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\5\VÝBĚROVÁ ŘÍZENÍ\2025\OE_KANCELÁŘE ÚP\Výzva\"/>
    </mc:Choice>
  </mc:AlternateContent>
  <xr:revisionPtr revIDLastSave="0" documentId="13_ncr:1_{F3BCBDB8-A98C-462E-A785-DE5067D7871F}" xr6:coauthVersionLast="36" xr6:coauthVersionMax="36" xr10:uidLastSave="{00000000-0000-0000-0000-000000000000}"/>
  <bookViews>
    <workbookView xWindow="0" yWindow="0" windowWidth="28800" windowHeight="11625" xr2:uid="{E30BA5A9-2D2D-4159-9872-DB25B2B7DE63}"/>
  </bookViews>
  <sheets>
    <sheet name="Celkem_sumář" sheetId="6" r:id="rId1"/>
    <sheet name="Místnost č.1.01" sheetId="1" r:id="rId2"/>
    <sheet name="Místnost č.1.02" sheetId="2" r:id="rId3"/>
    <sheet name="Místnost č.1.03" sheetId="3" r:id="rId4"/>
    <sheet name="Místnost č.1.04" sheetId="4" r:id="rId5"/>
    <sheet name="Místnost č.1.05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6" l="1"/>
  <c r="F122" i="6"/>
  <c r="E114" i="6"/>
  <c r="F114" i="6"/>
  <c r="E105" i="6"/>
  <c r="F105" i="6"/>
  <c r="E100" i="6"/>
  <c r="F100" i="6"/>
  <c r="E99" i="6"/>
  <c r="F99" i="6"/>
  <c r="E98" i="6"/>
  <c r="F98" i="6"/>
  <c r="E97" i="6"/>
  <c r="F97" i="6"/>
  <c r="E95" i="6"/>
  <c r="F95" i="6"/>
  <c r="E72" i="6"/>
  <c r="F72" i="6"/>
  <c r="E70" i="6"/>
  <c r="F70" i="6"/>
  <c r="F61" i="6"/>
  <c r="E61" i="6"/>
  <c r="E52" i="6"/>
  <c r="F52" i="6"/>
  <c r="E51" i="6"/>
  <c r="F51" i="6"/>
  <c r="E11" i="6"/>
  <c r="F11" i="6"/>
  <c r="E96" i="6"/>
  <c r="F96" i="6"/>
  <c r="D96" i="6"/>
  <c r="F53" i="7"/>
  <c r="D72" i="6" l="1"/>
  <c r="D71" i="6"/>
  <c r="F28" i="4"/>
  <c r="E162" i="6"/>
  <c r="F162" i="6"/>
  <c r="D162" i="6"/>
  <c r="F105" i="7"/>
  <c r="F109" i="6" l="1"/>
  <c r="E109" i="6"/>
  <c r="D109" i="6"/>
  <c r="F52" i="1"/>
  <c r="F137" i="6" l="1"/>
  <c r="E137" i="6"/>
  <c r="D137" i="6"/>
  <c r="F80" i="7"/>
  <c r="D139" i="6"/>
  <c r="E106" i="6" l="1"/>
  <c r="F57" i="7"/>
  <c r="F106" i="6" s="1"/>
  <c r="F57" i="4"/>
  <c r="F49" i="2"/>
  <c r="F50" i="1"/>
  <c r="D106" i="6"/>
  <c r="D105" i="6"/>
  <c r="D95" i="6" l="1"/>
  <c r="F43" i="4"/>
  <c r="E94" i="6"/>
  <c r="D94" i="6"/>
  <c r="E93" i="6"/>
  <c r="F93" i="6"/>
  <c r="D93" i="6"/>
  <c r="F92" i="6"/>
  <c r="E92" i="6"/>
  <c r="D92" i="6"/>
  <c r="F51" i="7"/>
  <c r="F84" i="6"/>
  <c r="E84" i="6"/>
  <c r="D84" i="6"/>
  <c r="F44" i="4"/>
  <c r="D99" i="6" l="1"/>
  <c r="D98" i="6"/>
  <c r="F56" i="1"/>
  <c r="F54" i="2"/>
  <c r="F63" i="3"/>
  <c r="F62" i="4"/>
  <c r="F60" i="7"/>
  <c r="D114" i="6"/>
  <c r="F89" i="6"/>
  <c r="E89" i="6"/>
  <c r="D89" i="6"/>
  <c r="F52" i="4"/>
  <c r="E112" i="6" l="1"/>
  <c r="D112" i="6"/>
  <c r="F59" i="3"/>
  <c r="F112" i="6" s="1"/>
  <c r="E107" i="6"/>
  <c r="D107" i="6"/>
  <c r="F56" i="3"/>
  <c r="F57" i="3"/>
  <c r="F107" i="6" s="1"/>
  <c r="F88" i="6"/>
  <c r="E86" i="6"/>
  <c r="E87" i="6"/>
  <c r="E88" i="6"/>
  <c r="D86" i="6"/>
  <c r="D87" i="6"/>
  <c r="D88" i="6"/>
  <c r="E85" i="6"/>
  <c r="D85" i="6"/>
  <c r="F51" i="4"/>
  <c r="F50" i="4"/>
  <c r="F87" i="6" s="1"/>
  <c r="F49" i="4"/>
  <c r="F86" i="6" s="1"/>
  <c r="F48" i="4"/>
  <c r="F85" i="6" s="1"/>
  <c r="E6" i="6"/>
  <c r="D6" i="6"/>
  <c r="D90" i="6"/>
  <c r="D69" i="6" l="1"/>
  <c r="E71" i="6"/>
  <c r="F31" i="1"/>
  <c r="D11" i="6" l="1"/>
  <c r="F7" i="4"/>
  <c r="F7" i="2" l="1"/>
  <c r="F72" i="3" l="1"/>
  <c r="E142" i="6" l="1"/>
  <c r="E141" i="6"/>
  <c r="F84" i="7"/>
  <c r="F141" i="6" s="1"/>
  <c r="F85" i="7"/>
  <c r="F142" i="6" s="1"/>
  <c r="D142" i="6"/>
  <c r="D141" i="6"/>
  <c r="E130" i="6"/>
  <c r="E129" i="6"/>
  <c r="D130" i="6"/>
  <c r="D129" i="6"/>
  <c r="F73" i="7"/>
  <c r="F130" i="6" s="1"/>
  <c r="F72" i="7"/>
  <c r="F129" i="6" s="1"/>
  <c r="E145" i="6"/>
  <c r="D145" i="6"/>
  <c r="F88" i="7"/>
  <c r="F145" i="6" s="1"/>
  <c r="E175" i="6"/>
  <c r="E174" i="6"/>
  <c r="E173" i="6"/>
  <c r="E172" i="6"/>
  <c r="E171" i="6"/>
  <c r="E170" i="6"/>
  <c r="E169" i="6"/>
  <c r="E168" i="6"/>
  <c r="E167" i="6"/>
  <c r="D168" i="6"/>
  <c r="D169" i="6"/>
  <c r="D170" i="6"/>
  <c r="D171" i="6"/>
  <c r="D172" i="6"/>
  <c r="D173" i="6"/>
  <c r="D174" i="6"/>
  <c r="D175" i="6"/>
  <c r="D167" i="6"/>
  <c r="F111" i="7"/>
  <c r="F168" i="6" s="1"/>
  <c r="F112" i="7"/>
  <c r="F169" i="6" s="1"/>
  <c r="F113" i="7"/>
  <c r="F170" i="6" s="1"/>
  <c r="F114" i="7"/>
  <c r="F171" i="6" s="1"/>
  <c r="F115" i="7"/>
  <c r="F172" i="6" s="1"/>
  <c r="F116" i="7"/>
  <c r="F173" i="6" s="1"/>
  <c r="F117" i="7"/>
  <c r="F174" i="6" s="1"/>
  <c r="F118" i="7"/>
  <c r="F175" i="6" s="1"/>
  <c r="F110" i="7"/>
  <c r="F167" i="6" s="1"/>
  <c r="D122" i="6"/>
  <c r="F74" i="7"/>
  <c r="E124" i="6"/>
  <c r="D124" i="6"/>
  <c r="F7" i="1" l="1"/>
  <c r="E37" i="6"/>
  <c r="D37" i="6"/>
  <c r="F15" i="1"/>
  <c r="F14" i="2"/>
  <c r="F24" i="3"/>
  <c r="F16" i="4"/>
  <c r="F29" i="7"/>
  <c r="F22" i="2"/>
  <c r="F23" i="1"/>
  <c r="E59" i="6"/>
  <c r="D59" i="6"/>
  <c r="D70" i="6"/>
  <c r="F59" i="6" l="1"/>
  <c r="F37" i="6"/>
  <c r="E64" i="6"/>
  <c r="D64" i="6"/>
  <c r="E165" i="6" l="1"/>
  <c r="E164" i="6"/>
  <c r="E163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3" i="6"/>
  <c r="D164" i="6"/>
  <c r="D165" i="6"/>
  <c r="D149" i="6"/>
  <c r="E147" i="6"/>
  <c r="E146" i="6"/>
  <c r="E144" i="6"/>
  <c r="E143" i="6"/>
  <c r="E140" i="6"/>
  <c r="E139" i="6"/>
  <c r="E138" i="6"/>
  <c r="E136" i="6"/>
  <c r="E135" i="6"/>
  <c r="E134" i="6"/>
  <c r="D135" i="6"/>
  <c r="D136" i="6"/>
  <c r="D138" i="6"/>
  <c r="D140" i="6"/>
  <c r="D143" i="6"/>
  <c r="D144" i="6"/>
  <c r="D146" i="6"/>
  <c r="D147" i="6"/>
  <c r="D134" i="6"/>
  <c r="E132" i="6"/>
  <c r="E131" i="6"/>
  <c r="E128" i="6"/>
  <c r="E127" i="6"/>
  <c r="E126" i="6"/>
  <c r="E125" i="6"/>
  <c r="D126" i="6"/>
  <c r="D127" i="6"/>
  <c r="D128" i="6"/>
  <c r="D131" i="6"/>
  <c r="D132" i="6"/>
  <c r="D125" i="6"/>
  <c r="E118" i="6"/>
  <c r="E117" i="6"/>
  <c r="D118" i="6"/>
  <c r="D117" i="6"/>
  <c r="E116" i="6"/>
  <c r="E115" i="6"/>
  <c r="E113" i="6"/>
  <c r="D116" i="6"/>
  <c r="D115" i="6"/>
  <c r="D113" i="6"/>
  <c r="E102" i="6"/>
  <c r="D102" i="6"/>
  <c r="E104" i="6"/>
  <c r="E103" i="6"/>
  <c r="D104" i="6"/>
  <c r="D103" i="6"/>
  <c r="E68" i="6"/>
  <c r="E67" i="6"/>
  <c r="E66" i="6"/>
  <c r="E65" i="6"/>
  <c r="E63" i="6"/>
  <c r="E62" i="6"/>
  <c r="D63" i="6"/>
  <c r="D65" i="6"/>
  <c r="D66" i="6"/>
  <c r="D67" i="6"/>
  <c r="D68" i="6"/>
  <c r="D62" i="6"/>
  <c r="E76" i="6"/>
  <c r="E77" i="6"/>
  <c r="E78" i="6"/>
  <c r="D77" i="6"/>
  <c r="D76" i="6"/>
  <c r="D78" i="6"/>
  <c r="E33" i="6"/>
  <c r="E32" i="6"/>
  <c r="E31" i="6"/>
  <c r="E30" i="6"/>
  <c r="E29" i="6"/>
  <c r="E28" i="6"/>
  <c r="E27" i="6"/>
  <c r="D28" i="6"/>
  <c r="D29" i="6"/>
  <c r="D30" i="6"/>
  <c r="D31" i="6"/>
  <c r="D32" i="6"/>
  <c r="D33" i="6"/>
  <c r="D27" i="6"/>
  <c r="E47" i="6"/>
  <c r="E46" i="6"/>
  <c r="D47" i="6"/>
  <c r="D46" i="6"/>
  <c r="D44" i="6"/>
  <c r="E45" i="6"/>
  <c r="D45" i="6"/>
  <c r="E44" i="6"/>
  <c r="E43" i="6"/>
  <c r="E42" i="6"/>
  <c r="D43" i="6"/>
  <c r="D42" i="6"/>
  <c r="E36" i="6"/>
  <c r="D36" i="6"/>
  <c r="E35" i="6"/>
  <c r="D35" i="6"/>
  <c r="D34" i="6"/>
  <c r="E34" i="6"/>
  <c r="D52" i="6"/>
  <c r="D51" i="6"/>
  <c r="E41" i="6"/>
  <c r="E40" i="6"/>
  <c r="E39" i="6"/>
  <c r="E38" i="6"/>
  <c r="D39" i="6"/>
  <c r="D40" i="6"/>
  <c r="D41" i="6"/>
  <c r="D38" i="6"/>
  <c r="E26" i="6"/>
  <c r="E25" i="6"/>
  <c r="D26" i="6"/>
  <c r="D25" i="6"/>
  <c r="E22" i="6"/>
  <c r="E21" i="6"/>
  <c r="D22" i="6"/>
  <c r="D21" i="6"/>
  <c r="F10" i="7"/>
  <c r="F22" i="6" s="1"/>
  <c r="E15" i="6"/>
  <c r="D15" i="6"/>
  <c r="E9" i="6"/>
  <c r="D9" i="6"/>
  <c r="E10" i="6"/>
  <c r="D10" i="6"/>
  <c r="D7" i="6"/>
  <c r="E7" i="6"/>
  <c r="F108" i="7"/>
  <c r="F165" i="6" s="1"/>
  <c r="F107" i="7"/>
  <c r="F164" i="6" s="1"/>
  <c r="F106" i="7"/>
  <c r="F163" i="6" s="1"/>
  <c r="F104" i="7"/>
  <c r="F161" i="6" s="1"/>
  <c r="F103" i="7"/>
  <c r="F160" i="6" s="1"/>
  <c r="F102" i="7"/>
  <c r="F159" i="6" s="1"/>
  <c r="F101" i="7"/>
  <c r="F158" i="6" s="1"/>
  <c r="F100" i="7"/>
  <c r="F157" i="6" s="1"/>
  <c r="F99" i="7"/>
  <c r="F156" i="6" s="1"/>
  <c r="F98" i="7"/>
  <c r="F155" i="6" s="1"/>
  <c r="F97" i="7"/>
  <c r="F154" i="6" s="1"/>
  <c r="F96" i="7"/>
  <c r="F153" i="6" s="1"/>
  <c r="F95" i="7"/>
  <c r="F152" i="6" s="1"/>
  <c r="F94" i="7"/>
  <c r="F151" i="6" s="1"/>
  <c r="F93" i="7"/>
  <c r="F150" i="6" s="1"/>
  <c r="F92" i="7"/>
  <c r="F149" i="6" s="1"/>
  <c r="F90" i="7"/>
  <c r="F147" i="6" s="1"/>
  <c r="F89" i="7"/>
  <c r="F146" i="6" s="1"/>
  <c r="F87" i="7"/>
  <c r="F144" i="6" s="1"/>
  <c r="F86" i="7"/>
  <c r="F143" i="6" s="1"/>
  <c r="F83" i="7"/>
  <c r="F140" i="6" s="1"/>
  <c r="F82" i="7"/>
  <c r="F139" i="6" s="1"/>
  <c r="F81" i="7"/>
  <c r="F138" i="6" s="1"/>
  <c r="F79" i="7"/>
  <c r="F136" i="6" s="1"/>
  <c r="F78" i="7"/>
  <c r="F135" i="6" s="1"/>
  <c r="F77" i="7"/>
  <c r="F134" i="6" s="1"/>
  <c r="F75" i="7"/>
  <c r="F132" i="6" s="1"/>
  <c r="F131" i="6"/>
  <c r="F71" i="7"/>
  <c r="F128" i="6" s="1"/>
  <c r="F70" i="7"/>
  <c r="F127" i="6" s="1"/>
  <c r="F69" i="7"/>
  <c r="F126" i="6" s="1"/>
  <c r="F68" i="7"/>
  <c r="F125" i="6" s="1"/>
  <c r="F64" i="7"/>
  <c r="F63" i="7"/>
  <c r="F62" i="7"/>
  <c r="F61" i="7"/>
  <c r="F59" i="7"/>
  <c r="F58" i="7"/>
  <c r="F56" i="7"/>
  <c r="F55" i="7"/>
  <c r="F54" i="7"/>
  <c r="F52" i="7"/>
  <c r="F50" i="7"/>
  <c r="F47" i="7"/>
  <c r="F46" i="7"/>
  <c r="F45" i="7"/>
  <c r="F44" i="7"/>
  <c r="F64" i="6" s="1"/>
  <c r="F43" i="7"/>
  <c r="F68" i="6" s="1"/>
  <c r="F42" i="7"/>
  <c r="F67" i="6" s="1"/>
  <c r="F41" i="7"/>
  <c r="F66" i="6" s="1"/>
  <c r="F40" i="7"/>
  <c r="F65" i="6" s="1"/>
  <c r="F39" i="7"/>
  <c r="F63" i="6" s="1"/>
  <c r="F38" i="7"/>
  <c r="F62" i="6" s="1"/>
  <c r="F37" i="7"/>
  <c r="F36" i="7"/>
  <c r="F35" i="7"/>
  <c r="F34" i="7"/>
  <c r="F33" i="7"/>
  <c r="F45" i="6" s="1"/>
  <c r="F32" i="7"/>
  <c r="F31" i="7"/>
  <c r="F30" i="7"/>
  <c r="F28" i="7"/>
  <c r="F27" i="7"/>
  <c r="F26" i="7"/>
  <c r="F25" i="7"/>
  <c r="F33" i="6" s="1"/>
  <c r="F24" i="7"/>
  <c r="F32" i="6" s="1"/>
  <c r="F23" i="7"/>
  <c r="F31" i="6" s="1"/>
  <c r="F22" i="7"/>
  <c r="F30" i="6" s="1"/>
  <c r="F21" i="7"/>
  <c r="F29" i="6" s="1"/>
  <c r="F20" i="7"/>
  <c r="F28" i="6" s="1"/>
  <c r="F19" i="7"/>
  <c r="F27" i="6" s="1"/>
  <c r="F18" i="7"/>
  <c r="F17" i="7"/>
  <c r="F16" i="7"/>
  <c r="F41" i="6" s="1"/>
  <c r="F15" i="7"/>
  <c r="F40" i="6" s="1"/>
  <c r="F14" i="7"/>
  <c r="F39" i="6" s="1"/>
  <c r="F13" i="7"/>
  <c r="F38" i="6" s="1"/>
  <c r="F12" i="7"/>
  <c r="F26" i="6" s="1"/>
  <c r="F11" i="7"/>
  <c r="F25" i="6" s="1"/>
  <c r="F9" i="7"/>
  <c r="F21" i="6" s="1"/>
  <c r="F8" i="7"/>
  <c r="F15" i="6" s="1"/>
  <c r="F7" i="7"/>
  <c r="F6" i="7"/>
  <c r="F5" i="7"/>
  <c r="F119" i="7" l="1"/>
  <c r="D97" i="6"/>
  <c r="E111" i="6"/>
  <c r="E110" i="6"/>
  <c r="E108" i="6"/>
  <c r="D111" i="6"/>
  <c r="D110" i="6"/>
  <c r="D108" i="6"/>
  <c r="F53" i="1" l="1"/>
  <c r="F51" i="2"/>
  <c r="F60" i="3"/>
  <c r="F58" i="4"/>
  <c r="F59" i="4"/>
  <c r="F111" i="6" s="1"/>
  <c r="E123" i="6"/>
  <c r="D123" i="6"/>
  <c r="F47" i="2"/>
  <c r="F54" i="3"/>
  <c r="F104" i="6" s="1"/>
  <c r="E101" i="6"/>
  <c r="D101" i="6"/>
  <c r="D100" i="6"/>
  <c r="E82" i="6"/>
  <c r="E83" i="6"/>
  <c r="E90" i="6"/>
  <c r="E91" i="6"/>
  <c r="E81" i="6"/>
  <c r="D91" i="6"/>
  <c r="D83" i="6"/>
  <c r="D82" i="6"/>
  <c r="D81" i="6"/>
  <c r="D13" i="6"/>
  <c r="E75" i="6"/>
  <c r="D75" i="6"/>
  <c r="D74" i="6"/>
  <c r="E74" i="6"/>
  <c r="E73" i="6"/>
  <c r="D73" i="6"/>
  <c r="E69" i="6"/>
  <c r="D61" i="6"/>
  <c r="E60" i="6"/>
  <c r="D60" i="6"/>
  <c r="E58" i="6"/>
  <c r="D58" i="6"/>
  <c r="E57" i="6"/>
  <c r="D57" i="6"/>
  <c r="E54" i="6"/>
  <c r="E53" i="6"/>
  <c r="E56" i="6"/>
  <c r="E55" i="6"/>
  <c r="D56" i="6"/>
  <c r="D55" i="6"/>
  <c r="D54" i="6"/>
  <c r="D53" i="6"/>
  <c r="E50" i="6"/>
  <c r="E49" i="6"/>
  <c r="E48" i="6"/>
  <c r="D49" i="6"/>
  <c r="D50" i="6"/>
  <c r="D48" i="6"/>
  <c r="E23" i="6"/>
  <c r="E24" i="6"/>
  <c r="E20" i="6"/>
  <c r="E19" i="6"/>
  <c r="D20" i="6"/>
  <c r="D23" i="6"/>
  <c r="D24" i="6"/>
  <c r="D19" i="6"/>
  <c r="E18" i="6"/>
  <c r="D18" i="6"/>
  <c r="E17" i="6"/>
  <c r="D17" i="6"/>
  <c r="F110" i="6" l="1"/>
  <c r="E16" i="6"/>
  <c r="E14" i="6"/>
  <c r="E13" i="6"/>
  <c r="D16" i="6"/>
  <c r="D14" i="6"/>
  <c r="D12" i="6"/>
  <c r="E12" i="6" l="1"/>
  <c r="D8" i="6"/>
  <c r="E8" i="6"/>
  <c r="F51" i="3" l="1"/>
  <c r="F26" i="4" l="1"/>
  <c r="F46" i="4" l="1"/>
  <c r="F82" i="6" s="1"/>
  <c r="F47" i="4"/>
  <c r="F83" i="6" s="1"/>
  <c r="F53" i="4"/>
  <c r="F90" i="6" s="1"/>
  <c r="F54" i="4"/>
  <c r="F91" i="6" s="1"/>
  <c r="F45" i="4"/>
  <c r="F81" i="6" s="1"/>
  <c r="F66" i="4"/>
  <c r="F65" i="4"/>
  <c r="F64" i="4"/>
  <c r="F63" i="4"/>
  <c r="F61" i="4"/>
  <c r="F60" i="4"/>
  <c r="F56" i="4"/>
  <c r="F55" i="4"/>
  <c r="F42" i="4"/>
  <c r="F41" i="4"/>
  <c r="F32" i="4"/>
  <c r="F31" i="4"/>
  <c r="F30" i="4"/>
  <c r="F29" i="4"/>
  <c r="F71" i="6" s="1"/>
  <c r="F27" i="4"/>
  <c r="F25" i="4"/>
  <c r="F24" i="4"/>
  <c r="F23" i="4"/>
  <c r="F22" i="4"/>
  <c r="F21" i="4"/>
  <c r="F20" i="4"/>
  <c r="F19" i="4"/>
  <c r="F18" i="4"/>
  <c r="F17" i="4"/>
  <c r="F15" i="4"/>
  <c r="F14" i="4"/>
  <c r="F13" i="4"/>
  <c r="F12" i="4"/>
  <c r="F11" i="4"/>
  <c r="F10" i="4"/>
  <c r="F9" i="4"/>
  <c r="F18" i="6" s="1"/>
  <c r="F8" i="4"/>
  <c r="F6" i="4"/>
  <c r="F5" i="4"/>
  <c r="F44" i="1"/>
  <c r="F42" i="2"/>
  <c r="F48" i="3"/>
  <c r="F18" i="3"/>
  <c r="F48" i="6" s="1"/>
  <c r="F19" i="3"/>
  <c r="F20" i="3"/>
  <c r="F15" i="3"/>
  <c r="F20" i="6" s="1"/>
  <c r="F14" i="3"/>
  <c r="F19" i="6" s="1"/>
  <c r="F16" i="3"/>
  <c r="F23" i="6" s="1"/>
  <c r="F17" i="3"/>
  <c r="F24" i="6" s="1"/>
  <c r="F11" i="3"/>
  <c r="F13" i="6" s="1"/>
  <c r="F12" i="3"/>
  <c r="F14" i="6" s="1"/>
  <c r="F13" i="3"/>
  <c r="F16" i="6" s="1"/>
  <c r="F7" i="3"/>
  <c r="F10" i="6" s="1"/>
  <c r="F71" i="3"/>
  <c r="F67" i="3"/>
  <c r="F66" i="3"/>
  <c r="F65" i="3"/>
  <c r="F64" i="3"/>
  <c r="F62" i="3"/>
  <c r="F61" i="3"/>
  <c r="F58" i="3"/>
  <c r="F55" i="3"/>
  <c r="F53" i="3"/>
  <c r="F52" i="3"/>
  <c r="F50" i="3"/>
  <c r="F49" i="3"/>
  <c r="F47" i="3"/>
  <c r="F45" i="3"/>
  <c r="F94" i="6" s="1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42" i="6" s="1"/>
  <c r="F23" i="3"/>
  <c r="F22" i="3"/>
  <c r="F21" i="3"/>
  <c r="F10" i="3"/>
  <c r="F9" i="3"/>
  <c r="F8" i="3"/>
  <c r="F6" i="3"/>
  <c r="F5" i="3"/>
  <c r="F62" i="2"/>
  <c r="F123" i="6" s="1"/>
  <c r="F58" i="2"/>
  <c r="F57" i="2"/>
  <c r="F56" i="2"/>
  <c r="F55" i="2"/>
  <c r="F53" i="2"/>
  <c r="F52" i="2"/>
  <c r="F50" i="2"/>
  <c r="F48" i="2"/>
  <c r="F46" i="2"/>
  <c r="F45" i="2"/>
  <c r="F44" i="2"/>
  <c r="F43" i="2"/>
  <c r="F41" i="2"/>
  <c r="F35" i="2"/>
  <c r="F34" i="2"/>
  <c r="F33" i="2"/>
  <c r="F32" i="2"/>
  <c r="F31" i="2"/>
  <c r="F30" i="2"/>
  <c r="F29" i="2"/>
  <c r="F28" i="2"/>
  <c r="F27" i="2"/>
  <c r="F26" i="2"/>
  <c r="F25" i="2"/>
  <c r="F24" i="2"/>
  <c r="F56" i="6" s="1"/>
  <c r="F23" i="2"/>
  <c r="F55" i="6" s="1"/>
  <c r="F21" i="2"/>
  <c r="F20" i="2"/>
  <c r="F19" i="2"/>
  <c r="F18" i="2"/>
  <c r="F17" i="2"/>
  <c r="F16" i="2"/>
  <c r="F15" i="2"/>
  <c r="F13" i="2"/>
  <c r="F12" i="2"/>
  <c r="F11" i="2"/>
  <c r="F10" i="2"/>
  <c r="F9" i="2"/>
  <c r="F8" i="2"/>
  <c r="F6" i="2"/>
  <c r="F5" i="2"/>
  <c r="F36" i="1"/>
  <c r="F34" i="1"/>
  <c r="F35" i="1"/>
  <c r="F30" i="1"/>
  <c r="F11" i="1"/>
  <c r="F12" i="1"/>
  <c r="F13" i="1"/>
  <c r="F14" i="1"/>
  <c r="F16" i="1"/>
  <c r="F17" i="1"/>
  <c r="F18" i="1"/>
  <c r="F19" i="1"/>
  <c r="F20" i="1"/>
  <c r="F21" i="1"/>
  <c r="F22" i="1"/>
  <c r="F24" i="1"/>
  <c r="F53" i="6" s="1"/>
  <c r="F25" i="1"/>
  <c r="F26" i="1"/>
  <c r="F27" i="1"/>
  <c r="F28" i="1"/>
  <c r="F29" i="1"/>
  <c r="F32" i="1"/>
  <c r="F73" i="6" s="1"/>
  <c r="F33" i="1"/>
  <c r="F42" i="1"/>
  <c r="F43" i="1"/>
  <c r="F45" i="1"/>
  <c r="F46" i="1"/>
  <c r="F47" i="1"/>
  <c r="F48" i="1"/>
  <c r="F49" i="1"/>
  <c r="F51" i="1"/>
  <c r="F54" i="1"/>
  <c r="F55" i="1"/>
  <c r="F57" i="1"/>
  <c r="F58" i="1"/>
  <c r="F59" i="1"/>
  <c r="F60" i="1"/>
  <c r="F64" i="1"/>
  <c r="F6" i="6" l="1"/>
  <c r="F58" i="6"/>
  <c r="F47" i="6"/>
  <c r="F49" i="6"/>
  <c r="F101" i="6"/>
  <c r="F69" i="6"/>
  <c r="F116" i="6"/>
  <c r="F34" i="6"/>
  <c r="F43" i="6"/>
  <c r="F102" i="6"/>
  <c r="F117" i="6"/>
  <c r="F9" i="6"/>
  <c r="F35" i="6"/>
  <c r="F44" i="6"/>
  <c r="F76" i="6"/>
  <c r="F103" i="6"/>
  <c r="F113" i="6"/>
  <c r="F118" i="6"/>
  <c r="F36" i="6"/>
  <c r="F46" i="6"/>
  <c r="F77" i="6"/>
  <c r="F115" i="6"/>
  <c r="F124" i="6"/>
  <c r="F78" i="6"/>
  <c r="F108" i="6"/>
  <c r="F17" i="6"/>
  <c r="F75" i="6"/>
  <c r="F50" i="6"/>
  <c r="F74" i="6"/>
  <c r="F60" i="6"/>
  <c r="F57" i="6"/>
  <c r="F54" i="6"/>
  <c r="F67" i="4"/>
  <c r="F73" i="3"/>
  <c r="F64" i="2"/>
  <c r="F10" i="1"/>
  <c r="F12" i="6" s="1"/>
  <c r="F9" i="1"/>
  <c r="F8" i="1"/>
  <c r="F8" i="6" s="1"/>
  <c r="F6" i="1"/>
  <c r="F7" i="6" s="1"/>
  <c r="F5" i="1"/>
  <c r="F176" i="6" l="1"/>
  <c r="F180" i="6" s="1"/>
  <c r="F178" i="6" s="1"/>
  <c r="F66" i="1"/>
</calcChain>
</file>

<file path=xl/sharedStrings.xml><?xml version="1.0" encoding="utf-8"?>
<sst xmlns="http://schemas.openxmlformats.org/spreadsheetml/2006/main" count="1193" uniqueCount="257">
  <si>
    <t>č.p.</t>
  </si>
  <si>
    <t>popis</t>
  </si>
  <si>
    <t>jednotka</t>
  </si>
  <si>
    <t>množství</t>
  </si>
  <si>
    <t>cena/jednot.</t>
  </si>
  <si>
    <t>cena celkem</t>
  </si>
  <si>
    <t>poznámka</t>
  </si>
  <si>
    <t>ks</t>
  </si>
  <si>
    <t>m2</t>
  </si>
  <si>
    <t>m</t>
  </si>
  <si>
    <t>Rekonstrukce bývalých prostor Úřadu práce</t>
  </si>
  <si>
    <t>uvedené ceny jsou bez DPH</t>
  </si>
  <si>
    <t>demontáž prahu 80 cm</t>
  </si>
  <si>
    <t>demontáž dveřního křídla</t>
  </si>
  <si>
    <t>demontáž koberce</t>
  </si>
  <si>
    <t>demontáž lina a soklových lišt</t>
  </si>
  <si>
    <t>demontáž komínového průchodu</t>
  </si>
  <si>
    <t>zazdění komínového průduchu</t>
  </si>
  <si>
    <t>škrábání malby</t>
  </si>
  <si>
    <t>penetrace stěn</t>
  </si>
  <si>
    <t>omítka štuková</t>
  </si>
  <si>
    <t>zapravení rýh po elektro</t>
  </si>
  <si>
    <t>penetrace stěn pod malbu</t>
  </si>
  <si>
    <t>malba, bílá HET</t>
  </si>
  <si>
    <t>STAVEBNÍ PRÁCE</t>
  </si>
  <si>
    <t>dodávka minerálního stropu vč. konstrukce</t>
  </si>
  <si>
    <t>montáž minerálního stropu vč. konstrukce</t>
  </si>
  <si>
    <t>dodávka OSB podlahy 12mm</t>
  </si>
  <si>
    <t>montáž OSB podlahy 12 mm</t>
  </si>
  <si>
    <t>dodávka lina (vzor dle dohody)</t>
  </si>
  <si>
    <t>pokládka lina</t>
  </si>
  <si>
    <t>montáž soklové lišty</t>
  </si>
  <si>
    <t>montáž lišty přechodové 80 cm</t>
  </si>
  <si>
    <t>dodávka a montáž dveřního křídla 80 cm vč. kování</t>
  </si>
  <si>
    <t>nátěr radiátoru 1,3 x 0,6 m</t>
  </si>
  <si>
    <t>nátěr rozvodů k radiátoru</t>
  </si>
  <si>
    <t>ELEKTRO PRÁCE</t>
  </si>
  <si>
    <t>přesun hmot</t>
  </si>
  <si>
    <t>odvoz suti</t>
  </si>
  <si>
    <t>t</t>
  </si>
  <si>
    <t>dodávka vypínač ABB TANGO lustrový komplet č.5 bílý</t>
  </si>
  <si>
    <t>dodávka rámečku ABB Tango NGO 3901A-B50 B pětinásobný vodorovný</t>
  </si>
  <si>
    <t>dodávka dvojzásuvek ABB TANGO 5513A-C02357 BÍLÁ</t>
  </si>
  <si>
    <t>kabelové rozvody CYKY 3Jx 1,5 - světelné okruhy</t>
  </si>
  <si>
    <t>kabelové rozvody CYKY 3Jx 2,5 - zásuvkové okruhy</t>
  </si>
  <si>
    <t>UTP kabel CAT 6</t>
  </si>
  <si>
    <t>instalační krabička KU68</t>
  </si>
  <si>
    <t>drážkování kabelových tras</t>
  </si>
  <si>
    <t>demontáž stávající elektroinstalace</t>
  </si>
  <si>
    <t>kpl</t>
  </si>
  <si>
    <t>zapojení el. zařízení</t>
  </si>
  <si>
    <t>doprava</t>
  </si>
  <si>
    <t>INSTALATÉRSKÉ PRÁCE</t>
  </si>
  <si>
    <t>dodávka zásuvek ABB TANGO 5519A-A02357 BÍLÁ</t>
  </si>
  <si>
    <t>demontáž lina a soklových lišt (dvě vrstvy)</t>
  </si>
  <si>
    <t>dodávka OSB podlahy 18mm</t>
  </si>
  <si>
    <t>nátěr radiátoru 2 x 0,6 m</t>
  </si>
  <si>
    <t>montáž OSB podlahy 18 mm (dvě vrstvy)</t>
  </si>
  <si>
    <t>demontáž a montáž zpět litinového radiátoru 2 x 0,6 m</t>
  </si>
  <si>
    <t>demontáž a montáž zpět litinového radiátoru 1,3 x 0,6 m</t>
  </si>
  <si>
    <t xml:space="preserve">demontáž lina a soklových lišt </t>
  </si>
  <si>
    <t>demontáž okenní mříže 1,5 x 1,3 m</t>
  </si>
  <si>
    <t>demontáž dřevěného okna 1,5 x 1,3 m</t>
  </si>
  <si>
    <t>demontáž venkovního parapetu 1,3 x 0,3 m</t>
  </si>
  <si>
    <t>dodávka plastového okna 1,5 x 1,3 m</t>
  </si>
  <si>
    <t>montáž plastového okna 1,5 x 1,3 m</t>
  </si>
  <si>
    <t>vyčištění betonové podlahy</t>
  </si>
  <si>
    <t>penetrace podlahy</t>
  </si>
  <si>
    <t>nivelační stěrka do 15 mm</t>
  </si>
  <si>
    <t>demontáž a montáž zpět litinového radiátoru 1 x 0,6 m</t>
  </si>
  <si>
    <t>dodávka a montáž dveřního křídla 70 cm vč. kování</t>
  </si>
  <si>
    <t>dodávka rozvodnice do zdi KLV-36UPS-F</t>
  </si>
  <si>
    <t>montáž a osazení rozvodnice KLV-36UPS-F</t>
  </si>
  <si>
    <t>jistič EATON PL6-B16/1</t>
  </si>
  <si>
    <t>chránič proudový EATON PF6-25/4/003 AC</t>
  </si>
  <si>
    <t>zapojení rozvodnice KLV-36UPS-F (přívod z R 4.01)</t>
  </si>
  <si>
    <t>dodávka venkovního 1,35 x 0,2 m a vnitřního parapetu 1,3 x 0,3 m</t>
  </si>
  <si>
    <t>montáž venkovního 1,35 x 0,2 m a vnitřního parapetu 1,3 x 0,3 m</t>
  </si>
  <si>
    <t>celkem</t>
  </si>
  <si>
    <t>montáž OSB podlahy 18 mm (dvě vrsty)</t>
  </si>
  <si>
    <t>dodávka vypínač ABB TANGO jednopólový komplet č.1 bílý</t>
  </si>
  <si>
    <t>dodávka zásuvek RJ45 TANGO DATOVÁ 2XRJ45 bílá pro internet</t>
  </si>
  <si>
    <t>dodávka zásuvek ABB TANGO 5519A-A02357 bílá</t>
  </si>
  <si>
    <t>dodávka dvojzásuvek ABB TANGO 5513A-C02357 bílá</t>
  </si>
  <si>
    <t>kabelové rozvody CYKY 5Jx 1,5 - světelné okruhy</t>
  </si>
  <si>
    <t>Husí krk trubka KOPOS MONOFLEX 1420 K50 20mm světle šedá</t>
  </si>
  <si>
    <t>EVG-16/3PHAS/12MODUL</t>
  </si>
  <si>
    <t>cena/  jednotka</t>
  </si>
  <si>
    <t>omítka vápenocementová (za radiátory)</t>
  </si>
  <si>
    <t xml:space="preserve">Zazdívka otvoru po vybouraných sopouchách (nefunkční komín). Uvažován otvor 20x20cm hloubky 15cm. </t>
  </si>
  <si>
    <t>Hrubá výplň rýh ve stěnách do 5x5 cm maltou ze SMS - zdící malta</t>
  </si>
  <si>
    <t xml:space="preserve">včetně výztužné sítě a stěrkového tmelu Baumit. </t>
  </si>
  <si>
    <t>desky Klasik, 599 x 249 x 150 mm</t>
  </si>
  <si>
    <t>zazdění otvoru nade dveřmi - příčkovka Ytong 150 mm, vč. závěsů</t>
  </si>
  <si>
    <t>montáž výztužné sítě(perlinky)do stěrky, 2x stěrka</t>
  </si>
  <si>
    <t>demontáž dřevěných oken 0,7 x 0,6 m</t>
  </si>
  <si>
    <t>dodávka vnitřních parapetů 0,7 x 0,3 m</t>
  </si>
  <si>
    <t>montáž vnitřních parapetů 0,7 x 0,3 m</t>
  </si>
  <si>
    <t>otlučení obkladu</t>
  </si>
  <si>
    <t>otlučení omítky</t>
  </si>
  <si>
    <t>vysekání dlažby</t>
  </si>
  <si>
    <t>vybourání betonové mazaniny 5 cm</t>
  </si>
  <si>
    <t>dodávka a montáž SDK příčky 100 mm</t>
  </si>
  <si>
    <t>izolace do SDK příčky 100 mm</t>
  </si>
  <si>
    <t>SDK kastlík</t>
  </si>
  <si>
    <t>nivelační stěrka do 30 mm</t>
  </si>
  <si>
    <t>omítka vápenocementová</t>
  </si>
  <si>
    <t>zapravení rýh - voda, odpady</t>
  </si>
  <si>
    <t>obkladové práce do flexi lepidla</t>
  </si>
  <si>
    <t>obkladový materiál</t>
  </si>
  <si>
    <t>hliníková lišta ukončovací</t>
  </si>
  <si>
    <t>dodávka dlažby (dle výběru)</t>
  </si>
  <si>
    <t>pokládka dlažby do flexi lepidla</t>
  </si>
  <si>
    <t>příplatek za spárování</t>
  </si>
  <si>
    <t>ÚT</t>
  </si>
  <si>
    <t>demontáž litinového radiátoru 1,2 x 0,6 m</t>
  </si>
  <si>
    <t>demontáž stávajících rozvodů ÚT</t>
  </si>
  <si>
    <t>dodávka radiátoru Radik 1,2 x 0,6 m</t>
  </si>
  <si>
    <t>montáž nových radiátorů Radik 1,2 x 0,6 m vč. rozvodů</t>
  </si>
  <si>
    <t>přípomocné práce na ÚT</t>
  </si>
  <si>
    <t>přípomocný materiál na ÚT</t>
  </si>
  <si>
    <t>VODOINSTALACE</t>
  </si>
  <si>
    <t>sekání drážek ve zdivu 10x10 cm</t>
  </si>
  <si>
    <t xml:space="preserve">demontáž stávajících rozvodů </t>
  </si>
  <si>
    <t>uzávěry</t>
  </si>
  <si>
    <t>tvarovky mosaz</t>
  </si>
  <si>
    <t>přípomocný materiál</t>
  </si>
  <si>
    <t>bourací práce, průrazy</t>
  </si>
  <si>
    <t>přesun materiálu</t>
  </si>
  <si>
    <t>KANALIZACE</t>
  </si>
  <si>
    <t>obnažení litiny 125 mm - 20x 20 cm</t>
  </si>
  <si>
    <t>demontáž nevyhovující litiny 125 mm</t>
  </si>
  <si>
    <t>montáž nové kanalizace 125 mm</t>
  </si>
  <si>
    <t>montáž nové kanalizace 100 mm</t>
  </si>
  <si>
    <t>montáž nové kanalizace 50 mm</t>
  </si>
  <si>
    <t>pročištění stávajícího svodu 125 mm</t>
  </si>
  <si>
    <t>materiál HT 40 - 125 mm</t>
  </si>
  <si>
    <t>bourací práce</t>
  </si>
  <si>
    <t>lešení pomocné</t>
  </si>
  <si>
    <t>demontáž kanalizace</t>
  </si>
  <si>
    <t>montáž nových svodů</t>
  </si>
  <si>
    <t>zednické práce</t>
  </si>
  <si>
    <t>dodávka plastových oken 0,7 x 0,6 m</t>
  </si>
  <si>
    <t>montáž plastových oken 0,7 x 0,6 m</t>
  </si>
  <si>
    <t>čištění kanalizace</t>
  </si>
  <si>
    <t>výška podlahy do 1,9 m</t>
  </si>
  <si>
    <t>pomocné lehké lešení</t>
  </si>
  <si>
    <t>vysazení z pantů</t>
  </si>
  <si>
    <t>vysekání (bourání) dlažby</t>
  </si>
  <si>
    <t>syntetický základní a 2x email</t>
  </si>
  <si>
    <t>obroušení před nátěrem, syntetická barva</t>
  </si>
  <si>
    <t>20x25 světle šedá mat, prořez 15%</t>
  </si>
  <si>
    <t>opláštění svodu</t>
  </si>
  <si>
    <t>profil25/A, samolepící, š. 35mm</t>
  </si>
  <si>
    <t>vysávání podlah prům. vysavačem pod povlak. podlahy</t>
  </si>
  <si>
    <t>Taurus Granit, matný 300x80x9 mm</t>
  </si>
  <si>
    <t>Taurus Granit, matná 300x300x9 mm</t>
  </si>
  <si>
    <t xml:space="preserve">obklad soklu </t>
  </si>
  <si>
    <t xml:space="preserve">dodávka a montáž dveřního křídla 80 cm vč. kování </t>
  </si>
  <si>
    <t xml:space="preserve">vč. cylindrické vložky FAB 200RSG 29+40mm </t>
  </si>
  <si>
    <t>dodávka OSB podlahy 18 mm (dvě vrsty)</t>
  </si>
  <si>
    <t>ztratné 5%</t>
  </si>
  <si>
    <t>Profil rohový PVC s mřížkou 10/10, l = 2,5m</t>
  </si>
  <si>
    <t>tloušťka vrstvy 2 mm</t>
  </si>
  <si>
    <t>tloušťka vrstvy 20 mm</t>
  </si>
  <si>
    <t>demontáž prahů 60 a 80 cm</t>
  </si>
  <si>
    <t>demontáž prahu 60 cm</t>
  </si>
  <si>
    <t>demontáž dřevěných zárubní 60 cm</t>
  </si>
  <si>
    <t>demontáž dřevěných zárubní 60cm</t>
  </si>
  <si>
    <t>demontáž ocelových zárubní 80cm</t>
  </si>
  <si>
    <t>profil rohový PVC s mřížkou 10/10, l = 2,5m</t>
  </si>
  <si>
    <t>demontáž ocelové zárubně 80cm</t>
  </si>
  <si>
    <t>demontáž dřevěné zárubně 60cm</t>
  </si>
  <si>
    <t>KOMPLETACE</t>
  </si>
  <si>
    <t>těsnící a kotvící materiál</t>
  </si>
  <si>
    <t>montáž, kompletace</t>
  </si>
  <si>
    <t>dodávka a montáž WC</t>
  </si>
  <si>
    <t>dodávka a montáž umyvadla</t>
  </si>
  <si>
    <t>dodávka a montáž sifonu</t>
  </si>
  <si>
    <t>dodávka a montáž baterie</t>
  </si>
  <si>
    <t>tvarovky PPR</t>
  </si>
  <si>
    <t>metráž PPR</t>
  </si>
  <si>
    <t>izolace PPR</t>
  </si>
  <si>
    <t>koupelnové doplňky (věšák na ručník, držák na mýdlo, zrcadlo …)</t>
  </si>
  <si>
    <t>vzor parkety</t>
  </si>
  <si>
    <t>koupelnové doplňky (věšák na ručník, držák na mýdlo, zrcadlo…)</t>
  </si>
  <si>
    <t>vývod pro teplou a studenou vodu a odpad (příprava pro kuchyň. linku)</t>
  </si>
  <si>
    <t>řeší se v mistnosti č. 5</t>
  </si>
  <si>
    <t xml:space="preserve">montáž nových rozvodů </t>
  </si>
  <si>
    <t>DPH 21%</t>
  </si>
  <si>
    <t>Cena celkem s DPH</t>
  </si>
  <si>
    <t xml:space="preserve">uzávěry </t>
  </si>
  <si>
    <t>20x20x20 cm</t>
  </si>
  <si>
    <t>tl. stěny 160 - 250mm, dveře 600 - 800mm</t>
  </si>
  <si>
    <t>dodání a osazení obložkové zárubně pro jednokřídlé dveře s fóliovým povrchem, dekor dle dohody</t>
  </si>
  <si>
    <t>nátěr zárubně 80cm</t>
  </si>
  <si>
    <t>vstup na soc. zařízení</t>
  </si>
  <si>
    <t>dodávka a montáž obložkové zárubně pro jednokřídlé dveře 80cm</t>
  </si>
  <si>
    <t xml:space="preserve">dodávka lina </t>
  </si>
  <si>
    <t>vzor dle dohody</t>
  </si>
  <si>
    <t>dodávka a montáž obložkové zárubně pro jednokřídlé dveře 70cm</t>
  </si>
  <si>
    <t>zvukový detektor kouře</t>
  </si>
  <si>
    <t>autonomní bateriový detektor se zvukovou signalizací</t>
  </si>
  <si>
    <t>kabelové rozvody CYKY-J 3x1,5 mm2 - světelné okruhy</t>
  </si>
  <si>
    <t>kabelové rozvody CYKY-J 5x1,5 mm2 - světelné okruhy</t>
  </si>
  <si>
    <t>kabelové rozvody CYKY-J 3x2,5 mm2 - zásuvkové okruhy</t>
  </si>
  <si>
    <t>kabelové rozvody CYKY-O 3x1,5 mm2 - ovládací prvky, vypínače</t>
  </si>
  <si>
    <t>kabelové rozvody CYKY-J 4x6 mm2 - přívod do RS2</t>
  </si>
  <si>
    <t>jistič EATON PL6 - B20/3</t>
  </si>
  <si>
    <t>vypínač EATON IS-25/3, 25A</t>
  </si>
  <si>
    <t>jistič EATON PL6 - B25/3</t>
  </si>
  <si>
    <t>rozvaděč R 4.01</t>
  </si>
  <si>
    <t xml:space="preserve">zapojení rozvodnice KLV-36UPS-F </t>
  </si>
  <si>
    <t>zapojení vč. přívodu z R 4.01</t>
  </si>
  <si>
    <t>demontáž dveřního křídla - vstupní dveře + na soc. zařízení</t>
  </si>
  <si>
    <t>jistič EATON PL6 - B16/3</t>
  </si>
  <si>
    <t xml:space="preserve">kabelové rozvody CYKY-J 4x6 mm2 </t>
  </si>
  <si>
    <t>přívod z R 4.01 do RS2</t>
  </si>
  <si>
    <t>dodávka vypínač střídavý dvojitý ABB TANGO komplet č.6+6 bílý</t>
  </si>
  <si>
    <t>natažení kabelů</t>
  </si>
  <si>
    <t>jistič EATON PL6-B10/1</t>
  </si>
  <si>
    <t>dodávka vypínač ABB TANGO jednopólový komplet č.1 bílý - S1</t>
  </si>
  <si>
    <t>dodávka vypínač ABB TANGO lustrový komplet č.5 bílý - S5</t>
  </si>
  <si>
    <t>dodávka vypínač střídavý dvojitý Tango ABB komplet č.6+6 bílý - S6+6</t>
  </si>
  <si>
    <t>přepojení vodičů v rozvodnici R 4.01</t>
  </si>
  <si>
    <t>dodávka a montáž zápustných světel TREVOS DL 195 BARI LED 2220/840 - 14,9W</t>
  </si>
  <si>
    <t>dodávka a montáž zápustných světel TREVOS PSV PISA LED 5670/840 OP - 38,2W</t>
  </si>
  <si>
    <t>dodávka a montáž zápustných světel TREVOS DL 230 BARI LED 2820/840 - 18,9W</t>
  </si>
  <si>
    <t>kabel od krabičky k vypínači</t>
  </si>
  <si>
    <t>28 kabelů x 17m chodba OE ke dveřím ÚP</t>
  </si>
  <si>
    <t xml:space="preserve">dodávka a montáž uzávěrů </t>
  </si>
  <si>
    <t>roháčky</t>
  </si>
  <si>
    <t>tvarovky Cu (Fe)</t>
  </si>
  <si>
    <t>metráž Cu (Fe)</t>
  </si>
  <si>
    <t>stávající od vany</t>
  </si>
  <si>
    <t>Cu nebo Fe</t>
  </si>
  <si>
    <t>Místnost č. 1.01 - kancelář</t>
  </si>
  <si>
    <t>Místnost č. 1.02 - kancelář</t>
  </si>
  <si>
    <t>Místnost č. 1.03 + 1.03.1 - společné prostory, kuchyňka</t>
  </si>
  <si>
    <t>Místnost č. 1.04 - chodba</t>
  </si>
  <si>
    <t>Místnost č. 1.05 + 1.05.1 + 1.05.2 + 1.05.3 - sociální zařízení</t>
  </si>
  <si>
    <t>dodávka a montáž tlakového ohřívače vody TOM 15N</t>
  </si>
  <si>
    <t>vč. přípravy pro kuchyňskou linku v místnosti č.1.03</t>
  </si>
  <si>
    <t>50 - 60cm</t>
  </si>
  <si>
    <t>příprava a napojení odpadu pro kuchyň</t>
  </si>
  <si>
    <t>elektroinstalační kanál pro UTP kabely</t>
  </si>
  <si>
    <t>např. EKD 80x40_HD</t>
  </si>
  <si>
    <t>vč. otvorů pro rozvaděč, krabice a průrazy zdí</t>
  </si>
  <si>
    <t>vč. průrazu zdí</t>
  </si>
  <si>
    <t>včetně výztužné sítě a stěrkového tmelu Baumit</t>
  </si>
  <si>
    <t xml:space="preserve">včetně výztužné sítě a stěrkového tmelu Baumit </t>
  </si>
  <si>
    <t>SUPERFINISH OSB 3 N tl. 12mm</t>
  </si>
  <si>
    <t>SUPERFINISH OSB 3 N tl. 18mm</t>
  </si>
  <si>
    <t xml:space="preserve">vstupní + soc. zařízení, vč. cylindrické vložky FAB 200RSG 29+40mm </t>
  </si>
  <si>
    <t>vstupní dveře, obroušení před nátěrem, syntetická barva</t>
  </si>
  <si>
    <t>vstup na soc. zařízení, tl. stěny 160 - 250mm, dveře 600 - 800mm</t>
  </si>
  <si>
    <t>montáž nových rozvodů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</si>
</sst>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\ yy"/>
    <numFmt numFmtId="165" formatCode="#,##0.00&quot; Kč&quot;"/>
    <numFmt numFmtId="166" formatCode="#,##0&quot; Kč&quot;;[Red]\-#,##0&quot; Kč&quot;"/>
    <numFmt numFmtId="167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2" fillId="0" borderId="0" xfId="0" applyFont="1" applyFill="1"/>
    <xf numFmtId="0" fontId="0" fillId="0" borderId="0" xfId="0" applyFont="1" applyFill="1"/>
    <xf numFmtId="3" fontId="0" fillId="0" borderId="0" xfId="0" applyNumberFormat="1" applyFill="1" applyBorder="1"/>
    <xf numFmtId="0" fontId="1" fillId="2" borderId="0" xfId="0" applyFont="1" applyFill="1"/>
    <xf numFmtId="0" fontId="1" fillId="2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8" fillId="2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8" fillId="2" borderId="10" xfId="0" applyFont="1" applyFill="1" applyBorder="1" applyAlignment="1">
      <alignment horizontal="center" wrapText="1"/>
    </xf>
    <xf numFmtId="0" fontId="8" fillId="2" borderId="7" xfId="0" applyFont="1" applyFill="1" applyBorder="1"/>
    <xf numFmtId="165" fontId="8" fillId="2" borderId="2" xfId="0" applyNumberFormat="1" applyFont="1" applyFill="1" applyBorder="1" applyAlignment="1">
      <alignment horizontal="right" wrapText="1"/>
    </xf>
    <xf numFmtId="165" fontId="8" fillId="2" borderId="3" xfId="0" applyNumberFormat="1" applyFont="1" applyFill="1" applyBorder="1" applyAlignment="1">
      <alignment wrapText="1"/>
    </xf>
    <xf numFmtId="165" fontId="8" fillId="2" borderId="5" xfId="0" applyNumberFormat="1" applyFont="1" applyFill="1" applyBorder="1" applyAlignment="1">
      <alignment wrapText="1"/>
    </xf>
    <xf numFmtId="165" fontId="8" fillId="2" borderId="13" xfId="0" applyNumberFormat="1" applyFont="1" applyFill="1" applyBorder="1" applyAlignment="1">
      <alignment horizontal="right" wrapText="1"/>
    </xf>
    <xf numFmtId="165" fontId="8" fillId="2" borderId="10" xfId="0" applyNumberFormat="1" applyFont="1" applyFill="1" applyBorder="1" applyAlignment="1">
      <alignment wrapText="1"/>
    </xf>
    <xf numFmtId="0" fontId="0" fillId="2" borderId="9" xfId="0" applyFont="1" applyFill="1" applyBorder="1"/>
    <xf numFmtId="164" fontId="8" fillId="2" borderId="2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5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164" fontId="8" fillId="2" borderId="10" xfId="0" applyNumberFormat="1" applyFont="1" applyFill="1" applyBorder="1" applyAlignment="1">
      <alignment horizontal="left" wrapText="1"/>
    </xf>
    <xf numFmtId="164" fontId="8" fillId="2" borderId="10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165" fontId="7" fillId="2" borderId="8" xfId="0" applyNumberFormat="1" applyFont="1" applyFill="1" applyBorder="1" applyAlignment="1"/>
    <xf numFmtId="0" fontId="0" fillId="0" borderId="0" xfId="0" applyFont="1" applyFill="1" applyAlignment="1"/>
    <xf numFmtId="0" fontId="0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left"/>
    </xf>
    <xf numFmtId="166" fontId="0" fillId="0" borderId="0" xfId="0" applyNumberFormat="1" applyFont="1" applyFill="1" applyAlignment="1"/>
    <xf numFmtId="164" fontId="8" fillId="0" borderId="2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left"/>
    </xf>
    <xf numFmtId="0" fontId="8" fillId="2" borderId="0" xfId="0" applyNumberFormat="1" applyFont="1" applyFill="1" applyBorder="1" applyAlignment="1">
      <alignment horizontal="left" wrapText="1"/>
    </xf>
    <xf numFmtId="164" fontId="8" fillId="2" borderId="0" xfId="0" applyNumberFormat="1" applyFont="1" applyFill="1" applyBorder="1" applyAlignment="1">
      <alignment horizontal="left" wrapText="1"/>
    </xf>
    <xf numFmtId="164" fontId="8" fillId="2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5" fontId="8" fillId="2" borderId="0" xfId="0" applyNumberFormat="1" applyFont="1" applyFill="1" applyBorder="1" applyAlignment="1">
      <alignment horizontal="right" wrapText="1"/>
    </xf>
    <xf numFmtId="165" fontId="8" fillId="2" borderId="0" xfId="0" applyNumberFormat="1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164" fontId="8" fillId="2" borderId="19" xfId="0" applyNumberFormat="1" applyFont="1" applyFill="1" applyBorder="1" applyAlignment="1">
      <alignment horizontal="center" wrapText="1"/>
    </xf>
    <xf numFmtId="165" fontId="8" fillId="2" borderId="2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3" fillId="0" borderId="23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8" fillId="2" borderId="25" xfId="0" applyNumberFormat="1" applyFont="1" applyFill="1" applyBorder="1" applyAlignment="1">
      <alignment horizontal="left" wrapText="1"/>
    </xf>
    <xf numFmtId="0" fontId="0" fillId="2" borderId="26" xfId="0" applyFont="1" applyFill="1" applyBorder="1" applyAlignment="1">
      <alignment wrapText="1"/>
    </xf>
    <xf numFmtId="0" fontId="0" fillId="2" borderId="28" xfId="0" applyFont="1" applyFill="1" applyBorder="1" applyAlignment="1">
      <alignment wrapText="1"/>
    </xf>
    <xf numFmtId="0" fontId="0" fillId="2" borderId="30" xfId="0" applyFont="1" applyFill="1" applyBorder="1" applyAlignment="1">
      <alignment wrapText="1"/>
    </xf>
    <xf numFmtId="0" fontId="8" fillId="2" borderId="32" xfId="0" applyNumberFormat="1" applyFont="1" applyFill="1" applyBorder="1" applyAlignment="1">
      <alignment horizontal="left" wrapText="1"/>
    </xf>
    <xf numFmtId="164" fontId="8" fillId="2" borderId="33" xfId="0" applyNumberFormat="1" applyFont="1" applyFill="1" applyBorder="1" applyAlignment="1">
      <alignment horizontal="center" wrapText="1"/>
    </xf>
    <xf numFmtId="165" fontId="8" fillId="2" borderId="34" xfId="0" applyNumberFormat="1" applyFont="1" applyFill="1" applyBorder="1" applyAlignment="1">
      <alignment horizontal="right" wrapText="1"/>
    </xf>
    <xf numFmtId="165" fontId="8" fillId="2" borderId="33" xfId="0" applyNumberFormat="1" applyFont="1" applyFill="1" applyBorder="1" applyAlignment="1">
      <alignment wrapText="1"/>
    </xf>
    <xf numFmtId="0" fontId="0" fillId="2" borderId="35" xfId="0" applyFont="1" applyFill="1" applyBorder="1" applyAlignment="1">
      <alignment wrapText="1"/>
    </xf>
    <xf numFmtId="0" fontId="8" fillId="2" borderId="36" xfId="0" applyNumberFormat="1" applyFont="1" applyFill="1" applyBorder="1" applyAlignment="1">
      <alignment horizontal="left" wrapText="1"/>
    </xf>
    <xf numFmtId="164" fontId="8" fillId="2" borderId="37" xfId="0" applyNumberFormat="1" applyFont="1" applyFill="1" applyBorder="1" applyAlignment="1">
      <alignment horizontal="left" wrapText="1"/>
    </xf>
    <xf numFmtId="164" fontId="8" fillId="2" borderId="38" xfId="0" applyNumberFormat="1" applyFont="1" applyFill="1" applyBorder="1" applyAlignment="1">
      <alignment horizontal="center" wrapText="1"/>
    </xf>
    <xf numFmtId="0" fontId="8" fillId="2" borderId="39" xfId="0" applyFont="1" applyFill="1" applyBorder="1" applyAlignment="1">
      <alignment horizontal="center" wrapText="1"/>
    </xf>
    <xf numFmtId="165" fontId="8" fillId="2" borderId="40" xfId="0" applyNumberFormat="1" applyFont="1" applyFill="1" applyBorder="1" applyAlignment="1">
      <alignment horizontal="right" wrapText="1"/>
    </xf>
    <xf numFmtId="165" fontId="8" fillId="2" borderId="41" xfId="0" applyNumberFormat="1" applyFont="1" applyFill="1" applyBorder="1" applyAlignment="1">
      <alignment wrapText="1"/>
    </xf>
    <xf numFmtId="0" fontId="0" fillId="2" borderId="42" xfId="0" applyFont="1" applyFill="1" applyBorder="1" applyAlignment="1">
      <alignment wrapText="1"/>
    </xf>
    <xf numFmtId="0" fontId="8" fillId="2" borderId="43" xfId="0" applyNumberFormat="1" applyFont="1" applyFill="1" applyBorder="1" applyAlignment="1">
      <alignment horizontal="left" wrapText="1"/>
    </xf>
    <xf numFmtId="164" fontId="8" fillId="2" borderId="45" xfId="0" applyNumberFormat="1" applyFont="1" applyFill="1" applyBorder="1" applyAlignment="1">
      <alignment horizontal="center" wrapText="1"/>
    </xf>
    <xf numFmtId="0" fontId="8" fillId="2" borderId="46" xfId="0" applyFont="1" applyFill="1" applyBorder="1" applyAlignment="1">
      <alignment horizontal="center" wrapText="1"/>
    </xf>
    <xf numFmtId="0" fontId="0" fillId="2" borderId="47" xfId="0" applyFont="1" applyFill="1" applyBorder="1" applyAlignment="1">
      <alignment wrapText="1"/>
    </xf>
    <xf numFmtId="164" fontId="8" fillId="2" borderId="44" xfId="0" applyNumberFormat="1" applyFont="1" applyFill="1" applyBorder="1" applyAlignment="1">
      <alignment horizontal="left" wrapText="1"/>
    </xf>
    <xf numFmtId="0" fontId="8" fillId="2" borderId="48" xfId="0" applyNumberFormat="1" applyFont="1" applyFill="1" applyBorder="1" applyAlignment="1">
      <alignment horizontal="left" wrapText="1"/>
    </xf>
    <xf numFmtId="164" fontId="8" fillId="0" borderId="13" xfId="0" applyNumberFormat="1" applyFont="1" applyFill="1" applyBorder="1" applyAlignment="1">
      <alignment horizontal="center" wrapText="1"/>
    </xf>
    <xf numFmtId="164" fontId="8" fillId="2" borderId="16" xfId="0" applyNumberFormat="1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4" fontId="8" fillId="2" borderId="17" xfId="0" applyNumberFormat="1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167" fontId="8" fillId="2" borderId="10" xfId="0" applyNumberFormat="1" applyFont="1" applyFill="1" applyBorder="1" applyAlignment="1">
      <alignment horizontal="right" wrapText="1"/>
    </xf>
    <xf numFmtId="167" fontId="8" fillId="2" borderId="17" xfId="0" applyNumberFormat="1" applyFont="1" applyFill="1" applyBorder="1" applyAlignment="1">
      <alignment horizontal="right" wrapText="1"/>
    </xf>
    <xf numFmtId="164" fontId="8" fillId="2" borderId="56" xfId="0" applyNumberFormat="1" applyFont="1" applyFill="1" applyBorder="1" applyAlignment="1">
      <alignment horizontal="center" wrapText="1"/>
    </xf>
    <xf numFmtId="167" fontId="8" fillId="2" borderId="16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center" wrapText="1"/>
    </xf>
    <xf numFmtId="164" fontId="8" fillId="2" borderId="13" xfId="0" applyNumberFormat="1" applyFont="1" applyFill="1" applyBorder="1" applyAlignment="1">
      <alignment horizontal="center" wrapText="1"/>
    </xf>
    <xf numFmtId="0" fontId="8" fillId="2" borderId="57" xfId="0" applyFont="1" applyFill="1" applyBorder="1" applyAlignment="1">
      <alignment horizontal="center" wrapText="1"/>
    </xf>
    <xf numFmtId="167" fontId="8" fillId="2" borderId="58" xfId="0" applyNumberFormat="1" applyFont="1" applyFill="1" applyBorder="1" applyAlignment="1">
      <alignment horizontal="right" wrapText="1"/>
    </xf>
    <xf numFmtId="0" fontId="8" fillId="2" borderId="60" xfId="0" applyFont="1" applyFill="1" applyBorder="1" applyAlignment="1">
      <alignment horizontal="center" wrapText="1"/>
    </xf>
    <xf numFmtId="167" fontId="8" fillId="2" borderId="33" xfId="0" applyNumberFormat="1" applyFont="1" applyFill="1" applyBorder="1" applyAlignment="1">
      <alignment horizontal="right" wrapText="1"/>
    </xf>
    <xf numFmtId="0" fontId="0" fillId="2" borderId="61" xfId="0" applyFont="1" applyFill="1" applyBorder="1" applyAlignment="1">
      <alignment wrapText="1"/>
    </xf>
    <xf numFmtId="0" fontId="8" fillId="2" borderId="62" xfId="0" applyFont="1" applyFill="1" applyBorder="1" applyAlignment="1">
      <alignment horizontal="center" wrapText="1"/>
    </xf>
    <xf numFmtId="167" fontId="8" fillId="2" borderId="62" xfId="0" applyNumberFormat="1" applyFont="1" applyFill="1" applyBorder="1" applyAlignment="1">
      <alignment horizontal="right" wrapText="1"/>
    </xf>
    <xf numFmtId="0" fontId="8" fillId="2" borderId="53" xfId="0" applyFont="1" applyFill="1" applyBorder="1" applyAlignment="1">
      <alignment horizontal="center" wrapText="1"/>
    </xf>
    <xf numFmtId="165" fontId="8" fillId="2" borderId="53" xfId="0" applyNumberFormat="1" applyFont="1" applyFill="1" applyBorder="1" applyAlignment="1">
      <alignment horizontal="right" wrapText="1"/>
    </xf>
    <xf numFmtId="165" fontId="8" fillId="2" borderId="53" xfId="0" applyNumberFormat="1" applyFont="1" applyFill="1" applyBorder="1" applyAlignment="1">
      <alignment wrapText="1"/>
    </xf>
    <xf numFmtId="0" fontId="8" fillId="2" borderId="41" xfId="0" applyFont="1" applyFill="1" applyBorder="1" applyAlignment="1">
      <alignment horizontal="center" wrapText="1"/>
    </xf>
    <xf numFmtId="167" fontId="8" fillId="2" borderId="41" xfId="0" applyNumberFormat="1" applyFont="1" applyFill="1" applyBorder="1" applyAlignment="1">
      <alignment horizontal="right" wrapText="1"/>
    </xf>
    <xf numFmtId="0" fontId="0" fillId="2" borderId="64" xfId="0" applyFont="1" applyFill="1" applyBorder="1" applyAlignment="1">
      <alignment wrapText="1"/>
    </xf>
    <xf numFmtId="0" fontId="0" fillId="2" borderId="65" xfId="0" applyFont="1" applyFill="1" applyBorder="1" applyAlignment="1">
      <alignment wrapText="1"/>
    </xf>
    <xf numFmtId="164" fontId="8" fillId="3" borderId="10" xfId="0" applyNumberFormat="1" applyFont="1" applyFill="1" applyBorder="1" applyAlignment="1">
      <alignment horizontal="left" wrapText="1"/>
    </xf>
    <xf numFmtId="0" fontId="8" fillId="3" borderId="10" xfId="0" applyFont="1" applyFill="1" applyBorder="1" applyAlignment="1">
      <alignment wrapText="1"/>
    </xf>
    <xf numFmtId="0" fontId="8" fillId="3" borderId="10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wrapText="1"/>
    </xf>
    <xf numFmtId="164" fontId="8" fillId="4" borderId="1" xfId="0" applyNumberFormat="1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left" wrapText="1"/>
    </xf>
    <xf numFmtId="0" fontId="8" fillId="3" borderId="18" xfId="0" applyFont="1" applyFill="1" applyBorder="1" applyAlignment="1">
      <alignment horizontal="left" wrapText="1"/>
    </xf>
    <xf numFmtId="0" fontId="8" fillId="3" borderId="33" xfId="0" applyFont="1" applyFill="1" applyBorder="1" applyAlignment="1">
      <alignment horizontal="left" wrapText="1"/>
    </xf>
    <xf numFmtId="164" fontId="8" fillId="3" borderId="37" xfId="0" applyNumberFormat="1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left" wrapText="1"/>
    </xf>
    <xf numFmtId="164" fontId="7" fillId="3" borderId="0" xfId="0" applyNumberFormat="1" applyFont="1" applyFill="1" applyBorder="1" applyAlignment="1">
      <alignment horizontal="center" wrapText="1"/>
    </xf>
    <xf numFmtId="0" fontId="7" fillId="4" borderId="0" xfId="0" applyFont="1" applyFill="1"/>
    <xf numFmtId="0" fontId="0" fillId="4" borderId="0" xfId="0" applyFill="1"/>
    <xf numFmtId="0" fontId="6" fillId="4" borderId="0" xfId="0" applyFont="1" applyFill="1"/>
    <xf numFmtId="0" fontId="0" fillId="4" borderId="0" xfId="0" applyFill="1" applyAlignment="1"/>
    <xf numFmtId="0" fontId="0" fillId="4" borderId="0" xfId="0" applyFill="1" applyBorder="1"/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2" fillId="4" borderId="0" xfId="0" applyFont="1" applyFill="1"/>
    <xf numFmtId="0" fontId="8" fillId="4" borderId="22" xfId="0" applyFont="1" applyFill="1" applyBorder="1" applyAlignment="1">
      <alignment wrapText="1"/>
    </xf>
    <xf numFmtId="0" fontId="0" fillId="4" borderId="23" xfId="0" applyFont="1" applyFill="1" applyBorder="1" applyAlignment="1">
      <alignment wrapText="1"/>
    </xf>
    <xf numFmtId="0" fontId="3" fillId="4" borderId="23" xfId="0" applyFont="1" applyFill="1" applyBorder="1" applyAlignment="1">
      <alignment horizontal="center" wrapText="1"/>
    </xf>
    <xf numFmtId="0" fontId="0" fillId="4" borderId="23" xfId="0" applyFont="1" applyFill="1" applyBorder="1" applyAlignment="1">
      <alignment horizontal="center" wrapText="1"/>
    </xf>
    <xf numFmtId="0" fontId="0" fillId="4" borderId="24" xfId="0" applyFont="1" applyFill="1" applyBorder="1" applyAlignment="1">
      <alignment horizontal="center" wrapText="1"/>
    </xf>
    <xf numFmtId="0" fontId="8" fillId="3" borderId="25" xfId="0" applyNumberFormat="1" applyFont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65" fontId="8" fillId="3" borderId="2" xfId="0" applyNumberFormat="1" applyFont="1" applyFill="1" applyBorder="1" applyAlignment="1">
      <alignment horizontal="right" wrapText="1"/>
    </xf>
    <xf numFmtId="165" fontId="8" fillId="3" borderId="3" xfId="0" applyNumberFormat="1" applyFont="1" applyFill="1" applyBorder="1" applyAlignment="1">
      <alignment wrapText="1"/>
    </xf>
    <xf numFmtId="0" fontId="0" fillId="3" borderId="26" xfId="0" applyFont="1" applyFill="1" applyBorder="1" applyAlignment="1">
      <alignment wrapText="1"/>
    </xf>
    <xf numFmtId="164" fontId="8" fillId="3" borderId="5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165" fontId="8" fillId="3" borderId="5" xfId="0" applyNumberFormat="1" applyFont="1" applyFill="1" applyBorder="1" applyAlignment="1">
      <alignment wrapText="1"/>
    </xf>
    <xf numFmtId="0" fontId="0" fillId="4" borderId="0" xfId="0" applyFont="1" applyFill="1"/>
    <xf numFmtId="0" fontId="8" fillId="3" borderId="27" xfId="0" applyNumberFormat="1" applyFont="1" applyFill="1" applyBorder="1" applyAlignment="1">
      <alignment horizontal="left" wrapText="1"/>
    </xf>
    <xf numFmtId="165" fontId="8" fillId="3" borderId="13" xfId="0" applyNumberFormat="1" applyFont="1" applyFill="1" applyBorder="1" applyAlignment="1">
      <alignment horizontal="right" wrapText="1"/>
    </xf>
    <xf numFmtId="165" fontId="8" fillId="3" borderId="10" xfId="0" applyNumberFormat="1" applyFont="1" applyFill="1" applyBorder="1" applyAlignment="1">
      <alignment wrapText="1"/>
    </xf>
    <xf numFmtId="0" fontId="0" fillId="3" borderId="28" xfId="0" applyFont="1" applyFill="1" applyBorder="1" applyAlignment="1">
      <alignment wrapText="1"/>
    </xf>
    <xf numFmtId="164" fontId="8" fillId="3" borderId="10" xfId="0" applyNumberFormat="1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165" fontId="8" fillId="3" borderId="21" xfId="0" applyNumberFormat="1" applyFont="1" applyFill="1" applyBorder="1" applyAlignment="1">
      <alignment horizontal="right" wrapText="1"/>
    </xf>
    <xf numFmtId="0" fontId="0" fillId="3" borderId="30" xfId="0" applyFont="1" applyFill="1" applyBorder="1" applyAlignment="1">
      <alignment wrapText="1"/>
    </xf>
    <xf numFmtId="0" fontId="8" fillId="3" borderId="49" xfId="0" applyNumberFormat="1" applyFont="1" applyFill="1" applyBorder="1" applyAlignment="1">
      <alignment horizontal="left" wrapText="1"/>
    </xf>
    <xf numFmtId="164" fontId="8" fillId="3" borderId="33" xfId="0" applyNumberFormat="1" applyFont="1" applyFill="1" applyBorder="1" applyAlignment="1">
      <alignment horizontal="center" wrapText="1"/>
    </xf>
    <xf numFmtId="165" fontId="8" fillId="3" borderId="34" xfId="0" applyNumberFormat="1" applyFont="1" applyFill="1" applyBorder="1" applyAlignment="1">
      <alignment horizontal="right" wrapText="1"/>
    </xf>
    <xf numFmtId="165" fontId="8" fillId="3" borderId="33" xfId="0" applyNumberFormat="1" applyFont="1" applyFill="1" applyBorder="1" applyAlignment="1">
      <alignment wrapText="1"/>
    </xf>
    <xf numFmtId="0" fontId="0" fillId="3" borderId="35" xfId="0" applyFont="1" applyFill="1" applyBorder="1" applyAlignment="1">
      <alignment wrapText="1"/>
    </xf>
    <xf numFmtId="0" fontId="8" fillId="3" borderId="0" xfId="0" applyNumberFormat="1" applyFont="1" applyFill="1" applyBorder="1" applyAlignment="1">
      <alignment horizontal="left" wrapText="1"/>
    </xf>
    <xf numFmtId="164" fontId="8" fillId="3" borderId="0" xfId="0" applyNumberFormat="1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165" fontId="8" fillId="3" borderId="0" xfId="0" applyNumberFormat="1" applyFont="1" applyFill="1" applyBorder="1" applyAlignment="1">
      <alignment horizontal="right" wrapText="1"/>
    </xf>
    <xf numFmtId="165" fontId="8" fillId="3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164" fontId="8" fillId="3" borderId="0" xfId="0" applyNumberFormat="1" applyFont="1" applyFill="1" applyBorder="1" applyAlignment="1">
      <alignment horizontal="left" wrapText="1"/>
    </xf>
    <xf numFmtId="164" fontId="4" fillId="3" borderId="0" xfId="0" applyNumberFormat="1" applyFont="1" applyFill="1" applyBorder="1" applyAlignment="1">
      <alignment horizontal="left"/>
    </xf>
    <xf numFmtId="0" fontId="8" fillId="3" borderId="36" xfId="0" applyNumberFormat="1" applyFont="1" applyFill="1" applyBorder="1" applyAlignment="1">
      <alignment horizontal="left" wrapText="1"/>
    </xf>
    <xf numFmtId="164" fontId="8" fillId="3" borderId="38" xfId="0" applyNumberFormat="1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center" wrapText="1"/>
    </xf>
    <xf numFmtId="165" fontId="8" fillId="3" borderId="40" xfId="0" applyNumberFormat="1" applyFont="1" applyFill="1" applyBorder="1" applyAlignment="1">
      <alignment horizontal="right" wrapText="1"/>
    </xf>
    <xf numFmtId="165" fontId="8" fillId="3" borderId="41" xfId="0" applyNumberFormat="1" applyFont="1" applyFill="1" applyBorder="1" applyAlignment="1">
      <alignment wrapText="1"/>
    </xf>
    <xf numFmtId="0" fontId="0" fillId="3" borderId="42" xfId="0" applyFont="1" applyFill="1" applyBorder="1" applyAlignment="1">
      <alignment wrapText="1"/>
    </xf>
    <xf numFmtId="0" fontId="8" fillId="3" borderId="29" xfId="0" applyNumberFormat="1" applyFont="1" applyFill="1" applyBorder="1" applyAlignment="1">
      <alignment horizontal="left" wrapText="1"/>
    </xf>
    <xf numFmtId="0" fontId="8" fillId="3" borderId="48" xfId="0" applyNumberFormat="1" applyFont="1" applyFill="1" applyBorder="1" applyAlignment="1">
      <alignment horizontal="left" wrapText="1"/>
    </xf>
    <xf numFmtId="0" fontId="8" fillId="3" borderId="50" xfId="0" applyNumberFormat="1" applyFont="1" applyFill="1" applyBorder="1" applyAlignment="1">
      <alignment horizontal="left" wrapText="1"/>
    </xf>
    <xf numFmtId="164" fontId="8" fillId="3" borderId="45" xfId="0" applyNumberFormat="1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0" fillId="3" borderId="47" xfId="0" applyFont="1" applyFill="1" applyBorder="1" applyAlignment="1">
      <alignment wrapText="1"/>
    </xf>
    <xf numFmtId="0" fontId="8" fillId="3" borderId="32" xfId="0" applyNumberFormat="1" applyFont="1" applyFill="1" applyBorder="1" applyAlignment="1">
      <alignment horizontal="left" wrapText="1"/>
    </xf>
    <xf numFmtId="164" fontId="8" fillId="3" borderId="44" xfId="0" applyNumberFormat="1" applyFont="1" applyFill="1" applyBorder="1" applyAlignment="1">
      <alignment horizontal="left" wrapText="1"/>
    </xf>
    <xf numFmtId="0" fontId="8" fillId="3" borderId="0" xfId="0" applyFont="1" applyFill="1"/>
    <xf numFmtId="0" fontId="1" fillId="3" borderId="0" xfId="0" applyFont="1" applyFill="1" applyBorder="1"/>
    <xf numFmtId="0" fontId="1" fillId="3" borderId="0" xfId="0" applyFont="1" applyFill="1"/>
    <xf numFmtId="0" fontId="8" fillId="3" borderId="7" xfId="0" applyFont="1" applyFill="1" applyBorder="1"/>
    <xf numFmtId="165" fontId="7" fillId="3" borderId="8" xfId="0" applyNumberFormat="1" applyFont="1" applyFill="1" applyBorder="1" applyAlignment="1"/>
    <xf numFmtId="0" fontId="0" fillId="3" borderId="9" xfId="0" applyFont="1" applyFill="1" applyBorder="1"/>
    <xf numFmtId="0" fontId="8" fillId="4" borderId="0" xfId="0" applyFont="1" applyFill="1"/>
    <xf numFmtId="0" fontId="0" fillId="4" borderId="0" xfId="0" applyFont="1" applyFill="1" applyAlignment="1"/>
    <xf numFmtId="0" fontId="8" fillId="4" borderId="0" xfId="0" applyFont="1" applyFill="1" applyBorder="1"/>
    <xf numFmtId="0" fontId="0" fillId="4" borderId="0" xfId="0" applyFont="1" applyFill="1" applyBorder="1"/>
    <xf numFmtId="0" fontId="7" fillId="4" borderId="0" xfId="0" applyFont="1" applyFill="1" applyBorder="1"/>
    <xf numFmtId="0" fontId="8" fillId="4" borderId="0" xfId="0" applyFont="1" applyFill="1" applyBorder="1" applyAlignment="1">
      <alignment horizontal="left"/>
    </xf>
    <xf numFmtId="166" fontId="0" fillId="4" borderId="0" xfId="0" applyNumberFormat="1" applyFont="1" applyFill="1" applyAlignment="1"/>
    <xf numFmtId="3" fontId="0" fillId="4" borderId="0" xfId="0" applyNumberFormat="1" applyFill="1" applyBorder="1"/>
    <xf numFmtId="165" fontId="8" fillId="3" borderId="51" xfId="0" applyNumberFormat="1" applyFont="1" applyFill="1" applyBorder="1" applyAlignment="1">
      <alignment horizontal="right" wrapText="1"/>
    </xf>
    <xf numFmtId="165" fontId="8" fillId="3" borderId="52" xfId="0" applyNumberFormat="1" applyFont="1" applyFill="1" applyBorder="1" applyAlignment="1">
      <alignment horizontal="right" wrapText="1"/>
    </xf>
    <xf numFmtId="0" fontId="8" fillId="4" borderId="15" xfId="0" applyFont="1" applyFill="1" applyBorder="1" applyAlignment="1">
      <alignment horizontal="center" wrapText="1"/>
    </xf>
    <xf numFmtId="164" fontId="8" fillId="4" borderId="13" xfId="0" applyNumberFormat="1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wrapText="1"/>
    </xf>
    <xf numFmtId="164" fontId="8" fillId="2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>
      <alignment horizontal="right" vertical="center" wrapText="1"/>
    </xf>
    <xf numFmtId="0" fontId="10" fillId="2" borderId="28" xfId="0" applyFont="1" applyFill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wrapText="1"/>
    </xf>
    <xf numFmtId="164" fontId="8" fillId="2" borderId="6" xfId="0" applyNumberFormat="1" applyFont="1" applyFill="1" applyBorder="1" applyAlignment="1">
      <alignment horizontal="center" wrapText="1"/>
    </xf>
    <xf numFmtId="0" fontId="8" fillId="2" borderId="67" xfId="0" applyNumberFormat="1" applyFont="1" applyFill="1" applyBorder="1" applyAlignment="1">
      <alignment horizontal="left" wrapText="1"/>
    </xf>
    <xf numFmtId="164" fontId="7" fillId="2" borderId="68" xfId="0" applyNumberFormat="1" applyFont="1" applyFill="1" applyBorder="1" applyAlignment="1">
      <alignment horizontal="left" wrapText="1"/>
    </xf>
    <xf numFmtId="164" fontId="8" fillId="2" borderId="69" xfId="0" applyNumberFormat="1" applyFont="1" applyFill="1" applyBorder="1" applyAlignment="1">
      <alignment horizontal="center" wrapText="1"/>
    </xf>
    <xf numFmtId="0" fontId="8" fillId="2" borderId="70" xfId="0" applyFont="1" applyFill="1" applyBorder="1" applyAlignment="1">
      <alignment horizontal="center" wrapText="1"/>
    </xf>
    <xf numFmtId="165" fontId="8" fillId="2" borderId="71" xfId="0" applyNumberFormat="1" applyFont="1" applyFill="1" applyBorder="1" applyAlignment="1">
      <alignment horizontal="right" wrapText="1"/>
    </xf>
    <xf numFmtId="165" fontId="8" fillId="2" borderId="72" xfId="0" applyNumberFormat="1" applyFont="1" applyFill="1" applyBorder="1" applyAlignment="1">
      <alignment wrapText="1"/>
    </xf>
    <xf numFmtId="0" fontId="0" fillId="2" borderId="73" xfId="0" applyFont="1" applyFill="1" applyBorder="1" applyAlignment="1">
      <alignment wrapText="1"/>
    </xf>
    <xf numFmtId="164" fontId="8" fillId="2" borderId="68" xfId="0" applyNumberFormat="1" applyFont="1" applyFill="1" applyBorder="1" applyAlignment="1">
      <alignment horizontal="left" wrapText="1"/>
    </xf>
    <xf numFmtId="165" fontId="8" fillId="2" borderId="10" xfId="0" applyNumberFormat="1" applyFont="1" applyFill="1" applyBorder="1" applyAlignment="1">
      <alignment horizontal="right" wrapText="1"/>
    </xf>
    <xf numFmtId="164" fontId="8" fillId="2" borderId="16" xfId="0" applyNumberFormat="1" applyFont="1" applyFill="1" applyBorder="1" applyAlignment="1">
      <alignment horizontal="left" wrapText="1"/>
    </xf>
    <xf numFmtId="165" fontId="8" fillId="2" borderId="33" xfId="0" applyNumberFormat="1" applyFont="1" applyFill="1" applyBorder="1" applyAlignment="1">
      <alignment horizontal="right" wrapText="1"/>
    </xf>
    <xf numFmtId="0" fontId="8" fillId="2" borderId="74" xfId="0" applyNumberFormat="1" applyFont="1" applyFill="1" applyBorder="1" applyAlignment="1">
      <alignment horizontal="left" wrapText="1"/>
    </xf>
    <xf numFmtId="164" fontId="7" fillId="2" borderId="75" xfId="0" applyNumberFormat="1" applyFont="1" applyFill="1" applyBorder="1" applyAlignment="1">
      <alignment horizontal="left" wrapText="1"/>
    </xf>
    <xf numFmtId="164" fontId="8" fillId="2" borderId="75" xfId="0" applyNumberFormat="1" applyFont="1" applyFill="1" applyBorder="1" applyAlignment="1">
      <alignment horizontal="center" wrapText="1"/>
    </xf>
    <xf numFmtId="0" fontId="8" fillId="2" borderId="75" xfId="0" applyFont="1" applyFill="1" applyBorder="1" applyAlignment="1">
      <alignment horizontal="center" wrapText="1"/>
    </xf>
    <xf numFmtId="165" fontId="8" fillId="2" borderId="76" xfId="0" applyNumberFormat="1" applyFont="1" applyFill="1" applyBorder="1" applyAlignment="1">
      <alignment horizontal="right" wrapText="1"/>
    </xf>
    <xf numFmtId="165" fontId="8" fillId="2" borderId="76" xfId="0" applyNumberFormat="1" applyFont="1" applyFill="1" applyBorder="1" applyAlignment="1">
      <alignment wrapText="1"/>
    </xf>
    <xf numFmtId="0" fontId="0" fillId="2" borderId="77" xfId="0" applyFont="1" applyFill="1" applyBorder="1" applyAlignment="1">
      <alignment wrapText="1"/>
    </xf>
    <xf numFmtId="164" fontId="8" fillId="2" borderId="17" xfId="0" applyNumberFormat="1" applyFont="1" applyFill="1" applyBorder="1" applyAlignment="1">
      <alignment horizontal="left" wrapText="1"/>
    </xf>
    <xf numFmtId="165" fontId="8" fillId="2" borderId="75" xfId="0" applyNumberFormat="1" applyFont="1" applyFill="1" applyBorder="1" applyAlignment="1">
      <alignment horizontal="right" wrapText="1"/>
    </xf>
    <xf numFmtId="165" fontId="8" fillId="2" borderId="75" xfId="0" applyNumberFormat="1" applyFont="1" applyFill="1" applyBorder="1" applyAlignment="1">
      <alignment wrapText="1"/>
    </xf>
    <xf numFmtId="0" fontId="8" fillId="2" borderId="78" xfId="0" applyNumberFormat="1" applyFont="1" applyFill="1" applyBorder="1" applyAlignment="1">
      <alignment horizontal="left" wrapText="1"/>
    </xf>
    <xf numFmtId="164" fontId="8" fillId="2" borderId="53" xfId="0" applyNumberFormat="1" applyFont="1" applyFill="1" applyBorder="1" applyAlignment="1">
      <alignment horizontal="left" wrapText="1"/>
    </xf>
    <xf numFmtId="164" fontId="8" fillId="2" borderId="79" xfId="0" applyNumberFormat="1" applyFont="1" applyFill="1" applyBorder="1" applyAlignment="1">
      <alignment horizontal="center" wrapText="1"/>
    </xf>
    <xf numFmtId="0" fontId="8" fillId="2" borderId="80" xfId="0" applyFont="1" applyFill="1" applyBorder="1" applyAlignment="1">
      <alignment horizontal="center" wrapText="1"/>
    </xf>
    <xf numFmtId="0" fontId="0" fillId="2" borderId="81" xfId="0" applyFont="1" applyFill="1" applyBorder="1" applyAlignment="1">
      <alignment wrapText="1"/>
    </xf>
    <xf numFmtId="0" fontId="6" fillId="2" borderId="26" xfId="0" applyFont="1" applyFill="1" applyBorder="1" applyAlignment="1">
      <alignment horizontal="center" wrapText="1"/>
    </xf>
    <xf numFmtId="167" fontId="8" fillId="2" borderId="82" xfId="0" applyNumberFormat="1" applyFont="1" applyFill="1" applyBorder="1" applyAlignment="1">
      <alignment horizontal="right" wrapText="1"/>
    </xf>
    <xf numFmtId="167" fontId="8" fillId="2" borderId="4" xfId="0" applyNumberFormat="1" applyFont="1" applyFill="1" applyBorder="1" applyAlignment="1">
      <alignment horizontal="right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7" fontId="8" fillId="2" borderId="16" xfId="0" applyNumberFormat="1" applyFont="1" applyFill="1" applyBorder="1" applyAlignment="1">
      <alignment horizontal="right" vertical="center" wrapText="1"/>
    </xf>
    <xf numFmtId="167" fontId="8" fillId="2" borderId="60" xfId="0" applyNumberFormat="1" applyFont="1" applyFill="1" applyBorder="1" applyAlignment="1">
      <alignment horizontal="right" wrapText="1"/>
    </xf>
    <xf numFmtId="0" fontId="8" fillId="3" borderId="33" xfId="0" applyNumberFormat="1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8" fillId="2" borderId="83" xfId="0" applyFont="1" applyFill="1" applyBorder="1" applyAlignment="1">
      <alignment horizontal="center" wrapText="1"/>
    </xf>
    <xf numFmtId="0" fontId="8" fillId="2" borderId="84" xfId="0" applyFont="1" applyFill="1" applyBorder="1" applyAlignment="1">
      <alignment horizontal="center" wrapText="1"/>
    </xf>
    <xf numFmtId="165" fontId="8" fillId="2" borderId="85" xfId="0" applyNumberFormat="1" applyFont="1" applyFill="1" applyBorder="1" applyAlignment="1">
      <alignment horizontal="right" wrapText="1"/>
    </xf>
    <xf numFmtId="164" fontId="8" fillId="2" borderId="54" xfId="0" applyNumberFormat="1" applyFont="1" applyFill="1" applyBorder="1" applyAlignment="1">
      <alignment horizontal="center" wrapText="1"/>
    </xf>
    <xf numFmtId="164" fontId="8" fillId="2" borderId="18" xfId="0" applyNumberFormat="1" applyFont="1" applyFill="1" applyBorder="1" applyAlignment="1">
      <alignment horizontal="left" wrapText="1"/>
    </xf>
    <xf numFmtId="0" fontId="8" fillId="2" borderId="86" xfId="0" applyFont="1" applyFill="1" applyBorder="1" applyAlignment="1">
      <alignment horizontal="center" wrapText="1"/>
    </xf>
    <xf numFmtId="167" fontId="8" fillId="2" borderId="86" xfId="0" applyNumberFormat="1" applyFont="1" applyFill="1" applyBorder="1" applyAlignment="1">
      <alignment horizontal="right" wrapText="1"/>
    </xf>
    <xf numFmtId="0" fontId="10" fillId="2" borderId="30" xfId="0" applyFont="1" applyFill="1" applyBorder="1" applyAlignment="1">
      <alignment wrapText="1"/>
    </xf>
    <xf numFmtId="164" fontId="8" fillId="3" borderId="4" xfId="0" applyNumberFormat="1" applyFont="1" applyFill="1" applyBorder="1" applyAlignment="1">
      <alignment horizontal="left" wrapText="1"/>
    </xf>
    <xf numFmtId="164" fontId="8" fillId="3" borderId="10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wrapText="1"/>
    </xf>
    <xf numFmtId="164" fontId="8" fillId="4" borderId="11" xfId="0" applyNumberFormat="1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8" fillId="2" borderId="59" xfId="0" applyNumberFormat="1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horizontal="center" wrapText="1"/>
    </xf>
    <xf numFmtId="0" fontId="0" fillId="2" borderId="89" xfId="0" applyFont="1" applyFill="1" applyBorder="1" applyAlignment="1">
      <alignment wrapText="1"/>
    </xf>
    <xf numFmtId="164" fontId="7" fillId="2" borderId="88" xfId="0" applyNumberFormat="1" applyFont="1" applyFill="1" applyBorder="1" applyAlignment="1">
      <alignment horizontal="left" wrapText="1"/>
    </xf>
    <xf numFmtId="165" fontId="8" fillId="2" borderId="17" xfId="0" applyNumberFormat="1" applyFont="1" applyFill="1" applyBorder="1" applyAlignment="1">
      <alignment wrapText="1"/>
    </xf>
    <xf numFmtId="167" fontId="8" fillId="2" borderId="90" xfId="0" applyNumberFormat="1" applyFont="1" applyFill="1" applyBorder="1" applyAlignment="1">
      <alignment horizontal="right" wrapText="1"/>
    </xf>
    <xf numFmtId="167" fontId="8" fillId="2" borderId="52" xfId="0" applyNumberFormat="1" applyFont="1" applyFill="1" applyBorder="1" applyAlignment="1">
      <alignment horizontal="right" wrapText="1"/>
    </xf>
    <xf numFmtId="0" fontId="0" fillId="2" borderId="91" xfId="0" applyFont="1" applyFill="1" applyBorder="1" applyAlignment="1">
      <alignment wrapText="1"/>
    </xf>
    <xf numFmtId="0" fontId="10" fillId="3" borderId="47" xfId="0" applyFont="1" applyFill="1" applyBorder="1" applyAlignment="1">
      <alignment wrapText="1"/>
    </xf>
    <xf numFmtId="164" fontId="8" fillId="2" borderId="33" xfId="0" applyNumberFormat="1" applyFont="1" applyFill="1" applyBorder="1" applyAlignment="1">
      <alignment horizontal="left" wrapText="1"/>
    </xf>
    <xf numFmtId="0" fontId="0" fillId="0" borderId="88" xfId="0" applyBorder="1"/>
    <xf numFmtId="0" fontId="6" fillId="0" borderId="92" xfId="0" applyFont="1" applyBorder="1"/>
    <xf numFmtId="0" fontId="6" fillId="0" borderId="88" xfId="0" applyFont="1" applyBorder="1"/>
    <xf numFmtId="164" fontId="7" fillId="2" borderId="92" xfId="0" applyNumberFormat="1" applyFont="1" applyFill="1" applyBorder="1" applyAlignment="1">
      <alignment horizontal="left" wrapText="1"/>
    </xf>
    <xf numFmtId="167" fontId="6" fillId="0" borderId="89" xfId="0" applyNumberFormat="1" applyFont="1" applyBorder="1"/>
    <xf numFmtId="167" fontId="0" fillId="0" borderId="0" xfId="0" applyNumberFormat="1"/>
    <xf numFmtId="0" fontId="8" fillId="3" borderId="31" xfId="0" applyNumberFormat="1" applyFont="1" applyFill="1" applyBorder="1" applyAlignment="1">
      <alignment horizontal="left" wrapText="1"/>
    </xf>
    <xf numFmtId="0" fontId="0" fillId="2" borderId="94" xfId="0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0" fontId="8" fillId="3" borderId="59" xfId="0" applyNumberFormat="1" applyFont="1" applyFill="1" applyBorder="1" applyAlignment="1">
      <alignment horizontal="left" wrapText="1"/>
    </xf>
    <xf numFmtId="0" fontId="8" fillId="3" borderId="63" xfId="0" applyNumberFormat="1" applyFont="1" applyFill="1" applyBorder="1" applyAlignment="1">
      <alignment horizontal="left" wrapText="1"/>
    </xf>
    <xf numFmtId="0" fontId="8" fillId="3" borderId="67" xfId="0" applyNumberFormat="1" applyFont="1" applyFill="1" applyBorder="1" applyAlignment="1">
      <alignment horizontal="left" wrapText="1"/>
    </xf>
    <xf numFmtId="0" fontId="8" fillId="3" borderId="87" xfId="0" applyNumberFormat="1" applyFont="1" applyFill="1" applyBorder="1" applyAlignment="1">
      <alignment horizontal="left" wrapText="1"/>
    </xf>
    <xf numFmtId="0" fontId="8" fillId="3" borderId="66" xfId="0" applyNumberFormat="1" applyFont="1" applyFill="1" applyBorder="1" applyAlignment="1">
      <alignment horizontal="left" wrapText="1"/>
    </xf>
    <xf numFmtId="0" fontId="8" fillId="3" borderId="74" xfId="0" applyNumberFormat="1" applyFont="1" applyFill="1" applyBorder="1" applyAlignment="1">
      <alignment horizontal="left" wrapText="1"/>
    </xf>
    <xf numFmtId="0" fontId="8" fillId="3" borderId="93" xfId="0" applyNumberFormat="1" applyFont="1" applyFill="1" applyBorder="1" applyAlignment="1">
      <alignment horizontal="left" wrapText="1"/>
    </xf>
    <xf numFmtId="0" fontId="8" fillId="2" borderId="95" xfId="0" applyNumberFormat="1" applyFont="1" applyFill="1" applyBorder="1" applyAlignment="1">
      <alignment horizontal="left" wrapText="1"/>
    </xf>
    <xf numFmtId="0" fontId="1" fillId="0" borderId="0" xfId="0" applyFont="1"/>
    <xf numFmtId="0" fontId="8" fillId="3" borderId="25" xfId="0" applyNumberFormat="1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vertical="center" wrapText="1"/>
    </xf>
    <xf numFmtId="0" fontId="1" fillId="4" borderId="0" xfId="0" applyFont="1" applyFill="1"/>
    <xf numFmtId="0" fontId="12" fillId="2" borderId="28" xfId="0" applyFont="1" applyFill="1" applyBorder="1" applyAlignment="1">
      <alignment wrapText="1"/>
    </xf>
    <xf numFmtId="0" fontId="10" fillId="3" borderId="26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right" vertical="center" wrapText="1"/>
    </xf>
    <xf numFmtId="165" fontId="8" fillId="2" borderId="10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right" vertical="center" wrapText="1"/>
    </xf>
    <xf numFmtId="165" fontId="8" fillId="3" borderId="10" xfId="0" applyNumberFormat="1" applyFont="1" applyFill="1" applyBorder="1" applyAlignment="1">
      <alignment vertical="center" wrapText="1"/>
    </xf>
    <xf numFmtId="0" fontId="8" fillId="3" borderId="27" xfId="0" applyNumberFormat="1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wrapText="1"/>
    </xf>
    <xf numFmtId="0" fontId="8" fillId="3" borderId="48" xfId="0" applyNumberFormat="1" applyFont="1" applyFill="1" applyBorder="1" applyAlignment="1">
      <alignment horizontal="left" vertical="center" wrapText="1"/>
    </xf>
    <xf numFmtId="164" fontId="8" fillId="2" borderId="55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7" fontId="8" fillId="2" borderId="17" xfId="0" applyNumberFormat="1" applyFont="1" applyFill="1" applyBorder="1" applyAlignment="1">
      <alignment horizontal="righ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wrapText="1"/>
    </xf>
    <xf numFmtId="0" fontId="9" fillId="0" borderId="0" xfId="0" applyFont="1"/>
    <xf numFmtId="0" fontId="13" fillId="2" borderId="30" xfId="0" applyFont="1" applyFill="1" applyBorder="1" applyAlignment="1">
      <alignment wrapText="1"/>
    </xf>
    <xf numFmtId="0" fontId="1" fillId="0" borderId="0" xfId="0" applyFont="1" applyFill="1"/>
    <xf numFmtId="0" fontId="12" fillId="2" borderId="30" xfId="0" applyFont="1" applyFill="1" applyBorder="1" applyAlignment="1">
      <alignment wrapText="1"/>
    </xf>
    <xf numFmtId="164" fontId="8" fillId="3" borderId="21" xfId="0" applyNumberFormat="1" applyFont="1" applyFill="1" applyBorder="1" applyAlignment="1">
      <alignment horizontal="left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5" fontId="8" fillId="3" borderId="55" xfId="0" applyNumberFormat="1" applyFont="1" applyFill="1" applyBorder="1" applyAlignment="1">
      <alignment horizontal="right" wrapText="1"/>
    </xf>
    <xf numFmtId="165" fontId="8" fillId="3" borderId="17" xfId="0" applyNumberFormat="1" applyFont="1" applyFill="1" applyBorder="1" applyAlignment="1">
      <alignment wrapText="1"/>
    </xf>
    <xf numFmtId="0" fontId="0" fillId="3" borderId="61" xfId="0" applyFont="1" applyFill="1" applyBorder="1" applyAlignment="1">
      <alignment wrapText="1"/>
    </xf>
    <xf numFmtId="164" fontId="8" fillId="3" borderId="96" xfId="0" applyNumberFormat="1" applyFont="1" applyFill="1" applyBorder="1" applyAlignment="1">
      <alignment horizontal="center" wrapText="1"/>
    </xf>
    <xf numFmtId="165" fontId="8" fillId="2" borderId="55" xfId="0" applyNumberFormat="1" applyFont="1" applyFill="1" applyBorder="1" applyAlignment="1">
      <alignment horizontal="right" wrapText="1"/>
    </xf>
    <xf numFmtId="165" fontId="8" fillId="2" borderId="51" xfId="0" applyNumberFormat="1" applyFont="1" applyFill="1" applyBorder="1" applyAlignment="1">
      <alignment horizontal="right" wrapText="1"/>
    </xf>
    <xf numFmtId="164" fontId="8" fillId="3" borderId="11" xfId="0" applyNumberFormat="1" applyFont="1" applyFill="1" applyBorder="1" applyAlignment="1">
      <alignment horizontal="left" wrapText="1"/>
    </xf>
    <xf numFmtId="0" fontId="8" fillId="2" borderId="42" xfId="0" applyFont="1" applyFill="1" applyBorder="1" applyAlignment="1">
      <alignment wrapText="1"/>
    </xf>
    <xf numFmtId="0" fontId="8" fillId="3" borderId="42" xfId="0" applyFont="1" applyFill="1" applyBorder="1" applyAlignment="1">
      <alignment wrapText="1"/>
    </xf>
    <xf numFmtId="0" fontId="8" fillId="3" borderId="1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wrapText="1"/>
    </xf>
    <xf numFmtId="164" fontId="8" fillId="2" borderId="10" xfId="0" applyNumberFormat="1" applyFont="1" applyFill="1" applyBorder="1" applyAlignment="1">
      <alignment horizontal="left" vertical="center" wrapText="1"/>
    </xf>
    <xf numFmtId="0" fontId="8" fillId="2" borderId="86" xfId="0" applyFont="1" applyFill="1" applyBorder="1" applyAlignment="1">
      <alignment horizontal="center" vertical="center" wrapText="1"/>
    </xf>
    <xf numFmtId="167" fontId="8" fillId="2" borderId="86" xfId="0" applyNumberFormat="1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vertical="center" wrapText="1"/>
    </xf>
    <xf numFmtId="167" fontId="8" fillId="3" borderId="17" xfId="0" applyNumberFormat="1" applyFont="1" applyFill="1" applyBorder="1" applyAlignment="1">
      <alignment horizontal="right" wrapText="1"/>
    </xf>
    <xf numFmtId="0" fontId="8" fillId="3" borderId="31" xfId="0" applyNumberFormat="1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wrapText="1"/>
    </xf>
    <xf numFmtId="0" fontId="10" fillId="2" borderId="26" xfId="0" applyFont="1" applyFill="1" applyBorder="1" applyAlignment="1">
      <alignment wrapText="1"/>
    </xf>
    <xf numFmtId="0" fontId="8" fillId="2" borderId="25" xfId="0" applyNumberFormat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vertical="center" wrapText="1"/>
    </xf>
    <xf numFmtId="0" fontId="0" fillId="4" borderId="0" xfId="0" applyFont="1" applyFill="1" applyAlignment="1">
      <alignment vertical="center"/>
    </xf>
    <xf numFmtId="0" fontId="10" fillId="3" borderId="28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left" vertical="center"/>
    </xf>
    <xf numFmtId="165" fontId="8" fillId="3" borderId="10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3" borderId="11" xfId="0" applyFont="1" applyFill="1" applyBorder="1" applyAlignment="1">
      <alignment horizontal="left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86" xfId="0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right" vertical="center" wrapText="1"/>
    </xf>
    <xf numFmtId="0" fontId="12" fillId="3" borderId="28" xfId="0" applyFont="1" applyFill="1" applyBorder="1" applyAlignment="1">
      <alignment wrapText="1"/>
    </xf>
    <xf numFmtId="0" fontId="8" fillId="3" borderId="18" xfId="0" applyFont="1" applyFill="1" applyBorder="1" applyAlignment="1">
      <alignment horizontal="left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65" fontId="8" fillId="2" borderId="21" xfId="0" applyNumberFormat="1" applyFont="1" applyFill="1" applyBorder="1" applyAlignment="1">
      <alignment horizontal="right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165" fontId="8" fillId="3" borderId="21" xfId="0" applyNumberFormat="1" applyFont="1" applyFill="1" applyBorder="1" applyAlignment="1">
      <alignment horizontal="right" vertical="center" wrapText="1"/>
    </xf>
    <xf numFmtId="0" fontId="10" fillId="3" borderId="30" xfId="0" applyFont="1" applyFill="1" applyBorder="1" applyAlignment="1">
      <alignment wrapText="1"/>
    </xf>
    <xf numFmtId="0" fontId="8" fillId="2" borderId="48" xfId="0" applyNumberFormat="1" applyFont="1" applyFill="1" applyBorder="1" applyAlignment="1">
      <alignment horizontal="left" vertical="center" wrapText="1"/>
    </xf>
    <xf numFmtId="0" fontId="8" fillId="3" borderId="29" xfId="0" applyNumberFormat="1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8" fillId="2" borderId="43" xfId="0" applyNumberFormat="1" applyFont="1" applyFill="1" applyBorder="1" applyAlignment="1">
      <alignment horizontal="left" vertical="center" wrapText="1"/>
    </xf>
    <xf numFmtId="0" fontId="8" fillId="2" borderId="31" xfId="0" applyNumberFormat="1" applyFont="1" applyFill="1" applyBorder="1" applyAlignment="1">
      <alignment horizontal="left" wrapText="1"/>
    </xf>
    <xf numFmtId="0" fontId="8" fillId="2" borderId="63" xfId="0" applyNumberFormat="1" applyFont="1" applyFill="1" applyBorder="1" applyAlignment="1">
      <alignment horizontal="left" wrapText="1"/>
    </xf>
    <xf numFmtId="164" fontId="8" fillId="2" borderId="41" xfId="0" applyNumberFormat="1" applyFont="1" applyFill="1" applyBorder="1" applyAlignment="1">
      <alignment horizontal="left" wrapText="1"/>
    </xf>
    <xf numFmtId="164" fontId="8" fillId="2" borderId="41" xfId="0" applyNumberFormat="1" applyFont="1" applyFill="1" applyBorder="1" applyAlignment="1">
      <alignment horizontal="center" wrapText="1"/>
    </xf>
    <xf numFmtId="165" fontId="8" fillId="2" borderId="41" xfId="0" applyNumberFormat="1" applyFont="1" applyFill="1" applyBorder="1" applyAlignment="1">
      <alignment horizontal="right" wrapText="1"/>
    </xf>
    <xf numFmtId="0" fontId="8" fillId="2" borderId="31" xfId="0" applyNumberFormat="1" applyFont="1" applyFill="1" applyBorder="1" applyAlignment="1">
      <alignment horizontal="left" vertical="center" wrapText="1"/>
    </xf>
    <xf numFmtId="0" fontId="8" fillId="2" borderId="49" xfId="0" applyNumberFormat="1" applyFont="1" applyFill="1" applyBorder="1" applyAlignment="1">
      <alignment horizontal="left" wrapText="1"/>
    </xf>
    <xf numFmtId="167" fontId="8" fillId="2" borderId="76" xfId="0" applyNumberFormat="1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horizontal="left" wrapText="1"/>
    </xf>
    <xf numFmtId="164" fontId="7" fillId="3" borderId="2" xfId="0" applyNumberFormat="1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48" xfId="0" applyNumberFormat="1" applyFont="1" applyFill="1" applyBorder="1" applyAlignment="1">
      <alignment horizontal="left" wrapText="1"/>
    </xf>
    <xf numFmtId="164" fontId="7" fillId="2" borderId="2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164" fontId="7" fillId="2" borderId="13" xfId="0" applyNumberFormat="1" applyFont="1" applyFill="1" applyBorder="1" applyAlignment="1">
      <alignment horizontal="center" wrapText="1"/>
    </xf>
    <xf numFmtId="167" fontId="7" fillId="2" borderId="10" xfId="0" applyNumberFormat="1" applyFont="1" applyFill="1" applyBorder="1" applyAlignment="1">
      <alignment horizontal="right" wrapText="1"/>
    </xf>
    <xf numFmtId="0" fontId="7" fillId="2" borderId="17" xfId="0" applyFont="1" applyFill="1" applyBorder="1" applyAlignment="1">
      <alignment horizontal="center" wrapText="1"/>
    </xf>
    <xf numFmtId="167" fontId="8" fillId="2" borderId="57" xfId="0" applyNumberFormat="1" applyFont="1" applyFill="1" applyBorder="1" applyAlignment="1">
      <alignment horizontal="right" wrapText="1"/>
    </xf>
    <xf numFmtId="167" fontId="8" fillId="3" borderId="10" xfId="0" applyNumberFormat="1" applyFont="1" applyFill="1" applyBorder="1" applyAlignment="1">
      <alignment horizontal="right" vertical="center" wrapText="1"/>
    </xf>
    <xf numFmtId="167" fontId="7" fillId="2" borderId="17" xfId="0" applyNumberFormat="1" applyFont="1" applyFill="1" applyBorder="1" applyAlignment="1">
      <alignment horizontal="right" wrapText="1"/>
    </xf>
    <xf numFmtId="0" fontId="7" fillId="2" borderId="25" xfId="0" applyNumberFormat="1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8501-27D1-4555-A683-1FC7904DAD35}">
  <dimension ref="A1:G180"/>
  <sheetViews>
    <sheetView tabSelected="1" workbookViewId="0">
      <selection activeCell="D13" sqref="D13"/>
    </sheetView>
  </sheetViews>
  <sheetFormatPr defaultRowHeight="15" x14ac:dyDescent="0.25"/>
  <cols>
    <col min="1" max="1" width="4.140625" style="123" customWidth="1"/>
    <col min="2" max="2" width="58.28515625" customWidth="1"/>
    <col min="3" max="3" width="10.140625" customWidth="1"/>
    <col min="4" max="4" width="9.28515625" customWidth="1"/>
    <col min="5" max="5" width="10.140625" customWidth="1"/>
    <col min="6" max="6" width="11.28515625" customWidth="1"/>
    <col min="7" max="7" width="35.42578125" customWidth="1"/>
  </cols>
  <sheetData>
    <row r="1" spans="1:7" x14ac:dyDescent="0.25">
      <c r="A1" s="122" t="s">
        <v>10</v>
      </c>
      <c r="B1" s="1"/>
      <c r="C1" s="10" t="s">
        <v>11</v>
      </c>
      <c r="D1" s="1"/>
      <c r="E1" s="1"/>
    </row>
    <row r="2" spans="1:7" x14ac:dyDescent="0.25">
      <c r="A2" s="122" t="s">
        <v>78</v>
      </c>
      <c r="B2" s="1"/>
      <c r="C2" s="10"/>
      <c r="D2" s="1"/>
      <c r="E2" s="1"/>
    </row>
    <row r="4" spans="1:7" ht="15.75" thickBot="1" x14ac:dyDescent="0.3">
      <c r="A4" s="127"/>
      <c r="B4" s="51" t="s">
        <v>24</v>
      </c>
      <c r="C4" s="4"/>
      <c r="D4" s="1"/>
      <c r="E4" s="1"/>
      <c r="F4" s="2"/>
      <c r="G4" s="1"/>
    </row>
    <row r="5" spans="1:7" ht="31.5" customHeight="1" thickBot="1" x14ac:dyDescent="0.3">
      <c r="A5" s="130" t="s">
        <v>0</v>
      </c>
      <c r="B5" s="55" t="s">
        <v>1</v>
      </c>
      <c r="C5" s="56" t="s">
        <v>2</v>
      </c>
      <c r="D5" s="57" t="s">
        <v>3</v>
      </c>
      <c r="E5" s="57" t="s">
        <v>87</v>
      </c>
      <c r="F5" s="57" t="s">
        <v>5</v>
      </c>
      <c r="G5" s="58" t="s">
        <v>6</v>
      </c>
    </row>
    <row r="6" spans="1:7" ht="15" customHeight="1" x14ac:dyDescent="0.25">
      <c r="A6" s="135">
        <v>1</v>
      </c>
      <c r="B6" s="90" t="s">
        <v>165</v>
      </c>
      <c r="C6" s="23" t="s">
        <v>7</v>
      </c>
      <c r="D6" s="26">
        <f>SUM('Místnost č.1.01'!D5+'Místnost č.1.02'!D5+'Místnost č.1.03'!D5+'Místnost č.1.04'!D5)</f>
        <v>4</v>
      </c>
      <c r="E6" s="241">
        <f>SUM('Místnost č.1.01'!E5+'Místnost č.1.02'!E5+'Místnost č.1.03'!E5+'Místnost č.1.04'!E5)</f>
        <v>0</v>
      </c>
      <c r="F6" s="241">
        <f>SUM('Místnost č.1.01'!F5+'Místnost č.1.02'!F5+'Místnost č.1.03'!F5+'Místnost č.1.04'!F5)</f>
        <v>0</v>
      </c>
      <c r="G6" s="240"/>
    </row>
    <row r="7" spans="1:7" ht="15" customHeight="1" x14ac:dyDescent="0.25">
      <c r="A7" s="135">
        <v>2</v>
      </c>
      <c r="B7" s="91" t="s">
        <v>13</v>
      </c>
      <c r="C7" s="93" t="s">
        <v>7</v>
      </c>
      <c r="D7" s="15">
        <f>SUM('Místnost č.1.01'!D6+'Místnost č.1.02'!D6+'Místnost č.1.03'!D6+'Místnost č.1.04'!D6+'Místnost č.1.05'!D5)</f>
        <v>8</v>
      </c>
      <c r="E7" s="86">
        <f>SUM('Místnost č.1.01'!E6+'Místnost č.1.02'!E6+'Místnost č.1.03'!E6+'Místnost č.1.04'!E6+'Místnost č.1.05'!E5)</f>
        <v>0</v>
      </c>
      <c r="F7" s="86">
        <f>SUM('Místnost č.1.01'!F6+'Místnost č.1.02'!F6+'Místnost č.1.03'!F6+'Místnost č.1.04'!F6+'Místnost č.1.05'!F5)</f>
        <v>0</v>
      </c>
      <c r="G7" s="206" t="s">
        <v>147</v>
      </c>
    </row>
    <row r="8" spans="1:7" ht="15" customHeight="1" x14ac:dyDescent="0.25">
      <c r="A8" s="135">
        <v>3</v>
      </c>
      <c r="B8" s="91" t="s">
        <v>14</v>
      </c>
      <c r="C8" s="23" t="s">
        <v>8</v>
      </c>
      <c r="D8" s="45">
        <f>SUM('Místnost č.1.01'!D8+'Místnost č.1.04'!D8)</f>
        <v>18.98</v>
      </c>
      <c r="E8" s="95">
        <f>SUM('Místnost č.1.01'!E8++'Místnost č.1.04'!E8)</f>
        <v>0</v>
      </c>
      <c r="F8" s="95">
        <f>SUM('Místnost č.1.01'!F8++'Místnost č.1.04'!F8)</f>
        <v>0</v>
      </c>
      <c r="G8" s="61"/>
    </row>
    <row r="9" spans="1:7" ht="15" customHeight="1" x14ac:dyDescent="0.25">
      <c r="A9" s="135">
        <v>4</v>
      </c>
      <c r="B9" s="91" t="s">
        <v>15</v>
      </c>
      <c r="C9" s="88" t="s">
        <v>8</v>
      </c>
      <c r="D9" s="15">
        <f>SUM('Místnost č.1.01'!D9+'Místnost č.1.02'!D8+'Místnost č.1.03'!D8+'Místnost č.1.04'!D9+'Místnost č.1.05'!D7 )</f>
        <v>82.589999999999989</v>
      </c>
      <c r="E9" s="86">
        <f>SUM('Místnost č.1.01'!E9+'Místnost č.1.02'!E8+'Místnost č.1.03'!E8+'Místnost č.1.04'!E9+'Místnost č.1.05'!E7 )</f>
        <v>0</v>
      </c>
      <c r="F9" s="86">
        <f>SUM('Místnost č.1.01'!F9+'Místnost č.1.02'!F8+'Místnost č.1.03'!F8+'Místnost č.1.04'!F9+'Místnost č.1.05'!F7 )</f>
        <v>0</v>
      </c>
      <c r="G9" s="61"/>
    </row>
    <row r="10" spans="1:7" ht="15" customHeight="1" x14ac:dyDescent="0.25">
      <c r="A10" s="145">
        <v>5</v>
      </c>
      <c r="B10" s="91" t="s">
        <v>168</v>
      </c>
      <c r="C10" s="28" t="s">
        <v>7</v>
      </c>
      <c r="D10" s="15">
        <f>SUM('Místnost č.1.03'!D7+'Místnost č.1.05'!D6)</f>
        <v>3</v>
      </c>
      <c r="E10" s="86">
        <f>SUM('Místnost č.1.03'!E7+'Místnost č.1.05'!E6)</f>
        <v>0</v>
      </c>
      <c r="F10" s="86">
        <f>SUM('Místnost č.1.03'!F7+'Místnost č.1.05'!F6)</f>
        <v>0</v>
      </c>
      <c r="G10" s="61"/>
    </row>
    <row r="11" spans="1:7" ht="15" customHeight="1" x14ac:dyDescent="0.25">
      <c r="A11" s="135">
        <v>6</v>
      </c>
      <c r="B11" s="258" t="s">
        <v>169</v>
      </c>
      <c r="C11" s="28" t="s">
        <v>7</v>
      </c>
      <c r="D11" s="15">
        <f>SUM('Místnost č.1.01'!D7+'Místnost č.1.02'!D7+'Místnost č.1.04'!D7)</f>
        <v>4</v>
      </c>
      <c r="E11" s="86">
        <f>SUM('Místnost č.1.01'!E7+'Místnost č.1.02'!E7+'Místnost č.1.04'!E7)</f>
        <v>0</v>
      </c>
      <c r="F11" s="86">
        <f>SUM('Místnost č.1.01'!F7+'Místnost č.1.02'!F7+'Místnost č.1.04'!F7)</f>
        <v>0</v>
      </c>
      <c r="G11" s="284"/>
    </row>
    <row r="12" spans="1:7" ht="15" customHeight="1" x14ac:dyDescent="0.25">
      <c r="A12" s="135">
        <v>7</v>
      </c>
      <c r="B12" s="258" t="s">
        <v>16</v>
      </c>
      <c r="C12" s="82" t="s">
        <v>7</v>
      </c>
      <c r="D12" s="15">
        <f>SUM('Místnost č.1.01'!D10+'Místnost č.1.02'!D9+'Místnost č.1.03'!D9)</f>
        <v>3</v>
      </c>
      <c r="E12" s="86">
        <f>SUM('Místnost č.1.01'!E10+'Místnost č.1.02'!E9+'Místnost č.1.03'!E9)</f>
        <v>0</v>
      </c>
      <c r="F12" s="86">
        <f>SUM('Místnost č.1.01'!F10+'Místnost č.1.02'!F9+'Místnost č.1.03'!F9)</f>
        <v>0</v>
      </c>
      <c r="G12" s="61"/>
    </row>
    <row r="13" spans="1:7" ht="15" customHeight="1" x14ac:dyDescent="0.25">
      <c r="A13" s="135">
        <v>8</v>
      </c>
      <c r="B13" s="108" t="s">
        <v>61</v>
      </c>
      <c r="C13" s="28" t="s">
        <v>7</v>
      </c>
      <c r="D13" s="15">
        <f>SUM('Místnost č.1.03'!D11)</f>
        <v>1</v>
      </c>
      <c r="E13" s="86">
        <f>SUM('Místnost č.1.03'!E11)</f>
        <v>0</v>
      </c>
      <c r="F13" s="86">
        <f>SUM('Místnost č.1.03'!F11)</f>
        <v>0</v>
      </c>
      <c r="G13" s="61"/>
    </row>
    <row r="14" spans="1:7" ht="15" customHeight="1" x14ac:dyDescent="0.25">
      <c r="A14" s="145">
        <v>9</v>
      </c>
      <c r="B14" s="108" t="s">
        <v>62</v>
      </c>
      <c r="C14" s="28" t="s">
        <v>7</v>
      </c>
      <c r="D14" s="15">
        <f>SUM('Místnost č.1.03'!D12)</f>
        <v>1</v>
      </c>
      <c r="E14" s="86">
        <f>SUM('Místnost č.1.03'!E12)</f>
        <v>0</v>
      </c>
      <c r="F14" s="86">
        <f>SUM('Místnost č.1.03'!F12)</f>
        <v>0</v>
      </c>
      <c r="G14" s="61"/>
    </row>
    <row r="15" spans="1:7" ht="15" customHeight="1" x14ac:dyDescent="0.25">
      <c r="A15" s="135">
        <v>10</v>
      </c>
      <c r="B15" s="108" t="s">
        <v>95</v>
      </c>
      <c r="C15" s="28" t="s">
        <v>7</v>
      </c>
      <c r="D15" s="15">
        <f>SUM('Místnost č.1.05'!D8)</f>
        <v>2</v>
      </c>
      <c r="E15" s="86">
        <f>SUM('Místnost č.1.05'!E8)</f>
        <v>0</v>
      </c>
      <c r="F15" s="86">
        <f>SUM('Místnost č.1.05'!F8)</f>
        <v>0</v>
      </c>
      <c r="G15" s="61"/>
    </row>
    <row r="16" spans="1:7" ht="15" customHeight="1" x14ac:dyDescent="0.25">
      <c r="A16" s="135">
        <v>11</v>
      </c>
      <c r="B16" s="108" t="s">
        <v>63</v>
      </c>
      <c r="C16" s="28" t="s">
        <v>7</v>
      </c>
      <c r="D16" s="15">
        <f>SUM('Místnost č.1.03'!D13)</f>
        <v>1</v>
      </c>
      <c r="E16" s="86">
        <f>SUM('Místnost č.1.03'!E13)</f>
        <v>0</v>
      </c>
      <c r="F16" s="86">
        <f>SUM('Místnost č.1.03'!F13)</f>
        <v>0</v>
      </c>
      <c r="G16" s="61"/>
    </row>
    <row r="17" spans="1:7" ht="36" customHeight="1" x14ac:dyDescent="0.25">
      <c r="A17" s="294">
        <v>12</v>
      </c>
      <c r="B17" s="259" t="s">
        <v>17</v>
      </c>
      <c r="C17" s="207" t="s">
        <v>7</v>
      </c>
      <c r="D17" s="208">
        <f>SUM('Místnost č.1.01'!D11+'Místnost č.1.02'!D10+'Místnost č.1.03'!D10)</f>
        <v>3</v>
      </c>
      <c r="E17" s="209">
        <f>SUM('Místnost č.1.01'!E11+'Místnost č.1.02'!E10+'Místnost č.1.03'!E10)</f>
        <v>0</v>
      </c>
      <c r="F17" s="209">
        <f>SUM('Místnost č.1.01'!F11+'Místnost č.1.02'!F10+'Místnost č.1.03'!F10)</f>
        <v>0</v>
      </c>
      <c r="G17" s="206" t="s">
        <v>89</v>
      </c>
    </row>
    <row r="18" spans="1:7" ht="15" customHeight="1" x14ac:dyDescent="0.25">
      <c r="A18" s="145">
        <v>13</v>
      </c>
      <c r="B18" s="108" t="s">
        <v>93</v>
      </c>
      <c r="C18" s="25" t="s">
        <v>8</v>
      </c>
      <c r="D18" s="83">
        <f>SUM('Místnost č.1.04'!D9)</f>
        <v>1.21</v>
      </c>
      <c r="E18" s="89">
        <f>SUM('Místnost č.1.04'!E9)</f>
        <v>0</v>
      </c>
      <c r="F18" s="89">
        <f>SUM('Místnost č.1.04'!F9)</f>
        <v>0</v>
      </c>
      <c r="G18" s="206" t="s">
        <v>92</v>
      </c>
    </row>
    <row r="19" spans="1:7" ht="15" customHeight="1" x14ac:dyDescent="0.25">
      <c r="A19" s="135">
        <v>14</v>
      </c>
      <c r="B19" s="108" t="s">
        <v>64</v>
      </c>
      <c r="C19" s="28" t="s">
        <v>7</v>
      </c>
      <c r="D19" s="15">
        <f>SUM('Místnost č.1.03'!D14)</f>
        <v>1</v>
      </c>
      <c r="E19" s="86">
        <f>SUM('Místnost č.1.03'!E14)</f>
        <v>0</v>
      </c>
      <c r="F19" s="86">
        <f>SUM('Místnost č.1.03'!F14)</f>
        <v>0</v>
      </c>
      <c r="G19" s="61"/>
    </row>
    <row r="20" spans="1:7" ht="15" customHeight="1" x14ac:dyDescent="0.25">
      <c r="A20" s="135">
        <v>15</v>
      </c>
      <c r="B20" s="108" t="s">
        <v>65</v>
      </c>
      <c r="C20" s="28" t="s">
        <v>7</v>
      </c>
      <c r="D20" s="15">
        <f>SUM('Místnost č.1.03'!D15)</f>
        <v>1</v>
      </c>
      <c r="E20" s="86">
        <f>SUM('Místnost č.1.03'!E15)</f>
        <v>0</v>
      </c>
      <c r="F20" s="86">
        <f>SUM('Místnost č.1.03'!F15)</f>
        <v>0</v>
      </c>
      <c r="G20" s="61"/>
    </row>
    <row r="21" spans="1:7" ht="15" customHeight="1" x14ac:dyDescent="0.25">
      <c r="A21" s="135">
        <v>16</v>
      </c>
      <c r="B21" s="108" t="s">
        <v>142</v>
      </c>
      <c r="C21" s="28" t="s">
        <v>7</v>
      </c>
      <c r="D21" s="15">
        <f>SUM('Místnost č.1.05'!D9)</f>
        <v>2</v>
      </c>
      <c r="E21" s="86">
        <f>SUM('Místnost č.1.05'!E9)</f>
        <v>0</v>
      </c>
      <c r="F21" s="86">
        <f>SUM('Místnost č.1.05'!F9)</f>
        <v>0</v>
      </c>
      <c r="G21" s="61"/>
    </row>
    <row r="22" spans="1:7" ht="15" customHeight="1" x14ac:dyDescent="0.25">
      <c r="A22" s="145">
        <v>17</v>
      </c>
      <c r="B22" s="108" t="s">
        <v>143</v>
      </c>
      <c r="C22" s="28" t="s">
        <v>7</v>
      </c>
      <c r="D22" s="15">
        <f>SUM('Místnost č.1.05'!D10)</f>
        <v>2</v>
      </c>
      <c r="E22" s="86">
        <f>SUM('Místnost č.1.05'!E10)</f>
        <v>0</v>
      </c>
      <c r="F22" s="86">
        <f>SUM('Místnost č.1.05'!F10)</f>
        <v>0</v>
      </c>
      <c r="G22" s="61"/>
    </row>
    <row r="23" spans="1:7" ht="15" customHeight="1" x14ac:dyDescent="0.25">
      <c r="A23" s="135">
        <v>18</v>
      </c>
      <c r="B23" s="108" t="s">
        <v>76</v>
      </c>
      <c r="C23" s="28" t="s">
        <v>7</v>
      </c>
      <c r="D23" s="15">
        <f>SUM('Místnost č.1.03'!D16)</f>
        <v>2</v>
      </c>
      <c r="E23" s="86">
        <f>SUM('Místnost č.1.03'!E16)</f>
        <v>0</v>
      </c>
      <c r="F23" s="86">
        <f>SUM('Místnost č.1.03'!F16)</f>
        <v>0</v>
      </c>
      <c r="G23" s="61"/>
    </row>
    <row r="24" spans="1:7" ht="15" customHeight="1" x14ac:dyDescent="0.25">
      <c r="A24" s="135">
        <v>19</v>
      </c>
      <c r="B24" s="108" t="s">
        <v>77</v>
      </c>
      <c r="C24" s="28" t="s">
        <v>7</v>
      </c>
      <c r="D24" s="15">
        <f>SUM('Místnost č.1.03'!D17)</f>
        <v>2</v>
      </c>
      <c r="E24" s="86">
        <f>SUM('Místnost č.1.03'!E17)</f>
        <v>0</v>
      </c>
      <c r="F24" s="86">
        <f>SUM('Místnost č.1.03'!F17)</f>
        <v>0</v>
      </c>
      <c r="G24" s="61"/>
    </row>
    <row r="25" spans="1:7" ht="15" customHeight="1" x14ac:dyDescent="0.25">
      <c r="A25" s="135">
        <v>20</v>
      </c>
      <c r="B25" s="108" t="s">
        <v>96</v>
      </c>
      <c r="C25" s="28" t="s">
        <v>7</v>
      </c>
      <c r="D25" s="15">
        <f>SUM('Místnost č.1.05'!D11)</f>
        <v>2</v>
      </c>
      <c r="E25" s="86">
        <f>SUM('Místnost č.1.05'!E11)</f>
        <v>0</v>
      </c>
      <c r="F25" s="86">
        <f>SUM('Místnost č.1.05'!F11)</f>
        <v>0</v>
      </c>
      <c r="G25" s="61"/>
    </row>
    <row r="26" spans="1:7" ht="15" customHeight="1" x14ac:dyDescent="0.25">
      <c r="A26" s="145">
        <v>21</v>
      </c>
      <c r="B26" s="108" t="s">
        <v>97</v>
      </c>
      <c r="C26" s="28" t="s">
        <v>7</v>
      </c>
      <c r="D26" s="15">
        <f>SUM('Místnost č.1.05'!D12)</f>
        <v>2</v>
      </c>
      <c r="E26" s="86">
        <f>SUM('Místnost č.1.05'!E12)</f>
        <v>0</v>
      </c>
      <c r="F26" s="86">
        <f>SUM('Místnost č.1.05'!F12)</f>
        <v>0</v>
      </c>
      <c r="G26" s="61"/>
    </row>
    <row r="27" spans="1:7" ht="15" customHeight="1" x14ac:dyDescent="0.25">
      <c r="A27" s="135">
        <v>22</v>
      </c>
      <c r="B27" s="108" t="s">
        <v>102</v>
      </c>
      <c r="C27" s="28" t="s">
        <v>8</v>
      </c>
      <c r="D27" s="15">
        <f>SUM('Místnost č.1.05'!D19)</f>
        <v>6.09</v>
      </c>
      <c r="E27" s="86">
        <f>SUM('Místnost č.1.05'!E19)</f>
        <v>0</v>
      </c>
      <c r="F27" s="86">
        <f>SUM('Místnost č.1.05'!F19)</f>
        <v>0</v>
      </c>
      <c r="G27" s="61"/>
    </row>
    <row r="28" spans="1:7" ht="15" customHeight="1" x14ac:dyDescent="0.25">
      <c r="A28" s="135">
        <v>23</v>
      </c>
      <c r="B28" s="108" t="s">
        <v>103</v>
      </c>
      <c r="C28" s="28" t="s">
        <v>8</v>
      </c>
      <c r="D28" s="15">
        <f>SUM('Místnost č.1.05'!D20)</f>
        <v>6.09</v>
      </c>
      <c r="E28" s="86">
        <f>SUM('Místnost č.1.05'!E20)</f>
        <v>0</v>
      </c>
      <c r="F28" s="86">
        <f>SUM('Místnost č.1.05'!F20)</f>
        <v>0</v>
      </c>
      <c r="G28" s="61"/>
    </row>
    <row r="29" spans="1:7" ht="15" customHeight="1" x14ac:dyDescent="0.25">
      <c r="A29" s="135">
        <v>24</v>
      </c>
      <c r="B29" s="108" t="s">
        <v>104</v>
      </c>
      <c r="C29" s="28" t="s">
        <v>9</v>
      </c>
      <c r="D29" s="15">
        <f>SUM('Místnost č.1.05'!D21)</f>
        <v>3</v>
      </c>
      <c r="E29" s="86">
        <f>SUM('Místnost č.1.05'!E21)</f>
        <v>0</v>
      </c>
      <c r="F29" s="86">
        <f>SUM('Místnost č.1.05'!F21)</f>
        <v>0</v>
      </c>
      <c r="G29" s="206" t="s">
        <v>152</v>
      </c>
    </row>
    <row r="30" spans="1:7" ht="15" customHeight="1" x14ac:dyDescent="0.25">
      <c r="A30" s="145">
        <v>25</v>
      </c>
      <c r="B30" s="108" t="s">
        <v>66</v>
      </c>
      <c r="C30" s="28" t="s">
        <v>8</v>
      </c>
      <c r="D30" s="15">
        <f>SUM('Místnost č.1.05'!D22)</f>
        <v>8.09</v>
      </c>
      <c r="E30" s="86">
        <f>SUM('Místnost č.1.05'!E22)</f>
        <v>0</v>
      </c>
      <c r="F30" s="86">
        <f>SUM('Místnost č.1.05'!F22)</f>
        <v>0</v>
      </c>
      <c r="G30" s="61"/>
    </row>
    <row r="31" spans="1:7" ht="15" customHeight="1" x14ac:dyDescent="0.25">
      <c r="A31" s="135">
        <v>26</v>
      </c>
      <c r="B31" s="108" t="s">
        <v>67</v>
      </c>
      <c r="C31" s="28" t="s">
        <v>8</v>
      </c>
      <c r="D31" s="15">
        <f>SUM('Místnost č.1.05'!D23)</f>
        <v>8.09</v>
      </c>
      <c r="E31" s="86">
        <f>SUM('Místnost č.1.05'!E23)</f>
        <v>0</v>
      </c>
      <c r="F31" s="86">
        <f>SUM('Místnost č.1.05'!F23)</f>
        <v>0</v>
      </c>
      <c r="G31" s="61"/>
    </row>
    <row r="32" spans="1:7" ht="15" customHeight="1" x14ac:dyDescent="0.25">
      <c r="A32" s="135">
        <v>27</v>
      </c>
      <c r="B32" s="108" t="s">
        <v>68</v>
      </c>
      <c r="C32" s="28" t="s">
        <v>8</v>
      </c>
      <c r="D32" s="15">
        <f>SUM('Místnost č.1.05'!D24)</f>
        <v>2.5</v>
      </c>
      <c r="E32" s="86">
        <f>SUM('Místnost č.1.05'!E24)</f>
        <v>0</v>
      </c>
      <c r="F32" s="86">
        <f>SUM('Místnost č.1.05'!F24)</f>
        <v>0</v>
      </c>
      <c r="G32" s="61"/>
    </row>
    <row r="33" spans="1:7" ht="15" customHeight="1" x14ac:dyDescent="0.25">
      <c r="A33" s="135">
        <v>28</v>
      </c>
      <c r="B33" s="108" t="s">
        <v>105</v>
      </c>
      <c r="C33" s="28" t="s">
        <v>8</v>
      </c>
      <c r="D33" s="15">
        <f>SUM('Místnost č.1.05'!D25)</f>
        <v>5.59</v>
      </c>
      <c r="E33" s="86">
        <f>SUM('Místnost č.1.05'!E25)</f>
        <v>0</v>
      </c>
      <c r="F33" s="86">
        <f>SUM('Místnost č.1.05'!F25)</f>
        <v>0</v>
      </c>
      <c r="G33" s="61"/>
    </row>
    <row r="34" spans="1:7" ht="15" customHeight="1" x14ac:dyDescent="0.25">
      <c r="A34" s="145">
        <v>29</v>
      </c>
      <c r="B34" s="108" t="s">
        <v>18</v>
      </c>
      <c r="C34" s="84" t="s">
        <v>8</v>
      </c>
      <c r="D34" s="15">
        <f>SUM('Místnost č.1.01'!D12+'Místnost č.1.02'!D11+'Místnost č.1.03'!D21+'Místnost č.1.04'!D13+'Místnost č.1.05'!D26)</f>
        <v>218.07000000000002</v>
      </c>
      <c r="E34" s="86">
        <f>SUM('Místnost č.1.01'!E12+'Místnost č.1.02'!E11+'Místnost č.1.03'!E21+'Místnost č.1.04'!E13+'Místnost č.1.05'!E26)</f>
        <v>0</v>
      </c>
      <c r="F34" s="86">
        <f>SUM('Místnost č.1.01'!F12+'Místnost č.1.02'!F11+'Místnost č.1.03'!F21+'Místnost č.1.04'!F13+'Místnost č.1.05'!F26)</f>
        <v>0</v>
      </c>
      <c r="G34" s="61"/>
    </row>
    <row r="35" spans="1:7" ht="15" customHeight="1" x14ac:dyDescent="0.25">
      <c r="A35" s="135">
        <v>30</v>
      </c>
      <c r="B35" s="108" t="s">
        <v>19</v>
      </c>
      <c r="C35" s="28" t="s">
        <v>8</v>
      </c>
      <c r="D35" s="92">
        <f>SUM('Místnost č.1.01'!D13+'Místnost č.1.02'!D12+'Místnost č.1.03'!D22+'Místnost č.1.04'!D14+'Místnost č.1.05'!D27)</f>
        <v>219.28000000000003</v>
      </c>
      <c r="E35" s="86">
        <f>SUM('Místnost č.1.01'!E13+'Místnost č.1.02'!E12+'Místnost č.1.03'!E22+'Místnost č.1.04'!E14+'Místnost č.1.05'!E27)</f>
        <v>0</v>
      </c>
      <c r="F35" s="86">
        <f>SUM('Místnost č.1.01'!F13+'Místnost č.1.02'!F12+'Místnost č.1.03'!F22+'Místnost č.1.04'!F14+'Místnost č.1.05'!F27)</f>
        <v>0</v>
      </c>
      <c r="G35" s="61"/>
    </row>
    <row r="36" spans="1:7" ht="15" customHeight="1" x14ac:dyDescent="0.25">
      <c r="A36" s="135">
        <v>31</v>
      </c>
      <c r="B36" s="108" t="s">
        <v>94</v>
      </c>
      <c r="C36" s="28" t="s">
        <v>8</v>
      </c>
      <c r="D36" s="45">
        <f>SUM('Místnost č.1.01'!D14+'Místnost č.1.02'!D13+'Místnost č.1.03'!D23+'Místnost č.1.04'!D15+'Místnost č.1.05'!D28)</f>
        <v>219.28000000000003</v>
      </c>
      <c r="E36" s="89">
        <f>SUM('Místnost č.1.01'!E14+'Místnost č.1.02'!E13+'Místnost č.1.03'!E23+'Místnost č.1.04'!E15+'Místnost č.1.05'!E28)</f>
        <v>0</v>
      </c>
      <c r="F36" s="89">
        <f>SUM('Místnost č.1.01'!F14+'Místnost č.1.02'!F13+'Místnost č.1.03'!F23+'Místnost č.1.04'!F15+'Místnost č.1.05'!F28)</f>
        <v>0</v>
      </c>
      <c r="G36" s="206" t="s">
        <v>91</v>
      </c>
    </row>
    <row r="37" spans="1:7" ht="15" customHeight="1" x14ac:dyDescent="0.25">
      <c r="A37" s="135">
        <v>32</v>
      </c>
      <c r="B37" s="108" t="s">
        <v>162</v>
      </c>
      <c r="C37" s="28" t="s">
        <v>9</v>
      </c>
      <c r="D37" s="15">
        <f>SUM('Místnost č.1.01'!D15+'Místnost č.1.02'!D14+'Místnost č.1.03'!D24+'Místnost č.1.04'!D16+'Místnost č.1.05'!D29)</f>
        <v>60</v>
      </c>
      <c r="E37" s="86">
        <f>SUM('Místnost č.1.01'!E15+'Místnost č.1.02'!E14+'Místnost č.1.03'!E24+'Místnost č.1.04'!E16+'Místnost č.1.05'!E29)</f>
        <v>0</v>
      </c>
      <c r="F37" s="86">
        <f>SUM('Místnost č.1.01'!F15+'Místnost č.1.02'!F14+'Místnost č.1.03'!F24+'Místnost č.1.04'!F16+'Místnost č.1.05'!F29)</f>
        <v>0</v>
      </c>
      <c r="G37" s="206" t="s">
        <v>161</v>
      </c>
    </row>
    <row r="38" spans="1:7" ht="15" customHeight="1" x14ac:dyDescent="0.25">
      <c r="A38" s="145">
        <v>33</v>
      </c>
      <c r="B38" s="108" t="s">
        <v>98</v>
      </c>
      <c r="C38" s="28" t="s">
        <v>8</v>
      </c>
      <c r="D38" s="15">
        <f>SUM('Místnost č.1.05'!D13)</f>
        <v>14.91</v>
      </c>
      <c r="E38" s="86">
        <f>SUM('Místnost č.1.05'!E13)</f>
        <v>0</v>
      </c>
      <c r="F38" s="86">
        <f>SUM('Místnost č.1.05'!F13)</f>
        <v>0</v>
      </c>
      <c r="G38" s="206"/>
    </row>
    <row r="39" spans="1:7" ht="15" customHeight="1" x14ac:dyDescent="0.25">
      <c r="A39" s="135">
        <v>34</v>
      </c>
      <c r="B39" s="108" t="s">
        <v>99</v>
      </c>
      <c r="C39" s="28" t="s">
        <v>8</v>
      </c>
      <c r="D39" s="15">
        <f>SUM('Místnost č.1.05'!D14)</f>
        <v>20.87</v>
      </c>
      <c r="E39" s="86">
        <f>SUM('Místnost č.1.05'!E14)</f>
        <v>0</v>
      </c>
      <c r="F39" s="86">
        <f>SUM('Místnost č.1.05'!F14)</f>
        <v>0</v>
      </c>
      <c r="G39" s="206"/>
    </row>
    <row r="40" spans="1:7" ht="15" customHeight="1" x14ac:dyDescent="0.25">
      <c r="A40" s="135">
        <v>35</v>
      </c>
      <c r="B40" s="108" t="s">
        <v>148</v>
      </c>
      <c r="C40" s="28" t="s">
        <v>8</v>
      </c>
      <c r="D40" s="15">
        <f>SUM('Místnost č.1.05'!D15)</f>
        <v>5.59</v>
      </c>
      <c r="E40" s="86">
        <f>SUM('Místnost č.1.05'!E15)</f>
        <v>0</v>
      </c>
      <c r="F40" s="86">
        <f>SUM('Místnost č.1.05'!F15)</f>
        <v>0</v>
      </c>
      <c r="G40" s="206"/>
    </row>
    <row r="41" spans="1:7" ht="15" customHeight="1" x14ac:dyDescent="0.25">
      <c r="A41" s="135">
        <v>36</v>
      </c>
      <c r="B41" s="108" t="s">
        <v>101</v>
      </c>
      <c r="C41" s="28" t="s">
        <v>8</v>
      </c>
      <c r="D41" s="15">
        <f>SUM('Místnost č.1.05'!D16)</f>
        <v>5.59</v>
      </c>
      <c r="E41" s="86">
        <f>SUM('Místnost č.1.05'!E16)</f>
        <v>0</v>
      </c>
      <c r="F41" s="86">
        <f>SUM('Místnost č.1.05'!F16)</f>
        <v>0</v>
      </c>
      <c r="G41" s="206"/>
    </row>
    <row r="42" spans="1:7" ht="15" customHeight="1" x14ac:dyDescent="0.25">
      <c r="A42" s="145">
        <v>37</v>
      </c>
      <c r="B42" s="109" t="s">
        <v>20</v>
      </c>
      <c r="C42" s="15" t="s">
        <v>8</v>
      </c>
      <c r="D42" s="24">
        <f>SUM('Místnost č.1.01'!D16+'Místnost č.1.02'!D15+'Místnost č.1.03'!D25+'Místnost č.1.04'!D17+'Místnost č.1.05'!D30)</f>
        <v>217.68</v>
      </c>
      <c r="E42" s="86">
        <f>SUM('Místnost č.1.01'!E16+'Místnost č.1.02'!E15+'Místnost č.1.03'!E25+'Místnost č.1.04'!E17+'Místnost č.1.05'!E30)</f>
        <v>0</v>
      </c>
      <c r="F42" s="86">
        <f>SUM('Místnost č.1.01'!F16+'Místnost č.1.02'!F15+'Místnost č.1.03'!F25+'Místnost č.1.04'!F17+'Místnost č.1.05'!F30)</f>
        <v>0</v>
      </c>
      <c r="G42" s="206" t="s">
        <v>163</v>
      </c>
    </row>
    <row r="43" spans="1:7" ht="15" customHeight="1" x14ac:dyDescent="0.25">
      <c r="A43" s="135">
        <v>38</v>
      </c>
      <c r="B43" s="110" t="s">
        <v>88</v>
      </c>
      <c r="C43" s="15" t="s">
        <v>8</v>
      </c>
      <c r="D43" s="24">
        <f>SUM('Místnost č.1.01'!D17+'Místnost č.1.02'!D16+'Místnost č.1.03'!D26+'Místnost č.1.04'!D18+'Místnost č.1.05'!D31)</f>
        <v>34.79</v>
      </c>
      <c r="E43" s="86">
        <f>SUM('Místnost č.1.01'!E17+'Místnost č.1.02'!E16+'Místnost č.1.03'!E26+'Místnost č.1.04'!E18+'Místnost č.1.05'!E31)</f>
        <v>0</v>
      </c>
      <c r="F43" s="86">
        <f>SUM('Místnost č.1.01'!F17+'Místnost č.1.02'!F16+'Místnost č.1.03'!F26+'Místnost č.1.04'!F18+'Místnost č.1.05'!F31)</f>
        <v>0</v>
      </c>
      <c r="G43" s="206" t="s">
        <v>164</v>
      </c>
    </row>
    <row r="44" spans="1:7" ht="26.25" customHeight="1" x14ac:dyDescent="0.25">
      <c r="A44" s="294">
        <v>39</v>
      </c>
      <c r="B44" s="260" t="s">
        <v>21</v>
      </c>
      <c r="C44" s="211" t="s">
        <v>9</v>
      </c>
      <c r="D44" s="244">
        <f>SUM('Místnost č.1.01'!D18+'Místnost č.1.02'!D17+'Místnost č.1.03'!D27+'Místnost č.1.04'!D19+'Místnost č.1.05'!D32)</f>
        <v>87.03</v>
      </c>
      <c r="E44" s="245">
        <f>SUM('Místnost č.1.01'!E18+'Místnost č.1.02'!E17+'Místnost č.1.03'!E27+'Místnost č.1.04'!E19+'Místnost č.1.05'!E32)</f>
        <v>0</v>
      </c>
      <c r="F44" s="245">
        <f>SUM('Místnost č.1.01'!F18+'Místnost č.1.02'!F17+'Místnost č.1.03'!F27+'Místnost č.1.04'!F19+'Místnost č.1.05'!F32)</f>
        <v>0</v>
      </c>
      <c r="G44" s="210" t="s">
        <v>90</v>
      </c>
    </row>
    <row r="45" spans="1:7" ht="15" customHeight="1" x14ac:dyDescent="0.25">
      <c r="A45" s="135">
        <v>40</v>
      </c>
      <c r="B45" s="261" t="s">
        <v>107</v>
      </c>
      <c r="C45" s="243" t="s">
        <v>9</v>
      </c>
      <c r="D45" s="15">
        <f>SUM('Místnost č.1.05'!D33)</f>
        <v>8</v>
      </c>
      <c r="E45" s="86">
        <f>SUM('Místnost č.1.05'!E33)</f>
        <v>0</v>
      </c>
      <c r="F45" s="86">
        <f>SUM('Místnost č.1.05'!F33)</f>
        <v>0</v>
      </c>
      <c r="G45" s="210"/>
    </row>
    <row r="46" spans="1:7" ht="15" customHeight="1" x14ac:dyDescent="0.25">
      <c r="A46" s="145">
        <v>41</v>
      </c>
      <c r="B46" s="111" t="s">
        <v>22</v>
      </c>
      <c r="C46" s="23" t="s">
        <v>8</v>
      </c>
      <c r="D46" s="92">
        <f>SUM('Místnost č.1.01'!D19+'Místnost č.1.02'!D18+'Místnost č.1.03'!D28+'Místnost č.1.04'!D19+'Místnost č.1.05'!D34)</f>
        <v>287.7</v>
      </c>
      <c r="E46" s="86">
        <f>SUM('Místnost č.1.01'!E19+'Místnost č.1.02'!E18+'Místnost č.1.03'!E28+'Místnost č.1.04'!E19+'Místnost č.1.05'!E34)</f>
        <v>0</v>
      </c>
      <c r="F46" s="86">
        <f>SUM('Místnost č.1.01'!F19+'Místnost č.1.02'!F18+'Místnost č.1.03'!F28+'Místnost č.1.04'!F19+'Místnost č.1.05'!F34)</f>
        <v>0</v>
      </c>
      <c r="G46" s="61"/>
    </row>
    <row r="47" spans="1:7" ht="15" customHeight="1" x14ac:dyDescent="0.25">
      <c r="A47" s="135">
        <v>42</v>
      </c>
      <c r="B47" s="112" t="s">
        <v>23</v>
      </c>
      <c r="C47" s="38" t="s">
        <v>8</v>
      </c>
      <c r="D47" s="92">
        <f>SUM('Místnost č.1.01'!D20+'Místnost č.1.02'!D19+'Místnost č.1.03'!D29+'Místnost č.1.04'!D20+'Místnost č.1.05'!D35)</f>
        <v>287.7</v>
      </c>
      <c r="E47" s="86">
        <f>SUM('Místnost č.1.01'!E20+'Místnost č.1.02'!E19+'Místnost č.1.03'!E29+'Místnost č.1.04'!E20+'Místnost č.1.05'!E35)</f>
        <v>0</v>
      </c>
      <c r="F47" s="86">
        <f>SUM('Místnost č.1.01'!F20+'Místnost č.1.02'!F19+'Místnost č.1.03'!F29+'Místnost č.1.04'!F20+'Místnost č.1.05'!F35)</f>
        <v>0</v>
      </c>
      <c r="G47" s="61"/>
    </row>
    <row r="48" spans="1:7" ht="15" customHeight="1" x14ac:dyDescent="0.25">
      <c r="A48" s="135">
        <v>43</v>
      </c>
      <c r="B48" s="108" t="s">
        <v>66</v>
      </c>
      <c r="C48" s="28" t="s">
        <v>8</v>
      </c>
      <c r="D48" s="24">
        <f>SUM('Místnost č.1.03'!D18+'Místnost č.1.04'!D10)</f>
        <v>25.259999999999998</v>
      </c>
      <c r="E48" s="86">
        <f>SUM('Místnost č.1.03'!E18+'Místnost č.1.04'!E10)</f>
        <v>0</v>
      </c>
      <c r="F48" s="86">
        <f>SUM('Místnost č.1.03'!F18+'Místnost č.1.04'!F10)</f>
        <v>0</v>
      </c>
      <c r="G48" s="61"/>
    </row>
    <row r="49" spans="1:7" ht="15" customHeight="1" x14ac:dyDescent="0.25">
      <c r="A49" s="135">
        <v>44</v>
      </c>
      <c r="B49" s="108" t="s">
        <v>67</v>
      </c>
      <c r="C49" s="28" t="s">
        <v>8</v>
      </c>
      <c r="D49" s="24">
        <f>SUM('Místnost č.1.03'!D19+'Místnost č.1.04'!D11)</f>
        <v>25.259999999999998</v>
      </c>
      <c r="E49" s="86">
        <f>SUM('Místnost č.1.03'!E19+'Místnost č.1.04'!E11)</f>
        <v>0</v>
      </c>
      <c r="F49" s="86">
        <f>SUM('Místnost č.1.03'!F19+'Místnost č.1.04'!F11)</f>
        <v>0</v>
      </c>
      <c r="G49" s="61"/>
    </row>
    <row r="50" spans="1:7" ht="15" customHeight="1" x14ac:dyDescent="0.25">
      <c r="A50" s="145">
        <v>45</v>
      </c>
      <c r="B50" s="108" t="s">
        <v>68</v>
      </c>
      <c r="C50" s="28" t="s">
        <v>8</v>
      </c>
      <c r="D50" s="24">
        <f>SUM('Místnost č.1.03'!D20+'Místnost č.1.04'!D12)</f>
        <v>25.259999999999998</v>
      </c>
      <c r="E50" s="86">
        <f>SUM('Místnost č.1.03'!E20+'Místnost č.1.04'!E12)</f>
        <v>0</v>
      </c>
      <c r="F50" s="86">
        <f>SUM('Místnost č.1.03'!F20+'Místnost č.1.04'!F12)</f>
        <v>0</v>
      </c>
      <c r="G50" s="61"/>
    </row>
    <row r="51" spans="1:7" ht="15" customHeight="1" x14ac:dyDescent="0.25">
      <c r="A51" s="135">
        <v>46</v>
      </c>
      <c r="B51" s="113" t="s">
        <v>25</v>
      </c>
      <c r="C51" s="38" t="s">
        <v>8</v>
      </c>
      <c r="D51" s="24">
        <f>SUM('Místnost č.1.01'!D21+'Místnost č.1.02'!D20+'Místnost č.1.03'!D30+'Místnost č.1.04'!D21+'Místnost č.1.05'!D17)</f>
        <v>70.02</v>
      </c>
      <c r="E51" s="86">
        <f>SUM('Místnost č.1.01'!E21+'Místnost č.1.02'!E20+'Místnost č.1.03'!E30+'Místnost č.1.04'!E21+'Místnost č.1.05'!E17)</f>
        <v>0</v>
      </c>
      <c r="F51" s="86">
        <f>SUM('Místnost č.1.01'!F21+'Místnost č.1.02'!F20+'Místnost č.1.03'!F30+'Místnost č.1.04'!F21+'Místnost č.1.05'!F17)</f>
        <v>0</v>
      </c>
      <c r="G51" s="61"/>
    </row>
    <row r="52" spans="1:7" ht="15" customHeight="1" x14ac:dyDescent="0.25">
      <c r="A52" s="135">
        <v>47</v>
      </c>
      <c r="B52" s="90" t="s">
        <v>26</v>
      </c>
      <c r="C52" s="23" t="s">
        <v>8</v>
      </c>
      <c r="D52" s="24">
        <f>SUM('Místnost č.1.01'!D22+'Místnost č.1.02'!D21+'Místnost č.1.03'!D31+'Místnost č.1.04'!D22+'Místnost č.1.05'!D18)</f>
        <v>70.02</v>
      </c>
      <c r="E52" s="86">
        <f>SUM('Místnost č.1.01'!E22+'Místnost č.1.02'!E21+'Místnost č.1.03'!E31+'Místnost č.1.04'!E22+'Místnost č.1.05'!E18)</f>
        <v>0</v>
      </c>
      <c r="F52" s="86">
        <f>SUM('Místnost č.1.01'!F22+'Místnost č.1.02'!F21+'Místnost č.1.03'!F31+'Místnost č.1.04'!F22+'Místnost č.1.05'!F18)</f>
        <v>0</v>
      </c>
      <c r="G52" s="61"/>
    </row>
    <row r="53" spans="1:7" ht="15" customHeight="1" x14ac:dyDescent="0.25">
      <c r="A53" s="135">
        <v>48</v>
      </c>
      <c r="B53" s="90" t="s">
        <v>27</v>
      </c>
      <c r="C53" s="23" t="s">
        <v>8</v>
      </c>
      <c r="D53" s="24">
        <f>SUM('Místnost č.1.01'!D24)</f>
        <v>14.22</v>
      </c>
      <c r="E53" s="86">
        <f>SUM('Místnost č.1.01'!E24)</f>
        <v>0</v>
      </c>
      <c r="F53" s="86">
        <f>SUM('Místnost č.1.01'!F24)</f>
        <v>0</v>
      </c>
      <c r="G53" s="206" t="s">
        <v>251</v>
      </c>
    </row>
    <row r="54" spans="1:7" ht="15" customHeight="1" x14ac:dyDescent="0.25">
      <c r="A54" s="145">
        <v>49</v>
      </c>
      <c r="B54" s="90" t="s">
        <v>28</v>
      </c>
      <c r="C54" s="23" t="s">
        <v>8</v>
      </c>
      <c r="D54" s="24">
        <f>SUM('Místnost č.1.02'!D25)</f>
        <v>22.8</v>
      </c>
      <c r="E54" s="86">
        <f>SUM('Místnost č.1.02'!E25)</f>
        <v>0</v>
      </c>
      <c r="F54" s="86">
        <f>SUM('Místnost č.1.02'!F25)</f>
        <v>0</v>
      </c>
      <c r="G54" s="61"/>
    </row>
    <row r="55" spans="1:7" ht="15" customHeight="1" x14ac:dyDescent="0.25">
      <c r="A55" s="135">
        <v>50</v>
      </c>
      <c r="B55" s="90" t="s">
        <v>160</v>
      </c>
      <c r="C55" s="23" t="s">
        <v>8</v>
      </c>
      <c r="D55" s="24">
        <f>SUM('Místnost č.1.02'!D23)</f>
        <v>44.16</v>
      </c>
      <c r="E55" s="86">
        <f>SUM('Místnost č.1.02'!E23)</f>
        <v>0</v>
      </c>
      <c r="F55" s="86">
        <f>SUM('Místnost č.1.02'!F23)</f>
        <v>0</v>
      </c>
      <c r="G55" s="206" t="s">
        <v>252</v>
      </c>
    </row>
    <row r="56" spans="1:7" ht="15" customHeight="1" x14ac:dyDescent="0.25">
      <c r="A56" s="135">
        <v>51</v>
      </c>
      <c r="B56" s="90" t="s">
        <v>79</v>
      </c>
      <c r="C56" s="23" t="s">
        <v>8</v>
      </c>
      <c r="D56" s="26">
        <f>SUM('Místnost č.1.02'!D24)</f>
        <v>44.16</v>
      </c>
      <c r="E56" s="89">
        <f>SUM('Místnost č.1.02'!E24)</f>
        <v>0</v>
      </c>
      <c r="F56" s="89">
        <f>SUM('Místnost č.1.02'!F24)</f>
        <v>0</v>
      </c>
      <c r="G56" s="61"/>
    </row>
    <row r="57" spans="1:7" ht="15" customHeight="1" x14ac:dyDescent="0.25">
      <c r="A57" s="135">
        <v>52</v>
      </c>
      <c r="B57" s="90" t="s">
        <v>29</v>
      </c>
      <c r="C57" s="93" t="s">
        <v>8</v>
      </c>
      <c r="D57" s="15">
        <f>SUM('Místnost č.1.01'!D26+'Místnost č.1.02'!D25+'Místnost č.1.03'!D32+'Místnost č.1.04'!D23)</f>
        <v>62.28</v>
      </c>
      <c r="E57" s="86">
        <f>SUM('Místnost č.1.01'!E26+'Místnost č.1.02'!E25+'Místnost č.1.03'!E32+'Místnost č.1.04'!E23)</f>
        <v>0</v>
      </c>
      <c r="F57" s="86">
        <f>SUM('Místnost č.1.01'!F26+'Místnost č.1.02'!F25+'Místnost č.1.03'!F32+'Místnost č.1.04'!F23)</f>
        <v>0</v>
      </c>
      <c r="G57" s="206" t="s">
        <v>184</v>
      </c>
    </row>
    <row r="58" spans="1:7" ht="15" customHeight="1" x14ac:dyDescent="0.25">
      <c r="A58" s="145">
        <v>53</v>
      </c>
      <c r="B58" s="114" t="s">
        <v>30</v>
      </c>
      <c r="C58" s="81" t="s">
        <v>8</v>
      </c>
      <c r="D58" s="15">
        <f>SUM('Místnost č.1.01'!D27+'Místnost č.1.02'!D26+'Místnost č.1.03'!D33+'Místnost č.1.04'!D24)</f>
        <v>62.28</v>
      </c>
      <c r="E58" s="86">
        <f>SUM('Místnost č.1.01'!E27+'Místnost č.1.02'!E26+'Místnost č.1.03'!E33+'Místnost č.1.04'!E24)</f>
        <v>0</v>
      </c>
      <c r="F58" s="86">
        <f>SUM('Místnost č.1.01'!F27+'Místnost č.1.02'!F26+'Místnost č.1.03'!F33+'Místnost č.1.04'!F24)</f>
        <v>0</v>
      </c>
      <c r="G58" s="61"/>
    </row>
    <row r="59" spans="1:7" ht="15" customHeight="1" x14ac:dyDescent="0.25">
      <c r="A59" s="135">
        <v>54</v>
      </c>
      <c r="B59" s="114" t="s">
        <v>154</v>
      </c>
      <c r="C59" s="81" t="s">
        <v>8</v>
      </c>
      <c r="D59" s="15">
        <f>SUM('Místnost č.1.01'!D23+'Místnost č.1.02'!D22)</f>
        <v>36.299999999999997</v>
      </c>
      <c r="E59" s="86">
        <f>SUM('Místnost č.1.01'!E23+'Místnost č.1.02'!E22)</f>
        <v>0</v>
      </c>
      <c r="F59" s="86">
        <f>SUM('Místnost č.1.01'!F23+'Místnost č.1.02'!F22)</f>
        <v>0</v>
      </c>
      <c r="G59" s="61"/>
    </row>
    <row r="60" spans="1:7" ht="15" customHeight="1" x14ac:dyDescent="0.25">
      <c r="A60" s="135">
        <v>55</v>
      </c>
      <c r="B60" s="114" t="s">
        <v>31</v>
      </c>
      <c r="C60" s="81" t="s">
        <v>9</v>
      </c>
      <c r="D60" s="15">
        <f>SUM('Místnost č.1.01'!D28+'Místnost č.1.02'!D27+'Místnost č.1.03'!D34+'Místnost č.1.04'!D25)</f>
        <v>58.82</v>
      </c>
      <c r="E60" s="86">
        <f>SUM('Místnost č.1.01'!E28+'Místnost č.1.02'!E27+'Místnost č.1.03'!E34+'Místnost č.1.04'!E25)</f>
        <v>0</v>
      </c>
      <c r="F60" s="86">
        <f>SUM('Místnost č.1.01'!F28+'Místnost č.1.02'!F27+'Místnost č.1.03'!F34+'Místnost č.1.04'!F25)</f>
        <v>0</v>
      </c>
      <c r="G60" s="61"/>
    </row>
    <row r="61" spans="1:7" ht="15" customHeight="1" x14ac:dyDescent="0.25">
      <c r="A61" s="135">
        <v>56</v>
      </c>
      <c r="B61" s="114" t="s">
        <v>32</v>
      </c>
      <c r="C61" s="81" t="s">
        <v>7</v>
      </c>
      <c r="D61" s="15">
        <f>SUM('Místnost č.1.01'!D29+'Místnost č.1.02'!D28+'Místnost č.1.04'!D26)</f>
        <v>5</v>
      </c>
      <c r="E61" s="86">
        <f>SUM('Místnost č.1.01'!E29+'Místnost č.1.02'!E28+'Místnost č.1.04'!E26)</f>
        <v>0</v>
      </c>
      <c r="F61" s="86">
        <f>SUM('Místnost č.1.01'!F29+'Místnost č.1.02'!F28+'Místnost č.1.04'!F26)</f>
        <v>0</v>
      </c>
      <c r="G61" s="206" t="s">
        <v>153</v>
      </c>
    </row>
    <row r="62" spans="1:7" ht="15" customHeight="1" x14ac:dyDescent="0.25">
      <c r="A62" s="145">
        <v>57</v>
      </c>
      <c r="B62" s="109" t="s">
        <v>108</v>
      </c>
      <c r="C62" s="248" t="s">
        <v>8</v>
      </c>
      <c r="D62" s="15">
        <f>SUM('Místnost č.1.05'!D38)</f>
        <v>18.37</v>
      </c>
      <c r="E62" s="86">
        <f>SUM('Místnost č.1.05'!E38)</f>
        <v>0</v>
      </c>
      <c r="F62" s="86">
        <f>SUM('Místnost č.1.05'!F38)</f>
        <v>0</v>
      </c>
      <c r="G62" s="61"/>
    </row>
    <row r="63" spans="1:7" ht="15" customHeight="1" x14ac:dyDescent="0.25">
      <c r="A63" s="135">
        <v>58</v>
      </c>
      <c r="B63" s="109" t="s">
        <v>109</v>
      </c>
      <c r="C63" s="248" t="s">
        <v>8</v>
      </c>
      <c r="D63" s="15">
        <f>SUM('Místnost č.1.05'!D39)</f>
        <v>21</v>
      </c>
      <c r="E63" s="86">
        <f>SUM('Místnost č.1.05'!E39)</f>
        <v>0</v>
      </c>
      <c r="F63" s="86">
        <f>SUM('Místnost č.1.05'!F39)</f>
        <v>0</v>
      </c>
      <c r="G63" s="206" t="s">
        <v>151</v>
      </c>
    </row>
    <row r="64" spans="1:7" ht="15" customHeight="1" x14ac:dyDescent="0.25">
      <c r="A64" s="135">
        <v>59</v>
      </c>
      <c r="B64" s="115" t="s">
        <v>113</v>
      </c>
      <c r="C64" s="81" t="s">
        <v>8</v>
      </c>
      <c r="D64" s="15">
        <f>SUM('Místnost č.1.05'!D44)</f>
        <v>26.46</v>
      </c>
      <c r="E64" s="86">
        <f>SUM('Místnost č.1.05'!E44)</f>
        <v>0</v>
      </c>
      <c r="F64" s="86">
        <f>SUM('Místnost č.1.05'!F44)</f>
        <v>0</v>
      </c>
      <c r="G64" s="61"/>
    </row>
    <row r="65" spans="1:7" ht="15" customHeight="1" x14ac:dyDescent="0.25">
      <c r="A65" s="135">
        <v>60</v>
      </c>
      <c r="B65" s="109" t="s">
        <v>110</v>
      </c>
      <c r="C65" s="248" t="s">
        <v>9</v>
      </c>
      <c r="D65" s="15">
        <f>SUM('Místnost č.1.05'!D40)</f>
        <v>21.2</v>
      </c>
      <c r="E65" s="86">
        <f>SUM('Místnost č.1.05'!E40)</f>
        <v>0</v>
      </c>
      <c r="F65" s="86">
        <f>SUM('Místnost č.1.05'!F40)</f>
        <v>0</v>
      </c>
      <c r="G65" s="61"/>
    </row>
    <row r="66" spans="1:7" ht="15" customHeight="1" x14ac:dyDescent="0.25">
      <c r="A66" s="145">
        <v>61</v>
      </c>
      <c r="B66" s="262" t="s">
        <v>111</v>
      </c>
      <c r="C66" s="249" t="s">
        <v>8</v>
      </c>
      <c r="D66" s="15">
        <f>SUM('Místnost č.1.05'!D41)</f>
        <v>12</v>
      </c>
      <c r="E66" s="86">
        <f>SUM('Místnost č.1.05'!E41)</f>
        <v>0</v>
      </c>
      <c r="F66" s="86">
        <f>SUM('Místnost č.1.05'!F41)</f>
        <v>0</v>
      </c>
      <c r="G66" s="206" t="s">
        <v>156</v>
      </c>
    </row>
    <row r="67" spans="1:7" ht="15" customHeight="1" x14ac:dyDescent="0.25">
      <c r="A67" s="135">
        <v>62</v>
      </c>
      <c r="B67" s="263" t="s">
        <v>112</v>
      </c>
      <c r="C67" s="81" t="s">
        <v>8</v>
      </c>
      <c r="D67" s="15">
        <f>SUM('Místnost č.1.05'!D42)</f>
        <v>8.09</v>
      </c>
      <c r="E67" s="86">
        <f>SUM('Místnost č.1.05'!E42)</f>
        <v>0</v>
      </c>
      <c r="F67" s="86">
        <f>SUM('Místnost č.1.05'!F42)</f>
        <v>0</v>
      </c>
      <c r="G67" s="61"/>
    </row>
    <row r="68" spans="1:7" ht="15" customHeight="1" x14ac:dyDescent="0.25">
      <c r="A68" s="135">
        <v>63</v>
      </c>
      <c r="B68" s="114" t="s">
        <v>157</v>
      </c>
      <c r="C68" s="81" t="s">
        <v>9</v>
      </c>
      <c r="D68" s="15">
        <f>SUM('Místnost č.1.05'!D43)</f>
        <v>6.04</v>
      </c>
      <c r="E68" s="86">
        <f>SUM('Místnost č.1.05'!E43)</f>
        <v>0</v>
      </c>
      <c r="F68" s="86">
        <f>SUM('Místnost č.1.05'!F43)</f>
        <v>0</v>
      </c>
      <c r="G68" s="206" t="s">
        <v>155</v>
      </c>
    </row>
    <row r="69" spans="1:7" ht="15" customHeight="1" x14ac:dyDescent="0.25">
      <c r="A69" s="135">
        <v>64</v>
      </c>
      <c r="B69" s="115" t="s">
        <v>158</v>
      </c>
      <c r="C69" s="38" t="s">
        <v>7</v>
      </c>
      <c r="D69" s="92">
        <f>SUM('Místnost č.1.01'!D30+'Místnost č.1.02'!D29+'Místnost č.1.04'!D27)</f>
        <v>5</v>
      </c>
      <c r="E69" s="87">
        <f>SUM('Místnost č.1.01'!E30+'Místnost č.1.02'!E29+'Místnost č.1.04'!E27)</f>
        <v>0</v>
      </c>
      <c r="F69" s="87">
        <f>SUM('Místnost č.1.01'!F30+'Místnost č.1.02'!F29+'Místnost č.1.04'!F27)</f>
        <v>0</v>
      </c>
      <c r="G69" s="310" t="s">
        <v>159</v>
      </c>
    </row>
    <row r="70" spans="1:7" ht="15" customHeight="1" x14ac:dyDescent="0.25">
      <c r="A70" s="145">
        <v>65</v>
      </c>
      <c r="B70" s="115" t="s">
        <v>70</v>
      </c>
      <c r="C70" s="38" t="s">
        <v>7</v>
      </c>
      <c r="D70" s="94">
        <f>SUM('Místnost č.1.03'!D35+'Místnost č.1.05'!D36)</f>
        <v>4</v>
      </c>
      <c r="E70" s="400">
        <f>SUM('Místnost č.1.03'!E35+'Místnost č.1.05'!E36)</f>
        <v>0</v>
      </c>
      <c r="F70" s="400">
        <f>SUM('Místnost č.1.03'!F35+'Místnost č.1.05'!F36)</f>
        <v>0</v>
      </c>
      <c r="G70" s="310" t="s">
        <v>159</v>
      </c>
    </row>
    <row r="71" spans="1:7" s="293" customFormat="1" ht="15" customHeight="1" x14ac:dyDescent="0.25">
      <c r="A71" s="135">
        <v>66</v>
      </c>
      <c r="B71" s="114" t="s">
        <v>195</v>
      </c>
      <c r="C71" s="81" t="s">
        <v>7</v>
      </c>
      <c r="D71" s="150">
        <f>SUM('Místnost č.1.04'!D28)</f>
        <v>1</v>
      </c>
      <c r="E71" s="86">
        <f>SUM('Místnost č.1.04'!E29)</f>
        <v>0</v>
      </c>
      <c r="F71" s="86">
        <f>SUM('Místnost č.1.04'!F29)</f>
        <v>0</v>
      </c>
      <c r="G71" s="368" t="s">
        <v>150</v>
      </c>
    </row>
    <row r="72" spans="1:7" ht="30.75" customHeight="1" x14ac:dyDescent="0.25">
      <c r="A72" s="294">
        <v>67</v>
      </c>
      <c r="B72" s="114" t="s">
        <v>194</v>
      </c>
      <c r="C72" s="295" t="s">
        <v>7</v>
      </c>
      <c r="D72" s="345">
        <f>SUM('Místnost č.1.01'!D31+'Místnost č.1.02'!D30+'Místnost č.1.03'!D36+'Místnost č.1.04'!D29+'Místnost č.1.05'!D36)</f>
        <v>8</v>
      </c>
      <c r="E72" s="401">
        <f>SUM('Místnost č.1.01'!E31+'Místnost č.1.02'!E30+'Místnost č.1.03'!E36+'Místnost č.1.04'!E29+'Místnost č.1.05'!E36)</f>
        <v>0</v>
      </c>
      <c r="F72" s="401">
        <f>SUM('Místnost č.1.01'!F31+'Místnost č.1.02'!F30+'Místnost č.1.03'!F36+'Místnost č.1.04'!F29+'Místnost č.1.05'!F36)</f>
        <v>0</v>
      </c>
      <c r="G72" s="346" t="s">
        <v>193</v>
      </c>
    </row>
    <row r="73" spans="1:7" ht="15" customHeight="1" x14ac:dyDescent="0.25">
      <c r="A73" s="145">
        <v>69</v>
      </c>
      <c r="B73" s="90" t="s">
        <v>34</v>
      </c>
      <c r="C73" s="23" t="s">
        <v>7</v>
      </c>
      <c r="D73" s="15">
        <f>SUM('Místnost č.1.01'!D32)</f>
        <v>1</v>
      </c>
      <c r="E73" s="86">
        <f>SUM('Místnost č.1.01'!E32)</f>
        <v>0</v>
      </c>
      <c r="F73" s="86">
        <f>SUM('Místnost č.1.01'!F32)</f>
        <v>0</v>
      </c>
      <c r="G73" s="310" t="s">
        <v>149</v>
      </c>
    </row>
    <row r="74" spans="1:7" ht="15" customHeight="1" x14ac:dyDescent="0.25">
      <c r="A74" s="135">
        <v>70</v>
      </c>
      <c r="B74" s="264" t="s">
        <v>56</v>
      </c>
      <c r="C74" s="23" t="s">
        <v>7</v>
      </c>
      <c r="D74" s="15">
        <f>SUM('Místnost č.1.02'!D31+'Místnost č.1.03'!D37)</f>
        <v>2</v>
      </c>
      <c r="E74" s="86">
        <f>SUM('Místnost č.1.02'!E27+'Místnost č.1.03'!E37)</f>
        <v>0</v>
      </c>
      <c r="F74" s="86">
        <f>SUM('Místnost č.1.02'!F27+'Místnost č.1.03'!F37)</f>
        <v>0</v>
      </c>
      <c r="G74" s="310" t="s">
        <v>149</v>
      </c>
    </row>
    <row r="75" spans="1:7" ht="15" customHeight="1" x14ac:dyDescent="0.25">
      <c r="A75" s="135">
        <v>71</v>
      </c>
      <c r="B75" s="116" t="s">
        <v>35</v>
      </c>
      <c r="C75" s="49" t="s">
        <v>9</v>
      </c>
      <c r="D75" s="15">
        <f>SUM('Místnost č.1.01'!D33+'Místnost č.1.02'!D32+'Místnost č.1.03'!D38)</f>
        <v>14.4</v>
      </c>
      <c r="E75" s="86">
        <f>SUM('Místnost č.1.01'!E33+'Místnost č.1.02'!E32+'Místnost č.1.03'!E38)</f>
        <v>0</v>
      </c>
      <c r="F75" s="86">
        <f>SUM('Místnost č.1.01'!F33+'Místnost č.1.02'!F32+'Místnost č.1.03'!F38)</f>
        <v>0</v>
      </c>
      <c r="G75" s="310" t="s">
        <v>149</v>
      </c>
    </row>
    <row r="76" spans="1:7" ht="15" customHeight="1" x14ac:dyDescent="0.25">
      <c r="A76" s="135">
        <v>72</v>
      </c>
      <c r="B76" s="110" t="s">
        <v>146</v>
      </c>
      <c r="C76" s="28" t="s">
        <v>8</v>
      </c>
      <c r="D76" s="15">
        <f>SUM('Místnost č.1.01'!D34+'Místnost č.1.02'!D33+'Místnost č.1.03'!D39+'Místnost č.1.04'!D30+'Místnost č.1.05'!D45)</f>
        <v>72</v>
      </c>
      <c r="E76" s="86">
        <f>SUM('Místnost č.1.01'!E34+'Místnost č.1.02'!E33+'Místnost č.1.03'!E39+'Místnost č.1.04'!E30+'Místnost č.1.05'!E45)</f>
        <v>0</v>
      </c>
      <c r="F76" s="242">
        <f>SUM('Místnost č.1.01'!F34+'Místnost č.1.02'!F33+'Místnost č.1.03'!F39+'Místnost č.1.04'!F30+'Místnost č.1.05'!F45)</f>
        <v>0</v>
      </c>
      <c r="G76" s="376" t="s">
        <v>145</v>
      </c>
    </row>
    <row r="77" spans="1:7" ht="15" customHeight="1" x14ac:dyDescent="0.25">
      <c r="A77" s="145">
        <v>73</v>
      </c>
      <c r="B77" s="110" t="s">
        <v>37</v>
      </c>
      <c r="C77" s="28" t="s">
        <v>7</v>
      </c>
      <c r="D77" s="15">
        <f>SUM('Místnost č.1.01'!D35+'Místnost č.1.02'!D34+'Místnost č.1.03'!D40+'Místnost č.1.04'!D31+'Místnost č.1.05'!D46)</f>
        <v>5</v>
      </c>
      <c r="E77" s="86">
        <f>SUM('Místnost č.1.01'!E35+'Místnost č.1.02'!E34+'Místnost č.1.03'!E40+'Místnost č.1.04'!E31+'Místnost č.1.05'!E46)</f>
        <v>0</v>
      </c>
      <c r="F77" s="242">
        <f>SUM('Místnost č.1.01'!F35+'Místnost č.1.02'!F34+'Místnost č.1.03'!F40+'Místnost č.1.04'!F31+'Místnost č.1.05'!F46)</f>
        <v>0</v>
      </c>
      <c r="G77" s="62"/>
    </row>
    <row r="78" spans="1:7" ht="15" customHeight="1" thickBot="1" x14ac:dyDescent="0.3">
      <c r="A78" s="285">
        <v>74</v>
      </c>
      <c r="B78" s="117" t="s">
        <v>38</v>
      </c>
      <c r="C78" s="64" t="s">
        <v>39</v>
      </c>
      <c r="D78" s="96">
        <f>SUM('Místnost č.1.01'!D36+'Místnost č.1.02'!D35+'Místnost č.1.03'!D41+'Místnost č.1.04'!D32+'Místnost č.1.05'!D47)</f>
        <v>4.5999999999999996</v>
      </c>
      <c r="E78" s="246">
        <f>SUM('Místnost č.1.01'!E36+'Místnost č.1.02'!E35+'Místnost č.1.03'!E41+'Místnost č.1.04'!E32+'Místnost č.1.05'!E47)</f>
        <v>0</v>
      </c>
      <c r="F78" s="246">
        <f>SUM('Místnost č.1.01'!F36+'Místnost č.1.02'!F35+'Místnost č.1.03'!F41+'Místnost č.1.04'!F32+'Místnost č.1.05'!F47)</f>
        <v>0</v>
      </c>
      <c r="G78" s="67"/>
    </row>
    <row r="79" spans="1:7" x14ac:dyDescent="0.25">
      <c r="B79" s="123"/>
    </row>
    <row r="80" spans="1:7" ht="15.75" thickBot="1" x14ac:dyDescent="0.3">
      <c r="A80" s="163"/>
      <c r="B80" s="121" t="s">
        <v>36</v>
      </c>
      <c r="C80" s="44"/>
      <c r="D80" s="45"/>
      <c r="E80" s="46"/>
      <c r="F80" s="47"/>
      <c r="G80" s="48"/>
    </row>
    <row r="81" spans="1:7" x14ac:dyDescent="0.25">
      <c r="A81" s="286">
        <v>75</v>
      </c>
      <c r="B81" s="118" t="s">
        <v>71</v>
      </c>
      <c r="C81" s="70" t="s">
        <v>7</v>
      </c>
      <c r="D81" s="104">
        <f>SUM('Místnost č.1.04'!D45)</f>
        <v>1</v>
      </c>
      <c r="E81" s="105">
        <f>SUM('Místnost č.1.04'!E45)</f>
        <v>0</v>
      </c>
      <c r="F81" s="105">
        <f>SUM('Místnost č.1.04'!F45)</f>
        <v>0</v>
      </c>
      <c r="G81" s="106"/>
    </row>
    <row r="82" spans="1:7" x14ac:dyDescent="0.25">
      <c r="A82" s="178">
        <v>76</v>
      </c>
      <c r="B82" s="91" t="s">
        <v>72</v>
      </c>
      <c r="C82" s="23" t="s">
        <v>49</v>
      </c>
      <c r="D82" s="15">
        <f>SUM('Místnost č.1.04'!D46)</f>
        <v>1</v>
      </c>
      <c r="E82" s="86">
        <f>SUM('Místnost č.1.04'!E46)</f>
        <v>0</v>
      </c>
      <c r="F82" s="86">
        <f>SUM('Místnost č.1.04'!F46)</f>
        <v>0</v>
      </c>
      <c r="G82" s="62"/>
    </row>
    <row r="83" spans="1:7" x14ac:dyDescent="0.25">
      <c r="A83" s="178">
        <v>77</v>
      </c>
      <c r="B83" s="91" t="s">
        <v>212</v>
      </c>
      <c r="C83" s="23" t="s">
        <v>49</v>
      </c>
      <c r="D83" s="15">
        <f>SUM('Místnost č.1.04'!D47)</f>
        <v>1</v>
      </c>
      <c r="E83" s="86">
        <f>SUM('Místnost č.1.04'!E47)</f>
        <v>0</v>
      </c>
      <c r="F83" s="86">
        <f>SUM('Místnost č.1.04'!F47)</f>
        <v>0</v>
      </c>
      <c r="G83" s="321" t="s">
        <v>213</v>
      </c>
    </row>
    <row r="84" spans="1:7" x14ac:dyDescent="0.25">
      <c r="A84" s="178">
        <v>78</v>
      </c>
      <c r="B84" s="91" t="s">
        <v>224</v>
      </c>
      <c r="C84" s="23" t="s">
        <v>49</v>
      </c>
      <c r="D84" s="15">
        <f>SUM('Místnost č.1.04'!D44)</f>
        <v>1</v>
      </c>
      <c r="E84" s="86">
        <f>SUM('Místnost č.1.04'!E44)</f>
        <v>0</v>
      </c>
      <c r="F84" s="86">
        <f>SUM('Místnost č.1.04'!F44)</f>
        <v>0</v>
      </c>
      <c r="G84" s="321"/>
    </row>
    <row r="85" spans="1:7" x14ac:dyDescent="0.25">
      <c r="A85" s="178">
        <v>79</v>
      </c>
      <c r="B85" s="108" t="s">
        <v>209</v>
      </c>
      <c r="C85" s="28" t="s">
        <v>7</v>
      </c>
      <c r="D85" s="15">
        <f>SUM('Místnost č.1.04'!D48)</f>
        <v>1</v>
      </c>
      <c r="E85" s="86">
        <f>SUM('Místnost č.1.04'!E48)</f>
        <v>0</v>
      </c>
      <c r="F85" s="86">
        <f>SUM('Místnost č.1.04'!F48)</f>
        <v>0</v>
      </c>
      <c r="G85" s="319"/>
    </row>
    <row r="86" spans="1:7" x14ac:dyDescent="0.25">
      <c r="A86" s="178">
        <v>80</v>
      </c>
      <c r="B86" s="91" t="s">
        <v>210</v>
      </c>
      <c r="C86" s="23" t="s">
        <v>7</v>
      </c>
      <c r="D86" s="15">
        <f>SUM('Místnost č.1.04'!D49)</f>
        <v>1</v>
      </c>
      <c r="E86" s="86">
        <f>SUM('Místnost č.1.04'!E49)</f>
        <v>0</v>
      </c>
      <c r="F86" s="86">
        <f>SUM('Místnost č.1.04'!F49)</f>
        <v>0</v>
      </c>
      <c r="G86" s="321" t="s">
        <v>211</v>
      </c>
    </row>
    <row r="87" spans="1:7" x14ac:dyDescent="0.25">
      <c r="A87" s="178">
        <v>81</v>
      </c>
      <c r="B87" s="91" t="s">
        <v>208</v>
      </c>
      <c r="C87" s="23" t="s">
        <v>7</v>
      </c>
      <c r="D87" s="15">
        <f>SUM('Místnost č.1.04'!D50)</f>
        <v>1</v>
      </c>
      <c r="E87" s="86">
        <f>SUM('Místnost č.1.04'!E50)</f>
        <v>0</v>
      </c>
      <c r="F87" s="86">
        <f>SUM('Místnost č.1.04'!F50)</f>
        <v>0</v>
      </c>
      <c r="G87" s="62"/>
    </row>
    <row r="88" spans="1:7" x14ac:dyDescent="0.25">
      <c r="A88" s="178">
        <v>82</v>
      </c>
      <c r="B88" s="91" t="s">
        <v>215</v>
      </c>
      <c r="C88" s="23" t="s">
        <v>7</v>
      </c>
      <c r="D88" s="15">
        <f>SUM('Místnost č.1.04'!D51)</f>
        <v>1</v>
      </c>
      <c r="E88" s="86">
        <f>SUM('Místnost č.1.04'!E51)</f>
        <v>0</v>
      </c>
      <c r="F88" s="86">
        <f>SUM('Místnost č.1.04'!F51)</f>
        <v>0</v>
      </c>
      <c r="G88" s="62"/>
    </row>
    <row r="89" spans="1:7" x14ac:dyDescent="0.25">
      <c r="A89" s="178">
        <v>83</v>
      </c>
      <c r="B89" s="91" t="s">
        <v>220</v>
      </c>
      <c r="C89" s="23" t="s">
        <v>7</v>
      </c>
      <c r="D89" s="15">
        <f>SUM('Místnost č.1.04'!D52)</f>
        <v>5</v>
      </c>
      <c r="E89" s="86">
        <f>SUM('Místnost č.1.04'!E52)</f>
        <v>0</v>
      </c>
      <c r="F89" s="86">
        <f>SUM('Místnost č.1.04'!F52)</f>
        <v>0</v>
      </c>
      <c r="G89" s="62"/>
    </row>
    <row r="90" spans="1:7" x14ac:dyDescent="0.25">
      <c r="A90" s="393">
        <v>84</v>
      </c>
      <c r="B90" s="390" t="s">
        <v>73</v>
      </c>
      <c r="C90" s="394" t="s">
        <v>7</v>
      </c>
      <c r="D90" s="395">
        <f>SUM('Místnost č.1.04'!D53)</f>
        <v>9</v>
      </c>
      <c r="E90" s="86">
        <f>SUM('Místnost č.1.04'!E53)</f>
        <v>0</v>
      </c>
      <c r="F90" s="86">
        <f>SUM('Místnost č.1.04'!F53)</f>
        <v>0</v>
      </c>
      <c r="G90" s="62"/>
    </row>
    <row r="91" spans="1:7" x14ac:dyDescent="0.25">
      <c r="A91" s="178">
        <v>85</v>
      </c>
      <c r="B91" s="322" t="s">
        <v>74</v>
      </c>
      <c r="C91" s="49" t="s">
        <v>7</v>
      </c>
      <c r="D91" s="15">
        <f>SUM('Místnost č.1.04'!D54)</f>
        <v>2</v>
      </c>
      <c r="E91" s="86">
        <f>SUM('Místnost č.1.04'!E54)</f>
        <v>0</v>
      </c>
      <c r="F91" s="86">
        <f>SUM('Místnost č.1.04'!F54)</f>
        <v>0</v>
      </c>
      <c r="G91" s="62"/>
    </row>
    <row r="92" spans="1:7" ht="30" customHeight="1" x14ac:dyDescent="0.25">
      <c r="A92" s="311">
        <v>86</v>
      </c>
      <c r="B92" s="331" t="s">
        <v>227</v>
      </c>
      <c r="C92" s="312" t="s">
        <v>7</v>
      </c>
      <c r="D92" s="313">
        <f>SUM('Místnost č.1.05'!D50)</f>
        <v>1</v>
      </c>
      <c r="E92" s="209">
        <f>SUM('Místnost č.1.05'!E50)</f>
        <v>0</v>
      </c>
      <c r="F92" s="209">
        <f>SUM('Místnost č.1.05'!F50)</f>
        <v>0</v>
      </c>
      <c r="G92" s="98"/>
    </row>
    <row r="93" spans="1:7" ht="30" customHeight="1" x14ac:dyDescent="0.25">
      <c r="A93" s="311">
        <v>87</v>
      </c>
      <c r="B93" s="331" t="s">
        <v>225</v>
      </c>
      <c r="C93" s="312" t="s">
        <v>7</v>
      </c>
      <c r="D93" s="313">
        <f>SUM('Místnost č.1.03'!D46+'Místnost č.1.05'!D51)</f>
        <v>4</v>
      </c>
      <c r="E93" s="314">
        <f>SUM('Místnost č.1.03'!E46+'Místnost č.1.05'!E51)</f>
        <v>0</v>
      </c>
      <c r="F93" s="314">
        <f>SUM('Místnost č.1.03'!F46+'Místnost č.1.05'!F51)</f>
        <v>0</v>
      </c>
      <c r="G93" s="98"/>
    </row>
    <row r="94" spans="1:7" ht="30" customHeight="1" x14ac:dyDescent="0.25">
      <c r="A94" s="311">
        <v>88</v>
      </c>
      <c r="B94" s="331" t="s">
        <v>226</v>
      </c>
      <c r="C94" s="312" t="s">
        <v>7</v>
      </c>
      <c r="D94" s="313">
        <f>SUM('Místnost č.1.01'!D42+'Místnost č.1.02'!D41+'Místnost č.1.03'!D45+'Místnost č.1.04'!D41)</f>
        <v>10</v>
      </c>
      <c r="E94" s="314">
        <f>SUM('Místnost č.1.01'!E42+'Místnost č.1.02'!E41+'Místnost č.1.03'!E45+'Místnost č.1.04'!E41)</f>
        <v>0</v>
      </c>
      <c r="F94" s="314">
        <f>SUM('Místnost č.1.01'!F42+'Místnost č.1.02'!F41+'Místnost č.1.03'!F45+'Místnost č.1.04'!F41)</f>
        <v>0</v>
      </c>
      <c r="G94" s="98"/>
    </row>
    <row r="95" spans="1:7" ht="15" customHeight="1" x14ac:dyDescent="0.25">
      <c r="A95" s="178">
        <v>89</v>
      </c>
      <c r="B95" s="91" t="s">
        <v>83</v>
      </c>
      <c r="C95" s="93" t="s">
        <v>7</v>
      </c>
      <c r="D95" s="15">
        <f>SUM('Místnost č.1.01'!D43+'Místnost č.1.03'!D47+'Místnost č.1.04'!D43+'Místnost č.1.05'!D52)</f>
        <v>7</v>
      </c>
      <c r="E95" s="86">
        <f>SUM('Místnost č.1.01'!E43+'Místnost č.1.03'!E47+'Místnost č.1.04'!E43+'Místnost č.1.05'!E52)</f>
        <v>0</v>
      </c>
      <c r="F95" s="86">
        <f>SUM('Místnost č.1.01'!F43+'Místnost č.1.03'!F47+'Místnost č.1.04'!F43+'Místnost č.1.05'!F52)</f>
        <v>0</v>
      </c>
      <c r="G95" s="61"/>
    </row>
    <row r="96" spans="1:7" x14ac:dyDescent="0.25">
      <c r="A96" s="393">
        <v>90</v>
      </c>
      <c r="B96" s="390" t="s">
        <v>82</v>
      </c>
      <c r="C96" s="397" t="s">
        <v>7</v>
      </c>
      <c r="D96" s="395">
        <f>SUM('Místnost č.1.01'!D44+'Místnost č.1.02'!D42+'Místnost č.1.03'!D48+'Místnost č.1.05'!D53)</f>
        <v>46</v>
      </c>
      <c r="E96" s="398">
        <f>SUM('Místnost č.1.01'!E44+'Místnost č.1.02'!E42+'Místnost č.1.03'!E48+'Místnost č.1.05'!E53)</f>
        <v>0</v>
      </c>
      <c r="F96" s="398">
        <f>SUM('Místnost č.1.01'!F44+'Místnost č.1.02'!F42+'Místnost č.1.03'!F48+'Místnost č.1.05'!F53)</f>
        <v>0</v>
      </c>
      <c r="G96" s="61"/>
    </row>
    <row r="97" spans="1:7" x14ac:dyDescent="0.25">
      <c r="A97" s="178">
        <v>91</v>
      </c>
      <c r="B97" s="91" t="s">
        <v>81</v>
      </c>
      <c r="C97" s="93" t="s">
        <v>7</v>
      </c>
      <c r="D97" s="15">
        <f>SUM('Místnost č.1.01'!D45+'Místnost č.1.02'!D43+'Místnost č.1.03'!D49)</f>
        <v>23</v>
      </c>
      <c r="E97" s="86">
        <f>SUM('Místnost č.1.01'!E45+'Místnost č.1.02'!E43+'Místnost č.1.03'!E49)</f>
        <v>0</v>
      </c>
      <c r="F97" s="86">
        <f>SUM('Místnost č.1.01'!F45+'Místnost č.1.02'!F43+'Místnost č.1.03'!F49)</f>
        <v>0</v>
      </c>
      <c r="G97" s="61"/>
    </row>
    <row r="98" spans="1:7" x14ac:dyDescent="0.25">
      <c r="A98" s="178">
        <v>92</v>
      </c>
      <c r="B98" s="91" t="s">
        <v>80</v>
      </c>
      <c r="C98" s="93" t="s">
        <v>7</v>
      </c>
      <c r="D98" s="15">
        <f>SUM('Místnost č.1.03'!D50+'Místnost č.1.04'!D42+'Místnost č.1.05'!D54)</f>
        <v>6</v>
      </c>
      <c r="E98" s="86">
        <f>SUM('Místnost č.1.03'!E50+'Místnost č.1.04'!E42+'Místnost č.1.05'!E54)</f>
        <v>0</v>
      </c>
      <c r="F98" s="86">
        <f>SUM('Místnost č.1.03'!F50+'Místnost č.1.04'!F42+'Místnost č.1.05'!F54)</f>
        <v>0</v>
      </c>
      <c r="G98" s="317"/>
    </row>
    <row r="99" spans="1:7" x14ac:dyDescent="0.25">
      <c r="A99" s="178">
        <v>93</v>
      </c>
      <c r="B99" s="91" t="s">
        <v>40</v>
      </c>
      <c r="C99" s="93" t="s">
        <v>7</v>
      </c>
      <c r="D99" s="15">
        <f>SUM('Místnost č.1.01'!D46+'Místnost č.1.03'!D50)</f>
        <v>2</v>
      </c>
      <c r="E99" s="86">
        <f>SUM('Místnost č.1.01'!E46+'Místnost č.1.03'!E50)</f>
        <v>0</v>
      </c>
      <c r="F99" s="86">
        <f>SUM('Místnost č.1.01'!F46+'Místnost č.1.03'!F50)</f>
        <v>0</v>
      </c>
      <c r="G99" s="317"/>
    </row>
    <row r="100" spans="1:7" x14ac:dyDescent="0.25">
      <c r="A100" s="178">
        <v>94</v>
      </c>
      <c r="B100" s="91" t="s">
        <v>218</v>
      </c>
      <c r="C100" s="315" t="s">
        <v>7</v>
      </c>
      <c r="D100" s="208">
        <f>SUM('Místnost č.1.02'!D44)</f>
        <v>2</v>
      </c>
      <c r="E100" s="209">
        <f>SUM('Místnost č.1.02'!E44)</f>
        <v>0</v>
      </c>
      <c r="F100" s="209">
        <f>SUM('Místnost č.1.02'!F44)</f>
        <v>0</v>
      </c>
      <c r="G100" s="317"/>
    </row>
    <row r="101" spans="1:7" ht="30" x14ac:dyDescent="0.25">
      <c r="A101" s="311">
        <v>95</v>
      </c>
      <c r="B101" s="91" t="s">
        <v>41</v>
      </c>
      <c r="C101" s="315" t="s">
        <v>7</v>
      </c>
      <c r="D101" s="208">
        <f>SUM('Místnost č.1.01'!D47+'Místnost č.1.02'!D45+'Místnost č.1.03'!D52)</f>
        <v>9</v>
      </c>
      <c r="E101" s="209">
        <f>SUM('Místnost č.1.01'!E47+'Místnost č.1.02'!E45+'Místnost č.1.03'!E52)</f>
        <v>0</v>
      </c>
      <c r="F101" s="209">
        <f>SUM('Místnost č.1.01'!F47+'Místnost č.1.02'!F45+'Místnost č.1.03'!F52)</f>
        <v>0</v>
      </c>
      <c r="G101" s="61"/>
    </row>
    <row r="102" spans="1:7" x14ac:dyDescent="0.25">
      <c r="A102" s="178">
        <v>96</v>
      </c>
      <c r="B102" s="91" t="s">
        <v>46</v>
      </c>
      <c r="C102" s="23" t="s">
        <v>7</v>
      </c>
      <c r="D102" s="85">
        <f>SUM('Místnost č.1.01'!D54+'Místnost č.1.02'!D52+'Místnost č.1.03'!D61+'Místnost č.1.04'!D60+'Místnost č.1.05'!D58)</f>
        <v>71</v>
      </c>
      <c r="E102" s="87">
        <f>SUM('Místnost č.1.01'!E54+'Místnost č.1.02'!E52+'Místnost č.1.03'!E61+'Místnost č.1.04'!E60+'Místnost č.1.05'!E58)</f>
        <v>0</v>
      </c>
      <c r="F102" s="87">
        <f>SUM('Místnost č.1.01'!F54+'Místnost č.1.02'!F52+'Místnost č.1.03'!F61+'Místnost č.1.04'!F60+'Místnost č.1.05'!F58)</f>
        <v>0</v>
      </c>
      <c r="G102" s="61"/>
    </row>
    <row r="103" spans="1:7" x14ac:dyDescent="0.25">
      <c r="A103" s="178">
        <v>97</v>
      </c>
      <c r="B103" s="91" t="s">
        <v>203</v>
      </c>
      <c r="C103" s="23" t="s">
        <v>9</v>
      </c>
      <c r="D103" s="85">
        <f>SUM('Místnost č.1.01'!D48+'Místnost č.1.02'!D46+'Místnost č.1.03'!D53+'Místnost č.1.04'!D55+'Místnost č.1.05'!D55)</f>
        <v>150</v>
      </c>
      <c r="E103" s="87">
        <f>SUM('Místnost č.1.01'!E48+'Místnost č.1.02'!E46+'Místnost č.1.03'!E53+'Místnost č.1.04'!E55+'Místnost č.1.05'!E55)</f>
        <v>0</v>
      </c>
      <c r="F103" s="87">
        <f>SUM('Místnost č.1.01'!F48+'Místnost č.1.02'!F46+'Místnost č.1.03'!F53+'Místnost č.1.04'!F55+'Místnost č.1.05'!F55)</f>
        <v>0</v>
      </c>
      <c r="G103" s="61"/>
    </row>
    <row r="104" spans="1:7" x14ac:dyDescent="0.25">
      <c r="A104" s="178">
        <v>98</v>
      </c>
      <c r="B104" s="91" t="s">
        <v>204</v>
      </c>
      <c r="C104" s="23" t="s">
        <v>9</v>
      </c>
      <c r="D104" s="85">
        <f>SUM('Místnost č.1.02'!D47+'Místnost č.1.03'!D54+'Místnost č.1.05'!D56)</f>
        <v>65</v>
      </c>
      <c r="E104" s="87">
        <f>SUM('Místnost č.1.02'!E47+'Místnost č.1.03'!E54+'Místnost č.1.05'!E56)</f>
        <v>0</v>
      </c>
      <c r="F104" s="87">
        <f>SUM('Místnost č.1.02'!F47+'Místnost č.1.03'!F54+'Místnost č.1.05'!F56)</f>
        <v>0</v>
      </c>
      <c r="G104" s="61"/>
    </row>
    <row r="105" spans="1:7" x14ac:dyDescent="0.25">
      <c r="A105" s="393">
        <v>99</v>
      </c>
      <c r="B105" s="390" t="s">
        <v>205</v>
      </c>
      <c r="C105" s="394" t="s">
        <v>9</v>
      </c>
      <c r="D105" s="399">
        <f>SUM('Místnost č.1.01'!D49+'Místnost č.1.02'!D48+'Místnost č.1.03'!D55+'Místnost č.1.04'!D56+'Místnost č.1.05'!D56)</f>
        <v>190</v>
      </c>
      <c r="E105" s="402">
        <f>SUM('Místnost č.1.01'!E49+'Místnost č.1.02'!E48+'Místnost č.1.03'!E55+'Místnost č.1.04'!E56+'Místnost č.1.05'!E56)</f>
        <v>0</v>
      </c>
      <c r="F105" s="402">
        <f>SUM('Místnost č.1.01'!F49+'Místnost č.1.02'!F48+'Místnost č.1.03'!F55+'Místnost č.1.04'!F56+'Místnost č.1.05'!F56)</f>
        <v>0</v>
      </c>
      <c r="G105" s="61"/>
    </row>
    <row r="106" spans="1:7" x14ac:dyDescent="0.25">
      <c r="A106" s="178">
        <v>100</v>
      </c>
      <c r="B106" s="91" t="s">
        <v>206</v>
      </c>
      <c r="C106" s="23" t="s">
        <v>9</v>
      </c>
      <c r="D106" s="85">
        <f>SUM('Místnost č.1.01'!D50+'Místnost č.1.02'!D49+'Místnost č.1.03'!D56+'Místnost č.1.04'!D57+'Místnost č.1.05'!D57)</f>
        <v>25</v>
      </c>
      <c r="E106" s="87">
        <f>SUM('Místnost č.1.01'!E50+'Místnost č.1.02'!E49+'Místnost č.1.03'!E56+'Místnost č.1.04'!E57+'Místnost č.1.05'!E57)</f>
        <v>0</v>
      </c>
      <c r="F106" s="87">
        <f>SUM('Místnost č.1.01'!F50+'Místnost č.1.02'!F49+'Místnost č.1.03'!F56+'Místnost č.1.04'!F57+'Místnost č.1.05'!F57)</f>
        <v>0</v>
      </c>
      <c r="G106" s="206" t="s">
        <v>228</v>
      </c>
    </row>
    <row r="107" spans="1:7" x14ac:dyDescent="0.25">
      <c r="A107" s="178">
        <v>101</v>
      </c>
      <c r="B107" s="91" t="s">
        <v>216</v>
      </c>
      <c r="C107" s="23" t="s">
        <v>9</v>
      </c>
      <c r="D107" s="85">
        <f>SUM('Místnost č.1.03'!D57)</f>
        <v>10</v>
      </c>
      <c r="E107" s="87">
        <f>SUM('Místnost č.1.03'!E57)</f>
        <v>0</v>
      </c>
      <c r="F107" s="87">
        <f>SUM('Místnost č.1.03'!F57)</f>
        <v>0</v>
      </c>
      <c r="G107" s="206" t="s">
        <v>217</v>
      </c>
    </row>
    <row r="108" spans="1:7" ht="15" customHeight="1" x14ac:dyDescent="0.25">
      <c r="A108" s="178">
        <v>102</v>
      </c>
      <c r="B108" s="91" t="s">
        <v>45</v>
      </c>
      <c r="C108" s="23" t="s">
        <v>9</v>
      </c>
      <c r="D108" s="334">
        <f>SUM('Místnost č.1.01'!D51+'Místnost č.1.02'!D50+'Místnost č.1.03'!D58)</f>
        <v>860</v>
      </c>
      <c r="E108" s="87">
        <f>SUM('Místnost č.1.01'!E51+'Místnost č.1.02'!E50+'Místnost č.1.03'!E58)</f>
        <v>0</v>
      </c>
      <c r="F108" s="87">
        <f>SUM('Místnost č.1.01'!F51+'Místnost č.1.02'!F50+'Místnost č.1.03'!F58)</f>
        <v>0</v>
      </c>
      <c r="G108" s="335" t="s">
        <v>229</v>
      </c>
    </row>
    <row r="109" spans="1:7" ht="15" customHeight="1" x14ac:dyDescent="0.25">
      <c r="A109" s="178">
        <v>103</v>
      </c>
      <c r="B109" s="91" t="s">
        <v>245</v>
      </c>
      <c r="C109" s="23" t="s">
        <v>9</v>
      </c>
      <c r="D109" s="334">
        <f>SUM('Místnost č.1.01'!D52)</f>
        <v>20</v>
      </c>
      <c r="E109" s="340">
        <f>SUM('Místnost č.1.01'!E52)</f>
        <v>0</v>
      </c>
      <c r="F109" s="340">
        <f>SUM('Místnost č.1.01'!F52)</f>
        <v>0</v>
      </c>
      <c r="G109" s="335" t="s">
        <v>246</v>
      </c>
    </row>
    <row r="110" spans="1:7" x14ac:dyDescent="0.25">
      <c r="A110" s="178">
        <v>104</v>
      </c>
      <c r="B110" s="91" t="s">
        <v>85</v>
      </c>
      <c r="C110" s="23" t="s">
        <v>9</v>
      </c>
      <c r="D110" s="85">
        <f>SUM('Místnost č.1.01'!D53+'Místnost č.1.02'!D51+'Místnost č.1.03'!D60+'Místnost č.1.04'!D58)</f>
        <v>165</v>
      </c>
      <c r="E110" s="87">
        <f>SUM('Místnost č.1.01'!E53+'Místnost č.1.02'!E51+'Místnost č.1.03'!E60+'Místnost č.1.04'!E58)</f>
        <v>0</v>
      </c>
      <c r="F110" s="87">
        <f>SUM('Místnost č.1.01'!F53+'Místnost č.1.02'!F51+'Místnost č.1.03'!F60+'Místnost č.1.04'!F58)</f>
        <v>0</v>
      </c>
      <c r="G110" s="61"/>
    </row>
    <row r="111" spans="1:7" x14ac:dyDescent="0.25">
      <c r="A111" s="178">
        <v>105</v>
      </c>
      <c r="B111" s="91" t="s">
        <v>86</v>
      </c>
      <c r="C111" s="23" t="s">
        <v>9</v>
      </c>
      <c r="D111" s="85">
        <f>SUM('Místnost č.1.04'!D59)</f>
        <v>1</v>
      </c>
      <c r="E111" s="87">
        <f>SUM('Místnost č.1.04'!E59)</f>
        <v>0</v>
      </c>
      <c r="F111" s="87">
        <f>SUM('Místnost č.1.04'!F59)</f>
        <v>0</v>
      </c>
      <c r="G111" s="61"/>
    </row>
    <row r="112" spans="1:7" s="318" customFormat="1" ht="24.75" x14ac:dyDescent="0.25">
      <c r="A112" s="311">
        <v>106</v>
      </c>
      <c r="B112" s="324" t="s">
        <v>201</v>
      </c>
      <c r="C112" s="323" t="s">
        <v>7</v>
      </c>
      <c r="D112" s="313">
        <f>SUM('Místnost č.1.03'!D59)</f>
        <v>1</v>
      </c>
      <c r="E112" s="314">
        <f>SUM('Místnost č.1.03'!E59)</f>
        <v>0</v>
      </c>
      <c r="F112" s="314">
        <f>SUM('Místnost č.1.03'!F59)</f>
        <v>0</v>
      </c>
      <c r="G112" s="298" t="s">
        <v>202</v>
      </c>
    </row>
    <row r="113" spans="1:7" x14ac:dyDescent="0.25">
      <c r="A113" s="178">
        <v>107</v>
      </c>
      <c r="B113" s="91" t="s">
        <v>47</v>
      </c>
      <c r="C113" s="23" t="s">
        <v>49</v>
      </c>
      <c r="D113" s="85">
        <f>SUM('Místnost č.1.01'!D55+'Místnost č.1.02'!D53+'Místnost č.1.03'!D62+'Místnost č.1.04'!D61+'Místnost č.1.05'!D59)</f>
        <v>5</v>
      </c>
      <c r="E113" s="87">
        <f>SUM('Místnost č.1.01'!E55+'Místnost č.1.02'!E53+'Místnost č.1.03'!E62+'Místnost č.1.04'!E61+'Místnost č.1.05'!E59)</f>
        <v>0</v>
      </c>
      <c r="F113" s="87">
        <f>SUM('Místnost č.1.01'!F55+'Místnost č.1.02'!F53+'Místnost č.1.03'!F62+'Místnost č.1.04'!F61+'Místnost č.1.05'!F59)</f>
        <v>0</v>
      </c>
      <c r="G113" s="206" t="s">
        <v>247</v>
      </c>
    </row>
    <row r="114" spans="1:7" x14ac:dyDescent="0.25">
      <c r="A114" s="178">
        <v>108</v>
      </c>
      <c r="B114" s="91" t="s">
        <v>219</v>
      </c>
      <c r="C114" s="23" t="s">
        <v>49</v>
      </c>
      <c r="D114" s="85">
        <f>SUM('Místnost č.1.01'!D56+'Místnost č.1.02'!D54+'Místnost č.1.03'!D63+'Místnost č.1.04'!D62+'Místnost č.1.05'!D60)</f>
        <v>5</v>
      </c>
      <c r="E114" s="87">
        <f>SUM('Místnost č.1.01'!E56+'Místnost č.1.02'!E54+'Místnost č.1.03'!E63+'Místnost č.1.04'!E62+'Místnost č.1.05'!E60)</f>
        <v>0</v>
      </c>
      <c r="F114" s="87">
        <f>SUM('Místnost č.1.01'!F56+'Místnost č.1.02'!F54+'Místnost č.1.03'!F63+'Místnost č.1.04'!F62+'Místnost č.1.05'!F60)</f>
        <v>0</v>
      </c>
      <c r="G114" s="61"/>
    </row>
    <row r="115" spans="1:7" x14ac:dyDescent="0.25">
      <c r="A115" s="178">
        <v>109</v>
      </c>
      <c r="B115" s="91" t="s">
        <v>48</v>
      </c>
      <c r="C115" s="23" t="s">
        <v>49</v>
      </c>
      <c r="D115" s="85">
        <f>SUM('Místnost č.1.01'!D57+'Místnost č.1.02'!D55+'Místnost č.1.03'!D64+'Místnost č.1.04'!D63+'Místnost č.1.05'!D61)</f>
        <v>5</v>
      </c>
      <c r="E115" s="87">
        <f>SUM('Místnost č.1.01'!E57+'Místnost č.1.02'!E55+'Místnost č.1.03'!E64+'Místnost č.1.04'!E63+'Místnost č.1.05'!E61)</f>
        <v>0</v>
      </c>
      <c r="F115" s="87">
        <f>SUM('Místnost č.1.01'!F57+'Místnost č.1.02'!F55+'Místnost č.1.03'!F64+'Místnost č.1.04'!F63+'Místnost č.1.05'!F61)</f>
        <v>0</v>
      </c>
      <c r="G115" s="61"/>
    </row>
    <row r="116" spans="1:7" x14ac:dyDescent="0.25">
      <c r="A116" s="178">
        <v>110</v>
      </c>
      <c r="B116" s="91" t="s">
        <v>50</v>
      </c>
      <c r="C116" s="23" t="s">
        <v>49</v>
      </c>
      <c r="D116" s="85">
        <f>SUM('Místnost č.1.01'!D58+'Místnost č.1.02'!D56+'Místnost č.1.03'!D65+'Místnost č.1.04'!D64+'Místnost č.1.05'!D62)</f>
        <v>5</v>
      </c>
      <c r="E116" s="87">
        <f>SUM('Místnost č.1.01'!E58+'Místnost č.1.02'!E56+'Místnost č.1.03'!E65+'Místnost č.1.04'!E64+'Místnost č.1.05'!E62)</f>
        <v>0</v>
      </c>
      <c r="F116" s="87">
        <f>SUM('Místnost č.1.01'!F58+'Místnost č.1.02'!F56+'Místnost č.1.03'!F65+'Místnost č.1.04'!F64+'Místnost č.1.05'!F62)</f>
        <v>0</v>
      </c>
      <c r="G116" s="61"/>
    </row>
    <row r="117" spans="1:7" x14ac:dyDescent="0.25">
      <c r="A117" s="178">
        <v>111</v>
      </c>
      <c r="B117" s="90" t="s">
        <v>37</v>
      </c>
      <c r="C117" s="23" t="s">
        <v>49</v>
      </c>
      <c r="D117" s="85">
        <f>SUM('Místnost č.1.01'!D59+'Místnost č.1.02'!D57+'Místnost č.1.03'!D66+'Místnost č.1.04'!D65+'Místnost č.1.05'!D63)</f>
        <v>5</v>
      </c>
      <c r="E117" s="87">
        <f>SUM('Místnost č.1.01'!E59+'Místnost č.1.02'!E57+'Místnost č.1.03'!E66+'Místnost č.1.04'!E65+'Místnost č.1.05'!E63)</f>
        <v>0</v>
      </c>
      <c r="F117" s="87">
        <f>SUM('Místnost č.1.01'!F59+'Místnost č.1.02'!F57+'Místnost č.1.03'!F66+'Místnost č.1.04'!F65+'Místnost č.1.05'!F63)</f>
        <v>0</v>
      </c>
      <c r="G117" s="61"/>
    </row>
    <row r="118" spans="1:7" ht="15.75" thickBot="1" x14ac:dyDescent="0.3">
      <c r="A118" s="183">
        <v>112</v>
      </c>
      <c r="B118" s="119" t="s">
        <v>51</v>
      </c>
      <c r="C118" s="76" t="s">
        <v>49</v>
      </c>
      <c r="D118" s="250">
        <f>SUM('Místnost č.1.01'!D60+'Místnost č.1.02'!D58+'Místnost č.1.03'!D67+'Místnost č.1.04'!D66+'Místnost č.1.05'!D64)</f>
        <v>5</v>
      </c>
      <c r="E118" s="97">
        <f>SUM('Místnost č.1.01'!E60+'Místnost č.1.02'!E58+'Místnost č.1.03'!E67+'Místnost č.1.04'!E66+'Místnost č.1.05'!E64)</f>
        <v>0</v>
      </c>
      <c r="F118" s="97">
        <f>SUM('Místnost č.1.01'!F60+'Místnost č.1.02'!F58+'Místnost č.1.03'!F67+'Místnost č.1.04'!F66+'Místnost č.1.05'!F64)</f>
        <v>0</v>
      </c>
      <c r="G118" s="78"/>
    </row>
    <row r="119" spans="1:7" x14ac:dyDescent="0.25">
      <c r="A119" s="163"/>
      <c r="B119" s="53"/>
      <c r="C119" s="44"/>
      <c r="D119" s="45"/>
      <c r="E119" s="46"/>
      <c r="F119" s="47"/>
      <c r="G119" s="48"/>
    </row>
    <row r="120" spans="1:7" ht="15.75" thickBot="1" x14ac:dyDescent="0.3">
      <c r="A120" s="163"/>
      <c r="B120" s="52" t="s">
        <v>52</v>
      </c>
      <c r="C120" s="44"/>
      <c r="D120" s="101"/>
      <c r="E120" s="102"/>
      <c r="F120" s="103"/>
      <c r="G120" s="48"/>
    </row>
    <row r="121" spans="1:7" s="1" customFormat="1" ht="15.75" thickBot="1" x14ac:dyDescent="0.3">
      <c r="A121" s="287"/>
      <c r="B121" s="215" t="s">
        <v>114</v>
      </c>
      <c r="C121" s="216"/>
      <c r="D121" s="251"/>
      <c r="E121" s="252"/>
      <c r="F121" s="234"/>
      <c r="G121" s="220"/>
    </row>
    <row r="122" spans="1:7" x14ac:dyDescent="0.25">
      <c r="A122" s="171">
        <v>113</v>
      </c>
      <c r="B122" s="69" t="s">
        <v>59</v>
      </c>
      <c r="C122" s="70" t="s">
        <v>7</v>
      </c>
      <c r="D122" s="85">
        <f>SUM('Místnost č.1.01'!D64)</f>
        <v>1</v>
      </c>
      <c r="E122" s="87">
        <f>SUM('Místnost č.1.01'!E64)</f>
        <v>0</v>
      </c>
      <c r="F122" s="87">
        <f>SUM('Místnost č.1.01'!F64)</f>
        <v>0</v>
      </c>
      <c r="G122" s="62"/>
    </row>
    <row r="123" spans="1:7" x14ac:dyDescent="0.25">
      <c r="A123" s="177">
        <v>114</v>
      </c>
      <c r="B123" s="254" t="s">
        <v>58</v>
      </c>
      <c r="C123" s="49" t="s">
        <v>7</v>
      </c>
      <c r="D123" s="255">
        <f>SUM('Místnost č.1.02'!D62)</f>
        <v>1</v>
      </c>
      <c r="E123" s="256">
        <f>SUM('Místnost č.1.02'!E62)</f>
        <v>0</v>
      </c>
      <c r="F123" s="271">
        <f>SUM('Místnost č.1.02'!F62)</f>
        <v>0</v>
      </c>
      <c r="G123" s="62"/>
    </row>
    <row r="124" spans="1:7" x14ac:dyDescent="0.25">
      <c r="A124" s="288">
        <v>115</v>
      </c>
      <c r="B124" s="254" t="s">
        <v>69</v>
      </c>
      <c r="C124" s="49" t="s">
        <v>7</v>
      </c>
      <c r="D124" s="255">
        <f>SUM('Místnost č.1.03'!D71)</f>
        <v>1</v>
      </c>
      <c r="E124" s="256">
        <f>SUM('Místnost č.1.03'!E71)</f>
        <v>0</v>
      </c>
      <c r="F124" s="271">
        <f>SUM('Místnost č.1.03'!F71)</f>
        <v>0</v>
      </c>
      <c r="G124" s="62"/>
    </row>
    <row r="125" spans="1:7" x14ac:dyDescent="0.25">
      <c r="A125" s="289">
        <v>116</v>
      </c>
      <c r="B125" s="43" t="s">
        <v>115</v>
      </c>
      <c r="C125" s="253" t="s">
        <v>7</v>
      </c>
      <c r="D125" s="255">
        <f>SUM('Místnost č.1.05'!D68)</f>
        <v>2</v>
      </c>
      <c r="E125" s="256">
        <f>SUM('Místnost č.1.05'!E68)</f>
        <v>0</v>
      </c>
      <c r="F125" s="271">
        <f>SUM('Místnost č.1.05'!F68)</f>
        <v>0</v>
      </c>
      <c r="G125" s="62"/>
    </row>
    <row r="126" spans="1:7" x14ac:dyDescent="0.25">
      <c r="A126" s="177">
        <v>117</v>
      </c>
      <c r="B126" s="27" t="s">
        <v>116</v>
      </c>
      <c r="C126" s="28" t="s">
        <v>9</v>
      </c>
      <c r="D126" s="255">
        <f>SUM('Místnost č.1.05'!D69)</f>
        <v>10</v>
      </c>
      <c r="E126" s="256">
        <f>SUM('Místnost č.1.05'!E69)</f>
        <v>0</v>
      </c>
      <c r="F126" s="271">
        <f>SUM('Místnost č.1.05'!F69)</f>
        <v>0</v>
      </c>
      <c r="G126" s="62"/>
    </row>
    <row r="127" spans="1:7" x14ac:dyDescent="0.25">
      <c r="A127" s="288">
        <v>118</v>
      </c>
      <c r="B127" s="27" t="s">
        <v>117</v>
      </c>
      <c r="C127" s="28" t="s">
        <v>7</v>
      </c>
      <c r="D127" s="255">
        <f>SUM('Místnost č.1.05'!D70)</f>
        <v>2</v>
      </c>
      <c r="E127" s="256">
        <f>SUM('Místnost č.1.05'!E70)</f>
        <v>0</v>
      </c>
      <c r="F127" s="271">
        <f>SUM('Místnost č.1.05'!F70)</f>
        <v>0</v>
      </c>
      <c r="G127" s="62"/>
    </row>
    <row r="128" spans="1:7" x14ac:dyDescent="0.25">
      <c r="A128" s="289">
        <v>119</v>
      </c>
      <c r="B128" s="27" t="s">
        <v>118</v>
      </c>
      <c r="C128" s="28" t="s">
        <v>7</v>
      </c>
      <c r="D128" s="255">
        <f>SUM('Místnost č.1.05'!D71)</f>
        <v>2</v>
      </c>
      <c r="E128" s="256">
        <f>SUM('Místnost č.1.05'!E71)</f>
        <v>0</v>
      </c>
      <c r="F128" s="271">
        <f>SUM('Místnost č.1.05'!F71)</f>
        <v>0</v>
      </c>
      <c r="G128" s="62"/>
    </row>
    <row r="129" spans="1:7" x14ac:dyDescent="0.25">
      <c r="A129" s="177">
        <v>120</v>
      </c>
      <c r="B129" s="27" t="s">
        <v>232</v>
      </c>
      <c r="C129" s="28" t="s">
        <v>7</v>
      </c>
      <c r="D129" s="255">
        <f>SUM('Místnost č.1.05'!D72)</f>
        <v>10</v>
      </c>
      <c r="E129" s="256">
        <f>SUM('Místnost č.1.05'!E72)</f>
        <v>0</v>
      </c>
      <c r="F129" s="271">
        <f>SUM('Místnost č.1.05'!F72)</f>
        <v>0</v>
      </c>
      <c r="G129" s="62"/>
    </row>
    <row r="130" spans="1:7" x14ac:dyDescent="0.25">
      <c r="A130" s="288">
        <v>121</v>
      </c>
      <c r="B130" s="27" t="s">
        <v>233</v>
      </c>
      <c r="C130" s="28" t="s">
        <v>9</v>
      </c>
      <c r="D130" s="255">
        <f>SUM('Místnost č.1.05'!D73)</f>
        <v>16</v>
      </c>
      <c r="E130" s="256">
        <f>SUM('Místnost č.1.05'!E73)</f>
        <v>0</v>
      </c>
      <c r="F130" s="271">
        <f>SUM('Místnost č.1.05'!F73)</f>
        <v>0</v>
      </c>
      <c r="G130" s="62"/>
    </row>
    <row r="131" spans="1:7" x14ac:dyDescent="0.25">
      <c r="A131" s="289">
        <v>122</v>
      </c>
      <c r="B131" s="27" t="s">
        <v>119</v>
      </c>
      <c r="C131" s="28" t="s">
        <v>49</v>
      </c>
      <c r="D131" s="255">
        <f>SUM('Místnost č.1.05'!D74)</f>
        <v>1</v>
      </c>
      <c r="E131" s="256">
        <f>SUM('Místnost č.1.05'!E74)</f>
        <v>0</v>
      </c>
      <c r="F131" s="271">
        <f>SUM('Místnost č.1.05'!F74)</f>
        <v>0</v>
      </c>
      <c r="G131" s="62"/>
    </row>
    <row r="132" spans="1:7" ht="15.75" thickBot="1" x14ac:dyDescent="0.3">
      <c r="A132" s="282">
        <v>123</v>
      </c>
      <c r="B132" s="223" t="s">
        <v>120</v>
      </c>
      <c r="C132" s="82" t="s">
        <v>49</v>
      </c>
      <c r="D132" s="255">
        <f>SUM('Místnost č.1.05'!D75)</f>
        <v>1</v>
      </c>
      <c r="E132" s="100">
        <f>SUM('Místnost č.1.05'!E75)</f>
        <v>0</v>
      </c>
      <c r="F132" s="272">
        <f>SUM('Místnost č.1.05'!F75)</f>
        <v>0</v>
      </c>
      <c r="G132" s="67"/>
    </row>
    <row r="133" spans="1:7" ht="15.75" thickBot="1" x14ac:dyDescent="0.3">
      <c r="A133" s="290"/>
      <c r="B133" s="226" t="s">
        <v>121</v>
      </c>
      <c r="C133" s="227"/>
      <c r="D133" s="228"/>
      <c r="E133" s="229"/>
      <c r="F133" s="230"/>
      <c r="G133" s="273"/>
    </row>
    <row r="134" spans="1:7" x14ac:dyDescent="0.25">
      <c r="A134" s="291">
        <v>124</v>
      </c>
      <c r="B134" s="232" t="s">
        <v>122</v>
      </c>
      <c r="C134" s="84" t="s">
        <v>9</v>
      </c>
      <c r="D134" s="255">
        <f>SUM('Místnost č.1.05'!D77)</f>
        <v>8</v>
      </c>
      <c r="E134" s="256">
        <f>SUM('Místnost č.1.05'!E77)</f>
        <v>0</v>
      </c>
      <c r="F134" s="256">
        <f>SUM('Místnost č.1.05'!F77)</f>
        <v>0</v>
      </c>
      <c r="G134" s="283"/>
    </row>
    <row r="135" spans="1:7" x14ac:dyDescent="0.25">
      <c r="A135" s="282">
        <v>125</v>
      </c>
      <c r="B135" s="27" t="s">
        <v>123</v>
      </c>
      <c r="C135" s="28" t="s">
        <v>9</v>
      </c>
      <c r="D135" s="255">
        <f>SUM('Místnost č.1.05'!D78)</f>
        <v>12</v>
      </c>
      <c r="E135" s="256">
        <f>SUM('Místnost č.1.05'!E78)</f>
        <v>0</v>
      </c>
      <c r="F135" s="256">
        <f>SUM('Místnost č.1.05'!F78)</f>
        <v>0</v>
      </c>
      <c r="G135" s="62"/>
    </row>
    <row r="136" spans="1:7" ht="24" x14ac:dyDescent="0.25">
      <c r="A136" s="341">
        <v>126</v>
      </c>
      <c r="B136" s="336" t="s">
        <v>188</v>
      </c>
      <c r="C136" s="207" t="s">
        <v>9</v>
      </c>
      <c r="D136" s="337">
        <f>SUM('Místnost č.1.05'!D79)</f>
        <v>28</v>
      </c>
      <c r="E136" s="338">
        <f>SUM('Místnost č.1.05'!E79)</f>
        <v>0</v>
      </c>
      <c r="F136" s="338">
        <f>SUM('Místnost č.1.05'!F79)</f>
        <v>0</v>
      </c>
      <c r="G136" s="339" t="s">
        <v>242</v>
      </c>
    </row>
    <row r="137" spans="1:7" s="318" customFormat="1" x14ac:dyDescent="0.25">
      <c r="A137" s="282">
        <v>127</v>
      </c>
      <c r="B137" s="27" t="s">
        <v>241</v>
      </c>
      <c r="C137" s="28" t="s">
        <v>7</v>
      </c>
      <c r="D137" s="255">
        <f>SUM('Místnost č.1.05'!D80)</f>
        <v>1</v>
      </c>
      <c r="E137" s="256">
        <f>SUM('Místnost č.1.05'!E80)</f>
        <v>0</v>
      </c>
      <c r="F137" s="256">
        <f>SUM('Místnost č.1.05'!F80)</f>
        <v>0</v>
      </c>
      <c r="G137" s="319"/>
    </row>
    <row r="138" spans="1:7" x14ac:dyDescent="0.25">
      <c r="A138" s="282">
        <v>128</v>
      </c>
      <c r="B138" s="27" t="s">
        <v>124</v>
      </c>
      <c r="C138" s="28" t="s">
        <v>7</v>
      </c>
      <c r="D138" s="255">
        <f>SUM('Místnost č.1.05'!D81)</f>
        <v>2</v>
      </c>
      <c r="E138" s="256">
        <f>SUM('Místnost č.1.05'!E81)</f>
        <v>0</v>
      </c>
      <c r="F138" s="256">
        <f>SUM('Místnost č.1.05'!F81)</f>
        <v>0</v>
      </c>
      <c r="G138" s="62"/>
    </row>
    <row r="139" spans="1:7" x14ac:dyDescent="0.25">
      <c r="A139" s="282">
        <v>129</v>
      </c>
      <c r="B139" s="27" t="s">
        <v>125</v>
      </c>
      <c r="C139" s="28" t="s">
        <v>7</v>
      </c>
      <c r="D139" s="255">
        <f>SUM('Místnost č.1.05'!D82)</f>
        <v>10</v>
      </c>
      <c r="E139" s="256">
        <f>SUM('Místnost č.1.05'!E82)</f>
        <v>0</v>
      </c>
      <c r="F139" s="256">
        <f>SUM('Místnost č.1.05'!F82)</f>
        <v>0</v>
      </c>
      <c r="G139" s="62"/>
    </row>
    <row r="140" spans="1:7" x14ac:dyDescent="0.25">
      <c r="A140" s="282">
        <v>130</v>
      </c>
      <c r="B140" s="27" t="s">
        <v>180</v>
      </c>
      <c r="C140" s="28" t="s">
        <v>7</v>
      </c>
      <c r="D140" s="255">
        <f>SUM('Místnost č.1.05'!D83)</f>
        <v>10</v>
      </c>
      <c r="E140" s="256">
        <f>SUM('Místnost č.1.05'!E83)</f>
        <v>0</v>
      </c>
      <c r="F140" s="256">
        <f>SUM('Místnost č.1.05'!F83)</f>
        <v>0</v>
      </c>
      <c r="G140" s="62"/>
    </row>
    <row r="141" spans="1:7" x14ac:dyDescent="0.25">
      <c r="A141" s="282">
        <v>131</v>
      </c>
      <c r="B141" s="27" t="s">
        <v>181</v>
      </c>
      <c r="C141" s="28" t="s">
        <v>9</v>
      </c>
      <c r="D141" s="255">
        <f>SUM('Místnost č.1.05'!D84)</f>
        <v>15</v>
      </c>
      <c r="E141" s="256">
        <f>SUM('Místnost č.1.05'!E84)</f>
        <v>0</v>
      </c>
      <c r="F141" s="256">
        <f>SUM('Místnost č.1.05'!F84)</f>
        <v>0</v>
      </c>
      <c r="G141" s="62"/>
    </row>
    <row r="142" spans="1:7" x14ac:dyDescent="0.25">
      <c r="A142" s="282">
        <v>132</v>
      </c>
      <c r="B142" s="27" t="s">
        <v>182</v>
      </c>
      <c r="C142" s="28" t="s">
        <v>9</v>
      </c>
      <c r="D142" s="255">
        <f>SUM('Místnost č.1.05'!D85)</f>
        <v>15</v>
      </c>
      <c r="E142" s="256">
        <f>SUM('Místnost č.1.05'!E85)</f>
        <v>0</v>
      </c>
      <c r="F142" s="256">
        <f>SUM('Místnost č.1.05'!F85)</f>
        <v>0</v>
      </c>
      <c r="G142" s="62"/>
    </row>
    <row r="143" spans="1:7" x14ac:dyDescent="0.25">
      <c r="A143" s="282">
        <v>133</v>
      </c>
      <c r="B143" s="27" t="s">
        <v>126</v>
      </c>
      <c r="C143" s="28" t="s">
        <v>49</v>
      </c>
      <c r="D143" s="255">
        <f>SUM('Místnost č.1.05'!D86)</f>
        <v>1</v>
      </c>
      <c r="E143" s="256">
        <f>SUM('Místnost č.1.05'!E86)</f>
        <v>0</v>
      </c>
      <c r="F143" s="256">
        <f>SUM('Místnost č.1.05'!F86)</f>
        <v>0</v>
      </c>
      <c r="G143" s="62"/>
    </row>
    <row r="144" spans="1:7" x14ac:dyDescent="0.25">
      <c r="A144" s="282">
        <v>134</v>
      </c>
      <c r="B144" s="27" t="s">
        <v>127</v>
      </c>
      <c r="C144" s="28" t="s">
        <v>49</v>
      </c>
      <c r="D144" s="255">
        <f>SUM('Místnost č.1.05'!D87)</f>
        <v>1</v>
      </c>
      <c r="E144" s="256">
        <f>SUM('Místnost č.1.05'!E87)</f>
        <v>0</v>
      </c>
      <c r="F144" s="256">
        <f>SUM('Místnost č.1.05'!F87)</f>
        <v>0</v>
      </c>
      <c r="G144" s="62"/>
    </row>
    <row r="145" spans="1:7" x14ac:dyDescent="0.25">
      <c r="A145" s="282">
        <v>135</v>
      </c>
      <c r="B145" s="27" t="s">
        <v>141</v>
      </c>
      <c r="C145" s="28" t="s">
        <v>49</v>
      </c>
      <c r="D145" s="255">
        <f>SUM('Místnost č.1.05'!D88)</f>
        <v>1</v>
      </c>
      <c r="E145" s="256">
        <f>SUM('Místnost č.1.05'!E88)</f>
        <v>0</v>
      </c>
      <c r="F145" s="256">
        <f>SUM('Místnost č.1.05'!F88)</f>
        <v>0</v>
      </c>
      <c r="G145" s="62"/>
    </row>
    <row r="146" spans="1:7" x14ac:dyDescent="0.25">
      <c r="A146" s="282">
        <v>136</v>
      </c>
      <c r="B146" s="27" t="s">
        <v>128</v>
      </c>
      <c r="C146" s="28" t="s">
        <v>49</v>
      </c>
      <c r="D146" s="255">
        <f>SUM('Místnost č.1.05'!D89)</f>
        <v>1</v>
      </c>
      <c r="E146" s="256">
        <f>SUM('Místnost č.1.05'!E89)</f>
        <v>0</v>
      </c>
      <c r="F146" s="256">
        <f>SUM('Místnost č.1.05'!F89)</f>
        <v>0</v>
      </c>
      <c r="G146" s="62"/>
    </row>
    <row r="147" spans="1:7" ht="15.75" thickBot="1" x14ac:dyDescent="0.3">
      <c r="A147" s="282">
        <v>137</v>
      </c>
      <c r="B147" s="223" t="s">
        <v>51</v>
      </c>
      <c r="C147" s="82" t="s">
        <v>49</v>
      </c>
      <c r="D147" s="255">
        <f>SUM('Místnost č.1.05'!D90)</f>
        <v>1</v>
      </c>
      <c r="E147" s="256">
        <f>SUM('Místnost č.1.05'!E90)</f>
        <v>0</v>
      </c>
      <c r="F147" s="256">
        <f>SUM('Místnost č.1.05'!F90)</f>
        <v>0</v>
      </c>
      <c r="G147" s="107"/>
    </row>
    <row r="148" spans="1:7" ht="15.75" thickBot="1" x14ac:dyDescent="0.3">
      <c r="A148" s="290"/>
      <c r="B148" s="226" t="s">
        <v>129</v>
      </c>
      <c r="C148" s="227"/>
      <c r="D148" s="228"/>
      <c r="E148" s="233"/>
      <c r="F148" s="234"/>
      <c r="G148" s="231"/>
    </row>
    <row r="149" spans="1:7" x14ac:dyDescent="0.25">
      <c r="A149" s="291">
        <v>138</v>
      </c>
      <c r="B149" s="232" t="s">
        <v>122</v>
      </c>
      <c r="C149" s="84" t="s">
        <v>9</v>
      </c>
      <c r="D149" s="255">
        <f>SUM('Místnost č.1.05'!D92)</f>
        <v>8</v>
      </c>
      <c r="E149" s="256">
        <f>SUM('Místnost č.1.05'!E92)</f>
        <v>0</v>
      </c>
      <c r="F149" s="256">
        <f>SUM('Místnost č.1.05'!F92)</f>
        <v>0</v>
      </c>
      <c r="G149" s="283"/>
    </row>
    <row r="150" spans="1:7" x14ac:dyDescent="0.25">
      <c r="A150" s="282">
        <v>139</v>
      </c>
      <c r="B150" s="27" t="s">
        <v>130</v>
      </c>
      <c r="C150" s="28" t="s">
        <v>9</v>
      </c>
      <c r="D150" s="255">
        <f>SUM('Místnost č.1.05'!D93)</f>
        <v>4</v>
      </c>
      <c r="E150" s="256">
        <f>SUM('Místnost č.1.05'!E93)</f>
        <v>0</v>
      </c>
      <c r="F150" s="256">
        <f>SUM('Místnost č.1.05'!F93)</f>
        <v>0</v>
      </c>
      <c r="G150" s="62"/>
    </row>
    <row r="151" spans="1:7" x14ac:dyDescent="0.25">
      <c r="A151" s="282">
        <v>140</v>
      </c>
      <c r="B151" s="27" t="s">
        <v>131</v>
      </c>
      <c r="C151" s="28" t="s">
        <v>9</v>
      </c>
      <c r="D151" s="255">
        <f>SUM('Místnost č.1.05'!D94)</f>
        <v>4</v>
      </c>
      <c r="E151" s="256">
        <f>SUM('Místnost č.1.05'!E94)</f>
        <v>0</v>
      </c>
      <c r="F151" s="256">
        <f>SUM('Místnost č.1.05'!F94)</f>
        <v>0</v>
      </c>
      <c r="G151" s="62"/>
    </row>
    <row r="152" spans="1:7" x14ac:dyDescent="0.25">
      <c r="A152" s="282">
        <v>141</v>
      </c>
      <c r="B152" s="27" t="s">
        <v>132</v>
      </c>
      <c r="C152" s="28" t="s">
        <v>9</v>
      </c>
      <c r="D152" s="255">
        <f>SUM('Místnost č.1.05'!D95)</f>
        <v>4</v>
      </c>
      <c r="E152" s="256">
        <f>SUM('Místnost č.1.05'!E95)</f>
        <v>0</v>
      </c>
      <c r="F152" s="256">
        <f>SUM('Místnost č.1.05'!F95)</f>
        <v>0</v>
      </c>
      <c r="G152" s="62"/>
    </row>
    <row r="153" spans="1:7" x14ac:dyDescent="0.25">
      <c r="A153" s="282">
        <v>142</v>
      </c>
      <c r="B153" s="27" t="s">
        <v>133</v>
      </c>
      <c r="C153" s="28" t="s">
        <v>9</v>
      </c>
      <c r="D153" s="255">
        <f>SUM('Místnost č.1.05'!D96)</f>
        <v>2</v>
      </c>
      <c r="E153" s="256">
        <f>SUM('Místnost č.1.05'!E96)</f>
        <v>0</v>
      </c>
      <c r="F153" s="256">
        <f>SUM('Místnost č.1.05'!F96)</f>
        <v>0</v>
      </c>
      <c r="G153" s="62"/>
    </row>
    <row r="154" spans="1:7" x14ac:dyDescent="0.25">
      <c r="A154" s="282">
        <v>143</v>
      </c>
      <c r="B154" s="27" t="s">
        <v>134</v>
      </c>
      <c r="C154" s="28" t="s">
        <v>9</v>
      </c>
      <c r="D154" s="255">
        <f>SUM('Místnost č.1.05'!D97)</f>
        <v>6</v>
      </c>
      <c r="E154" s="256">
        <f>SUM('Místnost č.1.05'!E97)</f>
        <v>0</v>
      </c>
      <c r="F154" s="256">
        <f>SUM('Místnost č.1.05'!F97)</f>
        <v>0</v>
      </c>
      <c r="G154" s="62"/>
    </row>
    <row r="155" spans="1:7" x14ac:dyDescent="0.25">
      <c r="A155" s="282">
        <v>144</v>
      </c>
      <c r="B155" s="27" t="s">
        <v>135</v>
      </c>
      <c r="C155" s="28" t="s">
        <v>9</v>
      </c>
      <c r="D155" s="255">
        <f>SUM('Místnost č.1.05'!D98)</f>
        <v>10</v>
      </c>
      <c r="E155" s="256">
        <f>SUM('Místnost č.1.05'!E98)</f>
        <v>0</v>
      </c>
      <c r="F155" s="256">
        <f>SUM('Místnost č.1.05'!F98)</f>
        <v>0</v>
      </c>
      <c r="G155" s="62"/>
    </row>
    <row r="156" spans="1:7" x14ac:dyDescent="0.25">
      <c r="A156" s="282">
        <v>145</v>
      </c>
      <c r="B156" s="27" t="s">
        <v>136</v>
      </c>
      <c r="C156" s="28" t="s">
        <v>7</v>
      </c>
      <c r="D156" s="255">
        <f>SUM('Místnost č.1.05'!D99)</f>
        <v>1</v>
      </c>
      <c r="E156" s="256">
        <f>SUM('Místnost č.1.05'!E99)</f>
        <v>0</v>
      </c>
      <c r="F156" s="256">
        <f>SUM('Místnost č.1.05'!F99)</f>
        <v>0</v>
      </c>
      <c r="G156" s="62"/>
    </row>
    <row r="157" spans="1:7" x14ac:dyDescent="0.25">
      <c r="A157" s="282">
        <v>146</v>
      </c>
      <c r="B157" s="27" t="s">
        <v>137</v>
      </c>
      <c r="C157" s="28" t="s">
        <v>49</v>
      </c>
      <c r="D157" s="255">
        <f>SUM('Místnost č.1.05'!D100)</f>
        <v>1</v>
      </c>
      <c r="E157" s="256">
        <f>SUM('Místnost č.1.05'!E100)</f>
        <v>0</v>
      </c>
      <c r="F157" s="256">
        <f>SUM('Místnost č.1.05'!F100)</f>
        <v>0</v>
      </c>
      <c r="G157" s="62"/>
    </row>
    <row r="158" spans="1:7" x14ac:dyDescent="0.25">
      <c r="A158" s="282">
        <v>147</v>
      </c>
      <c r="B158" s="27" t="s">
        <v>138</v>
      </c>
      <c r="C158" s="28" t="s">
        <v>8</v>
      </c>
      <c r="D158" s="255">
        <f>SUM('Místnost č.1.05'!D101)</f>
        <v>4</v>
      </c>
      <c r="E158" s="256">
        <f>SUM('Místnost č.1.05'!E101)</f>
        <v>0</v>
      </c>
      <c r="F158" s="256">
        <f>SUM('Místnost č.1.05'!F101)</f>
        <v>0</v>
      </c>
      <c r="G158" s="62"/>
    </row>
    <row r="159" spans="1:7" x14ac:dyDescent="0.25">
      <c r="A159" s="282">
        <v>148</v>
      </c>
      <c r="B159" s="27" t="s">
        <v>139</v>
      </c>
      <c r="C159" s="28" t="s">
        <v>9</v>
      </c>
      <c r="D159" s="255">
        <f>SUM('Místnost č.1.05'!D102)</f>
        <v>5</v>
      </c>
      <c r="E159" s="256">
        <f>SUM('Místnost č.1.05'!E102)</f>
        <v>0</v>
      </c>
      <c r="F159" s="256">
        <f>SUM('Místnost č.1.05'!F102)</f>
        <v>0</v>
      </c>
      <c r="G159" s="257" t="s">
        <v>234</v>
      </c>
    </row>
    <row r="160" spans="1:7" x14ac:dyDescent="0.25">
      <c r="A160" s="282">
        <v>149</v>
      </c>
      <c r="B160" s="27" t="s">
        <v>144</v>
      </c>
      <c r="C160" s="28" t="s">
        <v>9</v>
      </c>
      <c r="D160" s="255">
        <f>SUM('Místnost č.1.05'!D103)</f>
        <v>8</v>
      </c>
      <c r="E160" s="256">
        <f>SUM('Místnost č.1.05'!E103)</f>
        <v>0</v>
      </c>
      <c r="F160" s="256">
        <f>SUM('Místnost č.1.05'!F103)</f>
        <v>0</v>
      </c>
      <c r="G160" s="62"/>
    </row>
    <row r="161" spans="1:7" x14ac:dyDescent="0.25">
      <c r="A161" s="282">
        <v>150</v>
      </c>
      <c r="B161" s="27" t="s">
        <v>140</v>
      </c>
      <c r="C161" s="28" t="s">
        <v>9</v>
      </c>
      <c r="D161" s="255">
        <f>SUM('Místnost č.1.05'!D104)</f>
        <v>9</v>
      </c>
      <c r="E161" s="256">
        <f>SUM('Místnost č.1.05'!E104)</f>
        <v>0</v>
      </c>
      <c r="F161" s="256">
        <f>SUM('Místnost č.1.05'!F104)</f>
        <v>0</v>
      </c>
      <c r="G161" s="62"/>
    </row>
    <row r="162" spans="1:7" x14ac:dyDescent="0.25">
      <c r="A162" s="282">
        <v>151</v>
      </c>
      <c r="B162" s="27" t="s">
        <v>244</v>
      </c>
      <c r="C162" s="28" t="s">
        <v>49</v>
      </c>
      <c r="D162" s="255">
        <f>SUM('Místnost č.1.05'!D105)</f>
        <v>1</v>
      </c>
      <c r="E162" s="256">
        <f>SUM('Místnost č.1.05'!E105)</f>
        <v>0</v>
      </c>
      <c r="F162" s="256">
        <f>SUM('Místnost č.1.05'!F105)</f>
        <v>0</v>
      </c>
      <c r="G162" s="257" t="s">
        <v>248</v>
      </c>
    </row>
    <row r="163" spans="1:7" x14ac:dyDescent="0.25">
      <c r="A163" s="282">
        <v>152</v>
      </c>
      <c r="B163" s="27" t="s">
        <v>141</v>
      </c>
      <c r="C163" s="28" t="s">
        <v>49</v>
      </c>
      <c r="D163" s="255">
        <f>SUM('Místnost č.1.05'!D106)</f>
        <v>1</v>
      </c>
      <c r="E163" s="256">
        <f>SUM('Místnost č.1.05'!E106)</f>
        <v>0</v>
      </c>
      <c r="F163" s="256">
        <f>SUM('Místnost č.1.05'!F106)</f>
        <v>0</v>
      </c>
      <c r="G163" s="62"/>
    </row>
    <row r="164" spans="1:7" x14ac:dyDescent="0.25">
      <c r="A164" s="282">
        <v>153</v>
      </c>
      <c r="B164" s="27" t="s">
        <v>38</v>
      </c>
      <c r="C164" s="28" t="s">
        <v>39</v>
      </c>
      <c r="D164" s="255">
        <f>SUM('Místnost č.1.05'!D107)</f>
        <v>1</v>
      </c>
      <c r="E164" s="256">
        <f>SUM('Místnost č.1.05'!E107)</f>
        <v>0</v>
      </c>
      <c r="F164" s="256">
        <f>SUM('Místnost č.1.05'!F107)</f>
        <v>0</v>
      </c>
      <c r="G164" s="62"/>
    </row>
    <row r="165" spans="1:7" ht="15.75" thickBot="1" x14ac:dyDescent="0.3">
      <c r="A165" s="158">
        <v>154</v>
      </c>
      <c r="B165" s="236" t="s">
        <v>51</v>
      </c>
      <c r="C165" s="237" t="s">
        <v>49</v>
      </c>
      <c r="D165" s="99">
        <f>SUM('Místnost č.1.05'!D108)</f>
        <v>1</v>
      </c>
      <c r="E165" s="100">
        <f>SUM('Místnost č.1.05'!E108)</f>
        <v>0</v>
      </c>
      <c r="F165" s="100">
        <f>SUM('Místnost č.1.05'!F108)</f>
        <v>0</v>
      </c>
      <c r="G165" s="239"/>
    </row>
    <row r="166" spans="1:7" ht="15.75" thickBot="1" x14ac:dyDescent="0.3">
      <c r="A166" s="290"/>
      <c r="B166" s="269" t="s">
        <v>173</v>
      </c>
      <c r="C166" s="227"/>
      <c r="D166" s="228"/>
      <c r="E166" s="233"/>
      <c r="F166" s="234"/>
      <c r="G166" s="268"/>
    </row>
    <row r="167" spans="1:7" x14ac:dyDescent="0.25">
      <c r="A167" s="291">
        <v>155</v>
      </c>
      <c r="B167" s="232" t="s">
        <v>176</v>
      </c>
      <c r="C167" s="84" t="s">
        <v>7</v>
      </c>
      <c r="D167" s="85">
        <f>SUM('Místnost č.1.05'!D110)</f>
        <v>2</v>
      </c>
      <c r="E167" s="87">
        <f>SUM('Místnost č.1.05'!E110)</f>
        <v>0</v>
      </c>
      <c r="F167" s="87">
        <f>SUM('Místnost č.1.05'!F110)</f>
        <v>0</v>
      </c>
      <c r="G167" s="283"/>
    </row>
    <row r="168" spans="1:7" x14ac:dyDescent="0.25">
      <c r="A168" s="282">
        <v>156</v>
      </c>
      <c r="B168" s="27" t="s">
        <v>177</v>
      </c>
      <c r="C168" s="28" t="s">
        <v>7</v>
      </c>
      <c r="D168" s="15">
        <f>SUM('Místnost č.1.05'!D111)</f>
        <v>1</v>
      </c>
      <c r="E168" s="86">
        <f>SUM('Místnost č.1.05'!E111)</f>
        <v>0</v>
      </c>
      <c r="F168" s="86">
        <f>SUM('Místnost č.1.05'!F111)</f>
        <v>0</v>
      </c>
      <c r="G168" s="257" t="s">
        <v>243</v>
      </c>
    </row>
    <row r="169" spans="1:7" x14ac:dyDescent="0.25">
      <c r="A169" s="282">
        <v>157</v>
      </c>
      <c r="B169" s="27" t="s">
        <v>178</v>
      </c>
      <c r="C169" s="28" t="s">
        <v>7</v>
      </c>
      <c r="D169" s="15">
        <f>SUM('Místnost č.1.05'!D112)</f>
        <v>2</v>
      </c>
      <c r="E169" s="86">
        <f>SUM('Místnost č.1.05'!E112)</f>
        <v>0</v>
      </c>
      <c r="F169" s="86">
        <f>SUM('Místnost č.1.05'!F112)</f>
        <v>0</v>
      </c>
      <c r="G169" s="62"/>
    </row>
    <row r="170" spans="1:7" x14ac:dyDescent="0.25">
      <c r="A170" s="282">
        <v>158</v>
      </c>
      <c r="B170" s="27" t="s">
        <v>230</v>
      </c>
      <c r="C170" s="28" t="s">
        <v>7</v>
      </c>
      <c r="D170" s="15">
        <f>SUM('Místnost č.1.05'!D113)</f>
        <v>4</v>
      </c>
      <c r="E170" s="86">
        <f>SUM('Místnost č.1.05'!E113)</f>
        <v>0</v>
      </c>
      <c r="F170" s="86">
        <f>SUM('Místnost č.1.05'!F113)</f>
        <v>0</v>
      </c>
      <c r="G170" s="257" t="s">
        <v>231</v>
      </c>
    </row>
    <row r="171" spans="1:7" x14ac:dyDescent="0.25">
      <c r="A171" s="282">
        <v>159</v>
      </c>
      <c r="B171" s="27" t="s">
        <v>179</v>
      </c>
      <c r="C171" s="28" t="s">
        <v>7</v>
      </c>
      <c r="D171" s="15">
        <f>SUM('Místnost č.1.05'!D114)</f>
        <v>2</v>
      </c>
      <c r="E171" s="86">
        <f>SUM('Místnost č.1.05'!E114)</f>
        <v>0</v>
      </c>
      <c r="F171" s="86">
        <f>SUM('Místnost č.1.05'!F114)</f>
        <v>0</v>
      </c>
      <c r="G171" s="62"/>
    </row>
    <row r="172" spans="1:7" x14ac:dyDescent="0.25">
      <c r="A172" s="282">
        <v>160</v>
      </c>
      <c r="B172" s="27" t="s">
        <v>126</v>
      </c>
      <c r="C172" s="28" t="s">
        <v>49</v>
      </c>
      <c r="D172" s="15">
        <f>SUM('Místnost č.1.05'!D115)</f>
        <v>1</v>
      </c>
      <c r="E172" s="86">
        <f>SUM('Místnost č.1.05'!E115)</f>
        <v>0</v>
      </c>
      <c r="F172" s="86">
        <f>SUM('Místnost č.1.05'!F115)</f>
        <v>0</v>
      </c>
      <c r="G172" s="62"/>
    </row>
    <row r="173" spans="1:7" x14ac:dyDescent="0.25">
      <c r="A173" s="282">
        <v>161</v>
      </c>
      <c r="B173" s="27" t="s">
        <v>174</v>
      </c>
      <c r="C173" s="28" t="s">
        <v>49</v>
      </c>
      <c r="D173" s="15">
        <f>SUM('Místnost č.1.05'!D116)</f>
        <v>1</v>
      </c>
      <c r="E173" s="86">
        <f>SUM('Místnost č.1.05'!E116)</f>
        <v>0</v>
      </c>
      <c r="F173" s="86">
        <f>SUM('Místnost č.1.05'!F116)</f>
        <v>0</v>
      </c>
      <c r="G173" s="62"/>
    </row>
    <row r="174" spans="1:7" x14ac:dyDescent="0.25">
      <c r="A174" s="282">
        <v>162</v>
      </c>
      <c r="B174" s="27" t="s">
        <v>175</v>
      </c>
      <c r="C174" s="28" t="s">
        <v>49</v>
      </c>
      <c r="D174" s="15">
        <f>SUM('Místnost č.1.05'!D117)</f>
        <v>1</v>
      </c>
      <c r="E174" s="86">
        <f>SUM('Místnost č.1.05'!E117)</f>
        <v>0</v>
      </c>
      <c r="F174" s="86">
        <f>SUM('Místnost č.1.05'!F117)</f>
        <v>0</v>
      </c>
      <c r="G174" s="62"/>
    </row>
    <row r="175" spans="1:7" ht="15" customHeight="1" thickBot="1" x14ac:dyDescent="0.3">
      <c r="A175" s="158">
        <v>163</v>
      </c>
      <c r="B175" s="275" t="s">
        <v>183</v>
      </c>
      <c r="C175" s="64" t="s">
        <v>49</v>
      </c>
      <c r="D175" s="204">
        <f>SUM('Místnost č.1.05'!D118)</f>
        <v>1</v>
      </c>
      <c r="E175" s="97">
        <f>SUM('Místnost č.1.05'!E118)</f>
        <v>0</v>
      </c>
      <c r="F175" s="97">
        <f>SUM('Místnost č.1.05'!F118)</f>
        <v>0</v>
      </c>
      <c r="G175" s="67"/>
    </row>
    <row r="176" spans="1:7" ht="15.75" thickBot="1" x14ac:dyDescent="0.3">
      <c r="A176" s="185"/>
      <c r="B176" s="8"/>
      <c r="C176" s="8"/>
      <c r="D176" s="7"/>
      <c r="E176" s="16"/>
      <c r="F176" s="32">
        <f>SUM(F5:F175)</f>
        <v>0</v>
      </c>
      <c r="G176" s="22"/>
    </row>
    <row r="177" spans="2:6" ht="15.75" thickBot="1" x14ac:dyDescent="0.3"/>
    <row r="178" spans="2:6" ht="15.75" thickBot="1" x14ac:dyDescent="0.3">
      <c r="B178" s="279" t="s">
        <v>189</v>
      </c>
      <c r="C178" s="276"/>
      <c r="D178" s="276"/>
      <c r="E178" s="276"/>
      <c r="F178" s="280">
        <f>SUM(F180)-F176</f>
        <v>0</v>
      </c>
    </row>
    <row r="179" spans="2:6" ht="15.75" thickBot="1" x14ac:dyDescent="0.3">
      <c r="F179" s="281"/>
    </row>
    <row r="180" spans="2:6" ht="15.75" thickBot="1" x14ac:dyDescent="0.3">
      <c r="B180" s="277" t="s">
        <v>190</v>
      </c>
      <c r="C180" s="278"/>
      <c r="D180" s="278"/>
      <c r="E180" s="278"/>
      <c r="F180" s="280">
        <f>SUM(F176)*1.21</f>
        <v>0</v>
      </c>
    </row>
  </sheetData>
  <pageMargins left="0.17" right="0.17" top="0.26" bottom="0.24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9A4B-932B-48E6-864B-22987828CABF}">
  <dimension ref="A1:IV81"/>
  <sheetViews>
    <sheetView workbookViewId="0">
      <selection activeCell="A55" sqref="A55:F55"/>
    </sheetView>
  </sheetViews>
  <sheetFormatPr defaultRowHeight="15" x14ac:dyDescent="0.25"/>
  <cols>
    <col min="1" max="1" width="5.42578125" style="14" customWidth="1"/>
    <col min="2" max="2" width="70.42578125" style="1" customWidth="1"/>
    <col min="3" max="3" width="7.85546875" style="1" customWidth="1"/>
    <col min="4" max="4" width="9.7109375" style="1" customWidth="1"/>
    <col min="5" max="5" width="13.140625" style="1" customWidth="1"/>
    <col min="6" max="6" width="12.28515625" style="2" customWidth="1"/>
    <col min="7" max="7" width="17.28515625" style="1" customWidth="1"/>
    <col min="8" max="8" width="8.85546875" style="1" customWidth="1"/>
    <col min="9" max="9" width="9.140625" style="1"/>
    <col min="10" max="10" width="9.7109375" style="1" customWidth="1"/>
    <col min="11" max="256" width="9.140625" style="1"/>
    <col min="257" max="257" width="5.42578125" style="1" customWidth="1"/>
    <col min="258" max="258" width="84.7109375" style="1" customWidth="1"/>
    <col min="259" max="259" width="7.85546875" style="1" customWidth="1"/>
    <col min="260" max="260" width="10.7109375" style="1" customWidth="1"/>
    <col min="261" max="261" width="14.140625" style="1" customWidth="1"/>
    <col min="262" max="262" width="14.42578125" style="1" customWidth="1"/>
    <col min="263" max="263" width="17.28515625" style="1" customWidth="1"/>
    <col min="264" max="264" width="8.85546875" style="1" customWidth="1"/>
    <col min="265" max="265" width="9.140625" style="1"/>
    <col min="266" max="266" width="9.7109375" style="1" customWidth="1"/>
    <col min="267" max="512" width="9.140625" style="1"/>
    <col min="513" max="513" width="5.42578125" style="1" customWidth="1"/>
    <col min="514" max="514" width="84.7109375" style="1" customWidth="1"/>
    <col min="515" max="515" width="7.85546875" style="1" customWidth="1"/>
    <col min="516" max="516" width="10.7109375" style="1" customWidth="1"/>
    <col min="517" max="517" width="14.140625" style="1" customWidth="1"/>
    <col min="518" max="518" width="14.42578125" style="1" customWidth="1"/>
    <col min="519" max="519" width="17.28515625" style="1" customWidth="1"/>
    <col min="520" max="520" width="8.85546875" style="1" customWidth="1"/>
    <col min="521" max="521" width="9.140625" style="1"/>
    <col min="522" max="522" width="9.7109375" style="1" customWidth="1"/>
    <col min="523" max="768" width="9.140625" style="1"/>
    <col min="769" max="769" width="5.42578125" style="1" customWidth="1"/>
    <col min="770" max="770" width="84.7109375" style="1" customWidth="1"/>
    <col min="771" max="771" width="7.85546875" style="1" customWidth="1"/>
    <col min="772" max="772" width="10.7109375" style="1" customWidth="1"/>
    <col min="773" max="773" width="14.140625" style="1" customWidth="1"/>
    <col min="774" max="774" width="14.42578125" style="1" customWidth="1"/>
    <col min="775" max="775" width="17.28515625" style="1" customWidth="1"/>
    <col min="776" max="776" width="8.85546875" style="1" customWidth="1"/>
    <col min="777" max="777" width="9.140625" style="1"/>
    <col min="778" max="778" width="9.7109375" style="1" customWidth="1"/>
    <col min="779" max="1024" width="9.140625" style="1"/>
    <col min="1025" max="1025" width="5.42578125" style="1" customWidth="1"/>
    <col min="1026" max="1026" width="84.7109375" style="1" customWidth="1"/>
    <col min="1027" max="1027" width="7.85546875" style="1" customWidth="1"/>
    <col min="1028" max="1028" width="10.7109375" style="1" customWidth="1"/>
    <col min="1029" max="1029" width="14.140625" style="1" customWidth="1"/>
    <col min="1030" max="1030" width="14.42578125" style="1" customWidth="1"/>
    <col min="1031" max="1031" width="17.28515625" style="1" customWidth="1"/>
    <col min="1032" max="1032" width="8.85546875" style="1" customWidth="1"/>
    <col min="1033" max="1033" width="9.140625" style="1"/>
    <col min="1034" max="1034" width="9.7109375" style="1" customWidth="1"/>
    <col min="1035" max="1280" width="9.140625" style="1"/>
    <col min="1281" max="1281" width="5.42578125" style="1" customWidth="1"/>
    <col min="1282" max="1282" width="84.7109375" style="1" customWidth="1"/>
    <col min="1283" max="1283" width="7.85546875" style="1" customWidth="1"/>
    <col min="1284" max="1284" width="10.7109375" style="1" customWidth="1"/>
    <col min="1285" max="1285" width="14.140625" style="1" customWidth="1"/>
    <col min="1286" max="1286" width="14.42578125" style="1" customWidth="1"/>
    <col min="1287" max="1287" width="17.28515625" style="1" customWidth="1"/>
    <col min="1288" max="1288" width="8.85546875" style="1" customWidth="1"/>
    <col min="1289" max="1289" width="9.140625" style="1"/>
    <col min="1290" max="1290" width="9.7109375" style="1" customWidth="1"/>
    <col min="1291" max="1536" width="9.140625" style="1"/>
    <col min="1537" max="1537" width="5.42578125" style="1" customWidth="1"/>
    <col min="1538" max="1538" width="84.7109375" style="1" customWidth="1"/>
    <col min="1539" max="1539" width="7.85546875" style="1" customWidth="1"/>
    <col min="1540" max="1540" width="10.7109375" style="1" customWidth="1"/>
    <col min="1541" max="1541" width="14.140625" style="1" customWidth="1"/>
    <col min="1542" max="1542" width="14.42578125" style="1" customWidth="1"/>
    <col min="1543" max="1543" width="17.28515625" style="1" customWidth="1"/>
    <col min="1544" max="1544" width="8.85546875" style="1" customWidth="1"/>
    <col min="1545" max="1545" width="9.140625" style="1"/>
    <col min="1546" max="1546" width="9.7109375" style="1" customWidth="1"/>
    <col min="1547" max="1792" width="9.140625" style="1"/>
    <col min="1793" max="1793" width="5.42578125" style="1" customWidth="1"/>
    <col min="1794" max="1794" width="84.7109375" style="1" customWidth="1"/>
    <col min="1795" max="1795" width="7.85546875" style="1" customWidth="1"/>
    <col min="1796" max="1796" width="10.7109375" style="1" customWidth="1"/>
    <col min="1797" max="1797" width="14.140625" style="1" customWidth="1"/>
    <col min="1798" max="1798" width="14.42578125" style="1" customWidth="1"/>
    <col min="1799" max="1799" width="17.28515625" style="1" customWidth="1"/>
    <col min="1800" max="1800" width="8.85546875" style="1" customWidth="1"/>
    <col min="1801" max="1801" width="9.140625" style="1"/>
    <col min="1802" max="1802" width="9.7109375" style="1" customWidth="1"/>
    <col min="1803" max="2048" width="9.140625" style="1"/>
    <col min="2049" max="2049" width="5.42578125" style="1" customWidth="1"/>
    <col min="2050" max="2050" width="84.7109375" style="1" customWidth="1"/>
    <col min="2051" max="2051" width="7.85546875" style="1" customWidth="1"/>
    <col min="2052" max="2052" width="10.7109375" style="1" customWidth="1"/>
    <col min="2053" max="2053" width="14.140625" style="1" customWidth="1"/>
    <col min="2054" max="2054" width="14.42578125" style="1" customWidth="1"/>
    <col min="2055" max="2055" width="17.28515625" style="1" customWidth="1"/>
    <col min="2056" max="2056" width="8.85546875" style="1" customWidth="1"/>
    <col min="2057" max="2057" width="9.140625" style="1"/>
    <col min="2058" max="2058" width="9.7109375" style="1" customWidth="1"/>
    <col min="2059" max="2304" width="9.140625" style="1"/>
    <col min="2305" max="2305" width="5.42578125" style="1" customWidth="1"/>
    <col min="2306" max="2306" width="84.7109375" style="1" customWidth="1"/>
    <col min="2307" max="2307" width="7.85546875" style="1" customWidth="1"/>
    <col min="2308" max="2308" width="10.7109375" style="1" customWidth="1"/>
    <col min="2309" max="2309" width="14.140625" style="1" customWidth="1"/>
    <col min="2310" max="2310" width="14.42578125" style="1" customWidth="1"/>
    <col min="2311" max="2311" width="17.28515625" style="1" customWidth="1"/>
    <col min="2312" max="2312" width="8.85546875" style="1" customWidth="1"/>
    <col min="2313" max="2313" width="9.140625" style="1"/>
    <col min="2314" max="2314" width="9.7109375" style="1" customWidth="1"/>
    <col min="2315" max="2560" width="9.140625" style="1"/>
    <col min="2561" max="2561" width="5.42578125" style="1" customWidth="1"/>
    <col min="2562" max="2562" width="84.7109375" style="1" customWidth="1"/>
    <col min="2563" max="2563" width="7.85546875" style="1" customWidth="1"/>
    <col min="2564" max="2564" width="10.7109375" style="1" customWidth="1"/>
    <col min="2565" max="2565" width="14.140625" style="1" customWidth="1"/>
    <col min="2566" max="2566" width="14.42578125" style="1" customWidth="1"/>
    <col min="2567" max="2567" width="17.28515625" style="1" customWidth="1"/>
    <col min="2568" max="2568" width="8.85546875" style="1" customWidth="1"/>
    <col min="2569" max="2569" width="9.140625" style="1"/>
    <col min="2570" max="2570" width="9.7109375" style="1" customWidth="1"/>
    <col min="2571" max="2816" width="9.140625" style="1"/>
    <col min="2817" max="2817" width="5.42578125" style="1" customWidth="1"/>
    <col min="2818" max="2818" width="84.7109375" style="1" customWidth="1"/>
    <col min="2819" max="2819" width="7.85546875" style="1" customWidth="1"/>
    <col min="2820" max="2820" width="10.7109375" style="1" customWidth="1"/>
    <col min="2821" max="2821" width="14.140625" style="1" customWidth="1"/>
    <col min="2822" max="2822" width="14.42578125" style="1" customWidth="1"/>
    <col min="2823" max="2823" width="17.28515625" style="1" customWidth="1"/>
    <col min="2824" max="2824" width="8.85546875" style="1" customWidth="1"/>
    <col min="2825" max="2825" width="9.140625" style="1"/>
    <col min="2826" max="2826" width="9.7109375" style="1" customWidth="1"/>
    <col min="2827" max="3072" width="9.140625" style="1"/>
    <col min="3073" max="3073" width="5.42578125" style="1" customWidth="1"/>
    <col min="3074" max="3074" width="84.7109375" style="1" customWidth="1"/>
    <col min="3075" max="3075" width="7.85546875" style="1" customWidth="1"/>
    <col min="3076" max="3076" width="10.7109375" style="1" customWidth="1"/>
    <col min="3077" max="3077" width="14.140625" style="1" customWidth="1"/>
    <col min="3078" max="3078" width="14.42578125" style="1" customWidth="1"/>
    <col min="3079" max="3079" width="17.28515625" style="1" customWidth="1"/>
    <col min="3080" max="3080" width="8.85546875" style="1" customWidth="1"/>
    <col min="3081" max="3081" width="9.140625" style="1"/>
    <col min="3082" max="3082" width="9.7109375" style="1" customWidth="1"/>
    <col min="3083" max="3328" width="9.140625" style="1"/>
    <col min="3329" max="3329" width="5.42578125" style="1" customWidth="1"/>
    <col min="3330" max="3330" width="84.7109375" style="1" customWidth="1"/>
    <col min="3331" max="3331" width="7.85546875" style="1" customWidth="1"/>
    <col min="3332" max="3332" width="10.7109375" style="1" customWidth="1"/>
    <col min="3333" max="3333" width="14.140625" style="1" customWidth="1"/>
    <col min="3334" max="3334" width="14.42578125" style="1" customWidth="1"/>
    <col min="3335" max="3335" width="17.28515625" style="1" customWidth="1"/>
    <col min="3336" max="3336" width="8.85546875" style="1" customWidth="1"/>
    <col min="3337" max="3337" width="9.140625" style="1"/>
    <col min="3338" max="3338" width="9.7109375" style="1" customWidth="1"/>
    <col min="3339" max="3584" width="9.140625" style="1"/>
    <col min="3585" max="3585" width="5.42578125" style="1" customWidth="1"/>
    <col min="3586" max="3586" width="84.7109375" style="1" customWidth="1"/>
    <col min="3587" max="3587" width="7.85546875" style="1" customWidth="1"/>
    <col min="3588" max="3588" width="10.7109375" style="1" customWidth="1"/>
    <col min="3589" max="3589" width="14.140625" style="1" customWidth="1"/>
    <col min="3590" max="3590" width="14.42578125" style="1" customWidth="1"/>
    <col min="3591" max="3591" width="17.28515625" style="1" customWidth="1"/>
    <col min="3592" max="3592" width="8.85546875" style="1" customWidth="1"/>
    <col min="3593" max="3593" width="9.140625" style="1"/>
    <col min="3594" max="3594" width="9.7109375" style="1" customWidth="1"/>
    <col min="3595" max="3840" width="9.140625" style="1"/>
    <col min="3841" max="3841" width="5.42578125" style="1" customWidth="1"/>
    <col min="3842" max="3842" width="84.7109375" style="1" customWidth="1"/>
    <col min="3843" max="3843" width="7.85546875" style="1" customWidth="1"/>
    <col min="3844" max="3844" width="10.7109375" style="1" customWidth="1"/>
    <col min="3845" max="3845" width="14.140625" style="1" customWidth="1"/>
    <col min="3846" max="3846" width="14.42578125" style="1" customWidth="1"/>
    <col min="3847" max="3847" width="17.28515625" style="1" customWidth="1"/>
    <col min="3848" max="3848" width="8.85546875" style="1" customWidth="1"/>
    <col min="3849" max="3849" width="9.140625" style="1"/>
    <col min="3850" max="3850" width="9.7109375" style="1" customWidth="1"/>
    <col min="3851" max="4096" width="9.140625" style="1"/>
    <col min="4097" max="4097" width="5.42578125" style="1" customWidth="1"/>
    <col min="4098" max="4098" width="84.7109375" style="1" customWidth="1"/>
    <col min="4099" max="4099" width="7.85546875" style="1" customWidth="1"/>
    <col min="4100" max="4100" width="10.7109375" style="1" customWidth="1"/>
    <col min="4101" max="4101" width="14.140625" style="1" customWidth="1"/>
    <col min="4102" max="4102" width="14.42578125" style="1" customWidth="1"/>
    <col min="4103" max="4103" width="17.28515625" style="1" customWidth="1"/>
    <col min="4104" max="4104" width="8.85546875" style="1" customWidth="1"/>
    <col min="4105" max="4105" width="9.140625" style="1"/>
    <col min="4106" max="4106" width="9.7109375" style="1" customWidth="1"/>
    <col min="4107" max="4352" width="9.140625" style="1"/>
    <col min="4353" max="4353" width="5.42578125" style="1" customWidth="1"/>
    <col min="4354" max="4354" width="84.7109375" style="1" customWidth="1"/>
    <col min="4355" max="4355" width="7.85546875" style="1" customWidth="1"/>
    <col min="4356" max="4356" width="10.7109375" style="1" customWidth="1"/>
    <col min="4357" max="4357" width="14.140625" style="1" customWidth="1"/>
    <col min="4358" max="4358" width="14.42578125" style="1" customWidth="1"/>
    <col min="4359" max="4359" width="17.28515625" style="1" customWidth="1"/>
    <col min="4360" max="4360" width="8.85546875" style="1" customWidth="1"/>
    <col min="4361" max="4361" width="9.140625" style="1"/>
    <col min="4362" max="4362" width="9.7109375" style="1" customWidth="1"/>
    <col min="4363" max="4608" width="9.140625" style="1"/>
    <col min="4609" max="4609" width="5.42578125" style="1" customWidth="1"/>
    <col min="4610" max="4610" width="84.7109375" style="1" customWidth="1"/>
    <col min="4611" max="4611" width="7.85546875" style="1" customWidth="1"/>
    <col min="4612" max="4612" width="10.7109375" style="1" customWidth="1"/>
    <col min="4613" max="4613" width="14.140625" style="1" customWidth="1"/>
    <col min="4614" max="4614" width="14.42578125" style="1" customWidth="1"/>
    <col min="4615" max="4615" width="17.28515625" style="1" customWidth="1"/>
    <col min="4616" max="4616" width="8.85546875" style="1" customWidth="1"/>
    <col min="4617" max="4617" width="9.140625" style="1"/>
    <col min="4618" max="4618" width="9.7109375" style="1" customWidth="1"/>
    <col min="4619" max="4864" width="9.140625" style="1"/>
    <col min="4865" max="4865" width="5.42578125" style="1" customWidth="1"/>
    <col min="4866" max="4866" width="84.7109375" style="1" customWidth="1"/>
    <col min="4867" max="4867" width="7.85546875" style="1" customWidth="1"/>
    <col min="4868" max="4868" width="10.7109375" style="1" customWidth="1"/>
    <col min="4869" max="4869" width="14.140625" style="1" customWidth="1"/>
    <col min="4870" max="4870" width="14.42578125" style="1" customWidth="1"/>
    <col min="4871" max="4871" width="17.28515625" style="1" customWidth="1"/>
    <col min="4872" max="4872" width="8.85546875" style="1" customWidth="1"/>
    <col min="4873" max="4873" width="9.140625" style="1"/>
    <col min="4874" max="4874" width="9.7109375" style="1" customWidth="1"/>
    <col min="4875" max="5120" width="9.140625" style="1"/>
    <col min="5121" max="5121" width="5.42578125" style="1" customWidth="1"/>
    <col min="5122" max="5122" width="84.7109375" style="1" customWidth="1"/>
    <col min="5123" max="5123" width="7.85546875" style="1" customWidth="1"/>
    <col min="5124" max="5124" width="10.7109375" style="1" customWidth="1"/>
    <col min="5125" max="5125" width="14.140625" style="1" customWidth="1"/>
    <col min="5126" max="5126" width="14.42578125" style="1" customWidth="1"/>
    <col min="5127" max="5127" width="17.28515625" style="1" customWidth="1"/>
    <col min="5128" max="5128" width="8.85546875" style="1" customWidth="1"/>
    <col min="5129" max="5129" width="9.140625" style="1"/>
    <col min="5130" max="5130" width="9.7109375" style="1" customWidth="1"/>
    <col min="5131" max="5376" width="9.140625" style="1"/>
    <col min="5377" max="5377" width="5.42578125" style="1" customWidth="1"/>
    <col min="5378" max="5378" width="84.7109375" style="1" customWidth="1"/>
    <col min="5379" max="5379" width="7.85546875" style="1" customWidth="1"/>
    <col min="5380" max="5380" width="10.7109375" style="1" customWidth="1"/>
    <col min="5381" max="5381" width="14.140625" style="1" customWidth="1"/>
    <col min="5382" max="5382" width="14.42578125" style="1" customWidth="1"/>
    <col min="5383" max="5383" width="17.28515625" style="1" customWidth="1"/>
    <col min="5384" max="5384" width="8.85546875" style="1" customWidth="1"/>
    <col min="5385" max="5385" width="9.140625" style="1"/>
    <col min="5386" max="5386" width="9.7109375" style="1" customWidth="1"/>
    <col min="5387" max="5632" width="9.140625" style="1"/>
    <col min="5633" max="5633" width="5.42578125" style="1" customWidth="1"/>
    <col min="5634" max="5634" width="84.7109375" style="1" customWidth="1"/>
    <col min="5635" max="5635" width="7.85546875" style="1" customWidth="1"/>
    <col min="5636" max="5636" width="10.7109375" style="1" customWidth="1"/>
    <col min="5637" max="5637" width="14.140625" style="1" customWidth="1"/>
    <col min="5638" max="5638" width="14.42578125" style="1" customWidth="1"/>
    <col min="5639" max="5639" width="17.28515625" style="1" customWidth="1"/>
    <col min="5640" max="5640" width="8.85546875" style="1" customWidth="1"/>
    <col min="5641" max="5641" width="9.140625" style="1"/>
    <col min="5642" max="5642" width="9.7109375" style="1" customWidth="1"/>
    <col min="5643" max="5888" width="9.140625" style="1"/>
    <col min="5889" max="5889" width="5.42578125" style="1" customWidth="1"/>
    <col min="5890" max="5890" width="84.7109375" style="1" customWidth="1"/>
    <col min="5891" max="5891" width="7.85546875" style="1" customWidth="1"/>
    <col min="5892" max="5892" width="10.7109375" style="1" customWidth="1"/>
    <col min="5893" max="5893" width="14.140625" style="1" customWidth="1"/>
    <col min="5894" max="5894" width="14.42578125" style="1" customWidth="1"/>
    <col min="5895" max="5895" width="17.28515625" style="1" customWidth="1"/>
    <col min="5896" max="5896" width="8.85546875" style="1" customWidth="1"/>
    <col min="5897" max="5897" width="9.140625" style="1"/>
    <col min="5898" max="5898" width="9.7109375" style="1" customWidth="1"/>
    <col min="5899" max="6144" width="9.140625" style="1"/>
    <col min="6145" max="6145" width="5.42578125" style="1" customWidth="1"/>
    <col min="6146" max="6146" width="84.7109375" style="1" customWidth="1"/>
    <col min="6147" max="6147" width="7.85546875" style="1" customWidth="1"/>
    <col min="6148" max="6148" width="10.7109375" style="1" customWidth="1"/>
    <col min="6149" max="6149" width="14.140625" style="1" customWidth="1"/>
    <col min="6150" max="6150" width="14.42578125" style="1" customWidth="1"/>
    <col min="6151" max="6151" width="17.28515625" style="1" customWidth="1"/>
    <col min="6152" max="6152" width="8.85546875" style="1" customWidth="1"/>
    <col min="6153" max="6153" width="9.140625" style="1"/>
    <col min="6154" max="6154" width="9.7109375" style="1" customWidth="1"/>
    <col min="6155" max="6400" width="9.140625" style="1"/>
    <col min="6401" max="6401" width="5.42578125" style="1" customWidth="1"/>
    <col min="6402" max="6402" width="84.7109375" style="1" customWidth="1"/>
    <col min="6403" max="6403" width="7.85546875" style="1" customWidth="1"/>
    <col min="6404" max="6404" width="10.7109375" style="1" customWidth="1"/>
    <col min="6405" max="6405" width="14.140625" style="1" customWidth="1"/>
    <col min="6406" max="6406" width="14.42578125" style="1" customWidth="1"/>
    <col min="6407" max="6407" width="17.28515625" style="1" customWidth="1"/>
    <col min="6408" max="6408" width="8.85546875" style="1" customWidth="1"/>
    <col min="6409" max="6409" width="9.140625" style="1"/>
    <col min="6410" max="6410" width="9.7109375" style="1" customWidth="1"/>
    <col min="6411" max="6656" width="9.140625" style="1"/>
    <col min="6657" max="6657" width="5.42578125" style="1" customWidth="1"/>
    <col min="6658" max="6658" width="84.7109375" style="1" customWidth="1"/>
    <col min="6659" max="6659" width="7.85546875" style="1" customWidth="1"/>
    <col min="6660" max="6660" width="10.7109375" style="1" customWidth="1"/>
    <col min="6661" max="6661" width="14.140625" style="1" customWidth="1"/>
    <col min="6662" max="6662" width="14.42578125" style="1" customWidth="1"/>
    <col min="6663" max="6663" width="17.28515625" style="1" customWidth="1"/>
    <col min="6664" max="6664" width="8.85546875" style="1" customWidth="1"/>
    <col min="6665" max="6665" width="9.140625" style="1"/>
    <col min="6666" max="6666" width="9.7109375" style="1" customWidth="1"/>
    <col min="6667" max="6912" width="9.140625" style="1"/>
    <col min="6913" max="6913" width="5.42578125" style="1" customWidth="1"/>
    <col min="6914" max="6914" width="84.7109375" style="1" customWidth="1"/>
    <col min="6915" max="6915" width="7.85546875" style="1" customWidth="1"/>
    <col min="6916" max="6916" width="10.7109375" style="1" customWidth="1"/>
    <col min="6917" max="6917" width="14.140625" style="1" customWidth="1"/>
    <col min="6918" max="6918" width="14.42578125" style="1" customWidth="1"/>
    <col min="6919" max="6919" width="17.28515625" style="1" customWidth="1"/>
    <col min="6920" max="6920" width="8.85546875" style="1" customWidth="1"/>
    <col min="6921" max="6921" width="9.140625" style="1"/>
    <col min="6922" max="6922" width="9.7109375" style="1" customWidth="1"/>
    <col min="6923" max="7168" width="9.140625" style="1"/>
    <col min="7169" max="7169" width="5.42578125" style="1" customWidth="1"/>
    <col min="7170" max="7170" width="84.7109375" style="1" customWidth="1"/>
    <col min="7171" max="7171" width="7.85546875" style="1" customWidth="1"/>
    <col min="7172" max="7172" width="10.7109375" style="1" customWidth="1"/>
    <col min="7173" max="7173" width="14.140625" style="1" customWidth="1"/>
    <col min="7174" max="7174" width="14.42578125" style="1" customWidth="1"/>
    <col min="7175" max="7175" width="17.28515625" style="1" customWidth="1"/>
    <col min="7176" max="7176" width="8.85546875" style="1" customWidth="1"/>
    <col min="7177" max="7177" width="9.140625" style="1"/>
    <col min="7178" max="7178" width="9.7109375" style="1" customWidth="1"/>
    <col min="7179" max="7424" width="9.140625" style="1"/>
    <col min="7425" max="7425" width="5.42578125" style="1" customWidth="1"/>
    <col min="7426" max="7426" width="84.7109375" style="1" customWidth="1"/>
    <col min="7427" max="7427" width="7.85546875" style="1" customWidth="1"/>
    <col min="7428" max="7428" width="10.7109375" style="1" customWidth="1"/>
    <col min="7429" max="7429" width="14.140625" style="1" customWidth="1"/>
    <col min="7430" max="7430" width="14.42578125" style="1" customWidth="1"/>
    <col min="7431" max="7431" width="17.28515625" style="1" customWidth="1"/>
    <col min="7432" max="7432" width="8.85546875" style="1" customWidth="1"/>
    <col min="7433" max="7433" width="9.140625" style="1"/>
    <col min="7434" max="7434" width="9.7109375" style="1" customWidth="1"/>
    <col min="7435" max="7680" width="9.140625" style="1"/>
    <col min="7681" max="7681" width="5.42578125" style="1" customWidth="1"/>
    <col min="7682" max="7682" width="84.7109375" style="1" customWidth="1"/>
    <col min="7683" max="7683" width="7.85546875" style="1" customWidth="1"/>
    <col min="7684" max="7684" width="10.7109375" style="1" customWidth="1"/>
    <col min="7685" max="7685" width="14.140625" style="1" customWidth="1"/>
    <col min="7686" max="7686" width="14.42578125" style="1" customWidth="1"/>
    <col min="7687" max="7687" width="17.28515625" style="1" customWidth="1"/>
    <col min="7688" max="7688" width="8.85546875" style="1" customWidth="1"/>
    <col min="7689" max="7689" width="9.140625" style="1"/>
    <col min="7690" max="7690" width="9.7109375" style="1" customWidth="1"/>
    <col min="7691" max="7936" width="9.140625" style="1"/>
    <col min="7937" max="7937" width="5.42578125" style="1" customWidth="1"/>
    <col min="7938" max="7938" width="84.7109375" style="1" customWidth="1"/>
    <col min="7939" max="7939" width="7.85546875" style="1" customWidth="1"/>
    <col min="7940" max="7940" width="10.7109375" style="1" customWidth="1"/>
    <col min="7941" max="7941" width="14.140625" style="1" customWidth="1"/>
    <col min="7942" max="7942" width="14.42578125" style="1" customWidth="1"/>
    <col min="7943" max="7943" width="17.28515625" style="1" customWidth="1"/>
    <col min="7944" max="7944" width="8.85546875" style="1" customWidth="1"/>
    <col min="7945" max="7945" width="9.140625" style="1"/>
    <col min="7946" max="7946" width="9.7109375" style="1" customWidth="1"/>
    <col min="7947" max="8192" width="9.140625" style="1"/>
    <col min="8193" max="8193" width="5.42578125" style="1" customWidth="1"/>
    <col min="8194" max="8194" width="84.7109375" style="1" customWidth="1"/>
    <col min="8195" max="8195" width="7.85546875" style="1" customWidth="1"/>
    <col min="8196" max="8196" width="10.7109375" style="1" customWidth="1"/>
    <col min="8197" max="8197" width="14.140625" style="1" customWidth="1"/>
    <col min="8198" max="8198" width="14.42578125" style="1" customWidth="1"/>
    <col min="8199" max="8199" width="17.28515625" style="1" customWidth="1"/>
    <col min="8200" max="8200" width="8.85546875" style="1" customWidth="1"/>
    <col min="8201" max="8201" width="9.140625" style="1"/>
    <col min="8202" max="8202" width="9.7109375" style="1" customWidth="1"/>
    <col min="8203" max="8448" width="9.140625" style="1"/>
    <col min="8449" max="8449" width="5.42578125" style="1" customWidth="1"/>
    <col min="8450" max="8450" width="84.7109375" style="1" customWidth="1"/>
    <col min="8451" max="8451" width="7.85546875" style="1" customWidth="1"/>
    <col min="8452" max="8452" width="10.7109375" style="1" customWidth="1"/>
    <col min="8453" max="8453" width="14.140625" style="1" customWidth="1"/>
    <col min="8454" max="8454" width="14.42578125" style="1" customWidth="1"/>
    <col min="8455" max="8455" width="17.28515625" style="1" customWidth="1"/>
    <col min="8456" max="8456" width="8.85546875" style="1" customWidth="1"/>
    <col min="8457" max="8457" width="9.140625" style="1"/>
    <col min="8458" max="8458" width="9.7109375" style="1" customWidth="1"/>
    <col min="8459" max="8704" width="9.140625" style="1"/>
    <col min="8705" max="8705" width="5.42578125" style="1" customWidth="1"/>
    <col min="8706" max="8706" width="84.7109375" style="1" customWidth="1"/>
    <col min="8707" max="8707" width="7.85546875" style="1" customWidth="1"/>
    <col min="8708" max="8708" width="10.7109375" style="1" customWidth="1"/>
    <col min="8709" max="8709" width="14.140625" style="1" customWidth="1"/>
    <col min="8710" max="8710" width="14.42578125" style="1" customWidth="1"/>
    <col min="8711" max="8711" width="17.28515625" style="1" customWidth="1"/>
    <col min="8712" max="8712" width="8.85546875" style="1" customWidth="1"/>
    <col min="8713" max="8713" width="9.140625" style="1"/>
    <col min="8714" max="8714" width="9.7109375" style="1" customWidth="1"/>
    <col min="8715" max="8960" width="9.140625" style="1"/>
    <col min="8961" max="8961" width="5.42578125" style="1" customWidth="1"/>
    <col min="8962" max="8962" width="84.7109375" style="1" customWidth="1"/>
    <col min="8963" max="8963" width="7.85546875" style="1" customWidth="1"/>
    <col min="8964" max="8964" width="10.7109375" style="1" customWidth="1"/>
    <col min="8965" max="8965" width="14.140625" style="1" customWidth="1"/>
    <col min="8966" max="8966" width="14.42578125" style="1" customWidth="1"/>
    <col min="8967" max="8967" width="17.28515625" style="1" customWidth="1"/>
    <col min="8968" max="8968" width="8.85546875" style="1" customWidth="1"/>
    <col min="8969" max="8969" width="9.140625" style="1"/>
    <col min="8970" max="8970" width="9.7109375" style="1" customWidth="1"/>
    <col min="8971" max="9216" width="9.140625" style="1"/>
    <col min="9217" max="9217" width="5.42578125" style="1" customWidth="1"/>
    <col min="9218" max="9218" width="84.7109375" style="1" customWidth="1"/>
    <col min="9219" max="9219" width="7.85546875" style="1" customWidth="1"/>
    <col min="9220" max="9220" width="10.7109375" style="1" customWidth="1"/>
    <col min="9221" max="9221" width="14.140625" style="1" customWidth="1"/>
    <col min="9222" max="9222" width="14.42578125" style="1" customWidth="1"/>
    <col min="9223" max="9223" width="17.28515625" style="1" customWidth="1"/>
    <col min="9224" max="9224" width="8.85546875" style="1" customWidth="1"/>
    <col min="9225" max="9225" width="9.140625" style="1"/>
    <col min="9226" max="9226" width="9.7109375" style="1" customWidth="1"/>
    <col min="9227" max="9472" width="9.140625" style="1"/>
    <col min="9473" max="9473" width="5.42578125" style="1" customWidth="1"/>
    <col min="9474" max="9474" width="84.7109375" style="1" customWidth="1"/>
    <col min="9475" max="9475" width="7.85546875" style="1" customWidth="1"/>
    <col min="9476" max="9476" width="10.7109375" style="1" customWidth="1"/>
    <col min="9477" max="9477" width="14.140625" style="1" customWidth="1"/>
    <col min="9478" max="9478" width="14.42578125" style="1" customWidth="1"/>
    <col min="9479" max="9479" width="17.28515625" style="1" customWidth="1"/>
    <col min="9480" max="9480" width="8.85546875" style="1" customWidth="1"/>
    <col min="9481" max="9481" width="9.140625" style="1"/>
    <col min="9482" max="9482" width="9.7109375" style="1" customWidth="1"/>
    <col min="9483" max="9728" width="9.140625" style="1"/>
    <col min="9729" max="9729" width="5.42578125" style="1" customWidth="1"/>
    <col min="9730" max="9730" width="84.7109375" style="1" customWidth="1"/>
    <col min="9731" max="9731" width="7.85546875" style="1" customWidth="1"/>
    <col min="9732" max="9732" width="10.7109375" style="1" customWidth="1"/>
    <col min="9733" max="9733" width="14.140625" style="1" customWidth="1"/>
    <col min="9734" max="9734" width="14.42578125" style="1" customWidth="1"/>
    <col min="9735" max="9735" width="17.28515625" style="1" customWidth="1"/>
    <col min="9736" max="9736" width="8.85546875" style="1" customWidth="1"/>
    <col min="9737" max="9737" width="9.140625" style="1"/>
    <col min="9738" max="9738" width="9.7109375" style="1" customWidth="1"/>
    <col min="9739" max="9984" width="9.140625" style="1"/>
    <col min="9985" max="9985" width="5.42578125" style="1" customWidth="1"/>
    <col min="9986" max="9986" width="84.7109375" style="1" customWidth="1"/>
    <col min="9987" max="9987" width="7.85546875" style="1" customWidth="1"/>
    <col min="9988" max="9988" width="10.7109375" style="1" customWidth="1"/>
    <col min="9989" max="9989" width="14.140625" style="1" customWidth="1"/>
    <col min="9990" max="9990" width="14.42578125" style="1" customWidth="1"/>
    <col min="9991" max="9991" width="17.28515625" style="1" customWidth="1"/>
    <col min="9992" max="9992" width="8.85546875" style="1" customWidth="1"/>
    <col min="9993" max="9993" width="9.140625" style="1"/>
    <col min="9994" max="9994" width="9.7109375" style="1" customWidth="1"/>
    <col min="9995" max="10240" width="9.140625" style="1"/>
    <col min="10241" max="10241" width="5.42578125" style="1" customWidth="1"/>
    <col min="10242" max="10242" width="84.7109375" style="1" customWidth="1"/>
    <col min="10243" max="10243" width="7.85546875" style="1" customWidth="1"/>
    <col min="10244" max="10244" width="10.7109375" style="1" customWidth="1"/>
    <col min="10245" max="10245" width="14.140625" style="1" customWidth="1"/>
    <col min="10246" max="10246" width="14.42578125" style="1" customWidth="1"/>
    <col min="10247" max="10247" width="17.28515625" style="1" customWidth="1"/>
    <col min="10248" max="10248" width="8.85546875" style="1" customWidth="1"/>
    <col min="10249" max="10249" width="9.140625" style="1"/>
    <col min="10250" max="10250" width="9.7109375" style="1" customWidth="1"/>
    <col min="10251" max="10496" width="9.140625" style="1"/>
    <col min="10497" max="10497" width="5.42578125" style="1" customWidth="1"/>
    <col min="10498" max="10498" width="84.7109375" style="1" customWidth="1"/>
    <col min="10499" max="10499" width="7.85546875" style="1" customWidth="1"/>
    <col min="10500" max="10500" width="10.7109375" style="1" customWidth="1"/>
    <col min="10501" max="10501" width="14.140625" style="1" customWidth="1"/>
    <col min="10502" max="10502" width="14.42578125" style="1" customWidth="1"/>
    <col min="10503" max="10503" width="17.28515625" style="1" customWidth="1"/>
    <col min="10504" max="10504" width="8.85546875" style="1" customWidth="1"/>
    <col min="10505" max="10505" width="9.140625" style="1"/>
    <col min="10506" max="10506" width="9.7109375" style="1" customWidth="1"/>
    <col min="10507" max="10752" width="9.140625" style="1"/>
    <col min="10753" max="10753" width="5.42578125" style="1" customWidth="1"/>
    <col min="10754" max="10754" width="84.7109375" style="1" customWidth="1"/>
    <col min="10755" max="10755" width="7.85546875" style="1" customWidth="1"/>
    <col min="10756" max="10756" width="10.7109375" style="1" customWidth="1"/>
    <col min="10757" max="10757" width="14.140625" style="1" customWidth="1"/>
    <col min="10758" max="10758" width="14.42578125" style="1" customWidth="1"/>
    <col min="10759" max="10759" width="17.28515625" style="1" customWidth="1"/>
    <col min="10760" max="10760" width="8.85546875" style="1" customWidth="1"/>
    <col min="10761" max="10761" width="9.140625" style="1"/>
    <col min="10762" max="10762" width="9.7109375" style="1" customWidth="1"/>
    <col min="10763" max="11008" width="9.140625" style="1"/>
    <col min="11009" max="11009" width="5.42578125" style="1" customWidth="1"/>
    <col min="11010" max="11010" width="84.7109375" style="1" customWidth="1"/>
    <col min="11011" max="11011" width="7.85546875" style="1" customWidth="1"/>
    <col min="11012" max="11012" width="10.7109375" style="1" customWidth="1"/>
    <col min="11013" max="11013" width="14.140625" style="1" customWidth="1"/>
    <col min="11014" max="11014" width="14.42578125" style="1" customWidth="1"/>
    <col min="11015" max="11015" width="17.28515625" style="1" customWidth="1"/>
    <col min="11016" max="11016" width="8.85546875" style="1" customWidth="1"/>
    <col min="11017" max="11017" width="9.140625" style="1"/>
    <col min="11018" max="11018" width="9.7109375" style="1" customWidth="1"/>
    <col min="11019" max="11264" width="9.140625" style="1"/>
    <col min="11265" max="11265" width="5.42578125" style="1" customWidth="1"/>
    <col min="11266" max="11266" width="84.7109375" style="1" customWidth="1"/>
    <col min="11267" max="11267" width="7.85546875" style="1" customWidth="1"/>
    <col min="11268" max="11268" width="10.7109375" style="1" customWidth="1"/>
    <col min="11269" max="11269" width="14.140625" style="1" customWidth="1"/>
    <col min="11270" max="11270" width="14.42578125" style="1" customWidth="1"/>
    <col min="11271" max="11271" width="17.28515625" style="1" customWidth="1"/>
    <col min="11272" max="11272" width="8.85546875" style="1" customWidth="1"/>
    <col min="11273" max="11273" width="9.140625" style="1"/>
    <col min="11274" max="11274" width="9.7109375" style="1" customWidth="1"/>
    <col min="11275" max="11520" width="9.140625" style="1"/>
    <col min="11521" max="11521" width="5.42578125" style="1" customWidth="1"/>
    <col min="11522" max="11522" width="84.7109375" style="1" customWidth="1"/>
    <col min="11523" max="11523" width="7.85546875" style="1" customWidth="1"/>
    <col min="11524" max="11524" width="10.7109375" style="1" customWidth="1"/>
    <col min="11525" max="11525" width="14.140625" style="1" customWidth="1"/>
    <col min="11526" max="11526" width="14.42578125" style="1" customWidth="1"/>
    <col min="11527" max="11527" width="17.28515625" style="1" customWidth="1"/>
    <col min="11528" max="11528" width="8.85546875" style="1" customWidth="1"/>
    <col min="11529" max="11529" width="9.140625" style="1"/>
    <col min="11530" max="11530" width="9.7109375" style="1" customWidth="1"/>
    <col min="11531" max="11776" width="9.140625" style="1"/>
    <col min="11777" max="11777" width="5.42578125" style="1" customWidth="1"/>
    <col min="11778" max="11778" width="84.7109375" style="1" customWidth="1"/>
    <col min="11779" max="11779" width="7.85546875" style="1" customWidth="1"/>
    <col min="11780" max="11780" width="10.7109375" style="1" customWidth="1"/>
    <col min="11781" max="11781" width="14.140625" style="1" customWidth="1"/>
    <col min="11782" max="11782" width="14.42578125" style="1" customWidth="1"/>
    <col min="11783" max="11783" width="17.28515625" style="1" customWidth="1"/>
    <col min="11784" max="11784" width="8.85546875" style="1" customWidth="1"/>
    <col min="11785" max="11785" width="9.140625" style="1"/>
    <col min="11786" max="11786" width="9.7109375" style="1" customWidth="1"/>
    <col min="11787" max="12032" width="9.140625" style="1"/>
    <col min="12033" max="12033" width="5.42578125" style="1" customWidth="1"/>
    <col min="12034" max="12034" width="84.7109375" style="1" customWidth="1"/>
    <col min="12035" max="12035" width="7.85546875" style="1" customWidth="1"/>
    <col min="12036" max="12036" width="10.7109375" style="1" customWidth="1"/>
    <col min="12037" max="12037" width="14.140625" style="1" customWidth="1"/>
    <col min="12038" max="12038" width="14.42578125" style="1" customWidth="1"/>
    <col min="12039" max="12039" width="17.28515625" style="1" customWidth="1"/>
    <col min="12040" max="12040" width="8.85546875" style="1" customWidth="1"/>
    <col min="12041" max="12041" width="9.140625" style="1"/>
    <col min="12042" max="12042" width="9.7109375" style="1" customWidth="1"/>
    <col min="12043" max="12288" width="9.140625" style="1"/>
    <col min="12289" max="12289" width="5.42578125" style="1" customWidth="1"/>
    <col min="12290" max="12290" width="84.7109375" style="1" customWidth="1"/>
    <col min="12291" max="12291" width="7.85546875" style="1" customWidth="1"/>
    <col min="12292" max="12292" width="10.7109375" style="1" customWidth="1"/>
    <col min="12293" max="12293" width="14.140625" style="1" customWidth="1"/>
    <col min="12294" max="12294" width="14.42578125" style="1" customWidth="1"/>
    <col min="12295" max="12295" width="17.28515625" style="1" customWidth="1"/>
    <col min="12296" max="12296" width="8.85546875" style="1" customWidth="1"/>
    <col min="12297" max="12297" width="9.140625" style="1"/>
    <col min="12298" max="12298" width="9.7109375" style="1" customWidth="1"/>
    <col min="12299" max="12544" width="9.140625" style="1"/>
    <col min="12545" max="12545" width="5.42578125" style="1" customWidth="1"/>
    <col min="12546" max="12546" width="84.7109375" style="1" customWidth="1"/>
    <col min="12547" max="12547" width="7.85546875" style="1" customWidth="1"/>
    <col min="12548" max="12548" width="10.7109375" style="1" customWidth="1"/>
    <col min="12549" max="12549" width="14.140625" style="1" customWidth="1"/>
    <col min="12550" max="12550" width="14.42578125" style="1" customWidth="1"/>
    <col min="12551" max="12551" width="17.28515625" style="1" customWidth="1"/>
    <col min="12552" max="12552" width="8.85546875" style="1" customWidth="1"/>
    <col min="12553" max="12553" width="9.140625" style="1"/>
    <col min="12554" max="12554" width="9.7109375" style="1" customWidth="1"/>
    <col min="12555" max="12800" width="9.140625" style="1"/>
    <col min="12801" max="12801" width="5.42578125" style="1" customWidth="1"/>
    <col min="12802" max="12802" width="84.7109375" style="1" customWidth="1"/>
    <col min="12803" max="12803" width="7.85546875" style="1" customWidth="1"/>
    <col min="12804" max="12804" width="10.7109375" style="1" customWidth="1"/>
    <col min="12805" max="12805" width="14.140625" style="1" customWidth="1"/>
    <col min="12806" max="12806" width="14.42578125" style="1" customWidth="1"/>
    <col min="12807" max="12807" width="17.28515625" style="1" customWidth="1"/>
    <col min="12808" max="12808" width="8.85546875" style="1" customWidth="1"/>
    <col min="12809" max="12809" width="9.140625" style="1"/>
    <col min="12810" max="12810" width="9.7109375" style="1" customWidth="1"/>
    <col min="12811" max="13056" width="9.140625" style="1"/>
    <col min="13057" max="13057" width="5.42578125" style="1" customWidth="1"/>
    <col min="13058" max="13058" width="84.7109375" style="1" customWidth="1"/>
    <col min="13059" max="13059" width="7.85546875" style="1" customWidth="1"/>
    <col min="13060" max="13060" width="10.7109375" style="1" customWidth="1"/>
    <col min="13061" max="13061" width="14.140625" style="1" customWidth="1"/>
    <col min="13062" max="13062" width="14.42578125" style="1" customWidth="1"/>
    <col min="13063" max="13063" width="17.28515625" style="1" customWidth="1"/>
    <col min="13064" max="13064" width="8.85546875" style="1" customWidth="1"/>
    <col min="13065" max="13065" width="9.140625" style="1"/>
    <col min="13066" max="13066" width="9.7109375" style="1" customWidth="1"/>
    <col min="13067" max="13312" width="9.140625" style="1"/>
    <col min="13313" max="13313" width="5.42578125" style="1" customWidth="1"/>
    <col min="13314" max="13314" width="84.7109375" style="1" customWidth="1"/>
    <col min="13315" max="13315" width="7.85546875" style="1" customWidth="1"/>
    <col min="13316" max="13316" width="10.7109375" style="1" customWidth="1"/>
    <col min="13317" max="13317" width="14.140625" style="1" customWidth="1"/>
    <col min="13318" max="13318" width="14.42578125" style="1" customWidth="1"/>
    <col min="13319" max="13319" width="17.28515625" style="1" customWidth="1"/>
    <col min="13320" max="13320" width="8.85546875" style="1" customWidth="1"/>
    <col min="13321" max="13321" width="9.140625" style="1"/>
    <col min="13322" max="13322" width="9.7109375" style="1" customWidth="1"/>
    <col min="13323" max="13568" width="9.140625" style="1"/>
    <col min="13569" max="13569" width="5.42578125" style="1" customWidth="1"/>
    <col min="13570" max="13570" width="84.7109375" style="1" customWidth="1"/>
    <col min="13571" max="13571" width="7.85546875" style="1" customWidth="1"/>
    <col min="13572" max="13572" width="10.7109375" style="1" customWidth="1"/>
    <col min="13573" max="13573" width="14.140625" style="1" customWidth="1"/>
    <col min="13574" max="13574" width="14.42578125" style="1" customWidth="1"/>
    <col min="13575" max="13575" width="17.28515625" style="1" customWidth="1"/>
    <col min="13576" max="13576" width="8.85546875" style="1" customWidth="1"/>
    <col min="13577" max="13577" width="9.140625" style="1"/>
    <col min="13578" max="13578" width="9.7109375" style="1" customWidth="1"/>
    <col min="13579" max="13824" width="9.140625" style="1"/>
    <col min="13825" max="13825" width="5.42578125" style="1" customWidth="1"/>
    <col min="13826" max="13826" width="84.7109375" style="1" customWidth="1"/>
    <col min="13827" max="13827" width="7.85546875" style="1" customWidth="1"/>
    <col min="13828" max="13828" width="10.7109375" style="1" customWidth="1"/>
    <col min="13829" max="13829" width="14.140625" style="1" customWidth="1"/>
    <col min="13830" max="13830" width="14.42578125" style="1" customWidth="1"/>
    <col min="13831" max="13831" width="17.28515625" style="1" customWidth="1"/>
    <col min="13832" max="13832" width="8.85546875" style="1" customWidth="1"/>
    <col min="13833" max="13833" width="9.140625" style="1"/>
    <col min="13834" max="13834" width="9.7109375" style="1" customWidth="1"/>
    <col min="13835" max="14080" width="9.140625" style="1"/>
    <col min="14081" max="14081" width="5.42578125" style="1" customWidth="1"/>
    <col min="14082" max="14082" width="84.7109375" style="1" customWidth="1"/>
    <col min="14083" max="14083" width="7.85546875" style="1" customWidth="1"/>
    <col min="14084" max="14084" width="10.7109375" style="1" customWidth="1"/>
    <col min="14085" max="14085" width="14.140625" style="1" customWidth="1"/>
    <col min="14086" max="14086" width="14.42578125" style="1" customWidth="1"/>
    <col min="14087" max="14087" width="17.28515625" style="1" customWidth="1"/>
    <col min="14088" max="14088" width="8.85546875" style="1" customWidth="1"/>
    <col min="14089" max="14089" width="9.140625" style="1"/>
    <col min="14090" max="14090" width="9.7109375" style="1" customWidth="1"/>
    <col min="14091" max="14336" width="9.140625" style="1"/>
    <col min="14337" max="14337" width="5.42578125" style="1" customWidth="1"/>
    <col min="14338" max="14338" width="84.7109375" style="1" customWidth="1"/>
    <col min="14339" max="14339" width="7.85546875" style="1" customWidth="1"/>
    <col min="14340" max="14340" width="10.7109375" style="1" customWidth="1"/>
    <col min="14341" max="14341" width="14.140625" style="1" customWidth="1"/>
    <col min="14342" max="14342" width="14.42578125" style="1" customWidth="1"/>
    <col min="14343" max="14343" width="17.28515625" style="1" customWidth="1"/>
    <col min="14344" max="14344" width="8.85546875" style="1" customWidth="1"/>
    <col min="14345" max="14345" width="9.140625" style="1"/>
    <col min="14346" max="14346" width="9.7109375" style="1" customWidth="1"/>
    <col min="14347" max="14592" width="9.140625" style="1"/>
    <col min="14593" max="14593" width="5.42578125" style="1" customWidth="1"/>
    <col min="14594" max="14594" width="84.7109375" style="1" customWidth="1"/>
    <col min="14595" max="14595" width="7.85546875" style="1" customWidth="1"/>
    <col min="14596" max="14596" width="10.7109375" style="1" customWidth="1"/>
    <col min="14597" max="14597" width="14.140625" style="1" customWidth="1"/>
    <col min="14598" max="14598" width="14.42578125" style="1" customWidth="1"/>
    <col min="14599" max="14599" width="17.28515625" style="1" customWidth="1"/>
    <col min="14600" max="14600" width="8.85546875" style="1" customWidth="1"/>
    <col min="14601" max="14601" width="9.140625" style="1"/>
    <col min="14602" max="14602" width="9.7109375" style="1" customWidth="1"/>
    <col min="14603" max="14848" width="9.140625" style="1"/>
    <col min="14849" max="14849" width="5.42578125" style="1" customWidth="1"/>
    <col min="14850" max="14850" width="84.7109375" style="1" customWidth="1"/>
    <col min="14851" max="14851" width="7.85546875" style="1" customWidth="1"/>
    <col min="14852" max="14852" width="10.7109375" style="1" customWidth="1"/>
    <col min="14853" max="14853" width="14.140625" style="1" customWidth="1"/>
    <col min="14854" max="14854" width="14.42578125" style="1" customWidth="1"/>
    <col min="14855" max="14855" width="17.28515625" style="1" customWidth="1"/>
    <col min="14856" max="14856" width="8.85546875" style="1" customWidth="1"/>
    <col min="14857" max="14857" width="9.140625" style="1"/>
    <col min="14858" max="14858" width="9.7109375" style="1" customWidth="1"/>
    <col min="14859" max="15104" width="9.140625" style="1"/>
    <col min="15105" max="15105" width="5.42578125" style="1" customWidth="1"/>
    <col min="15106" max="15106" width="84.7109375" style="1" customWidth="1"/>
    <col min="15107" max="15107" width="7.85546875" style="1" customWidth="1"/>
    <col min="15108" max="15108" width="10.7109375" style="1" customWidth="1"/>
    <col min="15109" max="15109" width="14.140625" style="1" customWidth="1"/>
    <col min="15110" max="15110" width="14.42578125" style="1" customWidth="1"/>
    <col min="15111" max="15111" width="17.28515625" style="1" customWidth="1"/>
    <col min="15112" max="15112" width="8.85546875" style="1" customWidth="1"/>
    <col min="15113" max="15113" width="9.140625" style="1"/>
    <col min="15114" max="15114" width="9.7109375" style="1" customWidth="1"/>
    <col min="15115" max="15360" width="9.140625" style="1"/>
    <col min="15361" max="15361" width="5.42578125" style="1" customWidth="1"/>
    <col min="15362" max="15362" width="84.7109375" style="1" customWidth="1"/>
    <col min="15363" max="15363" width="7.85546875" style="1" customWidth="1"/>
    <col min="15364" max="15364" width="10.7109375" style="1" customWidth="1"/>
    <col min="15365" max="15365" width="14.140625" style="1" customWidth="1"/>
    <col min="15366" max="15366" width="14.42578125" style="1" customWidth="1"/>
    <col min="15367" max="15367" width="17.28515625" style="1" customWidth="1"/>
    <col min="15368" max="15368" width="8.85546875" style="1" customWidth="1"/>
    <col min="15369" max="15369" width="9.140625" style="1"/>
    <col min="15370" max="15370" width="9.7109375" style="1" customWidth="1"/>
    <col min="15371" max="15616" width="9.140625" style="1"/>
    <col min="15617" max="15617" width="5.42578125" style="1" customWidth="1"/>
    <col min="15618" max="15618" width="84.7109375" style="1" customWidth="1"/>
    <col min="15619" max="15619" width="7.85546875" style="1" customWidth="1"/>
    <col min="15620" max="15620" width="10.7109375" style="1" customWidth="1"/>
    <col min="15621" max="15621" width="14.140625" style="1" customWidth="1"/>
    <col min="15622" max="15622" width="14.42578125" style="1" customWidth="1"/>
    <col min="15623" max="15623" width="17.28515625" style="1" customWidth="1"/>
    <col min="15624" max="15624" width="8.85546875" style="1" customWidth="1"/>
    <col min="15625" max="15625" width="9.140625" style="1"/>
    <col min="15626" max="15626" width="9.7109375" style="1" customWidth="1"/>
    <col min="15627" max="15872" width="9.140625" style="1"/>
    <col min="15873" max="15873" width="5.42578125" style="1" customWidth="1"/>
    <col min="15874" max="15874" width="84.7109375" style="1" customWidth="1"/>
    <col min="15875" max="15875" width="7.85546875" style="1" customWidth="1"/>
    <col min="15876" max="15876" width="10.7109375" style="1" customWidth="1"/>
    <col min="15877" max="15877" width="14.140625" style="1" customWidth="1"/>
    <col min="15878" max="15878" width="14.42578125" style="1" customWidth="1"/>
    <col min="15879" max="15879" width="17.28515625" style="1" customWidth="1"/>
    <col min="15880" max="15880" width="8.85546875" style="1" customWidth="1"/>
    <col min="15881" max="15881" width="9.140625" style="1"/>
    <col min="15882" max="15882" width="9.7109375" style="1" customWidth="1"/>
    <col min="15883" max="16128" width="9.140625" style="1"/>
    <col min="16129" max="16129" width="5.42578125" style="1" customWidth="1"/>
    <col min="16130" max="16130" width="84.7109375" style="1" customWidth="1"/>
    <col min="16131" max="16131" width="7.85546875" style="1" customWidth="1"/>
    <col min="16132" max="16132" width="10.7109375" style="1" customWidth="1"/>
    <col min="16133" max="16133" width="14.140625" style="1" customWidth="1"/>
    <col min="16134" max="16134" width="14.42578125" style="1" customWidth="1"/>
    <col min="16135" max="16135" width="17.28515625" style="1" customWidth="1"/>
    <col min="16136" max="16136" width="8.85546875" style="1" customWidth="1"/>
    <col min="16137" max="16137" width="9.140625" style="1"/>
    <col min="16138" max="16138" width="9.7109375" style="1" customWidth="1"/>
    <col min="16139" max="16384" width="9.140625" style="1"/>
  </cols>
  <sheetData>
    <row r="1" spans="1:10" x14ac:dyDescent="0.25">
      <c r="A1" s="11" t="s">
        <v>10</v>
      </c>
      <c r="C1" s="10" t="s">
        <v>11</v>
      </c>
      <c r="J1" s="3"/>
    </row>
    <row r="2" spans="1:10" x14ac:dyDescent="0.25">
      <c r="A2" s="11" t="s">
        <v>236</v>
      </c>
      <c r="C2" s="10"/>
      <c r="J2" s="3"/>
    </row>
    <row r="3" spans="1:10" ht="15.75" thickBot="1" x14ac:dyDescent="0.3">
      <c r="A3" s="9"/>
      <c r="B3" s="51" t="s">
        <v>24</v>
      </c>
      <c r="C3" s="4"/>
      <c r="J3" s="3"/>
    </row>
    <row r="4" spans="1:10" ht="27" thickBot="1" x14ac:dyDescent="0.3">
      <c r="A4" s="54" t="s">
        <v>0</v>
      </c>
      <c r="B4" s="55" t="s">
        <v>1</v>
      </c>
      <c r="C4" s="56" t="s">
        <v>2</v>
      </c>
      <c r="D4" s="57" t="s">
        <v>3</v>
      </c>
      <c r="E4" s="57" t="s">
        <v>4</v>
      </c>
      <c r="F4" s="55" t="s">
        <v>5</v>
      </c>
      <c r="G4" s="58" t="s">
        <v>6</v>
      </c>
      <c r="H4" s="3"/>
      <c r="J4" s="3"/>
    </row>
    <row r="5" spans="1:10" x14ac:dyDescent="0.25">
      <c r="A5" s="59">
        <v>1</v>
      </c>
      <c r="B5" s="90" t="s">
        <v>12</v>
      </c>
      <c r="C5" s="23" t="s">
        <v>7</v>
      </c>
      <c r="D5" s="24">
        <v>1</v>
      </c>
      <c r="E5" s="17">
        <v>0</v>
      </c>
      <c r="F5" s="18">
        <f t="shared" ref="F5:F10" si="0">E5*D5</f>
        <v>0</v>
      </c>
      <c r="G5" s="60"/>
    </row>
    <row r="6" spans="1:10" x14ac:dyDescent="0.25">
      <c r="A6" s="59">
        <v>2</v>
      </c>
      <c r="B6" s="91" t="s">
        <v>13</v>
      </c>
      <c r="C6" s="23" t="s">
        <v>7</v>
      </c>
      <c r="D6" s="24">
        <v>2</v>
      </c>
      <c r="E6" s="17">
        <v>0</v>
      </c>
      <c r="F6" s="18">
        <f t="shared" si="0"/>
        <v>0</v>
      </c>
      <c r="G6" s="343" t="s">
        <v>147</v>
      </c>
    </row>
    <row r="7" spans="1:10" x14ac:dyDescent="0.25">
      <c r="A7" s="59">
        <v>3</v>
      </c>
      <c r="B7" s="91" t="s">
        <v>171</v>
      </c>
      <c r="C7" s="23" t="s">
        <v>7</v>
      </c>
      <c r="D7" s="24">
        <v>2</v>
      </c>
      <c r="E7" s="17">
        <v>0</v>
      </c>
      <c r="F7" s="18">
        <f t="shared" si="0"/>
        <v>0</v>
      </c>
      <c r="G7" s="60"/>
    </row>
    <row r="8" spans="1:10" x14ac:dyDescent="0.25">
      <c r="A8" s="59">
        <v>4</v>
      </c>
      <c r="B8" s="91" t="s">
        <v>14</v>
      </c>
      <c r="C8" s="23" t="s">
        <v>8</v>
      </c>
      <c r="D8" s="24">
        <v>14.22</v>
      </c>
      <c r="E8" s="17">
        <v>0</v>
      </c>
      <c r="F8" s="18">
        <f t="shared" si="0"/>
        <v>0</v>
      </c>
      <c r="G8" s="60"/>
    </row>
    <row r="9" spans="1:10" s="5" customFormat="1" x14ac:dyDescent="0.25">
      <c r="A9" s="59">
        <v>5</v>
      </c>
      <c r="B9" s="91" t="s">
        <v>15</v>
      </c>
      <c r="C9" s="25" t="s">
        <v>8</v>
      </c>
      <c r="D9" s="26">
        <v>14.22</v>
      </c>
      <c r="E9" s="17">
        <v>0</v>
      </c>
      <c r="F9" s="19">
        <f t="shared" si="0"/>
        <v>0</v>
      </c>
      <c r="G9" s="60"/>
    </row>
    <row r="10" spans="1:10" x14ac:dyDescent="0.25">
      <c r="A10" s="59">
        <v>6</v>
      </c>
      <c r="B10" s="91" t="s">
        <v>16</v>
      </c>
      <c r="C10" s="25" t="s">
        <v>7</v>
      </c>
      <c r="D10" s="26">
        <v>1</v>
      </c>
      <c r="E10" s="20">
        <v>0</v>
      </c>
      <c r="F10" s="21">
        <f t="shared" si="0"/>
        <v>0</v>
      </c>
      <c r="G10" s="61"/>
    </row>
    <row r="11" spans="1:10" x14ac:dyDescent="0.25">
      <c r="A11" s="59">
        <v>7</v>
      </c>
      <c r="B11" s="108" t="s">
        <v>17</v>
      </c>
      <c r="C11" s="28" t="s">
        <v>7</v>
      </c>
      <c r="D11" s="15">
        <v>1</v>
      </c>
      <c r="E11" s="20">
        <v>0</v>
      </c>
      <c r="F11" s="21">
        <f t="shared" ref="F11:F64" si="1">E11*D11</f>
        <v>0</v>
      </c>
      <c r="G11" s="206" t="s">
        <v>192</v>
      </c>
    </row>
    <row r="12" spans="1:10" x14ac:dyDescent="0.25">
      <c r="A12" s="59">
        <v>8</v>
      </c>
      <c r="B12" s="108" t="s">
        <v>18</v>
      </c>
      <c r="C12" s="28" t="s">
        <v>8</v>
      </c>
      <c r="D12" s="15">
        <v>41.56</v>
      </c>
      <c r="E12" s="20">
        <v>0</v>
      </c>
      <c r="F12" s="21">
        <f t="shared" si="1"/>
        <v>0</v>
      </c>
      <c r="G12" s="61"/>
    </row>
    <row r="13" spans="1:10" x14ac:dyDescent="0.25">
      <c r="A13" s="59">
        <v>9</v>
      </c>
      <c r="B13" s="108" t="s">
        <v>19</v>
      </c>
      <c r="C13" s="28" t="s">
        <v>8</v>
      </c>
      <c r="D13" s="15">
        <v>41.56</v>
      </c>
      <c r="E13" s="20">
        <v>0</v>
      </c>
      <c r="F13" s="21">
        <f t="shared" si="1"/>
        <v>0</v>
      </c>
      <c r="G13" s="61"/>
    </row>
    <row r="14" spans="1:10" s="351" customFormat="1" ht="36" x14ac:dyDescent="0.25">
      <c r="A14" s="344">
        <v>10</v>
      </c>
      <c r="B14" s="259" t="s">
        <v>94</v>
      </c>
      <c r="C14" s="207" t="s">
        <v>8</v>
      </c>
      <c r="D14" s="208">
        <v>41.56</v>
      </c>
      <c r="E14" s="302">
        <v>0</v>
      </c>
      <c r="F14" s="303">
        <f t="shared" si="1"/>
        <v>0</v>
      </c>
      <c r="G14" s="296" t="s">
        <v>91</v>
      </c>
    </row>
    <row r="15" spans="1:10" s="5" customFormat="1" x14ac:dyDescent="0.25">
      <c r="A15" s="59">
        <v>11</v>
      </c>
      <c r="B15" s="108" t="s">
        <v>170</v>
      </c>
      <c r="C15" s="28" t="s">
        <v>9</v>
      </c>
      <c r="D15" s="15">
        <v>12</v>
      </c>
      <c r="E15" s="20">
        <v>0</v>
      </c>
      <c r="F15" s="21">
        <f t="shared" si="1"/>
        <v>0</v>
      </c>
      <c r="G15" s="206" t="s">
        <v>161</v>
      </c>
    </row>
    <row r="16" spans="1:10" s="5" customFormat="1" x14ac:dyDescent="0.25">
      <c r="A16" s="59">
        <v>12</v>
      </c>
      <c r="B16" s="109" t="s">
        <v>20</v>
      </c>
      <c r="C16" s="15" t="s">
        <v>8</v>
      </c>
      <c r="D16" s="15">
        <v>41.56</v>
      </c>
      <c r="E16" s="20">
        <v>0</v>
      </c>
      <c r="F16" s="21">
        <f t="shared" si="1"/>
        <v>0</v>
      </c>
      <c r="G16" s="206" t="s">
        <v>163</v>
      </c>
    </row>
    <row r="17" spans="1:256" s="5" customFormat="1" x14ac:dyDescent="0.25">
      <c r="A17" s="59">
        <v>13</v>
      </c>
      <c r="B17" s="110" t="s">
        <v>88</v>
      </c>
      <c r="C17" s="15" t="s">
        <v>8</v>
      </c>
      <c r="D17" s="15">
        <v>1.1200000000000001</v>
      </c>
      <c r="E17" s="20">
        <v>0</v>
      </c>
      <c r="F17" s="21">
        <f t="shared" si="1"/>
        <v>0</v>
      </c>
      <c r="G17" s="206" t="s">
        <v>164</v>
      </c>
    </row>
    <row r="18" spans="1:256" s="5" customFormat="1" ht="48.75" x14ac:dyDescent="0.25">
      <c r="A18" s="344">
        <v>14</v>
      </c>
      <c r="B18" s="352" t="s">
        <v>21</v>
      </c>
      <c r="C18" s="211" t="s">
        <v>9</v>
      </c>
      <c r="D18" s="301">
        <v>15</v>
      </c>
      <c r="E18" s="302">
        <v>0</v>
      </c>
      <c r="F18" s="303">
        <f t="shared" si="1"/>
        <v>0</v>
      </c>
      <c r="G18" s="206" t="s">
        <v>90</v>
      </c>
    </row>
    <row r="19" spans="1:256" x14ac:dyDescent="0.25">
      <c r="A19" s="59">
        <v>15</v>
      </c>
      <c r="B19" s="111" t="s">
        <v>22</v>
      </c>
      <c r="C19" s="23" t="s">
        <v>8</v>
      </c>
      <c r="D19" s="31">
        <v>55.78</v>
      </c>
      <c r="E19" s="20">
        <v>0</v>
      </c>
      <c r="F19" s="21">
        <f t="shared" si="1"/>
        <v>0</v>
      </c>
      <c r="G19" s="61"/>
    </row>
    <row r="20" spans="1:256" x14ac:dyDescent="0.25">
      <c r="A20" s="59">
        <v>16</v>
      </c>
      <c r="B20" s="112" t="s">
        <v>23</v>
      </c>
      <c r="C20" s="38" t="s">
        <v>8</v>
      </c>
      <c r="D20" s="31">
        <v>55.78</v>
      </c>
      <c r="E20" s="20">
        <v>0</v>
      </c>
      <c r="F20" s="21">
        <f t="shared" si="1"/>
        <v>0</v>
      </c>
      <c r="G20" s="61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5">
      <c r="A21" s="59">
        <v>17</v>
      </c>
      <c r="B21" s="113" t="s">
        <v>25</v>
      </c>
      <c r="C21" s="38" t="s">
        <v>8</v>
      </c>
      <c r="D21" s="39">
        <v>14.22</v>
      </c>
      <c r="E21" s="20">
        <v>0</v>
      </c>
      <c r="F21" s="21">
        <f t="shared" si="1"/>
        <v>0</v>
      </c>
      <c r="G21" s="61"/>
    </row>
    <row r="22" spans="1:256" x14ac:dyDescent="0.25">
      <c r="A22" s="59">
        <v>18</v>
      </c>
      <c r="B22" s="90" t="s">
        <v>26</v>
      </c>
      <c r="C22" s="25" t="s">
        <v>8</v>
      </c>
      <c r="D22" s="31">
        <v>14.22</v>
      </c>
      <c r="E22" s="20">
        <v>0</v>
      </c>
      <c r="F22" s="21">
        <f t="shared" si="1"/>
        <v>0</v>
      </c>
      <c r="G22" s="61"/>
    </row>
    <row r="23" spans="1:256" x14ac:dyDescent="0.25">
      <c r="A23" s="59">
        <v>19</v>
      </c>
      <c r="B23" s="114" t="s">
        <v>154</v>
      </c>
      <c r="C23" s="267" t="s">
        <v>8</v>
      </c>
      <c r="D23" s="31">
        <v>14.22</v>
      </c>
      <c r="E23" s="20">
        <v>0</v>
      </c>
      <c r="F23" s="21">
        <f t="shared" si="1"/>
        <v>0</v>
      </c>
      <c r="G23" s="61"/>
    </row>
    <row r="24" spans="1:256" ht="24.75" x14ac:dyDescent="0.25">
      <c r="A24" s="344">
        <v>20</v>
      </c>
      <c r="B24" s="355" t="s">
        <v>27</v>
      </c>
      <c r="C24" s="211" t="s">
        <v>8</v>
      </c>
      <c r="D24" s="356">
        <v>14.22</v>
      </c>
      <c r="E24" s="302">
        <v>0</v>
      </c>
      <c r="F24" s="303">
        <f t="shared" si="1"/>
        <v>0</v>
      </c>
      <c r="G24" s="206" t="s">
        <v>251</v>
      </c>
    </row>
    <row r="25" spans="1:256" x14ac:dyDescent="0.25">
      <c r="A25" s="59">
        <v>21</v>
      </c>
      <c r="B25" s="90" t="s">
        <v>28</v>
      </c>
      <c r="C25" s="23" t="s">
        <v>8</v>
      </c>
      <c r="D25" s="31">
        <v>14.22</v>
      </c>
      <c r="E25" s="20">
        <v>0</v>
      </c>
      <c r="F25" s="21">
        <f t="shared" si="1"/>
        <v>0</v>
      </c>
      <c r="G25" s="61"/>
    </row>
    <row r="26" spans="1:256" x14ac:dyDescent="0.25">
      <c r="A26" s="59">
        <v>22</v>
      </c>
      <c r="B26" s="90" t="s">
        <v>29</v>
      </c>
      <c r="C26" s="23" t="s">
        <v>8</v>
      </c>
      <c r="D26" s="31">
        <v>14.22</v>
      </c>
      <c r="E26" s="20">
        <v>0</v>
      </c>
      <c r="F26" s="21">
        <f t="shared" si="1"/>
        <v>0</v>
      </c>
      <c r="G26" s="206" t="s">
        <v>184</v>
      </c>
    </row>
    <row r="27" spans="1:256" x14ac:dyDescent="0.25">
      <c r="A27" s="59">
        <v>23</v>
      </c>
      <c r="B27" s="114" t="s">
        <v>30</v>
      </c>
      <c r="C27" s="38" t="s">
        <v>8</v>
      </c>
      <c r="D27" s="39">
        <v>14.22</v>
      </c>
      <c r="E27" s="20">
        <v>0</v>
      </c>
      <c r="F27" s="21">
        <f t="shared" si="1"/>
        <v>0</v>
      </c>
      <c r="G27" s="61"/>
    </row>
    <row r="28" spans="1:256" x14ac:dyDescent="0.25">
      <c r="A28" s="59">
        <v>24</v>
      </c>
      <c r="B28" s="114" t="s">
        <v>31</v>
      </c>
      <c r="C28" s="38" t="s">
        <v>9</v>
      </c>
      <c r="D28" s="39">
        <v>13.52</v>
      </c>
      <c r="E28" s="20">
        <v>0</v>
      </c>
      <c r="F28" s="21">
        <f t="shared" si="1"/>
        <v>0</v>
      </c>
      <c r="G28" s="61"/>
    </row>
    <row r="29" spans="1:256" ht="24.75" x14ac:dyDescent="0.25">
      <c r="A29" s="344">
        <v>25</v>
      </c>
      <c r="B29" s="304" t="s">
        <v>32</v>
      </c>
      <c r="C29" s="295" t="s">
        <v>7</v>
      </c>
      <c r="D29" s="358">
        <v>1</v>
      </c>
      <c r="E29" s="302">
        <v>0</v>
      </c>
      <c r="F29" s="303">
        <f t="shared" si="1"/>
        <v>0</v>
      </c>
      <c r="G29" s="206" t="s">
        <v>153</v>
      </c>
    </row>
    <row r="30" spans="1:256" ht="27.75" customHeight="1" x14ac:dyDescent="0.25">
      <c r="A30" s="344">
        <v>26</v>
      </c>
      <c r="B30" s="360" t="s">
        <v>33</v>
      </c>
      <c r="C30" s="295" t="s">
        <v>7</v>
      </c>
      <c r="D30" s="361">
        <v>1</v>
      </c>
      <c r="E30" s="302">
        <v>0</v>
      </c>
      <c r="F30" s="303">
        <f t="shared" si="1"/>
        <v>0</v>
      </c>
      <c r="G30" s="296" t="s">
        <v>159</v>
      </c>
    </row>
    <row r="31" spans="1:256" ht="27" customHeight="1" x14ac:dyDescent="0.25">
      <c r="A31" s="344">
        <v>27</v>
      </c>
      <c r="B31" s="304" t="s">
        <v>197</v>
      </c>
      <c r="C31" s="295" t="s">
        <v>7</v>
      </c>
      <c r="D31" s="358">
        <v>1</v>
      </c>
      <c r="E31" s="302">
        <v>0</v>
      </c>
      <c r="F31" s="303">
        <f t="shared" si="1"/>
        <v>0</v>
      </c>
      <c r="G31" s="206" t="s">
        <v>193</v>
      </c>
    </row>
    <row r="32" spans="1:256" ht="24.75" x14ac:dyDescent="0.25">
      <c r="A32" s="344">
        <v>28</v>
      </c>
      <c r="B32" s="355" t="s">
        <v>34</v>
      </c>
      <c r="C32" s="295" t="s">
        <v>7</v>
      </c>
      <c r="D32" s="356">
        <v>1</v>
      </c>
      <c r="E32" s="302">
        <v>0</v>
      </c>
      <c r="F32" s="303">
        <f t="shared" si="1"/>
        <v>0</v>
      </c>
      <c r="G32" s="206" t="s">
        <v>149</v>
      </c>
      <c r="H32" s="3"/>
      <c r="J32" s="3"/>
    </row>
    <row r="33" spans="1:11" ht="24.75" x14ac:dyDescent="0.25">
      <c r="A33" s="344">
        <v>29</v>
      </c>
      <c r="B33" s="369" t="s">
        <v>35</v>
      </c>
      <c r="C33" s="370" t="s">
        <v>9</v>
      </c>
      <c r="D33" s="371">
        <v>7</v>
      </c>
      <c r="E33" s="372">
        <v>0</v>
      </c>
      <c r="F33" s="303">
        <f t="shared" si="1"/>
        <v>0</v>
      </c>
      <c r="G33" s="206" t="s">
        <v>149</v>
      </c>
    </row>
    <row r="34" spans="1:11" ht="15" customHeight="1" x14ac:dyDescent="0.25">
      <c r="A34" s="59">
        <v>30</v>
      </c>
      <c r="B34" s="110" t="s">
        <v>146</v>
      </c>
      <c r="C34" s="28" t="s">
        <v>8</v>
      </c>
      <c r="D34" s="15">
        <v>16</v>
      </c>
      <c r="E34" s="50">
        <v>0</v>
      </c>
      <c r="F34" s="21">
        <f>E34*D34</f>
        <v>0</v>
      </c>
      <c r="G34" s="257" t="s">
        <v>145</v>
      </c>
    </row>
    <row r="35" spans="1:11" x14ac:dyDescent="0.25">
      <c r="A35" s="59">
        <v>31</v>
      </c>
      <c r="B35" s="110" t="s">
        <v>37</v>
      </c>
      <c r="C35" s="28" t="s">
        <v>7</v>
      </c>
      <c r="D35" s="15">
        <v>1</v>
      </c>
      <c r="E35" s="50">
        <v>0</v>
      </c>
      <c r="F35" s="21">
        <f>E35*D35</f>
        <v>0</v>
      </c>
      <c r="G35" s="62"/>
    </row>
    <row r="36" spans="1:11" ht="15.75" thickBot="1" x14ac:dyDescent="0.3">
      <c r="A36" s="292">
        <v>32</v>
      </c>
      <c r="B36" s="117" t="s">
        <v>38</v>
      </c>
      <c r="C36" s="64" t="s">
        <v>39</v>
      </c>
      <c r="D36" s="204">
        <v>0.3</v>
      </c>
      <c r="E36" s="65">
        <v>0</v>
      </c>
      <c r="F36" s="66">
        <f>E36*D36</f>
        <v>0</v>
      </c>
      <c r="G36" s="67"/>
    </row>
    <row r="37" spans="1:11" x14ac:dyDescent="0.25">
      <c r="A37" s="42"/>
      <c r="B37" s="53"/>
      <c r="C37" s="44"/>
      <c r="D37" s="45"/>
      <c r="E37" s="46"/>
      <c r="F37" s="47"/>
      <c r="G37" s="48"/>
    </row>
    <row r="38" spans="1:11" x14ac:dyDescent="0.25">
      <c r="A38" s="42"/>
      <c r="B38" s="53"/>
      <c r="C38" s="44"/>
      <c r="D38" s="45"/>
      <c r="E38" s="46"/>
      <c r="F38" s="47"/>
      <c r="G38" s="48"/>
    </row>
    <row r="39" spans="1:11" x14ac:dyDescent="0.25">
      <c r="A39" s="42"/>
      <c r="B39" s="53"/>
      <c r="C39" s="44"/>
      <c r="D39" s="45"/>
      <c r="E39" s="46"/>
      <c r="F39" s="47"/>
      <c r="G39" s="48"/>
    </row>
    <row r="40" spans="1:11" s="3" customFormat="1" x14ac:dyDescent="0.25">
      <c r="A40" s="42"/>
      <c r="B40" s="43"/>
      <c r="C40" s="44"/>
      <c r="D40" s="45"/>
      <c r="E40" s="46"/>
      <c r="F40" s="47"/>
      <c r="G40" s="48"/>
    </row>
    <row r="41" spans="1:11" s="3" customFormat="1" ht="15.75" thickBot="1" x14ac:dyDescent="0.3">
      <c r="A41" s="42"/>
      <c r="B41" s="52" t="s">
        <v>36</v>
      </c>
      <c r="C41" s="44"/>
      <c r="D41" s="45"/>
      <c r="E41" s="46"/>
      <c r="F41" s="47"/>
      <c r="G41" s="48"/>
      <c r="K41" s="41"/>
    </row>
    <row r="42" spans="1:11" s="14" customFormat="1" ht="15" customHeight="1" x14ac:dyDescent="0.25">
      <c r="A42" s="68">
        <v>33</v>
      </c>
      <c r="B42" s="118" t="s">
        <v>226</v>
      </c>
      <c r="C42" s="70" t="s">
        <v>7</v>
      </c>
      <c r="D42" s="71">
        <v>2</v>
      </c>
      <c r="E42" s="72">
        <v>0</v>
      </c>
      <c r="F42" s="73">
        <f t="shared" si="1"/>
        <v>0</v>
      </c>
      <c r="G42" s="332"/>
    </row>
    <row r="43" spans="1:11" x14ac:dyDescent="0.25">
      <c r="A43" s="59">
        <v>34</v>
      </c>
      <c r="B43" s="91" t="s">
        <v>42</v>
      </c>
      <c r="C43" s="23" t="s">
        <v>7</v>
      </c>
      <c r="D43" s="31">
        <v>1</v>
      </c>
      <c r="E43" s="20">
        <v>0</v>
      </c>
      <c r="F43" s="21">
        <f t="shared" si="1"/>
        <v>0</v>
      </c>
      <c r="G43" s="61"/>
    </row>
    <row r="44" spans="1:11" x14ac:dyDescent="0.25">
      <c r="A44" s="80">
        <v>35</v>
      </c>
      <c r="B44" s="91" t="s">
        <v>53</v>
      </c>
      <c r="C44" s="23" t="s">
        <v>7</v>
      </c>
      <c r="D44" s="31">
        <v>15</v>
      </c>
      <c r="E44" s="20">
        <v>0</v>
      </c>
      <c r="F44" s="21">
        <f t="shared" si="1"/>
        <v>0</v>
      </c>
      <c r="G44" s="61"/>
    </row>
    <row r="45" spans="1:11" x14ac:dyDescent="0.25">
      <c r="A45" s="75">
        <v>36</v>
      </c>
      <c r="B45" s="91" t="s">
        <v>81</v>
      </c>
      <c r="C45" s="23" t="s">
        <v>7</v>
      </c>
      <c r="D45" s="31">
        <v>8</v>
      </c>
      <c r="E45" s="20">
        <v>0</v>
      </c>
      <c r="F45" s="21">
        <f t="shared" si="1"/>
        <v>0</v>
      </c>
      <c r="G45" s="61"/>
    </row>
    <row r="46" spans="1:11" x14ac:dyDescent="0.25">
      <c r="A46" s="59">
        <v>37</v>
      </c>
      <c r="B46" s="91" t="s">
        <v>222</v>
      </c>
      <c r="C46" s="23" t="s">
        <v>7</v>
      </c>
      <c r="D46" s="31">
        <v>1</v>
      </c>
      <c r="E46" s="20">
        <v>0</v>
      </c>
      <c r="F46" s="21">
        <f t="shared" si="1"/>
        <v>0</v>
      </c>
      <c r="G46" s="61"/>
    </row>
    <row r="47" spans="1:11" x14ac:dyDescent="0.25">
      <c r="A47" s="80">
        <v>38</v>
      </c>
      <c r="B47" s="91" t="s">
        <v>41</v>
      </c>
      <c r="C47" s="23" t="s">
        <v>7</v>
      </c>
      <c r="D47" s="31">
        <v>3</v>
      </c>
      <c r="E47" s="20">
        <v>0</v>
      </c>
      <c r="F47" s="21">
        <f t="shared" si="1"/>
        <v>0</v>
      </c>
      <c r="G47" s="61"/>
    </row>
    <row r="48" spans="1:11" x14ac:dyDescent="0.25">
      <c r="A48" s="80">
        <v>39</v>
      </c>
      <c r="B48" s="91" t="s">
        <v>43</v>
      </c>
      <c r="C48" s="23" t="s">
        <v>9</v>
      </c>
      <c r="D48" s="31">
        <v>15</v>
      </c>
      <c r="E48" s="20">
        <v>0</v>
      </c>
      <c r="F48" s="21">
        <f t="shared" si="1"/>
        <v>0</v>
      </c>
      <c r="G48" s="61"/>
    </row>
    <row r="49" spans="1:7" x14ac:dyDescent="0.25">
      <c r="A49" s="75">
        <v>40</v>
      </c>
      <c r="B49" s="91" t="s">
        <v>44</v>
      </c>
      <c r="C49" s="23" t="s">
        <v>9</v>
      </c>
      <c r="D49" s="31">
        <v>40</v>
      </c>
      <c r="E49" s="20">
        <v>0</v>
      </c>
      <c r="F49" s="21">
        <f t="shared" si="1"/>
        <v>0</v>
      </c>
      <c r="G49" s="61"/>
    </row>
    <row r="50" spans="1:7" ht="24.75" x14ac:dyDescent="0.25">
      <c r="A50" s="377">
        <v>41</v>
      </c>
      <c r="B50" s="324" t="s">
        <v>206</v>
      </c>
      <c r="C50" s="323" t="s">
        <v>9</v>
      </c>
      <c r="D50" s="356">
        <v>5</v>
      </c>
      <c r="E50" s="302">
        <v>0</v>
      </c>
      <c r="F50" s="303">
        <f t="shared" si="1"/>
        <v>0</v>
      </c>
      <c r="G50" s="206" t="s">
        <v>228</v>
      </c>
    </row>
    <row r="51" spans="1:7" ht="36.75" x14ac:dyDescent="0.25">
      <c r="A51" s="377">
        <v>42</v>
      </c>
      <c r="B51" s="324" t="s">
        <v>45</v>
      </c>
      <c r="C51" s="323" t="s">
        <v>9</v>
      </c>
      <c r="D51" s="356">
        <v>280</v>
      </c>
      <c r="E51" s="302">
        <v>0</v>
      </c>
      <c r="F51" s="303">
        <f t="shared" si="1"/>
        <v>0</v>
      </c>
      <c r="G51" s="206" t="s">
        <v>229</v>
      </c>
    </row>
    <row r="52" spans="1:7" x14ac:dyDescent="0.25">
      <c r="A52" s="75">
        <v>43</v>
      </c>
      <c r="B52" s="91" t="s">
        <v>245</v>
      </c>
      <c r="C52" s="23" t="s">
        <v>9</v>
      </c>
      <c r="D52" s="31">
        <v>20</v>
      </c>
      <c r="E52" s="20">
        <v>0</v>
      </c>
      <c r="F52" s="21">
        <f t="shared" si="1"/>
        <v>0</v>
      </c>
      <c r="G52" s="206" t="s">
        <v>246</v>
      </c>
    </row>
    <row r="53" spans="1:7" x14ac:dyDescent="0.25">
      <c r="A53" s="80">
        <v>44</v>
      </c>
      <c r="B53" s="91" t="s">
        <v>85</v>
      </c>
      <c r="C53" s="23" t="s">
        <v>9</v>
      </c>
      <c r="D53" s="31">
        <v>20</v>
      </c>
      <c r="E53" s="20">
        <v>0</v>
      </c>
      <c r="F53" s="21">
        <f t="shared" si="1"/>
        <v>0</v>
      </c>
      <c r="G53" s="61"/>
    </row>
    <row r="54" spans="1:7" x14ac:dyDescent="0.25">
      <c r="A54" s="80">
        <v>45</v>
      </c>
      <c r="B54" s="91" t="s">
        <v>46</v>
      </c>
      <c r="C54" s="23" t="s">
        <v>7</v>
      </c>
      <c r="D54" s="31">
        <v>20</v>
      </c>
      <c r="E54" s="20">
        <v>0</v>
      </c>
      <c r="F54" s="21">
        <f t="shared" si="1"/>
        <v>0</v>
      </c>
      <c r="G54" s="61"/>
    </row>
    <row r="55" spans="1:7" ht="36.75" x14ac:dyDescent="0.25">
      <c r="A55" s="381">
        <v>46</v>
      </c>
      <c r="B55" s="324" t="s">
        <v>47</v>
      </c>
      <c r="C55" s="323" t="s">
        <v>49</v>
      </c>
      <c r="D55" s="356">
        <v>1</v>
      </c>
      <c r="E55" s="302">
        <v>0</v>
      </c>
      <c r="F55" s="303">
        <f t="shared" si="1"/>
        <v>0</v>
      </c>
      <c r="G55" s="206" t="s">
        <v>247</v>
      </c>
    </row>
    <row r="56" spans="1:7" x14ac:dyDescent="0.25">
      <c r="A56" s="80">
        <v>47</v>
      </c>
      <c r="B56" s="91" t="s">
        <v>219</v>
      </c>
      <c r="C56" s="23" t="s">
        <v>49</v>
      </c>
      <c r="D56" s="31">
        <v>1</v>
      </c>
      <c r="E56" s="20">
        <v>0</v>
      </c>
      <c r="F56" s="21">
        <f t="shared" si="1"/>
        <v>0</v>
      </c>
      <c r="G56" s="61"/>
    </row>
    <row r="57" spans="1:7" x14ac:dyDescent="0.25">
      <c r="A57" s="80">
        <v>48</v>
      </c>
      <c r="B57" s="91" t="s">
        <v>48</v>
      </c>
      <c r="C57" s="23" t="s">
        <v>49</v>
      </c>
      <c r="D57" s="31">
        <v>1</v>
      </c>
      <c r="E57" s="20">
        <v>0</v>
      </c>
      <c r="F57" s="21">
        <f t="shared" si="1"/>
        <v>0</v>
      </c>
      <c r="G57" s="61"/>
    </row>
    <row r="58" spans="1:7" x14ac:dyDescent="0.25">
      <c r="A58" s="75">
        <v>49</v>
      </c>
      <c r="B58" s="91" t="s">
        <v>50</v>
      </c>
      <c r="C58" s="23" t="s">
        <v>49</v>
      </c>
      <c r="D58" s="31">
        <v>1</v>
      </c>
      <c r="E58" s="20">
        <v>0</v>
      </c>
      <c r="F58" s="21">
        <f t="shared" si="1"/>
        <v>0</v>
      </c>
      <c r="G58" s="61"/>
    </row>
    <row r="59" spans="1:7" x14ac:dyDescent="0.25">
      <c r="A59" s="80">
        <v>50</v>
      </c>
      <c r="B59" s="90" t="s">
        <v>37</v>
      </c>
      <c r="C59" s="23" t="s">
        <v>49</v>
      </c>
      <c r="D59" s="31">
        <v>1</v>
      </c>
      <c r="E59" s="20">
        <v>0</v>
      </c>
      <c r="F59" s="21">
        <f t="shared" si="1"/>
        <v>0</v>
      </c>
      <c r="G59" s="61"/>
    </row>
    <row r="60" spans="1:7" ht="15.75" thickBot="1" x14ac:dyDescent="0.3">
      <c r="A60" s="63">
        <v>51</v>
      </c>
      <c r="B60" s="119" t="s">
        <v>51</v>
      </c>
      <c r="C60" s="76" t="s">
        <v>49</v>
      </c>
      <c r="D60" s="77">
        <v>1</v>
      </c>
      <c r="E60" s="65">
        <v>0</v>
      </c>
      <c r="F60" s="66">
        <f t="shared" si="1"/>
        <v>0</v>
      </c>
      <c r="G60" s="78"/>
    </row>
    <row r="61" spans="1:7" s="3" customFormat="1" x14ac:dyDescent="0.25">
      <c r="A61" s="42"/>
      <c r="B61" s="120"/>
      <c r="C61" s="44"/>
      <c r="D61" s="45"/>
      <c r="E61" s="46"/>
      <c r="F61" s="47"/>
      <c r="G61" s="48"/>
    </row>
    <row r="62" spans="1:7" s="3" customFormat="1" x14ac:dyDescent="0.25">
      <c r="A62" s="42"/>
      <c r="B62" s="120"/>
      <c r="C62" s="44"/>
      <c r="D62" s="45"/>
      <c r="E62" s="46"/>
      <c r="F62" s="47"/>
      <c r="G62" s="48"/>
    </row>
    <row r="63" spans="1:7" s="3" customFormat="1" ht="15.75" thickBot="1" x14ac:dyDescent="0.3">
      <c r="A63" s="42"/>
      <c r="B63" s="121" t="s">
        <v>52</v>
      </c>
      <c r="C63" s="44"/>
      <c r="D63" s="45"/>
      <c r="E63" s="46"/>
      <c r="F63" s="47"/>
      <c r="G63" s="48"/>
    </row>
    <row r="64" spans="1:7" x14ac:dyDescent="0.25">
      <c r="A64" s="68">
        <v>52</v>
      </c>
      <c r="B64" s="118" t="s">
        <v>59</v>
      </c>
      <c r="C64" s="70" t="s">
        <v>7</v>
      </c>
      <c r="D64" s="71">
        <v>1</v>
      </c>
      <c r="E64" s="72">
        <v>0</v>
      </c>
      <c r="F64" s="73">
        <f t="shared" si="1"/>
        <v>0</v>
      </c>
      <c r="G64" s="74"/>
    </row>
    <row r="65" spans="1:8" ht="15.75" thickBot="1" x14ac:dyDescent="0.3">
      <c r="A65" s="63"/>
      <c r="B65" s="79"/>
      <c r="C65" s="76"/>
      <c r="D65" s="77"/>
      <c r="E65" s="65"/>
      <c r="F65" s="66"/>
      <c r="G65" s="78"/>
    </row>
    <row r="66" spans="1:8" ht="15.75" thickBot="1" x14ac:dyDescent="0.3">
      <c r="A66" s="12"/>
      <c r="B66" s="8"/>
      <c r="C66" s="8"/>
      <c r="D66" s="7"/>
      <c r="E66" s="16"/>
      <c r="F66" s="32">
        <f>SUM(F1:F65)</f>
        <v>0</v>
      </c>
      <c r="G66" s="22"/>
    </row>
    <row r="67" spans="1:8" x14ac:dyDescent="0.25">
      <c r="B67" s="5"/>
      <c r="C67" s="5"/>
      <c r="D67" s="5"/>
      <c r="E67" s="5"/>
      <c r="F67" s="33"/>
      <c r="G67" s="5"/>
    </row>
    <row r="68" spans="1:8" x14ac:dyDescent="0.25">
      <c r="A68" s="13"/>
      <c r="B68" s="34"/>
      <c r="C68" s="34"/>
      <c r="D68" s="34"/>
      <c r="E68" s="34"/>
      <c r="F68" s="33"/>
      <c r="G68" s="5"/>
    </row>
    <row r="69" spans="1:8" x14ac:dyDescent="0.25">
      <c r="A69" s="13"/>
      <c r="B69" s="35"/>
      <c r="C69" s="34"/>
      <c r="D69" s="34"/>
      <c r="E69" s="34"/>
      <c r="F69" s="33"/>
      <c r="G69" s="5"/>
    </row>
    <row r="70" spans="1:8" x14ac:dyDescent="0.25">
      <c r="A70" s="13"/>
      <c r="B70" s="36"/>
      <c r="C70" s="34"/>
      <c r="D70" s="34"/>
      <c r="E70" s="13"/>
      <c r="F70" s="37"/>
      <c r="G70" s="5"/>
    </row>
    <row r="71" spans="1:8" x14ac:dyDescent="0.25">
      <c r="A71" s="13"/>
      <c r="B71" s="3"/>
      <c r="C71" s="3"/>
      <c r="D71" s="3"/>
      <c r="E71" s="6"/>
    </row>
    <row r="72" spans="1:8" x14ac:dyDescent="0.25">
      <c r="A72" s="13"/>
      <c r="B72" s="3"/>
      <c r="C72" s="3"/>
      <c r="D72" s="3"/>
      <c r="E72" s="3"/>
    </row>
    <row r="73" spans="1:8" x14ac:dyDescent="0.25">
      <c r="A73" s="13"/>
      <c r="B73" s="3"/>
      <c r="C73" s="3"/>
      <c r="D73" s="3"/>
      <c r="E73" s="3"/>
      <c r="H73" s="3"/>
    </row>
    <row r="74" spans="1:8" x14ac:dyDescent="0.25">
      <c r="A74" s="13"/>
      <c r="B74" s="3"/>
      <c r="C74" s="3"/>
      <c r="D74" s="3"/>
      <c r="E74" s="3"/>
    </row>
    <row r="75" spans="1:8" x14ac:dyDescent="0.25">
      <c r="A75" s="13"/>
      <c r="B75" s="3"/>
      <c r="C75" s="3"/>
      <c r="D75" s="3"/>
      <c r="E75" s="3"/>
    </row>
    <row r="76" spans="1:8" x14ac:dyDescent="0.25">
      <c r="A76" s="13"/>
      <c r="B76" s="3"/>
      <c r="C76" s="3"/>
      <c r="D76" s="3"/>
      <c r="E76" s="3"/>
    </row>
    <row r="77" spans="1:8" x14ac:dyDescent="0.25">
      <c r="A77" s="13"/>
      <c r="B77" s="3"/>
      <c r="C77" s="3"/>
      <c r="D77" s="3"/>
      <c r="E77" s="3"/>
    </row>
    <row r="78" spans="1:8" x14ac:dyDescent="0.25">
      <c r="A78" s="13"/>
      <c r="B78" s="3"/>
      <c r="C78" s="3"/>
      <c r="D78" s="3"/>
      <c r="E78" s="3"/>
    </row>
    <row r="79" spans="1:8" x14ac:dyDescent="0.25">
      <c r="A79" s="13"/>
      <c r="B79" s="3"/>
      <c r="C79" s="3"/>
      <c r="D79" s="3"/>
      <c r="E79" s="3"/>
    </row>
    <row r="80" spans="1:8" x14ac:dyDescent="0.25">
      <c r="A80" s="13"/>
      <c r="B80" s="3"/>
      <c r="C80" s="3"/>
      <c r="D80" s="3"/>
      <c r="E80" s="3"/>
    </row>
    <row r="81" spans="1:5" x14ac:dyDescent="0.25">
      <c r="A81" s="13"/>
      <c r="B81" s="3"/>
      <c r="C81" s="3"/>
      <c r="D81" s="3"/>
      <c r="E81" s="3"/>
    </row>
  </sheetData>
  <pageMargins left="0.17" right="0.17" top="0.27" bottom="0.25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65BD-B55A-4E5D-89FD-2C043CBA1638}">
  <dimension ref="A1:K79"/>
  <sheetViews>
    <sheetView workbookViewId="0">
      <selection activeCell="A53" sqref="A53:F53"/>
    </sheetView>
  </sheetViews>
  <sheetFormatPr defaultRowHeight="15" x14ac:dyDescent="0.25"/>
  <cols>
    <col min="1" max="1" width="5.42578125" style="191" customWidth="1"/>
    <col min="2" max="2" width="70.140625" style="123" customWidth="1"/>
    <col min="3" max="3" width="7.85546875" style="123" customWidth="1"/>
    <col min="4" max="4" width="9.85546875" style="123" customWidth="1"/>
    <col min="5" max="5" width="14.140625" style="123" customWidth="1"/>
    <col min="6" max="6" width="11.7109375" style="125" customWidth="1"/>
    <col min="7" max="7" width="17.28515625" style="123" customWidth="1"/>
    <col min="8" max="8" width="8.85546875" style="123" customWidth="1"/>
    <col min="9" max="9" width="9.140625" style="123"/>
    <col min="10" max="10" width="9.7109375" style="123" customWidth="1"/>
    <col min="11" max="256" width="9.140625" style="123"/>
    <col min="257" max="257" width="5.42578125" style="123" customWidth="1"/>
    <col min="258" max="258" width="84.7109375" style="123" customWidth="1"/>
    <col min="259" max="259" width="7.85546875" style="123" customWidth="1"/>
    <col min="260" max="260" width="10.7109375" style="123" customWidth="1"/>
    <col min="261" max="261" width="14.140625" style="123" customWidth="1"/>
    <col min="262" max="262" width="14.42578125" style="123" customWidth="1"/>
    <col min="263" max="263" width="17.28515625" style="123" customWidth="1"/>
    <col min="264" max="264" width="8.85546875" style="123" customWidth="1"/>
    <col min="265" max="265" width="9.140625" style="123"/>
    <col min="266" max="266" width="9.7109375" style="123" customWidth="1"/>
    <col min="267" max="512" width="9.140625" style="123"/>
    <col min="513" max="513" width="5.42578125" style="123" customWidth="1"/>
    <col min="514" max="514" width="84.7109375" style="123" customWidth="1"/>
    <col min="515" max="515" width="7.85546875" style="123" customWidth="1"/>
    <col min="516" max="516" width="10.7109375" style="123" customWidth="1"/>
    <col min="517" max="517" width="14.140625" style="123" customWidth="1"/>
    <col min="518" max="518" width="14.42578125" style="123" customWidth="1"/>
    <col min="519" max="519" width="17.28515625" style="123" customWidth="1"/>
    <col min="520" max="520" width="8.85546875" style="123" customWidth="1"/>
    <col min="521" max="521" width="9.140625" style="123"/>
    <col min="522" max="522" width="9.7109375" style="123" customWidth="1"/>
    <col min="523" max="768" width="9.140625" style="123"/>
    <col min="769" max="769" width="5.42578125" style="123" customWidth="1"/>
    <col min="770" max="770" width="84.7109375" style="123" customWidth="1"/>
    <col min="771" max="771" width="7.85546875" style="123" customWidth="1"/>
    <col min="772" max="772" width="10.7109375" style="123" customWidth="1"/>
    <col min="773" max="773" width="14.140625" style="123" customWidth="1"/>
    <col min="774" max="774" width="14.42578125" style="123" customWidth="1"/>
    <col min="775" max="775" width="17.28515625" style="123" customWidth="1"/>
    <col min="776" max="776" width="8.85546875" style="123" customWidth="1"/>
    <col min="777" max="777" width="9.140625" style="123"/>
    <col min="778" max="778" width="9.7109375" style="123" customWidth="1"/>
    <col min="779" max="1024" width="9.140625" style="123"/>
    <col min="1025" max="1025" width="5.42578125" style="123" customWidth="1"/>
    <col min="1026" max="1026" width="84.7109375" style="123" customWidth="1"/>
    <col min="1027" max="1027" width="7.85546875" style="123" customWidth="1"/>
    <col min="1028" max="1028" width="10.7109375" style="123" customWidth="1"/>
    <col min="1029" max="1029" width="14.140625" style="123" customWidth="1"/>
    <col min="1030" max="1030" width="14.42578125" style="123" customWidth="1"/>
    <col min="1031" max="1031" width="17.28515625" style="123" customWidth="1"/>
    <col min="1032" max="1032" width="8.85546875" style="123" customWidth="1"/>
    <col min="1033" max="1033" width="9.140625" style="123"/>
    <col min="1034" max="1034" width="9.7109375" style="123" customWidth="1"/>
    <col min="1035" max="1280" width="9.140625" style="123"/>
    <col min="1281" max="1281" width="5.42578125" style="123" customWidth="1"/>
    <col min="1282" max="1282" width="84.7109375" style="123" customWidth="1"/>
    <col min="1283" max="1283" width="7.85546875" style="123" customWidth="1"/>
    <col min="1284" max="1284" width="10.7109375" style="123" customWidth="1"/>
    <col min="1285" max="1285" width="14.140625" style="123" customWidth="1"/>
    <col min="1286" max="1286" width="14.42578125" style="123" customWidth="1"/>
    <col min="1287" max="1287" width="17.28515625" style="123" customWidth="1"/>
    <col min="1288" max="1288" width="8.85546875" style="123" customWidth="1"/>
    <col min="1289" max="1289" width="9.140625" style="123"/>
    <col min="1290" max="1290" width="9.7109375" style="123" customWidth="1"/>
    <col min="1291" max="1536" width="9.140625" style="123"/>
    <col min="1537" max="1537" width="5.42578125" style="123" customWidth="1"/>
    <col min="1538" max="1538" width="84.7109375" style="123" customWidth="1"/>
    <col min="1539" max="1539" width="7.85546875" style="123" customWidth="1"/>
    <col min="1540" max="1540" width="10.7109375" style="123" customWidth="1"/>
    <col min="1541" max="1541" width="14.140625" style="123" customWidth="1"/>
    <col min="1542" max="1542" width="14.42578125" style="123" customWidth="1"/>
    <col min="1543" max="1543" width="17.28515625" style="123" customWidth="1"/>
    <col min="1544" max="1544" width="8.85546875" style="123" customWidth="1"/>
    <col min="1545" max="1545" width="9.140625" style="123"/>
    <col min="1546" max="1546" width="9.7109375" style="123" customWidth="1"/>
    <col min="1547" max="1792" width="9.140625" style="123"/>
    <col min="1793" max="1793" width="5.42578125" style="123" customWidth="1"/>
    <col min="1794" max="1794" width="84.7109375" style="123" customWidth="1"/>
    <col min="1795" max="1795" width="7.85546875" style="123" customWidth="1"/>
    <col min="1796" max="1796" width="10.7109375" style="123" customWidth="1"/>
    <col min="1797" max="1797" width="14.140625" style="123" customWidth="1"/>
    <col min="1798" max="1798" width="14.42578125" style="123" customWidth="1"/>
    <col min="1799" max="1799" width="17.28515625" style="123" customWidth="1"/>
    <col min="1800" max="1800" width="8.85546875" style="123" customWidth="1"/>
    <col min="1801" max="1801" width="9.140625" style="123"/>
    <col min="1802" max="1802" width="9.7109375" style="123" customWidth="1"/>
    <col min="1803" max="2048" width="9.140625" style="123"/>
    <col min="2049" max="2049" width="5.42578125" style="123" customWidth="1"/>
    <col min="2050" max="2050" width="84.7109375" style="123" customWidth="1"/>
    <col min="2051" max="2051" width="7.85546875" style="123" customWidth="1"/>
    <col min="2052" max="2052" width="10.7109375" style="123" customWidth="1"/>
    <col min="2053" max="2053" width="14.140625" style="123" customWidth="1"/>
    <col min="2054" max="2054" width="14.42578125" style="123" customWidth="1"/>
    <col min="2055" max="2055" width="17.28515625" style="123" customWidth="1"/>
    <col min="2056" max="2056" width="8.85546875" style="123" customWidth="1"/>
    <col min="2057" max="2057" width="9.140625" style="123"/>
    <col min="2058" max="2058" width="9.7109375" style="123" customWidth="1"/>
    <col min="2059" max="2304" width="9.140625" style="123"/>
    <col min="2305" max="2305" width="5.42578125" style="123" customWidth="1"/>
    <col min="2306" max="2306" width="84.7109375" style="123" customWidth="1"/>
    <col min="2307" max="2307" width="7.85546875" style="123" customWidth="1"/>
    <col min="2308" max="2308" width="10.7109375" style="123" customWidth="1"/>
    <col min="2309" max="2309" width="14.140625" style="123" customWidth="1"/>
    <col min="2310" max="2310" width="14.42578125" style="123" customWidth="1"/>
    <col min="2311" max="2311" width="17.28515625" style="123" customWidth="1"/>
    <col min="2312" max="2312" width="8.85546875" style="123" customWidth="1"/>
    <col min="2313" max="2313" width="9.140625" style="123"/>
    <col min="2314" max="2314" width="9.7109375" style="123" customWidth="1"/>
    <col min="2315" max="2560" width="9.140625" style="123"/>
    <col min="2561" max="2561" width="5.42578125" style="123" customWidth="1"/>
    <col min="2562" max="2562" width="84.7109375" style="123" customWidth="1"/>
    <col min="2563" max="2563" width="7.85546875" style="123" customWidth="1"/>
    <col min="2564" max="2564" width="10.7109375" style="123" customWidth="1"/>
    <col min="2565" max="2565" width="14.140625" style="123" customWidth="1"/>
    <col min="2566" max="2566" width="14.42578125" style="123" customWidth="1"/>
    <col min="2567" max="2567" width="17.28515625" style="123" customWidth="1"/>
    <col min="2568" max="2568" width="8.85546875" style="123" customWidth="1"/>
    <col min="2569" max="2569" width="9.140625" style="123"/>
    <col min="2570" max="2570" width="9.7109375" style="123" customWidth="1"/>
    <col min="2571" max="2816" width="9.140625" style="123"/>
    <col min="2817" max="2817" width="5.42578125" style="123" customWidth="1"/>
    <col min="2818" max="2818" width="84.7109375" style="123" customWidth="1"/>
    <col min="2819" max="2819" width="7.85546875" style="123" customWidth="1"/>
    <col min="2820" max="2820" width="10.7109375" style="123" customWidth="1"/>
    <col min="2821" max="2821" width="14.140625" style="123" customWidth="1"/>
    <col min="2822" max="2822" width="14.42578125" style="123" customWidth="1"/>
    <col min="2823" max="2823" width="17.28515625" style="123" customWidth="1"/>
    <col min="2824" max="2824" width="8.85546875" style="123" customWidth="1"/>
    <col min="2825" max="2825" width="9.140625" style="123"/>
    <col min="2826" max="2826" width="9.7109375" style="123" customWidth="1"/>
    <col min="2827" max="3072" width="9.140625" style="123"/>
    <col min="3073" max="3073" width="5.42578125" style="123" customWidth="1"/>
    <col min="3074" max="3074" width="84.7109375" style="123" customWidth="1"/>
    <col min="3075" max="3075" width="7.85546875" style="123" customWidth="1"/>
    <col min="3076" max="3076" width="10.7109375" style="123" customWidth="1"/>
    <col min="3077" max="3077" width="14.140625" style="123" customWidth="1"/>
    <col min="3078" max="3078" width="14.42578125" style="123" customWidth="1"/>
    <col min="3079" max="3079" width="17.28515625" style="123" customWidth="1"/>
    <col min="3080" max="3080" width="8.85546875" style="123" customWidth="1"/>
    <col min="3081" max="3081" width="9.140625" style="123"/>
    <col min="3082" max="3082" width="9.7109375" style="123" customWidth="1"/>
    <col min="3083" max="3328" width="9.140625" style="123"/>
    <col min="3329" max="3329" width="5.42578125" style="123" customWidth="1"/>
    <col min="3330" max="3330" width="84.7109375" style="123" customWidth="1"/>
    <col min="3331" max="3331" width="7.85546875" style="123" customWidth="1"/>
    <col min="3332" max="3332" width="10.7109375" style="123" customWidth="1"/>
    <col min="3333" max="3333" width="14.140625" style="123" customWidth="1"/>
    <col min="3334" max="3334" width="14.42578125" style="123" customWidth="1"/>
    <col min="3335" max="3335" width="17.28515625" style="123" customWidth="1"/>
    <col min="3336" max="3336" width="8.85546875" style="123" customWidth="1"/>
    <col min="3337" max="3337" width="9.140625" style="123"/>
    <col min="3338" max="3338" width="9.7109375" style="123" customWidth="1"/>
    <col min="3339" max="3584" width="9.140625" style="123"/>
    <col min="3585" max="3585" width="5.42578125" style="123" customWidth="1"/>
    <col min="3586" max="3586" width="84.7109375" style="123" customWidth="1"/>
    <col min="3587" max="3587" width="7.85546875" style="123" customWidth="1"/>
    <col min="3588" max="3588" width="10.7109375" style="123" customWidth="1"/>
    <col min="3589" max="3589" width="14.140625" style="123" customWidth="1"/>
    <col min="3590" max="3590" width="14.42578125" style="123" customWidth="1"/>
    <col min="3591" max="3591" width="17.28515625" style="123" customWidth="1"/>
    <col min="3592" max="3592" width="8.85546875" style="123" customWidth="1"/>
    <col min="3593" max="3593" width="9.140625" style="123"/>
    <col min="3594" max="3594" width="9.7109375" style="123" customWidth="1"/>
    <col min="3595" max="3840" width="9.140625" style="123"/>
    <col min="3841" max="3841" width="5.42578125" style="123" customWidth="1"/>
    <col min="3842" max="3842" width="84.7109375" style="123" customWidth="1"/>
    <col min="3843" max="3843" width="7.85546875" style="123" customWidth="1"/>
    <col min="3844" max="3844" width="10.7109375" style="123" customWidth="1"/>
    <col min="3845" max="3845" width="14.140625" style="123" customWidth="1"/>
    <col min="3846" max="3846" width="14.42578125" style="123" customWidth="1"/>
    <col min="3847" max="3847" width="17.28515625" style="123" customWidth="1"/>
    <col min="3848" max="3848" width="8.85546875" style="123" customWidth="1"/>
    <col min="3849" max="3849" width="9.140625" style="123"/>
    <col min="3850" max="3850" width="9.7109375" style="123" customWidth="1"/>
    <col min="3851" max="4096" width="9.140625" style="123"/>
    <col min="4097" max="4097" width="5.42578125" style="123" customWidth="1"/>
    <col min="4098" max="4098" width="84.7109375" style="123" customWidth="1"/>
    <col min="4099" max="4099" width="7.85546875" style="123" customWidth="1"/>
    <col min="4100" max="4100" width="10.7109375" style="123" customWidth="1"/>
    <col min="4101" max="4101" width="14.140625" style="123" customWidth="1"/>
    <col min="4102" max="4102" width="14.42578125" style="123" customWidth="1"/>
    <col min="4103" max="4103" width="17.28515625" style="123" customWidth="1"/>
    <col min="4104" max="4104" width="8.85546875" style="123" customWidth="1"/>
    <col min="4105" max="4105" width="9.140625" style="123"/>
    <col min="4106" max="4106" width="9.7109375" style="123" customWidth="1"/>
    <col min="4107" max="4352" width="9.140625" style="123"/>
    <col min="4353" max="4353" width="5.42578125" style="123" customWidth="1"/>
    <col min="4354" max="4354" width="84.7109375" style="123" customWidth="1"/>
    <col min="4355" max="4355" width="7.85546875" style="123" customWidth="1"/>
    <col min="4356" max="4356" width="10.7109375" style="123" customWidth="1"/>
    <col min="4357" max="4357" width="14.140625" style="123" customWidth="1"/>
    <col min="4358" max="4358" width="14.42578125" style="123" customWidth="1"/>
    <col min="4359" max="4359" width="17.28515625" style="123" customWidth="1"/>
    <col min="4360" max="4360" width="8.85546875" style="123" customWidth="1"/>
    <col min="4361" max="4361" width="9.140625" style="123"/>
    <col min="4362" max="4362" width="9.7109375" style="123" customWidth="1"/>
    <col min="4363" max="4608" width="9.140625" style="123"/>
    <col min="4609" max="4609" width="5.42578125" style="123" customWidth="1"/>
    <col min="4610" max="4610" width="84.7109375" style="123" customWidth="1"/>
    <col min="4611" max="4611" width="7.85546875" style="123" customWidth="1"/>
    <col min="4612" max="4612" width="10.7109375" style="123" customWidth="1"/>
    <col min="4613" max="4613" width="14.140625" style="123" customWidth="1"/>
    <col min="4614" max="4614" width="14.42578125" style="123" customWidth="1"/>
    <col min="4615" max="4615" width="17.28515625" style="123" customWidth="1"/>
    <col min="4616" max="4616" width="8.85546875" style="123" customWidth="1"/>
    <col min="4617" max="4617" width="9.140625" style="123"/>
    <col min="4618" max="4618" width="9.7109375" style="123" customWidth="1"/>
    <col min="4619" max="4864" width="9.140625" style="123"/>
    <col min="4865" max="4865" width="5.42578125" style="123" customWidth="1"/>
    <col min="4866" max="4866" width="84.7109375" style="123" customWidth="1"/>
    <col min="4867" max="4867" width="7.85546875" style="123" customWidth="1"/>
    <col min="4868" max="4868" width="10.7109375" style="123" customWidth="1"/>
    <col min="4869" max="4869" width="14.140625" style="123" customWidth="1"/>
    <col min="4870" max="4870" width="14.42578125" style="123" customWidth="1"/>
    <col min="4871" max="4871" width="17.28515625" style="123" customWidth="1"/>
    <col min="4872" max="4872" width="8.85546875" style="123" customWidth="1"/>
    <col min="4873" max="4873" width="9.140625" style="123"/>
    <col min="4874" max="4874" width="9.7109375" style="123" customWidth="1"/>
    <col min="4875" max="5120" width="9.140625" style="123"/>
    <col min="5121" max="5121" width="5.42578125" style="123" customWidth="1"/>
    <col min="5122" max="5122" width="84.7109375" style="123" customWidth="1"/>
    <col min="5123" max="5123" width="7.85546875" style="123" customWidth="1"/>
    <col min="5124" max="5124" width="10.7109375" style="123" customWidth="1"/>
    <col min="5125" max="5125" width="14.140625" style="123" customWidth="1"/>
    <col min="5126" max="5126" width="14.42578125" style="123" customWidth="1"/>
    <col min="5127" max="5127" width="17.28515625" style="123" customWidth="1"/>
    <col min="5128" max="5128" width="8.85546875" style="123" customWidth="1"/>
    <col min="5129" max="5129" width="9.140625" style="123"/>
    <col min="5130" max="5130" width="9.7109375" style="123" customWidth="1"/>
    <col min="5131" max="5376" width="9.140625" style="123"/>
    <col min="5377" max="5377" width="5.42578125" style="123" customWidth="1"/>
    <col min="5378" max="5378" width="84.7109375" style="123" customWidth="1"/>
    <col min="5379" max="5379" width="7.85546875" style="123" customWidth="1"/>
    <col min="5380" max="5380" width="10.7109375" style="123" customWidth="1"/>
    <col min="5381" max="5381" width="14.140625" style="123" customWidth="1"/>
    <col min="5382" max="5382" width="14.42578125" style="123" customWidth="1"/>
    <col min="5383" max="5383" width="17.28515625" style="123" customWidth="1"/>
    <col min="5384" max="5384" width="8.85546875" style="123" customWidth="1"/>
    <col min="5385" max="5385" width="9.140625" style="123"/>
    <col min="5386" max="5386" width="9.7109375" style="123" customWidth="1"/>
    <col min="5387" max="5632" width="9.140625" style="123"/>
    <col min="5633" max="5633" width="5.42578125" style="123" customWidth="1"/>
    <col min="5634" max="5634" width="84.7109375" style="123" customWidth="1"/>
    <col min="5635" max="5635" width="7.85546875" style="123" customWidth="1"/>
    <col min="5636" max="5636" width="10.7109375" style="123" customWidth="1"/>
    <col min="5637" max="5637" width="14.140625" style="123" customWidth="1"/>
    <col min="5638" max="5638" width="14.42578125" style="123" customWidth="1"/>
    <col min="5639" max="5639" width="17.28515625" style="123" customWidth="1"/>
    <col min="5640" max="5640" width="8.85546875" style="123" customWidth="1"/>
    <col min="5641" max="5641" width="9.140625" style="123"/>
    <col min="5642" max="5642" width="9.7109375" style="123" customWidth="1"/>
    <col min="5643" max="5888" width="9.140625" style="123"/>
    <col min="5889" max="5889" width="5.42578125" style="123" customWidth="1"/>
    <col min="5890" max="5890" width="84.7109375" style="123" customWidth="1"/>
    <col min="5891" max="5891" width="7.85546875" style="123" customWidth="1"/>
    <col min="5892" max="5892" width="10.7109375" style="123" customWidth="1"/>
    <col min="5893" max="5893" width="14.140625" style="123" customWidth="1"/>
    <col min="5894" max="5894" width="14.42578125" style="123" customWidth="1"/>
    <col min="5895" max="5895" width="17.28515625" style="123" customWidth="1"/>
    <col min="5896" max="5896" width="8.85546875" style="123" customWidth="1"/>
    <col min="5897" max="5897" width="9.140625" style="123"/>
    <col min="5898" max="5898" width="9.7109375" style="123" customWidth="1"/>
    <col min="5899" max="6144" width="9.140625" style="123"/>
    <col min="6145" max="6145" width="5.42578125" style="123" customWidth="1"/>
    <col min="6146" max="6146" width="84.7109375" style="123" customWidth="1"/>
    <col min="6147" max="6147" width="7.85546875" style="123" customWidth="1"/>
    <col min="6148" max="6148" width="10.7109375" style="123" customWidth="1"/>
    <col min="6149" max="6149" width="14.140625" style="123" customWidth="1"/>
    <col min="6150" max="6150" width="14.42578125" style="123" customWidth="1"/>
    <col min="6151" max="6151" width="17.28515625" style="123" customWidth="1"/>
    <col min="6152" max="6152" width="8.85546875" style="123" customWidth="1"/>
    <col min="6153" max="6153" width="9.140625" style="123"/>
    <col min="6154" max="6154" width="9.7109375" style="123" customWidth="1"/>
    <col min="6155" max="6400" width="9.140625" style="123"/>
    <col min="6401" max="6401" width="5.42578125" style="123" customWidth="1"/>
    <col min="6402" max="6402" width="84.7109375" style="123" customWidth="1"/>
    <col min="6403" max="6403" width="7.85546875" style="123" customWidth="1"/>
    <col min="6404" max="6404" width="10.7109375" style="123" customWidth="1"/>
    <col min="6405" max="6405" width="14.140625" style="123" customWidth="1"/>
    <col min="6406" max="6406" width="14.42578125" style="123" customWidth="1"/>
    <col min="6407" max="6407" width="17.28515625" style="123" customWidth="1"/>
    <col min="6408" max="6408" width="8.85546875" style="123" customWidth="1"/>
    <col min="6409" max="6409" width="9.140625" style="123"/>
    <col min="6410" max="6410" width="9.7109375" style="123" customWidth="1"/>
    <col min="6411" max="6656" width="9.140625" style="123"/>
    <col min="6657" max="6657" width="5.42578125" style="123" customWidth="1"/>
    <col min="6658" max="6658" width="84.7109375" style="123" customWidth="1"/>
    <col min="6659" max="6659" width="7.85546875" style="123" customWidth="1"/>
    <col min="6660" max="6660" width="10.7109375" style="123" customWidth="1"/>
    <col min="6661" max="6661" width="14.140625" style="123" customWidth="1"/>
    <col min="6662" max="6662" width="14.42578125" style="123" customWidth="1"/>
    <col min="6663" max="6663" width="17.28515625" style="123" customWidth="1"/>
    <col min="6664" max="6664" width="8.85546875" style="123" customWidth="1"/>
    <col min="6665" max="6665" width="9.140625" style="123"/>
    <col min="6666" max="6666" width="9.7109375" style="123" customWidth="1"/>
    <col min="6667" max="6912" width="9.140625" style="123"/>
    <col min="6913" max="6913" width="5.42578125" style="123" customWidth="1"/>
    <col min="6914" max="6914" width="84.7109375" style="123" customWidth="1"/>
    <col min="6915" max="6915" width="7.85546875" style="123" customWidth="1"/>
    <col min="6916" max="6916" width="10.7109375" style="123" customWidth="1"/>
    <col min="6917" max="6917" width="14.140625" style="123" customWidth="1"/>
    <col min="6918" max="6918" width="14.42578125" style="123" customWidth="1"/>
    <col min="6919" max="6919" width="17.28515625" style="123" customWidth="1"/>
    <col min="6920" max="6920" width="8.85546875" style="123" customWidth="1"/>
    <col min="6921" max="6921" width="9.140625" style="123"/>
    <col min="6922" max="6922" width="9.7109375" style="123" customWidth="1"/>
    <col min="6923" max="7168" width="9.140625" style="123"/>
    <col min="7169" max="7169" width="5.42578125" style="123" customWidth="1"/>
    <col min="7170" max="7170" width="84.7109375" style="123" customWidth="1"/>
    <col min="7171" max="7171" width="7.85546875" style="123" customWidth="1"/>
    <col min="7172" max="7172" width="10.7109375" style="123" customWidth="1"/>
    <col min="7173" max="7173" width="14.140625" style="123" customWidth="1"/>
    <col min="7174" max="7174" width="14.42578125" style="123" customWidth="1"/>
    <col min="7175" max="7175" width="17.28515625" style="123" customWidth="1"/>
    <col min="7176" max="7176" width="8.85546875" style="123" customWidth="1"/>
    <col min="7177" max="7177" width="9.140625" style="123"/>
    <col min="7178" max="7178" width="9.7109375" style="123" customWidth="1"/>
    <col min="7179" max="7424" width="9.140625" style="123"/>
    <col min="7425" max="7425" width="5.42578125" style="123" customWidth="1"/>
    <col min="7426" max="7426" width="84.7109375" style="123" customWidth="1"/>
    <col min="7427" max="7427" width="7.85546875" style="123" customWidth="1"/>
    <col min="7428" max="7428" width="10.7109375" style="123" customWidth="1"/>
    <col min="7429" max="7429" width="14.140625" style="123" customWidth="1"/>
    <col min="7430" max="7430" width="14.42578125" style="123" customWidth="1"/>
    <col min="7431" max="7431" width="17.28515625" style="123" customWidth="1"/>
    <col min="7432" max="7432" width="8.85546875" style="123" customWidth="1"/>
    <col min="7433" max="7433" width="9.140625" style="123"/>
    <col min="7434" max="7434" width="9.7109375" style="123" customWidth="1"/>
    <col min="7435" max="7680" width="9.140625" style="123"/>
    <col min="7681" max="7681" width="5.42578125" style="123" customWidth="1"/>
    <col min="7682" max="7682" width="84.7109375" style="123" customWidth="1"/>
    <col min="7683" max="7683" width="7.85546875" style="123" customWidth="1"/>
    <col min="7684" max="7684" width="10.7109375" style="123" customWidth="1"/>
    <col min="7685" max="7685" width="14.140625" style="123" customWidth="1"/>
    <col min="7686" max="7686" width="14.42578125" style="123" customWidth="1"/>
    <col min="7687" max="7687" width="17.28515625" style="123" customWidth="1"/>
    <col min="7688" max="7688" width="8.85546875" style="123" customWidth="1"/>
    <col min="7689" max="7689" width="9.140625" style="123"/>
    <col min="7690" max="7690" width="9.7109375" style="123" customWidth="1"/>
    <col min="7691" max="7936" width="9.140625" style="123"/>
    <col min="7937" max="7937" width="5.42578125" style="123" customWidth="1"/>
    <col min="7938" max="7938" width="84.7109375" style="123" customWidth="1"/>
    <col min="7939" max="7939" width="7.85546875" style="123" customWidth="1"/>
    <col min="7940" max="7940" width="10.7109375" style="123" customWidth="1"/>
    <col min="7941" max="7941" width="14.140625" style="123" customWidth="1"/>
    <col min="7942" max="7942" width="14.42578125" style="123" customWidth="1"/>
    <col min="7943" max="7943" width="17.28515625" style="123" customWidth="1"/>
    <col min="7944" max="7944" width="8.85546875" style="123" customWidth="1"/>
    <col min="7945" max="7945" width="9.140625" style="123"/>
    <col min="7946" max="7946" width="9.7109375" style="123" customWidth="1"/>
    <col min="7947" max="8192" width="9.140625" style="123"/>
    <col min="8193" max="8193" width="5.42578125" style="123" customWidth="1"/>
    <col min="8194" max="8194" width="84.7109375" style="123" customWidth="1"/>
    <col min="8195" max="8195" width="7.85546875" style="123" customWidth="1"/>
    <col min="8196" max="8196" width="10.7109375" style="123" customWidth="1"/>
    <col min="8197" max="8197" width="14.140625" style="123" customWidth="1"/>
    <col min="8198" max="8198" width="14.42578125" style="123" customWidth="1"/>
    <col min="8199" max="8199" width="17.28515625" style="123" customWidth="1"/>
    <col min="8200" max="8200" width="8.85546875" style="123" customWidth="1"/>
    <col min="8201" max="8201" width="9.140625" style="123"/>
    <col min="8202" max="8202" width="9.7109375" style="123" customWidth="1"/>
    <col min="8203" max="8448" width="9.140625" style="123"/>
    <col min="8449" max="8449" width="5.42578125" style="123" customWidth="1"/>
    <col min="8450" max="8450" width="84.7109375" style="123" customWidth="1"/>
    <col min="8451" max="8451" width="7.85546875" style="123" customWidth="1"/>
    <col min="8452" max="8452" width="10.7109375" style="123" customWidth="1"/>
    <col min="8453" max="8453" width="14.140625" style="123" customWidth="1"/>
    <col min="8454" max="8454" width="14.42578125" style="123" customWidth="1"/>
    <col min="8455" max="8455" width="17.28515625" style="123" customWidth="1"/>
    <col min="8456" max="8456" width="8.85546875" style="123" customWidth="1"/>
    <col min="8457" max="8457" width="9.140625" style="123"/>
    <col min="8458" max="8458" width="9.7109375" style="123" customWidth="1"/>
    <col min="8459" max="8704" width="9.140625" style="123"/>
    <col min="8705" max="8705" width="5.42578125" style="123" customWidth="1"/>
    <col min="8706" max="8706" width="84.7109375" style="123" customWidth="1"/>
    <col min="8707" max="8707" width="7.85546875" style="123" customWidth="1"/>
    <col min="8708" max="8708" width="10.7109375" style="123" customWidth="1"/>
    <col min="8709" max="8709" width="14.140625" style="123" customWidth="1"/>
    <col min="8710" max="8710" width="14.42578125" style="123" customWidth="1"/>
    <col min="8711" max="8711" width="17.28515625" style="123" customWidth="1"/>
    <col min="8712" max="8712" width="8.85546875" style="123" customWidth="1"/>
    <col min="8713" max="8713" width="9.140625" style="123"/>
    <col min="8714" max="8714" width="9.7109375" style="123" customWidth="1"/>
    <col min="8715" max="8960" width="9.140625" style="123"/>
    <col min="8961" max="8961" width="5.42578125" style="123" customWidth="1"/>
    <col min="8962" max="8962" width="84.7109375" style="123" customWidth="1"/>
    <col min="8963" max="8963" width="7.85546875" style="123" customWidth="1"/>
    <col min="8964" max="8964" width="10.7109375" style="123" customWidth="1"/>
    <col min="8965" max="8965" width="14.140625" style="123" customWidth="1"/>
    <col min="8966" max="8966" width="14.42578125" style="123" customWidth="1"/>
    <col min="8967" max="8967" width="17.28515625" style="123" customWidth="1"/>
    <col min="8968" max="8968" width="8.85546875" style="123" customWidth="1"/>
    <col min="8969" max="8969" width="9.140625" style="123"/>
    <col min="8970" max="8970" width="9.7109375" style="123" customWidth="1"/>
    <col min="8971" max="9216" width="9.140625" style="123"/>
    <col min="9217" max="9217" width="5.42578125" style="123" customWidth="1"/>
    <col min="9218" max="9218" width="84.7109375" style="123" customWidth="1"/>
    <col min="9219" max="9219" width="7.85546875" style="123" customWidth="1"/>
    <col min="9220" max="9220" width="10.7109375" style="123" customWidth="1"/>
    <col min="9221" max="9221" width="14.140625" style="123" customWidth="1"/>
    <col min="9222" max="9222" width="14.42578125" style="123" customWidth="1"/>
    <col min="9223" max="9223" width="17.28515625" style="123" customWidth="1"/>
    <col min="9224" max="9224" width="8.85546875" style="123" customWidth="1"/>
    <col min="9225" max="9225" width="9.140625" style="123"/>
    <col min="9226" max="9226" width="9.7109375" style="123" customWidth="1"/>
    <col min="9227" max="9472" width="9.140625" style="123"/>
    <col min="9473" max="9473" width="5.42578125" style="123" customWidth="1"/>
    <col min="9474" max="9474" width="84.7109375" style="123" customWidth="1"/>
    <col min="9475" max="9475" width="7.85546875" style="123" customWidth="1"/>
    <col min="9476" max="9476" width="10.7109375" style="123" customWidth="1"/>
    <col min="9477" max="9477" width="14.140625" style="123" customWidth="1"/>
    <col min="9478" max="9478" width="14.42578125" style="123" customWidth="1"/>
    <col min="9479" max="9479" width="17.28515625" style="123" customWidth="1"/>
    <col min="9480" max="9480" width="8.85546875" style="123" customWidth="1"/>
    <col min="9481" max="9481" width="9.140625" style="123"/>
    <col min="9482" max="9482" width="9.7109375" style="123" customWidth="1"/>
    <col min="9483" max="9728" width="9.140625" style="123"/>
    <col min="9729" max="9729" width="5.42578125" style="123" customWidth="1"/>
    <col min="9730" max="9730" width="84.7109375" style="123" customWidth="1"/>
    <col min="9731" max="9731" width="7.85546875" style="123" customWidth="1"/>
    <col min="9732" max="9732" width="10.7109375" style="123" customWidth="1"/>
    <col min="9733" max="9733" width="14.140625" style="123" customWidth="1"/>
    <col min="9734" max="9734" width="14.42578125" style="123" customWidth="1"/>
    <col min="9735" max="9735" width="17.28515625" style="123" customWidth="1"/>
    <col min="9736" max="9736" width="8.85546875" style="123" customWidth="1"/>
    <col min="9737" max="9737" width="9.140625" style="123"/>
    <col min="9738" max="9738" width="9.7109375" style="123" customWidth="1"/>
    <col min="9739" max="9984" width="9.140625" style="123"/>
    <col min="9985" max="9985" width="5.42578125" style="123" customWidth="1"/>
    <col min="9986" max="9986" width="84.7109375" style="123" customWidth="1"/>
    <col min="9987" max="9987" width="7.85546875" style="123" customWidth="1"/>
    <col min="9988" max="9988" width="10.7109375" style="123" customWidth="1"/>
    <col min="9989" max="9989" width="14.140625" style="123" customWidth="1"/>
    <col min="9990" max="9990" width="14.42578125" style="123" customWidth="1"/>
    <col min="9991" max="9991" width="17.28515625" style="123" customWidth="1"/>
    <col min="9992" max="9992" width="8.85546875" style="123" customWidth="1"/>
    <col min="9993" max="9993" width="9.140625" style="123"/>
    <col min="9994" max="9994" width="9.7109375" style="123" customWidth="1"/>
    <col min="9995" max="10240" width="9.140625" style="123"/>
    <col min="10241" max="10241" width="5.42578125" style="123" customWidth="1"/>
    <col min="10242" max="10242" width="84.7109375" style="123" customWidth="1"/>
    <col min="10243" max="10243" width="7.85546875" style="123" customWidth="1"/>
    <col min="10244" max="10244" width="10.7109375" style="123" customWidth="1"/>
    <col min="10245" max="10245" width="14.140625" style="123" customWidth="1"/>
    <col min="10246" max="10246" width="14.42578125" style="123" customWidth="1"/>
    <col min="10247" max="10247" width="17.28515625" style="123" customWidth="1"/>
    <col min="10248" max="10248" width="8.85546875" style="123" customWidth="1"/>
    <col min="10249" max="10249" width="9.140625" style="123"/>
    <col min="10250" max="10250" width="9.7109375" style="123" customWidth="1"/>
    <col min="10251" max="10496" width="9.140625" style="123"/>
    <col min="10497" max="10497" width="5.42578125" style="123" customWidth="1"/>
    <col min="10498" max="10498" width="84.7109375" style="123" customWidth="1"/>
    <col min="10499" max="10499" width="7.85546875" style="123" customWidth="1"/>
    <col min="10500" max="10500" width="10.7109375" style="123" customWidth="1"/>
    <col min="10501" max="10501" width="14.140625" style="123" customWidth="1"/>
    <col min="10502" max="10502" width="14.42578125" style="123" customWidth="1"/>
    <col min="10503" max="10503" width="17.28515625" style="123" customWidth="1"/>
    <col min="10504" max="10504" width="8.85546875" style="123" customWidth="1"/>
    <col min="10505" max="10505" width="9.140625" style="123"/>
    <col min="10506" max="10506" width="9.7109375" style="123" customWidth="1"/>
    <col min="10507" max="10752" width="9.140625" style="123"/>
    <col min="10753" max="10753" width="5.42578125" style="123" customWidth="1"/>
    <col min="10754" max="10754" width="84.7109375" style="123" customWidth="1"/>
    <col min="10755" max="10755" width="7.85546875" style="123" customWidth="1"/>
    <col min="10756" max="10756" width="10.7109375" style="123" customWidth="1"/>
    <col min="10757" max="10757" width="14.140625" style="123" customWidth="1"/>
    <col min="10758" max="10758" width="14.42578125" style="123" customWidth="1"/>
    <col min="10759" max="10759" width="17.28515625" style="123" customWidth="1"/>
    <col min="10760" max="10760" width="8.85546875" style="123" customWidth="1"/>
    <col min="10761" max="10761" width="9.140625" style="123"/>
    <col min="10762" max="10762" width="9.7109375" style="123" customWidth="1"/>
    <col min="10763" max="11008" width="9.140625" style="123"/>
    <col min="11009" max="11009" width="5.42578125" style="123" customWidth="1"/>
    <col min="11010" max="11010" width="84.7109375" style="123" customWidth="1"/>
    <col min="11011" max="11011" width="7.85546875" style="123" customWidth="1"/>
    <col min="11012" max="11012" width="10.7109375" style="123" customWidth="1"/>
    <col min="11013" max="11013" width="14.140625" style="123" customWidth="1"/>
    <col min="11014" max="11014" width="14.42578125" style="123" customWidth="1"/>
    <col min="11015" max="11015" width="17.28515625" style="123" customWidth="1"/>
    <col min="11016" max="11016" width="8.85546875" style="123" customWidth="1"/>
    <col min="11017" max="11017" width="9.140625" style="123"/>
    <col min="11018" max="11018" width="9.7109375" style="123" customWidth="1"/>
    <col min="11019" max="11264" width="9.140625" style="123"/>
    <col min="11265" max="11265" width="5.42578125" style="123" customWidth="1"/>
    <col min="11266" max="11266" width="84.7109375" style="123" customWidth="1"/>
    <col min="11267" max="11267" width="7.85546875" style="123" customWidth="1"/>
    <col min="11268" max="11268" width="10.7109375" style="123" customWidth="1"/>
    <col min="11269" max="11269" width="14.140625" style="123" customWidth="1"/>
    <col min="11270" max="11270" width="14.42578125" style="123" customWidth="1"/>
    <col min="11271" max="11271" width="17.28515625" style="123" customWidth="1"/>
    <col min="11272" max="11272" width="8.85546875" style="123" customWidth="1"/>
    <col min="11273" max="11273" width="9.140625" style="123"/>
    <col min="11274" max="11274" width="9.7109375" style="123" customWidth="1"/>
    <col min="11275" max="11520" width="9.140625" style="123"/>
    <col min="11521" max="11521" width="5.42578125" style="123" customWidth="1"/>
    <col min="11522" max="11522" width="84.7109375" style="123" customWidth="1"/>
    <col min="11523" max="11523" width="7.85546875" style="123" customWidth="1"/>
    <col min="11524" max="11524" width="10.7109375" style="123" customWidth="1"/>
    <col min="11525" max="11525" width="14.140625" style="123" customWidth="1"/>
    <col min="11526" max="11526" width="14.42578125" style="123" customWidth="1"/>
    <col min="11527" max="11527" width="17.28515625" style="123" customWidth="1"/>
    <col min="11528" max="11528" width="8.85546875" style="123" customWidth="1"/>
    <col min="11529" max="11529" width="9.140625" style="123"/>
    <col min="11530" max="11530" width="9.7109375" style="123" customWidth="1"/>
    <col min="11531" max="11776" width="9.140625" style="123"/>
    <col min="11777" max="11777" width="5.42578125" style="123" customWidth="1"/>
    <col min="11778" max="11778" width="84.7109375" style="123" customWidth="1"/>
    <col min="11779" max="11779" width="7.85546875" style="123" customWidth="1"/>
    <col min="11780" max="11780" width="10.7109375" style="123" customWidth="1"/>
    <col min="11781" max="11781" width="14.140625" style="123" customWidth="1"/>
    <col min="11782" max="11782" width="14.42578125" style="123" customWidth="1"/>
    <col min="11783" max="11783" width="17.28515625" style="123" customWidth="1"/>
    <col min="11784" max="11784" width="8.85546875" style="123" customWidth="1"/>
    <col min="11785" max="11785" width="9.140625" style="123"/>
    <col min="11786" max="11786" width="9.7109375" style="123" customWidth="1"/>
    <col min="11787" max="12032" width="9.140625" style="123"/>
    <col min="12033" max="12033" width="5.42578125" style="123" customWidth="1"/>
    <col min="12034" max="12034" width="84.7109375" style="123" customWidth="1"/>
    <col min="12035" max="12035" width="7.85546875" style="123" customWidth="1"/>
    <col min="12036" max="12036" width="10.7109375" style="123" customWidth="1"/>
    <col min="12037" max="12037" width="14.140625" style="123" customWidth="1"/>
    <col min="12038" max="12038" width="14.42578125" style="123" customWidth="1"/>
    <col min="12039" max="12039" width="17.28515625" style="123" customWidth="1"/>
    <col min="12040" max="12040" width="8.85546875" style="123" customWidth="1"/>
    <col min="12041" max="12041" width="9.140625" style="123"/>
    <col min="12042" max="12042" width="9.7109375" style="123" customWidth="1"/>
    <col min="12043" max="12288" width="9.140625" style="123"/>
    <col min="12289" max="12289" width="5.42578125" style="123" customWidth="1"/>
    <col min="12290" max="12290" width="84.7109375" style="123" customWidth="1"/>
    <col min="12291" max="12291" width="7.85546875" style="123" customWidth="1"/>
    <col min="12292" max="12292" width="10.7109375" style="123" customWidth="1"/>
    <col min="12293" max="12293" width="14.140625" style="123" customWidth="1"/>
    <col min="12294" max="12294" width="14.42578125" style="123" customWidth="1"/>
    <col min="12295" max="12295" width="17.28515625" style="123" customWidth="1"/>
    <col min="12296" max="12296" width="8.85546875" style="123" customWidth="1"/>
    <col min="12297" max="12297" width="9.140625" style="123"/>
    <col min="12298" max="12298" width="9.7109375" style="123" customWidth="1"/>
    <col min="12299" max="12544" width="9.140625" style="123"/>
    <col min="12545" max="12545" width="5.42578125" style="123" customWidth="1"/>
    <col min="12546" max="12546" width="84.7109375" style="123" customWidth="1"/>
    <col min="12547" max="12547" width="7.85546875" style="123" customWidth="1"/>
    <col min="12548" max="12548" width="10.7109375" style="123" customWidth="1"/>
    <col min="12549" max="12549" width="14.140625" style="123" customWidth="1"/>
    <col min="12550" max="12550" width="14.42578125" style="123" customWidth="1"/>
    <col min="12551" max="12551" width="17.28515625" style="123" customWidth="1"/>
    <col min="12552" max="12552" width="8.85546875" style="123" customWidth="1"/>
    <col min="12553" max="12553" width="9.140625" style="123"/>
    <col min="12554" max="12554" width="9.7109375" style="123" customWidth="1"/>
    <col min="12555" max="12800" width="9.140625" style="123"/>
    <col min="12801" max="12801" width="5.42578125" style="123" customWidth="1"/>
    <col min="12802" max="12802" width="84.7109375" style="123" customWidth="1"/>
    <col min="12803" max="12803" width="7.85546875" style="123" customWidth="1"/>
    <col min="12804" max="12804" width="10.7109375" style="123" customWidth="1"/>
    <col min="12805" max="12805" width="14.140625" style="123" customWidth="1"/>
    <col min="12806" max="12806" width="14.42578125" style="123" customWidth="1"/>
    <col min="12807" max="12807" width="17.28515625" style="123" customWidth="1"/>
    <col min="12808" max="12808" width="8.85546875" style="123" customWidth="1"/>
    <col min="12809" max="12809" width="9.140625" style="123"/>
    <col min="12810" max="12810" width="9.7109375" style="123" customWidth="1"/>
    <col min="12811" max="13056" width="9.140625" style="123"/>
    <col min="13057" max="13057" width="5.42578125" style="123" customWidth="1"/>
    <col min="13058" max="13058" width="84.7109375" style="123" customWidth="1"/>
    <col min="13059" max="13059" width="7.85546875" style="123" customWidth="1"/>
    <col min="13060" max="13060" width="10.7109375" style="123" customWidth="1"/>
    <col min="13061" max="13061" width="14.140625" style="123" customWidth="1"/>
    <col min="13062" max="13062" width="14.42578125" style="123" customWidth="1"/>
    <col min="13063" max="13063" width="17.28515625" style="123" customWidth="1"/>
    <col min="13064" max="13064" width="8.85546875" style="123" customWidth="1"/>
    <col min="13065" max="13065" width="9.140625" style="123"/>
    <col min="13066" max="13066" width="9.7109375" style="123" customWidth="1"/>
    <col min="13067" max="13312" width="9.140625" style="123"/>
    <col min="13313" max="13313" width="5.42578125" style="123" customWidth="1"/>
    <col min="13314" max="13314" width="84.7109375" style="123" customWidth="1"/>
    <col min="13315" max="13315" width="7.85546875" style="123" customWidth="1"/>
    <col min="13316" max="13316" width="10.7109375" style="123" customWidth="1"/>
    <col min="13317" max="13317" width="14.140625" style="123" customWidth="1"/>
    <col min="13318" max="13318" width="14.42578125" style="123" customWidth="1"/>
    <col min="13319" max="13319" width="17.28515625" style="123" customWidth="1"/>
    <col min="13320" max="13320" width="8.85546875" style="123" customWidth="1"/>
    <col min="13321" max="13321" width="9.140625" style="123"/>
    <col min="13322" max="13322" width="9.7109375" style="123" customWidth="1"/>
    <col min="13323" max="13568" width="9.140625" style="123"/>
    <col min="13569" max="13569" width="5.42578125" style="123" customWidth="1"/>
    <col min="13570" max="13570" width="84.7109375" style="123" customWidth="1"/>
    <col min="13571" max="13571" width="7.85546875" style="123" customWidth="1"/>
    <col min="13572" max="13572" width="10.7109375" style="123" customWidth="1"/>
    <col min="13573" max="13573" width="14.140625" style="123" customWidth="1"/>
    <col min="13574" max="13574" width="14.42578125" style="123" customWidth="1"/>
    <col min="13575" max="13575" width="17.28515625" style="123" customWidth="1"/>
    <col min="13576" max="13576" width="8.85546875" style="123" customWidth="1"/>
    <col min="13577" max="13577" width="9.140625" style="123"/>
    <col min="13578" max="13578" width="9.7109375" style="123" customWidth="1"/>
    <col min="13579" max="13824" width="9.140625" style="123"/>
    <col min="13825" max="13825" width="5.42578125" style="123" customWidth="1"/>
    <col min="13826" max="13826" width="84.7109375" style="123" customWidth="1"/>
    <col min="13827" max="13827" width="7.85546875" style="123" customWidth="1"/>
    <col min="13828" max="13828" width="10.7109375" style="123" customWidth="1"/>
    <col min="13829" max="13829" width="14.140625" style="123" customWidth="1"/>
    <col min="13830" max="13830" width="14.42578125" style="123" customWidth="1"/>
    <col min="13831" max="13831" width="17.28515625" style="123" customWidth="1"/>
    <col min="13832" max="13832" width="8.85546875" style="123" customWidth="1"/>
    <col min="13833" max="13833" width="9.140625" style="123"/>
    <col min="13834" max="13834" width="9.7109375" style="123" customWidth="1"/>
    <col min="13835" max="14080" width="9.140625" style="123"/>
    <col min="14081" max="14081" width="5.42578125" style="123" customWidth="1"/>
    <col min="14082" max="14082" width="84.7109375" style="123" customWidth="1"/>
    <col min="14083" max="14083" width="7.85546875" style="123" customWidth="1"/>
    <col min="14084" max="14084" width="10.7109375" style="123" customWidth="1"/>
    <col min="14085" max="14085" width="14.140625" style="123" customWidth="1"/>
    <col min="14086" max="14086" width="14.42578125" style="123" customWidth="1"/>
    <col min="14087" max="14087" width="17.28515625" style="123" customWidth="1"/>
    <col min="14088" max="14088" width="8.85546875" style="123" customWidth="1"/>
    <col min="14089" max="14089" width="9.140625" style="123"/>
    <col min="14090" max="14090" width="9.7109375" style="123" customWidth="1"/>
    <col min="14091" max="14336" width="9.140625" style="123"/>
    <col min="14337" max="14337" width="5.42578125" style="123" customWidth="1"/>
    <col min="14338" max="14338" width="84.7109375" style="123" customWidth="1"/>
    <col min="14339" max="14339" width="7.85546875" style="123" customWidth="1"/>
    <col min="14340" max="14340" width="10.7109375" style="123" customWidth="1"/>
    <col min="14341" max="14341" width="14.140625" style="123" customWidth="1"/>
    <col min="14342" max="14342" width="14.42578125" style="123" customWidth="1"/>
    <col min="14343" max="14343" width="17.28515625" style="123" customWidth="1"/>
    <col min="14344" max="14344" width="8.85546875" style="123" customWidth="1"/>
    <col min="14345" max="14345" width="9.140625" style="123"/>
    <col min="14346" max="14346" width="9.7109375" style="123" customWidth="1"/>
    <col min="14347" max="14592" width="9.140625" style="123"/>
    <col min="14593" max="14593" width="5.42578125" style="123" customWidth="1"/>
    <col min="14594" max="14594" width="84.7109375" style="123" customWidth="1"/>
    <col min="14595" max="14595" width="7.85546875" style="123" customWidth="1"/>
    <col min="14596" max="14596" width="10.7109375" style="123" customWidth="1"/>
    <col min="14597" max="14597" width="14.140625" style="123" customWidth="1"/>
    <col min="14598" max="14598" width="14.42578125" style="123" customWidth="1"/>
    <col min="14599" max="14599" width="17.28515625" style="123" customWidth="1"/>
    <col min="14600" max="14600" width="8.85546875" style="123" customWidth="1"/>
    <col min="14601" max="14601" width="9.140625" style="123"/>
    <col min="14602" max="14602" width="9.7109375" style="123" customWidth="1"/>
    <col min="14603" max="14848" width="9.140625" style="123"/>
    <col min="14849" max="14849" width="5.42578125" style="123" customWidth="1"/>
    <col min="14850" max="14850" width="84.7109375" style="123" customWidth="1"/>
    <col min="14851" max="14851" width="7.85546875" style="123" customWidth="1"/>
    <col min="14852" max="14852" width="10.7109375" style="123" customWidth="1"/>
    <col min="14853" max="14853" width="14.140625" style="123" customWidth="1"/>
    <col min="14854" max="14854" width="14.42578125" style="123" customWidth="1"/>
    <col min="14855" max="14855" width="17.28515625" style="123" customWidth="1"/>
    <col min="14856" max="14856" width="8.85546875" style="123" customWidth="1"/>
    <col min="14857" max="14857" width="9.140625" style="123"/>
    <col min="14858" max="14858" width="9.7109375" style="123" customWidth="1"/>
    <col min="14859" max="15104" width="9.140625" style="123"/>
    <col min="15105" max="15105" width="5.42578125" style="123" customWidth="1"/>
    <col min="15106" max="15106" width="84.7109375" style="123" customWidth="1"/>
    <col min="15107" max="15107" width="7.85546875" style="123" customWidth="1"/>
    <col min="15108" max="15108" width="10.7109375" style="123" customWidth="1"/>
    <col min="15109" max="15109" width="14.140625" style="123" customWidth="1"/>
    <col min="15110" max="15110" width="14.42578125" style="123" customWidth="1"/>
    <col min="15111" max="15111" width="17.28515625" style="123" customWidth="1"/>
    <col min="15112" max="15112" width="8.85546875" style="123" customWidth="1"/>
    <col min="15113" max="15113" width="9.140625" style="123"/>
    <col min="15114" max="15114" width="9.7109375" style="123" customWidth="1"/>
    <col min="15115" max="15360" width="9.140625" style="123"/>
    <col min="15361" max="15361" width="5.42578125" style="123" customWidth="1"/>
    <col min="15362" max="15362" width="84.7109375" style="123" customWidth="1"/>
    <col min="15363" max="15363" width="7.85546875" style="123" customWidth="1"/>
    <col min="15364" max="15364" width="10.7109375" style="123" customWidth="1"/>
    <col min="15365" max="15365" width="14.140625" style="123" customWidth="1"/>
    <col min="15366" max="15366" width="14.42578125" style="123" customWidth="1"/>
    <col min="15367" max="15367" width="17.28515625" style="123" customWidth="1"/>
    <col min="15368" max="15368" width="8.85546875" style="123" customWidth="1"/>
    <col min="15369" max="15369" width="9.140625" style="123"/>
    <col min="15370" max="15370" width="9.7109375" style="123" customWidth="1"/>
    <col min="15371" max="15616" width="9.140625" style="123"/>
    <col min="15617" max="15617" width="5.42578125" style="123" customWidth="1"/>
    <col min="15618" max="15618" width="84.7109375" style="123" customWidth="1"/>
    <col min="15619" max="15619" width="7.85546875" style="123" customWidth="1"/>
    <col min="15620" max="15620" width="10.7109375" style="123" customWidth="1"/>
    <col min="15621" max="15621" width="14.140625" style="123" customWidth="1"/>
    <col min="15622" max="15622" width="14.42578125" style="123" customWidth="1"/>
    <col min="15623" max="15623" width="17.28515625" style="123" customWidth="1"/>
    <col min="15624" max="15624" width="8.85546875" style="123" customWidth="1"/>
    <col min="15625" max="15625" width="9.140625" style="123"/>
    <col min="15626" max="15626" width="9.7109375" style="123" customWidth="1"/>
    <col min="15627" max="15872" width="9.140625" style="123"/>
    <col min="15873" max="15873" width="5.42578125" style="123" customWidth="1"/>
    <col min="15874" max="15874" width="84.7109375" style="123" customWidth="1"/>
    <col min="15875" max="15875" width="7.85546875" style="123" customWidth="1"/>
    <col min="15876" max="15876" width="10.7109375" style="123" customWidth="1"/>
    <col min="15877" max="15877" width="14.140625" style="123" customWidth="1"/>
    <col min="15878" max="15878" width="14.42578125" style="123" customWidth="1"/>
    <col min="15879" max="15879" width="17.28515625" style="123" customWidth="1"/>
    <col min="15880" max="15880" width="8.85546875" style="123" customWidth="1"/>
    <col min="15881" max="15881" width="9.140625" style="123"/>
    <col min="15882" max="15882" width="9.7109375" style="123" customWidth="1"/>
    <col min="15883" max="16128" width="9.140625" style="123"/>
    <col min="16129" max="16129" width="5.42578125" style="123" customWidth="1"/>
    <col min="16130" max="16130" width="84.7109375" style="123" customWidth="1"/>
    <col min="16131" max="16131" width="7.85546875" style="123" customWidth="1"/>
    <col min="16132" max="16132" width="10.7109375" style="123" customWidth="1"/>
    <col min="16133" max="16133" width="14.140625" style="123" customWidth="1"/>
    <col min="16134" max="16134" width="14.42578125" style="123" customWidth="1"/>
    <col min="16135" max="16135" width="17.28515625" style="123" customWidth="1"/>
    <col min="16136" max="16136" width="8.85546875" style="123" customWidth="1"/>
    <col min="16137" max="16137" width="9.140625" style="123"/>
    <col min="16138" max="16138" width="9.7109375" style="123" customWidth="1"/>
    <col min="16139" max="16384" width="9.140625" style="123"/>
  </cols>
  <sheetData>
    <row r="1" spans="1:10" x14ac:dyDescent="0.25">
      <c r="A1" s="122" t="s">
        <v>10</v>
      </c>
      <c r="C1" s="124" t="s">
        <v>11</v>
      </c>
      <c r="J1" s="126"/>
    </row>
    <row r="2" spans="1:10" x14ac:dyDescent="0.25">
      <c r="A2" s="122" t="s">
        <v>237</v>
      </c>
      <c r="C2" s="124"/>
      <c r="J2" s="126"/>
    </row>
    <row r="3" spans="1:10" ht="15.75" thickBot="1" x14ac:dyDescent="0.3">
      <c r="A3" s="127"/>
      <c r="B3" s="128" t="s">
        <v>24</v>
      </c>
      <c r="C3" s="129"/>
      <c r="J3" s="126"/>
    </row>
    <row r="4" spans="1:10" ht="30.75" thickBot="1" x14ac:dyDescent="0.3">
      <c r="A4" s="130" t="s">
        <v>0</v>
      </c>
      <c r="B4" s="131" t="s">
        <v>1</v>
      </c>
      <c r="C4" s="132" t="s">
        <v>2</v>
      </c>
      <c r="D4" s="133" t="s">
        <v>3</v>
      </c>
      <c r="E4" s="133" t="s">
        <v>4</v>
      </c>
      <c r="F4" s="131" t="s">
        <v>5</v>
      </c>
      <c r="G4" s="134" t="s">
        <v>6</v>
      </c>
      <c r="H4" s="126"/>
      <c r="J4" s="126"/>
    </row>
    <row r="5" spans="1:10" x14ac:dyDescent="0.25">
      <c r="A5" s="135">
        <v>1</v>
      </c>
      <c r="B5" s="90" t="s">
        <v>12</v>
      </c>
      <c r="C5" s="136" t="s">
        <v>7</v>
      </c>
      <c r="D5" s="137">
        <v>1</v>
      </c>
      <c r="E5" s="138">
        <v>0</v>
      </c>
      <c r="F5" s="139">
        <f>E5*D5</f>
        <v>0</v>
      </c>
      <c r="G5" s="140"/>
    </row>
    <row r="6" spans="1:10" x14ac:dyDescent="0.25">
      <c r="A6" s="135">
        <v>2</v>
      </c>
      <c r="B6" s="91" t="s">
        <v>13</v>
      </c>
      <c r="C6" s="136" t="s">
        <v>7</v>
      </c>
      <c r="D6" s="137">
        <v>1</v>
      </c>
      <c r="E6" s="138">
        <v>0</v>
      </c>
      <c r="F6" s="139">
        <f>E6*D6</f>
        <v>0</v>
      </c>
      <c r="G6" s="299" t="s">
        <v>147</v>
      </c>
    </row>
    <row r="7" spans="1:10" x14ac:dyDescent="0.25">
      <c r="A7" s="135">
        <v>3</v>
      </c>
      <c r="B7" s="91" t="s">
        <v>171</v>
      </c>
      <c r="C7" s="136" t="s">
        <v>7</v>
      </c>
      <c r="D7" s="142">
        <v>1</v>
      </c>
      <c r="E7" s="138">
        <v>0</v>
      </c>
      <c r="F7" s="139">
        <f>E7*D7</f>
        <v>0</v>
      </c>
      <c r="G7" s="140"/>
    </row>
    <row r="8" spans="1:10" s="144" customFormat="1" x14ac:dyDescent="0.25">
      <c r="A8" s="135">
        <v>4</v>
      </c>
      <c r="B8" s="91" t="s">
        <v>54</v>
      </c>
      <c r="C8" s="141" t="s">
        <v>8</v>
      </c>
      <c r="D8" s="142">
        <v>44.16</v>
      </c>
      <c r="E8" s="138">
        <v>0</v>
      </c>
      <c r="F8" s="143">
        <f>E8*D8</f>
        <v>0</v>
      </c>
      <c r="G8" s="140"/>
    </row>
    <row r="9" spans="1:10" x14ac:dyDescent="0.25">
      <c r="A9" s="145">
        <v>5</v>
      </c>
      <c r="B9" s="91" t="s">
        <v>16</v>
      </c>
      <c r="C9" s="141" t="s">
        <v>7</v>
      </c>
      <c r="D9" s="142">
        <v>1</v>
      </c>
      <c r="E9" s="146">
        <v>0</v>
      </c>
      <c r="F9" s="147">
        <f>E9*D9</f>
        <v>0</v>
      </c>
      <c r="G9" s="148"/>
    </row>
    <row r="10" spans="1:10" x14ac:dyDescent="0.25">
      <c r="A10" s="135">
        <v>6</v>
      </c>
      <c r="B10" s="108" t="s">
        <v>17</v>
      </c>
      <c r="C10" s="149" t="s">
        <v>7</v>
      </c>
      <c r="D10" s="150">
        <v>1</v>
      </c>
      <c r="E10" s="146">
        <v>0</v>
      </c>
      <c r="F10" s="147">
        <f t="shared" ref="F10:F62" si="0">E10*D10</f>
        <v>0</v>
      </c>
      <c r="G10" s="206" t="s">
        <v>192</v>
      </c>
    </row>
    <row r="11" spans="1:10" x14ac:dyDescent="0.25">
      <c r="A11" s="135">
        <v>7</v>
      </c>
      <c r="B11" s="108" t="s">
        <v>18</v>
      </c>
      <c r="C11" s="149" t="s">
        <v>8</v>
      </c>
      <c r="D11" s="150">
        <v>54.63</v>
      </c>
      <c r="E11" s="146">
        <v>0</v>
      </c>
      <c r="F11" s="147">
        <f t="shared" si="0"/>
        <v>0</v>
      </c>
      <c r="G11" s="148"/>
    </row>
    <row r="12" spans="1:10" x14ac:dyDescent="0.25">
      <c r="A12" s="135">
        <v>8</v>
      </c>
      <c r="B12" s="108" t="s">
        <v>19</v>
      </c>
      <c r="C12" s="149" t="s">
        <v>8</v>
      </c>
      <c r="D12" s="150">
        <v>54.63</v>
      </c>
      <c r="E12" s="146">
        <v>0</v>
      </c>
      <c r="F12" s="147">
        <f t="shared" si="0"/>
        <v>0</v>
      </c>
      <c r="G12" s="148"/>
    </row>
    <row r="13" spans="1:10" s="349" customFormat="1" ht="36" x14ac:dyDescent="0.25">
      <c r="A13" s="294">
        <v>9</v>
      </c>
      <c r="B13" s="259" t="s">
        <v>94</v>
      </c>
      <c r="C13" s="207" t="s">
        <v>8</v>
      </c>
      <c r="D13" s="345">
        <v>54.63</v>
      </c>
      <c r="E13" s="307">
        <v>0</v>
      </c>
      <c r="F13" s="350">
        <f t="shared" si="0"/>
        <v>0</v>
      </c>
      <c r="G13" s="348" t="s">
        <v>250</v>
      </c>
    </row>
    <row r="14" spans="1:10" s="144" customFormat="1" x14ac:dyDescent="0.25">
      <c r="A14" s="145">
        <v>10</v>
      </c>
      <c r="B14" s="108" t="s">
        <v>162</v>
      </c>
      <c r="C14" s="28" t="s">
        <v>9</v>
      </c>
      <c r="D14" s="150">
        <v>12</v>
      </c>
      <c r="E14" s="146">
        <v>0</v>
      </c>
      <c r="F14" s="147">
        <f t="shared" si="0"/>
        <v>0</v>
      </c>
      <c r="G14" s="310" t="s">
        <v>161</v>
      </c>
    </row>
    <row r="15" spans="1:10" s="144" customFormat="1" x14ac:dyDescent="0.25">
      <c r="A15" s="135">
        <v>11</v>
      </c>
      <c r="B15" s="109" t="s">
        <v>20</v>
      </c>
      <c r="C15" s="150" t="s">
        <v>8</v>
      </c>
      <c r="D15" s="150">
        <v>54.63</v>
      </c>
      <c r="E15" s="146">
        <v>0</v>
      </c>
      <c r="F15" s="147">
        <f t="shared" si="0"/>
        <v>0</v>
      </c>
      <c r="G15" s="310" t="s">
        <v>163</v>
      </c>
    </row>
    <row r="16" spans="1:10" s="144" customFormat="1" x14ac:dyDescent="0.25">
      <c r="A16" s="135">
        <v>12</v>
      </c>
      <c r="B16" s="110" t="s">
        <v>88</v>
      </c>
      <c r="C16" s="150" t="s">
        <v>8</v>
      </c>
      <c r="D16" s="150">
        <v>1.76</v>
      </c>
      <c r="E16" s="146">
        <v>0</v>
      </c>
      <c r="F16" s="147">
        <f t="shared" si="0"/>
        <v>0</v>
      </c>
      <c r="G16" s="310" t="s">
        <v>164</v>
      </c>
    </row>
    <row r="17" spans="1:10" s="144" customFormat="1" ht="48.75" x14ac:dyDescent="0.25">
      <c r="A17" s="294">
        <v>13</v>
      </c>
      <c r="B17" s="352" t="s">
        <v>21</v>
      </c>
      <c r="C17" s="353" t="s">
        <v>9</v>
      </c>
      <c r="D17" s="354">
        <v>18</v>
      </c>
      <c r="E17" s="307">
        <v>0</v>
      </c>
      <c r="F17" s="308">
        <f t="shared" si="0"/>
        <v>0</v>
      </c>
      <c r="G17" s="310" t="s">
        <v>90</v>
      </c>
    </row>
    <row r="18" spans="1:10" x14ac:dyDescent="0.25">
      <c r="A18" s="135">
        <v>14</v>
      </c>
      <c r="B18" s="111" t="s">
        <v>22</v>
      </c>
      <c r="C18" s="136" t="s">
        <v>8</v>
      </c>
      <c r="D18" s="153">
        <v>77.430000000000007</v>
      </c>
      <c r="E18" s="146">
        <v>0</v>
      </c>
      <c r="F18" s="147">
        <f t="shared" si="0"/>
        <v>0</v>
      </c>
      <c r="G18" s="148"/>
    </row>
    <row r="19" spans="1:10" x14ac:dyDescent="0.25">
      <c r="A19" s="145">
        <v>15</v>
      </c>
      <c r="B19" s="112" t="s">
        <v>23</v>
      </c>
      <c r="C19" s="154" t="s">
        <v>8</v>
      </c>
      <c r="D19" s="153">
        <v>77.430000000000007</v>
      </c>
      <c r="E19" s="146">
        <v>0</v>
      </c>
      <c r="F19" s="147">
        <f t="shared" si="0"/>
        <v>0</v>
      </c>
      <c r="G19" s="148"/>
    </row>
    <row r="20" spans="1:10" x14ac:dyDescent="0.25">
      <c r="A20" s="135">
        <v>16</v>
      </c>
      <c r="B20" s="113" t="s">
        <v>25</v>
      </c>
      <c r="C20" s="154" t="s">
        <v>8</v>
      </c>
      <c r="D20" s="155">
        <v>22.8</v>
      </c>
      <c r="E20" s="146">
        <v>0</v>
      </c>
      <c r="F20" s="147">
        <f t="shared" si="0"/>
        <v>0</v>
      </c>
      <c r="G20" s="148"/>
    </row>
    <row r="21" spans="1:10" x14ac:dyDescent="0.25">
      <c r="A21" s="135">
        <v>17</v>
      </c>
      <c r="B21" s="90" t="s">
        <v>26</v>
      </c>
      <c r="C21" s="141" t="s">
        <v>8</v>
      </c>
      <c r="D21" s="153">
        <v>22.8</v>
      </c>
      <c r="E21" s="146">
        <v>0</v>
      </c>
      <c r="F21" s="147">
        <f t="shared" si="0"/>
        <v>0</v>
      </c>
      <c r="G21" s="148"/>
    </row>
    <row r="22" spans="1:10" x14ac:dyDescent="0.25">
      <c r="A22" s="135">
        <v>18</v>
      </c>
      <c r="B22" s="114" t="s">
        <v>154</v>
      </c>
      <c r="C22" s="267" t="s">
        <v>8</v>
      </c>
      <c r="D22" s="153">
        <v>22.08</v>
      </c>
      <c r="E22" s="146">
        <v>0</v>
      </c>
      <c r="F22" s="147">
        <f t="shared" si="0"/>
        <v>0</v>
      </c>
      <c r="G22" s="148"/>
    </row>
    <row r="23" spans="1:10" ht="24.75" x14ac:dyDescent="0.25">
      <c r="A23" s="294">
        <v>19</v>
      </c>
      <c r="B23" s="355" t="s">
        <v>55</v>
      </c>
      <c r="C23" s="353" t="s">
        <v>8</v>
      </c>
      <c r="D23" s="357">
        <v>44.16</v>
      </c>
      <c r="E23" s="307">
        <v>0</v>
      </c>
      <c r="F23" s="308">
        <f t="shared" si="0"/>
        <v>0</v>
      </c>
      <c r="G23" s="310" t="s">
        <v>252</v>
      </c>
    </row>
    <row r="24" spans="1:10" x14ac:dyDescent="0.25">
      <c r="A24" s="145">
        <v>20</v>
      </c>
      <c r="B24" s="90" t="s">
        <v>57</v>
      </c>
      <c r="C24" s="136" t="s">
        <v>8</v>
      </c>
      <c r="D24" s="153">
        <v>44.16</v>
      </c>
      <c r="E24" s="146">
        <v>0</v>
      </c>
      <c r="F24" s="147">
        <f t="shared" si="0"/>
        <v>0</v>
      </c>
      <c r="G24" s="148"/>
    </row>
    <row r="25" spans="1:10" x14ac:dyDescent="0.25">
      <c r="A25" s="135">
        <v>21</v>
      </c>
      <c r="B25" s="90" t="s">
        <v>198</v>
      </c>
      <c r="C25" s="136" t="s">
        <v>8</v>
      </c>
      <c r="D25" s="153">
        <v>22.8</v>
      </c>
      <c r="E25" s="146">
        <v>0</v>
      </c>
      <c r="F25" s="147">
        <f t="shared" si="0"/>
        <v>0</v>
      </c>
      <c r="G25" s="310" t="s">
        <v>199</v>
      </c>
    </row>
    <row r="26" spans="1:10" x14ac:dyDescent="0.25">
      <c r="A26" s="135">
        <v>22</v>
      </c>
      <c r="B26" s="114" t="s">
        <v>30</v>
      </c>
      <c r="C26" s="154" t="s">
        <v>8</v>
      </c>
      <c r="D26" s="155">
        <v>22.8</v>
      </c>
      <c r="E26" s="146">
        <v>0</v>
      </c>
      <c r="F26" s="147">
        <f t="shared" si="0"/>
        <v>0</v>
      </c>
      <c r="G26" s="310" t="s">
        <v>184</v>
      </c>
    </row>
    <row r="27" spans="1:10" x14ac:dyDescent="0.25">
      <c r="A27" s="135">
        <v>23</v>
      </c>
      <c r="B27" s="114" t="s">
        <v>31</v>
      </c>
      <c r="C27" s="154" t="s">
        <v>9</v>
      </c>
      <c r="D27" s="155">
        <v>18</v>
      </c>
      <c r="E27" s="146">
        <v>0</v>
      </c>
      <c r="F27" s="147">
        <f t="shared" si="0"/>
        <v>0</v>
      </c>
      <c r="G27" s="148"/>
    </row>
    <row r="28" spans="1:10" ht="24.75" x14ac:dyDescent="0.25">
      <c r="A28" s="294">
        <v>24</v>
      </c>
      <c r="B28" s="304" t="s">
        <v>32</v>
      </c>
      <c r="C28" s="305" t="s">
        <v>7</v>
      </c>
      <c r="D28" s="306">
        <v>2</v>
      </c>
      <c r="E28" s="307">
        <v>0</v>
      </c>
      <c r="F28" s="308">
        <f t="shared" si="0"/>
        <v>0</v>
      </c>
      <c r="G28" s="310" t="s">
        <v>153</v>
      </c>
    </row>
    <row r="29" spans="1:10" ht="29.25" customHeight="1" x14ac:dyDescent="0.25">
      <c r="A29" s="309">
        <v>25</v>
      </c>
      <c r="B29" s="360" t="s">
        <v>33</v>
      </c>
      <c r="C29" s="305" t="s">
        <v>7</v>
      </c>
      <c r="D29" s="362">
        <v>2</v>
      </c>
      <c r="E29" s="307">
        <v>0</v>
      </c>
      <c r="F29" s="308">
        <f t="shared" si="0"/>
        <v>0</v>
      </c>
      <c r="G29" s="346" t="s">
        <v>159</v>
      </c>
    </row>
    <row r="30" spans="1:10" ht="27" customHeight="1" x14ac:dyDescent="0.25">
      <c r="A30" s="294">
        <v>26</v>
      </c>
      <c r="B30" s="304" t="s">
        <v>197</v>
      </c>
      <c r="C30" s="305" t="s">
        <v>7</v>
      </c>
      <c r="D30" s="306">
        <v>2</v>
      </c>
      <c r="E30" s="307">
        <v>0</v>
      </c>
      <c r="F30" s="308">
        <f t="shared" si="0"/>
        <v>0</v>
      </c>
      <c r="G30" s="310" t="s">
        <v>193</v>
      </c>
    </row>
    <row r="31" spans="1:10" ht="24.75" x14ac:dyDescent="0.25">
      <c r="A31" s="294">
        <v>27</v>
      </c>
      <c r="B31" s="355" t="s">
        <v>56</v>
      </c>
      <c r="C31" s="305" t="s">
        <v>7</v>
      </c>
      <c r="D31" s="357">
        <v>1</v>
      </c>
      <c r="E31" s="307">
        <v>0</v>
      </c>
      <c r="F31" s="308">
        <f t="shared" si="0"/>
        <v>0</v>
      </c>
      <c r="G31" s="310" t="s">
        <v>149</v>
      </c>
      <c r="H31" s="126"/>
      <c r="J31" s="126"/>
    </row>
    <row r="32" spans="1:10" ht="24.75" x14ac:dyDescent="0.25">
      <c r="A32" s="309">
        <v>28</v>
      </c>
      <c r="B32" s="369" t="s">
        <v>35</v>
      </c>
      <c r="C32" s="373" t="s">
        <v>9</v>
      </c>
      <c r="D32" s="374">
        <v>3</v>
      </c>
      <c r="E32" s="375">
        <v>0</v>
      </c>
      <c r="F32" s="308">
        <f t="shared" si="0"/>
        <v>0</v>
      </c>
      <c r="G32" s="310" t="s">
        <v>149</v>
      </c>
    </row>
    <row r="33" spans="1:11" ht="15" customHeight="1" x14ac:dyDescent="0.25">
      <c r="A33" s="294">
        <v>29</v>
      </c>
      <c r="B33" s="110" t="s">
        <v>146</v>
      </c>
      <c r="C33" s="149" t="s">
        <v>8</v>
      </c>
      <c r="D33" s="150">
        <v>16</v>
      </c>
      <c r="E33" s="156">
        <v>0</v>
      </c>
      <c r="F33" s="147">
        <f t="shared" si="0"/>
        <v>0</v>
      </c>
      <c r="G33" s="376" t="s">
        <v>145</v>
      </c>
    </row>
    <row r="34" spans="1:11" x14ac:dyDescent="0.25">
      <c r="A34" s="135">
        <v>30</v>
      </c>
      <c r="B34" s="110" t="s">
        <v>37</v>
      </c>
      <c r="C34" s="149" t="s">
        <v>7</v>
      </c>
      <c r="D34" s="150">
        <v>1</v>
      </c>
      <c r="E34" s="156">
        <v>0</v>
      </c>
      <c r="F34" s="147">
        <f t="shared" si="0"/>
        <v>0</v>
      </c>
      <c r="G34" s="157"/>
    </row>
    <row r="35" spans="1:11" ht="15.75" thickBot="1" x14ac:dyDescent="0.3">
      <c r="A35" s="158">
        <v>31</v>
      </c>
      <c r="B35" s="117" t="s">
        <v>38</v>
      </c>
      <c r="C35" s="159" t="s">
        <v>39</v>
      </c>
      <c r="D35" s="205">
        <v>0.5</v>
      </c>
      <c r="E35" s="160">
        <v>0</v>
      </c>
      <c r="F35" s="161">
        <f t="shared" si="0"/>
        <v>0</v>
      </c>
      <c r="G35" s="162"/>
    </row>
    <row r="36" spans="1:11" x14ac:dyDescent="0.25">
      <c r="A36" s="163"/>
      <c r="B36" s="120"/>
      <c r="C36" s="164"/>
      <c r="D36" s="165"/>
      <c r="E36" s="166"/>
      <c r="F36" s="167"/>
      <c r="G36" s="168"/>
    </row>
    <row r="37" spans="1:11" x14ac:dyDescent="0.25">
      <c r="A37" s="163"/>
      <c r="B37" s="120"/>
      <c r="C37" s="164"/>
      <c r="D37" s="165"/>
      <c r="E37" s="166"/>
      <c r="F37" s="167"/>
      <c r="G37" s="168"/>
    </row>
    <row r="38" spans="1:11" x14ac:dyDescent="0.25">
      <c r="A38" s="163"/>
      <c r="B38" s="120"/>
      <c r="C38" s="164"/>
      <c r="D38" s="165"/>
      <c r="E38" s="166"/>
      <c r="F38" s="167"/>
      <c r="G38" s="168"/>
    </row>
    <row r="39" spans="1:11" s="126" customFormat="1" x14ac:dyDescent="0.25">
      <c r="A39" s="163"/>
      <c r="B39" s="169"/>
      <c r="C39" s="164"/>
      <c r="D39" s="165"/>
      <c r="E39" s="166"/>
      <c r="F39" s="167"/>
      <c r="G39" s="168"/>
    </row>
    <row r="40" spans="1:11" s="126" customFormat="1" ht="15.75" thickBot="1" x14ac:dyDescent="0.3">
      <c r="A40" s="163"/>
      <c r="B40" s="121" t="s">
        <v>36</v>
      </c>
      <c r="C40" s="164"/>
      <c r="D40" s="165"/>
      <c r="E40" s="166"/>
      <c r="F40" s="167"/>
      <c r="G40" s="168"/>
      <c r="K40" s="170"/>
    </row>
    <row r="41" spans="1:11" s="191" customFormat="1" ht="15" customHeight="1" x14ac:dyDescent="0.25">
      <c r="A41" s="171">
        <v>32</v>
      </c>
      <c r="B41" s="118" t="s">
        <v>226</v>
      </c>
      <c r="C41" s="172" t="s">
        <v>7</v>
      </c>
      <c r="D41" s="173">
        <v>4</v>
      </c>
      <c r="E41" s="174">
        <v>0</v>
      </c>
      <c r="F41" s="175">
        <f t="shared" si="0"/>
        <v>0</v>
      </c>
      <c r="G41" s="333"/>
    </row>
    <row r="42" spans="1:11" x14ac:dyDescent="0.25">
      <c r="A42" s="177">
        <v>33</v>
      </c>
      <c r="B42" s="91" t="s">
        <v>53</v>
      </c>
      <c r="C42" s="136" t="s">
        <v>7</v>
      </c>
      <c r="D42" s="153">
        <v>20</v>
      </c>
      <c r="E42" s="146">
        <v>0</v>
      </c>
      <c r="F42" s="147">
        <f t="shared" si="0"/>
        <v>0</v>
      </c>
      <c r="G42" s="148"/>
    </row>
    <row r="43" spans="1:11" x14ac:dyDescent="0.25">
      <c r="A43" s="178">
        <v>34</v>
      </c>
      <c r="B43" s="91" t="s">
        <v>81</v>
      </c>
      <c r="C43" s="136" t="s">
        <v>7</v>
      </c>
      <c r="D43" s="153">
        <v>11</v>
      </c>
      <c r="E43" s="146">
        <v>0</v>
      </c>
      <c r="F43" s="147">
        <f t="shared" si="0"/>
        <v>0</v>
      </c>
      <c r="G43" s="148"/>
    </row>
    <row r="44" spans="1:11" x14ac:dyDescent="0.25">
      <c r="A44" s="135">
        <v>35</v>
      </c>
      <c r="B44" s="91" t="s">
        <v>223</v>
      </c>
      <c r="C44" s="136" t="s">
        <v>7</v>
      </c>
      <c r="D44" s="153">
        <v>2</v>
      </c>
      <c r="E44" s="146">
        <v>0</v>
      </c>
      <c r="F44" s="147">
        <f t="shared" si="0"/>
        <v>0</v>
      </c>
      <c r="G44" s="148"/>
    </row>
    <row r="45" spans="1:11" x14ac:dyDescent="0.25">
      <c r="A45" s="177">
        <v>36</v>
      </c>
      <c r="B45" s="91" t="s">
        <v>41</v>
      </c>
      <c r="C45" s="136" t="s">
        <v>7</v>
      </c>
      <c r="D45" s="153">
        <v>4</v>
      </c>
      <c r="E45" s="146">
        <v>0</v>
      </c>
      <c r="F45" s="147">
        <f t="shared" si="0"/>
        <v>0</v>
      </c>
      <c r="G45" s="148"/>
    </row>
    <row r="46" spans="1:11" x14ac:dyDescent="0.25">
      <c r="A46" s="177">
        <v>37</v>
      </c>
      <c r="B46" s="91" t="s">
        <v>43</v>
      </c>
      <c r="C46" s="136" t="s">
        <v>9</v>
      </c>
      <c r="D46" s="153">
        <v>70</v>
      </c>
      <c r="E46" s="146">
        <v>0</v>
      </c>
      <c r="F46" s="147">
        <f t="shared" si="0"/>
        <v>0</v>
      </c>
      <c r="G46" s="148"/>
    </row>
    <row r="47" spans="1:11" x14ac:dyDescent="0.25">
      <c r="A47" s="178">
        <v>38</v>
      </c>
      <c r="B47" s="91" t="s">
        <v>84</v>
      </c>
      <c r="C47" s="136" t="s">
        <v>9</v>
      </c>
      <c r="D47" s="153">
        <v>20</v>
      </c>
      <c r="E47" s="146">
        <v>0</v>
      </c>
      <c r="F47" s="147">
        <f t="shared" si="0"/>
        <v>0</v>
      </c>
      <c r="G47" s="148"/>
    </row>
    <row r="48" spans="1:11" x14ac:dyDescent="0.25">
      <c r="A48" s="135">
        <v>39</v>
      </c>
      <c r="B48" s="91" t="s">
        <v>44</v>
      </c>
      <c r="C48" s="136" t="s">
        <v>9</v>
      </c>
      <c r="D48" s="153">
        <v>70</v>
      </c>
      <c r="E48" s="146">
        <v>0</v>
      </c>
      <c r="F48" s="147">
        <f t="shared" si="0"/>
        <v>0</v>
      </c>
      <c r="G48" s="148"/>
    </row>
    <row r="49" spans="1:7" ht="24.75" x14ac:dyDescent="0.25">
      <c r="A49" s="378">
        <v>40</v>
      </c>
      <c r="B49" s="324" t="s">
        <v>206</v>
      </c>
      <c r="C49" s="379" t="s">
        <v>9</v>
      </c>
      <c r="D49" s="357">
        <v>5</v>
      </c>
      <c r="E49" s="307">
        <v>0</v>
      </c>
      <c r="F49" s="308">
        <f t="shared" si="0"/>
        <v>0</v>
      </c>
      <c r="G49" s="310" t="s">
        <v>228</v>
      </c>
    </row>
    <row r="50" spans="1:7" ht="36.75" x14ac:dyDescent="0.25">
      <c r="A50" s="311">
        <v>41</v>
      </c>
      <c r="B50" s="324" t="s">
        <v>45</v>
      </c>
      <c r="C50" s="379" t="s">
        <v>9</v>
      </c>
      <c r="D50" s="357">
        <v>440</v>
      </c>
      <c r="E50" s="307">
        <v>0</v>
      </c>
      <c r="F50" s="308">
        <f t="shared" si="0"/>
        <v>0</v>
      </c>
      <c r="G50" s="310" t="s">
        <v>229</v>
      </c>
    </row>
    <row r="51" spans="1:7" x14ac:dyDescent="0.25">
      <c r="A51" s="135">
        <v>42</v>
      </c>
      <c r="B51" s="91" t="s">
        <v>85</v>
      </c>
      <c r="C51" s="136" t="s">
        <v>9</v>
      </c>
      <c r="D51" s="153">
        <v>80</v>
      </c>
      <c r="E51" s="146">
        <v>0</v>
      </c>
      <c r="F51" s="147">
        <f t="shared" si="0"/>
        <v>0</v>
      </c>
      <c r="G51" s="148"/>
    </row>
    <row r="52" spans="1:7" x14ac:dyDescent="0.25">
      <c r="A52" s="177">
        <v>43</v>
      </c>
      <c r="B52" s="91" t="s">
        <v>46</v>
      </c>
      <c r="C52" s="136" t="s">
        <v>7</v>
      </c>
      <c r="D52" s="153">
        <v>26</v>
      </c>
      <c r="E52" s="146">
        <v>0</v>
      </c>
      <c r="F52" s="147">
        <f t="shared" si="0"/>
        <v>0</v>
      </c>
      <c r="G52" s="148"/>
    </row>
    <row r="53" spans="1:7" ht="36.75" x14ac:dyDescent="0.25">
      <c r="A53" s="311">
        <v>44</v>
      </c>
      <c r="B53" s="324" t="s">
        <v>47</v>
      </c>
      <c r="C53" s="379" t="s">
        <v>49</v>
      </c>
      <c r="D53" s="357">
        <v>1</v>
      </c>
      <c r="E53" s="307">
        <v>0</v>
      </c>
      <c r="F53" s="308">
        <f t="shared" si="0"/>
        <v>0</v>
      </c>
      <c r="G53" s="310" t="s">
        <v>247</v>
      </c>
    </row>
    <row r="54" spans="1:7" x14ac:dyDescent="0.25">
      <c r="A54" s="135">
        <v>45</v>
      </c>
      <c r="B54" s="91" t="s">
        <v>219</v>
      </c>
      <c r="C54" s="136" t="s">
        <v>49</v>
      </c>
      <c r="D54" s="153">
        <v>1</v>
      </c>
      <c r="E54" s="146">
        <v>0</v>
      </c>
      <c r="F54" s="147">
        <f t="shared" si="0"/>
        <v>0</v>
      </c>
      <c r="G54" s="148"/>
    </row>
    <row r="55" spans="1:7" x14ac:dyDescent="0.25">
      <c r="A55" s="177">
        <v>46</v>
      </c>
      <c r="B55" s="91" t="s">
        <v>48</v>
      </c>
      <c r="C55" s="136" t="s">
        <v>49</v>
      </c>
      <c r="D55" s="153">
        <v>1</v>
      </c>
      <c r="E55" s="146">
        <v>0</v>
      </c>
      <c r="F55" s="147">
        <f t="shared" si="0"/>
        <v>0</v>
      </c>
      <c r="G55" s="148"/>
    </row>
    <row r="56" spans="1:7" x14ac:dyDescent="0.25">
      <c r="A56" s="178">
        <v>47</v>
      </c>
      <c r="B56" s="91" t="s">
        <v>50</v>
      </c>
      <c r="C56" s="136" t="s">
        <v>49</v>
      </c>
      <c r="D56" s="153">
        <v>1</v>
      </c>
      <c r="E56" s="146">
        <v>0</v>
      </c>
      <c r="F56" s="147">
        <f t="shared" si="0"/>
        <v>0</v>
      </c>
      <c r="G56" s="148"/>
    </row>
    <row r="57" spans="1:7" x14ac:dyDescent="0.25">
      <c r="A57" s="135">
        <v>48</v>
      </c>
      <c r="B57" s="90" t="s">
        <v>37</v>
      </c>
      <c r="C57" s="136" t="s">
        <v>49</v>
      </c>
      <c r="D57" s="153">
        <v>1</v>
      </c>
      <c r="E57" s="146">
        <v>0</v>
      </c>
      <c r="F57" s="147">
        <f t="shared" si="0"/>
        <v>0</v>
      </c>
      <c r="G57" s="148"/>
    </row>
    <row r="58" spans="1:7" ht="15.75" thickBot="1" x14ac:dyDescent="0.3">
      <c r="A58" s="179">
        <v>49</v>
      </c>
      <c r="B58" s="119" t="s">
        <v>51</v>
      </c>
      <c r="C58" s="180" t="s">
        <v>49</v>
      </c>
      <c r="D58" s="181">
        <v>1</v>
      </c>
      <c r="E58" s="160">
        <v>0</v>
      </c>
      <c r="F58" s="161">
        <f t="shared" si="0"/>
        <v>0</v>
      </c>
      <c r="G58" s="182"/>
    </row>
    <row r="59" spans="1:7" s="126" customFormat="1" x14ac:dyDescent="0.25">
      <c r="A59" s="163"/>
      <c r="B59" s="120"/>
      <c r="C59" s="164"/>
      <c r="D59" s="165"/>
      <c r="E59" s="166"/>
      <c r="F59" s="167"/>
      <c r="G59" s="168"/>
    </row>
    <row r="60" spans="1:7" s="126" customFormat="1" x14ac:dyDescent="0.25">
      <c r="A60" s="163"/>
      <c r="B60" s="120"/>
      <c r="C60" s="164"/>
      <c r="D60" s="165"/>
      <c r="E60" s="166"/>
      <c r="F60" s="167"/>
      <c r="G60" s="168"/>
    </row>
    <row r="61" spans="1:7" s="126" customFormat="1" ht="15.75" thickBot="1" x14ac:dyDescent="0.3">
      <c r="A61" s="163"/>
      <c r="B61" s="121" t="s">
        <v>52</v>
      </c>
      <c r="C61" s="164"/>
      <c r="D61" s="165"/>
      <c r="E61" s="166"/>
      <c r="F61" s="167"/>
      <c r="G61" s="168"/>
    </row>
    <row r="62" spans="1:7" x14ac:dyDescent="0.25">
      <c r="A62" s="171">
        <v>50</v>
      </c>
      <c r="B62" s="118" t="s">
        <v>58</v>
      </c>
      <c r="C62" s="172" t="s">
        <v>7</v>
      </c>
      <c r="D62" s="173">
        <v>1</v>
      </c>
      <c r="E62" s="174">
        <v>0</v>
      </c>
      <c r="F62" s="175">
        <f t="shared" si="0"/>
        <v>0</v>
      </c>
      <c r="G62" s="176"/>
    </row>
    <row r="63" spans="1:7" ht="15.75" thickBot="1" x14ac:dyDescent="0.3">
      <c r="A63" s="183"/>
      <c r="B63" s="184"/>
      <c r="C63" s="180"/>
      <c r="D63" s="181"/>
      <c r="E63" s="160"/>
      <c r="F63" s="161"/>
      <c r="G63" s="182"/>
    </row>
    <row r="64" spans="1:7" ht="15.75" thickBot="1" x14ac:dyDescent="0.3">
      <c r="A64" s="185"/>
      <c r="B64" s="186"/>
      <c r="C64" s="186"/>
      <c r="D64" s="187"/>
      <c r="E64" s="188"/>
      <c r="F64" s="189">
        <f>SUM(F1:F63)</f>
        <v>0</v>
      </c>
      <c r="G64" s="190"/>
    </row>
    <row r="65" spans="1:8" x14ac:dyDescent="0.25">
      <c r="B65" s="144"/>
      <c r="C65" s="144"/>
      <c r="D65" s="144"/>
      <c r="E65" s="144"/>
      <c r="F65" s="192"/>
      <c r="G65" s="144"/>
    </row>
    <row r="66" spans="1:8" x14ac:dyDescent="0.25">
      <c r="A66" s="193"/>
      <c r="B66" s="194"/>
      <c r="C66" s="194"/>
      <c r="D66" s="194"/>
      <c r="E66" s="194"/>
      <c r="F66" s="192"/>
      <c r="G66" s="144"/>
    </row>
    <row r="67" spans="1:8" x14ac:dyDescent="0.25">
      <c r="A67" s="193"/>
      <c r="B67" s="195"/>
      <c r="C67" s="194"/>
      <c r="D67" s="194"/>
      <c r="E67" s="194"/>
      <c r="F67" s="192"/>
      <c r="G67" s="144"/>
    </row>
    <row r="68" spans="1:8" x14ac:dyDescent="0.25">
      <c r="A68" s="193"/>
      <c r="B68" s="196"/>
      <c r="C68" s="194"/>
      <c r="D68" s="194"/>
      <c r="E68" s="193"/>
      <c r="F68" s="197"/>
      <c r="G68" s="144"/>
    </row>
    <row r="69" spans="1:8" x14ac:dyDescent="0.25">
      <c r="A69" s="193"/>
      <c r="B69" s="126"/>
      <c r="C69" s="126"/>
      <c r="D69" s="126"/>
      <c r="E69" s="198"/>
    </row>
    <row r="70" spans="1:8" x14ac:dyDescent="0.25">
      <c r="A70" s="193"/>
      <c r="B70" s="126"/>
      <c r="C70" s="126"/>
      <c r="D70" s="126"/>
      <c r="E70" s="126"/>
    </row>
    <row r="71" spans="1:8" x14ac:dyDescent="0.25">
      <c r="A71" s="193"/>
      <c r="B71" s="126"/>
      <c r="C71" s="126"/>
      <c r="D71" s="126"/>
      <c r="E71" s="126"/>
      <c r="H71" s="126"/>
    </row>
    <row r="72" spans="1:8" x14ac:dyDescent="0.25">
      <c r="A72" s="193"/>
      <c r="B72" s="126"/>
      <c r="C72" s="126"/>
      <c r="D72" s="126"/>
      <c r="E72" s="126"/>
    </row>
    <row r="73" spans="1:8" x14ac:dyDescent="0.25">
      <c r="A73" s="193"/>
      <c r="B73" s="126"/>
      <c r="C73" s="126"/>
      <c r="D73" s="126"/>
      <c r="E73" s="126"/>
    </row>
    <row r="74" spans="1:8" x14ac:dyDescent="0.25">
      <c r="A74" s="193"/>
      <c r="B74" s="126"/>
      <c r="C74" s="126"/>
      <c r="D74" s="126"/>
      <c r="E74" s="126"/>
    </row>
    <row r="75" spans="1:8" x14ac:dyDescent="0.25">
      <c r="A75" s="193"/>
      <c r="B75" s="126"/>
      <c r="C75" s="126"/>
      <c r="D75" s="126"/>
      <c r="E75" s="126"/>
    </row>
    <row r="76" spans="1:8" x14ac:dyDescent="0.25">
      <c r="A76" s="193"/>
      <c r="B76" s="126"/>
      <c r="C76" s="126"/>
      <c r="D76" s="126"/>
      <c r="E76" s="126"/>
    </row>
    <row r="77" spans="1:8" x14ac:dyDescent="0.25">
      <c r="A77" s="193"/>
      <c r="B77" s="126"/>
      <c r="C77" s="126"/>
      <c r="D77" s="126"/>
      <c r="E77" s="126"/>
    </row>
    <row r="78" spans="1:8" x14ac:dyDescent="0.25">
      <c r="A78" s="193"/>
      <c r="B78" s="126"/>
      <c r="C78" s="126"/>
      <c r="D78" s="126"/>
      <c r="E78" s="126"/>
    </row>
    <row r="79" spans="1:8" x14ac:dyDescent="0.25">
      <c r="A79" s="193"/>
      <c r="B79" s="126"/>
      <c r="C79" s="126"/>
      <c r="D79" s="126"/>
      <c r="E79" s="126"/>
    </row>
  </sheetData>
  <pageMargins left="0.17" right="0.17" top="0.26" bottom="0.26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D5CC-1E39-47B3-BF0A-6C801660EFA0}">
  <dimension ref="A1:K88"/>
  <sheetViews>
    <sheetView workbookViewId="0">
      <selection activeCell="A62" sqref="A62:F62"/>
    </sheetView>
  </sheetViews>
  <sheetFormatPr defaultRowHeight="15" x14ac:dyDescent="0.25"/>
  <cols>
    <col min="1" max="1" width="5.42578125" style="191" customWidth="1"/>
    <col min="2" max="2" width="71" style="123" customWidth="1"/>
    <col min="3" max="3" width="7.85546875" style="123" customWidth="1"/>
    <col min="4" max="4" width="9.7109375" style="123" customWidth="1"/>
    <col min="5" max="5" width="13.140625" style="123" customWidth="1"/>
    <col min="6" max="6" width="11.7109375" style="125" customWidth="1"/>
    <col min="7" max="7" width="17.28515625" style="123" customWidth="1"/>
    <col min="8" max="8" width="8.85546875" style="123" customWidth="1"/>
    <col min="9" max="9" width="9.140625" style="123"/>
    <col min="10" max="10" width="9.7109375" style="123" customWidth="1"/>
    <col min="11" max="256" width="9.140625" style="123"/>
    <col min="257" max="257" width="5.42578125" style="123" customWidth="1"/>
    <col min="258" max="258" width="84.7109375" style="123" customWidth="1"/>
    <col min="259" max="259" width="7.85546875" style="123" customWidth="1"/>
    <col min="260" max="260" width="10.7109375" style="123" customWidth="1"/>
    <col min="261" max="261" width="14.140625" style="123" customWidth="1"/>
    <col min="262" max="262" width="14.42578125" style="123" customWidth="1"/>
    <col min="263" max="263" width="17.28515625" style="123" customWidth="1"/>
    <col min="264" max="264" width="8.85546875" style="123" customWidth="1"/>
    <col min="265" max="265" width="9.140625" style="123"/>
    <col min="266" max="266" width="9.7109375" style="123" customWidth="1"/>
    <col min="267" max="512" width="9.140625" style="123"/>
    <col min="513" max="513" width="5.42578125" style="123" customWidth="1"/>
    <col min="514" max="514" width="84.7109375" style="123" customWidth="1"/>
    <col min="515" max="515" width="7.85546875" style="123" customWidth="1"/>
    <col min="516" max="516" width="10.7109375" style="123" customWidth="1"/>
    <col min="517" max="517" width="14.140625" style="123" customWidth="1"/>
    <col min="518" max="518" width="14.42578125" style="123" customWidth="1"/>
    <col min="519" max="519" width="17.28515625" style="123" customWidth="1"/>
    <col min="520" max="520" width="8.85546875" style="123" customWidth="1"/>
    <col min="521" max="521" width="9.140625" style="123"/>
    <col min="522" max="522" width="9.7109375" style="123" customWidth="1"/>
    <col min="523" max="768" width="9.140625" style="123"/>
    <col min="769" max="769" width="5.42578125" style="123" customWidth="1"/>
    <col min="770" max="770" width="84.7109375" style="123" customWidth="1"/>
    <col min="771" max="771" width="7.85546875" style="123" customWidth="1"/>
    <col min="772" max="772" width="10.7109375" style="123" customWidth="1"/>
    <col min="773" max="773" width="14.140625" style="123" customWidth="1"/>
    <col min="774" max="774" width="14.42578125" style="123" customWidth="1"/>
    <col min="775" max="775" width="17.28515625" style="123" customWidth="1"/>
    <col min="776" max="776" width="8.85546875" style="123" customWidth="1"/>
    <col min="777" max="777" width="9.140625" style="123"/>
    <col min="778" max="778" width="9.7109375" style="123" customWidth="1"/>
    <col min="779" max="1024" width="9.140625" style="123"/>
    <col min="1025" max="1025" width="5.42578125" style="123" customWidth="1"/>
    <col min="1026" max="1026" width="84.7109375" style="123" customWidth="1"/>
    <col min="1027" max="1027" width="7.85546875" style="123" customWidth="1"/>
    <col min="1028" max="1028" width="10.7109375" style="123" customWidth="1"/>
    <col min="1029" max="1029" width="14.140625" style="123" customWidth="1"/>
    <col min="1030" max="1030" width="14.42578125" style="123" customWidth="1"/>
    <col min="1031" max="1031" width="17.28515625" style="123" customWidth="1"/>
    <col min="1032" max="1032" width="8.85546875" style="123" customWidth="1"/>
    <col min="1033" max="1033" width="9.140625" style="123"/>
    <col min="1034" max="1034" width="9.7109375" style="123" customWidth="1"/>
    <col min="1035" max="1280" width="9.140625" style="123"/>
    <col min="1281" max="1281" width="5.42578125" style="123" customWidth="1"/>
    <col min="1282" max="1282" width="84.7109375" style="123" customWidth="1"/>
    <col min="1283" max="1283" width="7.85546875" style="123" customWidth="1"/>
    <col min="1284" max="1284" width="10.7109375" style="123" customWidth="1"/>
    <col min="1285" max="1285" width="14.140625" style="123" customWidth="1"/>
    <col min="1286" max="1286" width="14.42578125" style="123" customWidth="1"/>
    <col min="1287" max="1287" width="17.28515625" style="123" customWidth="1"/>
    <col min="1288" max="1288" width="8.85546875" style="123" customWidth="1"/>
    <col min="1289" max="1289" width="9.140625" style="123"/>
    <col min="1290" max="1290" width="9.7109375" style="123" customWidth="1"/>
    <col min="1291" max="1536" width="9.140625" style="123"/>
    <col min="1537" max="1537" width="5.42578125" style="123" customWidth="1"/>
    <col min="1538" max="1538" width="84.7109375" style="123" customWidth="1"/>
    <col min="1539" max="1539" width="7.85546875" style="123" customWidth="1"/>
    <col min="1540" max="1540" width="10.7109375" style="123" customWidth="1"/>
    <col min="1541" max="1541" width="14.140625" style="123" customWidth="1"/>
    <col min="1542" max="1542" width="14.42578125" style="123" customWidth="1"/>
    <col min="1543" max="1543" width="17.28515625" style="123" customWidth="1"/>
    <col min="1544" max="1544" width="8.85546875" style="123" customWidth="1"/>
    <col min="1545" max="1545" width="9.140625" style="123"/>
    <col min="1546" max="1546" width="9.7109375" style="123" customWidth="1"/>
    <col min="1547" max="1792" width="9.140625" style="123"/>
    <col min="1793" max="1793" width="5.42578125" style="123" customWidth="1"/>
    <col min="1794" max="1794" width="84.7109375" style="123" customWidth="1"/>
    <col min="1795" max="1795" width="7.85546875" style="123" customWidth="1"/>
    <col min="1796" max="1796" width="10.7109375" style="123" customWidth="1"/>
    <col min="1797" max="1797" width="14.140625" style="123" customWidth="1"/>
    <col min="1798" max="1798" width="14.42578125" style="123" customWidth="1"/>
    <col min="1799" max="1799" width="17.28515625" style="123" customWidth="1"/>
    <col min="1800" max="1800" width="8.85546875" style="123" customWidth="1"/>
    <col min="1801" max="1801" width="9.140625" style="123"/>
    <col min="1802" max="1802" width="9.7109375" style="123" customWidth="1"/>
    <col min="1803" max="2048" width="9.140625" style="123"/>
    <col min="2049" max="2049" width="5.42578125" style="123" customWidth="1"/>
    <col min="2050" max="2050" width="84.7109375" style="123" customWidth="1"/>
    <col min="2051" max="2051" width="7.85546875" style="123" customWidth="1"/>
    <col min="2052" max="2052" width="10.7109375" style="123" customWidth="1"/>
    <col min="2053" max="2053" width="14.140625" style="123" customWidth="1"/>
    <col min="2054" max="2054" width="14.42578125" style="123" customWidth="1"/>
    <col min="2055" max="2055" width="17.28515625" style="123" customWidth="1"/>
    <col min="2056" max="2056" width="8.85546875" style="123" customWidth="1"/>
    <col min="2057" max="2057" width="9.140625" style="123"/>
    <col min="2058" max="2058" width="9.7109375" style="123" customWidth="1"/>
    <col min="2059" max="2304" width="9.140625" style="123"/>
    <col min="2305" max="2305" width="5.42578125" style="123" customWidth="1"/>
    <col min="2306" max="2306" width="84.7109375" style="123" customWidth="1"/>
    <col min="2307" max="2307" width="7.85546875" style="123" customWidth="1"/>
    <col min="2308" max="2308" width="10.7109375" style="123" customWidth="1"/>
    <col min="2309" max="2309" width="14.140625" style="123" customWidth="1"/>
    <col min="2310" max="2310" width="14.42578125" style="123" customWidth="1"/>
    <col min="2311" max="2311" width="17.28515625" style="123" customWidth="1"/>
    <col min="2312" max="2312" width="8.85546875" style="123" customWidth="1"/>
    <col min="2313" max="2313" width="9.140625" style="123"/>
    <col min="2314" max="2314" width="9.7109375" style="123" customWidth="1"/>
    <col min="2315" max="2560" width="9.140625" style="123"/>
    <col min="2561" max="2561" width="5.42578125" style="123" customWidth="1"/>
    <col min="2562" max="2562" width="84.7109375" style="123" customWidth="1"/>
    <col min="2563" max="2563" width="7.85546875" style="123" customWidth="1"/>
    <col min="2564" max="2564" width="10.7109375" style="123" customWidth="1"/>
    <col min="2565" max="2565" width="14.140625" style="123" customWidth="1"/>
    <col min="2566" max="2566" width="14.42578125" style="123" customWidth="1"/>
    <col min="2567" max="2567" width="17.28515625" style="123" customWidth="1"/>
    <col min="2568" max="2568" width="8.85546875" style="123" customWidth="1"/>
    <col min="2569" max="2569" width="9.140625" style="123"/>
    <col min="2570" max="2570" width="9.7109375" style="123" customWidth="1"/>
    <col min="2571" max="2816" width="9.140625" style="123"/>
    <col min="2817" max="2817" width="5.42578125" style="123" customWidth="1"/>
    <col min="2818" max="2818" width="84.7109375" style="123" customWidth="1"/>
    <col min="2819" max="2819" width="7.85546875" style="123" customWidth="1"/>
    <col min="2820" max="2820" width="10.7109375" style="123" customWidth="1"/>
    <col min="2821" max="2821" width="14.140625" style="123" customWidth="1"/>
    <col min="2822" max="2822" width="14.42578125" style="123" customWidth="1"/>
    <col min="2823" max="2823" width="17.28515625" style="123" customWidth="1"/>
    <col min="2824" max="2824" width="8.85546875" style="123" customWidth="1"/>
    <col min="2825" max="2825" width="9.140625" style="123"/>
    <col min="2826" max="2826" width="9.7109375" style="123" customWidth="1"/>
    <col min="2827" max="3072" width="9.140625" style="123"/>
    <col min="3073" max="3073" width="5.42578125" style="123" customWidth="1"/>
    <col min="3074" max="3074" width="84.7109375" style="123" customWidth="1"/>
    <col min="3075" max="3075" width="7.85546875" style="123" customWidth="1"/>
    <col min="3076" max="3076" width="10.7109375" style="123" customWidth="1"/>
    <col min="3077" max="3077" width="14.140625" style="123" customWidth="1"/>
    <col min="3078" max="3078" width="14.42578125" style="123" customWidth="1"/>
    <col min="3079" max="3079" width="17.28515625" style="123" customWidth="1"/>
    <col min="3080" max="3080" width="8.85546875" style="123" customWidth="1"/>
    <col min="3081" max="3081" width="9.140625" style="123"/>
    <col min="3082" max="3082" width="9.7109375" style="123" customWidth="1"/>
    <col min="3083" max="3328" width="9.140625" style="123"/>
    <col min="3329" max="3329" width="5.42578125" style="123" customWidth="1"/>
    <col min="3330" max="3330" width="84.7109375" style="123" customWidth="1"/>
    <col min="3331" max="3331" width="7.85546875" style="123" customWidth="1"/>
    <col min="3332" max="3332" width="10.7109375" style="123" customWidth="1"/>
    <col min="3333" max="3333" width="14.140625" style="123" customWidth="1"/>
    <col min="3334" max="3334" width="14.42578125" style="123" customWidth="1"/>
    <col min="3335" max="3335" width="17.28515625" style="123" customWidth="1"/>
    <col min="3336" max="3336" width="8.85546875" style="123" customWidth="1"/>
    <col min="3337" max="3337" width="9.140625" style="123"/>
    <col min="3338" max="3338" width="9.7109375" style="123" customWidth="1"/>
    <col min="3339" max="3584" width="9.140625" style="123"/>
    <col min="3585" max="3585" width="5.42578125" style="123" customWidth="1"/>
    <col min="3586" max="3586" width="84.7109375" style="123" customWidth="1"/>
    <col min="3587" max="3587" width="7.85546875" style="123" customWidth="1"/>
    <col min="3588" max="3588" width="10.7109375" style="123" customWidth="1"/>
    <col min="3589" max="3589" width="14.140625" style="123" customWidth="1"/>
    <col min="3590" max="3590" width="14.42578125" style="123" customWidth="1"/>
    <col min="3591" max="3591" width="17.28515625" style="123" customWidth="1"/>
    <col min="3592" max="3592" width="8.85546875" style="123" customWidth="1"/>
    <col min="3593" max="3593" width="9.140625" style="123"/>
    <col min="3594" max="3594" width="9.7109375" style="123" customWidth="1"/>
    <col min="3595" max="3840" width="9.140625" style="123"/>
    <col min="3841" max="3841" width="5.42578125" style="123" customWidth="1"/>
    <col min="3842" max="3842" width="84.7109375" style="123" customWidth="1"/>
    <col min="3843" max="3843" width="7.85546875" style="123" customWidth="1"/>
    <col min="3844" max="3844" width="10.7109375" style="123" customWidth="1"/>
    <col min="3845" max="3845" width="14.140625" style="123" customWidth="1"/>
    <col min="3846" max="3846" width="14.42578125" style="123" customWidth="1"/>
    <col min="3847" max="3847" width="17.28515625" style="123" customWidth="1"/>
    <col min="3848" max="3848" width="8.85546875" style="123" customWidth="1"/>
    <col min="3849" max="3849" width="9.140625" style="123"/>
    <col min="3850" max="3850" width="9.7109375" style="123" customWidth="1"/>
    <col min="3851" max="4096" width="9.140625" style="123"/>
    <col min="4097" max="4097" width="5.42578125" style="123" customWidth="1"/>
    <col min="4098" max="4098" width="84.7109375" style="123" customWidth="1"/>
    <col min="4099" max="4099" width="7.85546875" style="123" customWidth="1"/>
    <col min="4100" max="4100" width="10.7109375" style="123" customWidth="1"/>
    <col min="4101" max="4101" width="14.140625" style="123" customWidth="1"/>
    <col min="4102" max="4102" width="14.42578125" style="123" customWidth="1"/>
    <col min="4103" max="4103" width="17.28515625" style="123" customWidth="1"/>
    <col min="4104" max="4104" width="8.85546875" style="123" customWidth="1"/>
    <col min="4105" max="4105" width="9.140625" style="123"/>
    <col min="4106" max="4106" width="9.7109375" style="123" customWidth="1"/>
    <col min="4107" max="4352" width="9.140625" style="123"/>
    <col min="4353" max="4353" width="5.42578125" style="123" customWidth="1"/>
    <col min="4354" max="4354" width="84.7109375" style="123" customWidth="1"/>
    <col min="4355" max="4355" width="7.85546875" style="123" customWidth="1"/>
    <col min="4356" max="4356" width="10.7109375" style="123" customWidth="1"/>
    <col min="4357" max="4357" width="14.140625" style="123" customWidth="1"/>
    <col min="4358" max="4358" width="14.42578125" style="123" customWidth="1"/>
    <col min="4359" max="4359" width="17.28515625" style="123" customWidth="1"/>
    <col min="4360" max="4360" width="8.85546875" style="123" customWidth="1"/>
    <col min="4361" max="4361" width="9.140625" style="123"/>
    <col min="4362" max="4362" width="9.7109375" style="123" customWidth="1"/>
    <col min="4363" max="4608" width="9.140625" style="123"/>
    <col min="4609" max="4609" width="5.42578125" style="123" customWidth="1"/>
    <col min="4610" max="4610" width="84.7109375" style="123" customWidth="1"/>
    <col min="4611" max="4611" width="7.85546875" style="123" customWidth="1"/>
    <col min="4612" max="4612" width="10.7109375" style="123" customWidth="1"/>
    <col min="4613" max="4613" width="14.140625" style="123" customWidth="1"/>
    <col min="4614" max="4614" width="14.42578125" style="123" customWidth="1"/>
    <col min="4615" max="4615" width="17.28515625" style="123" customWidth="1"/>
    <col min="4616" max="4616" width="8.85546875" style="123" customWidth="1"/>
    <col min="4617" max="4617" width="9.140625" style="123"/>
    <col min="4618" max="4618" width="9.7109375" style="123" customWidth="1"/>
    <col min="4619" max="4864" width="9.140625" style="123"/>
    <col min="4865" max="4865" width="5.42578125" style="123" customWidth="1"/>
    <col min="4866" max="4866" width="84.7109375" style="123" customWidth="1"/>
    <col min="4867" max="4867" width="7.85546875" style="123" customWidth="1"/>
    <col min="4868" max="4868" width="10.7109375" style="123" customWidth="1"/>
    <col min="4869" max="4869" width="14.140625" style="123" customWidth="1"/>
    <col min="4870" max="4870" width="14.42578125" style="123" customWidth="1"/>
    <col min="4871" max="4871" width="17.28515625" style="123" customWidth="1"/>
    <col min="4872" max="4872" width="8.85546875" style="123" customWidth="1"/>
    <col min="4873" max="4873" width="9.140625" style="123"/>
    <col min="4874" max="4874" width="9.7109375" style="123" customWidth="1"/>
    <col min="4875" max="5120" width="9.140625" style="123"/>
    <col min="5121" max="5121" width="5.42578125" style="123" customWidth="1"/>
    <col min="5122" max="5122" width="84.7109375" style="123" customWidth="1"/>
    <col min="5123" max="5123" width="7.85546875" style="123" customWidth="1"/>
    <col min="5124" max="5124" width="10.7109375" style="123" customWidth="1"/>
    <col min="5125" max="5125" width="14.140625" style="123" customWidth="1"/>
    <col min="5126" max="5126" width="14.42578125" style="123" customWidth="1"/>
    <col min="5127" max="5127" width="17.28515625" style="123" customWidth="1"/>
    <col min="5128" max="5128" width="8.85546875" style="123" customWidth="1"/>
    <col min="5129" max="5129" width="9.140625" style="123"/>
    <col min="5130" max="5130" width="9.7109375" style="123" customWidth="1"/>
    <col min="5131" max="5376" width="9.140625" style="123"/>
    <col min="5377" max="5377" width="5.42578125" style="123" customWidth="1"/>
    <col min="5378" max="5378" width="84.7109375" style="123" customWidth="1"/>
    <col min="5379" max="5379" width="7.85546875" style="123" customWidth="1"/>
    <col min="5380" max="5380" width="10.7109375" style="123" customWidth="1"/>
    <col min="5381" max="5381" width="14.140625" style="123" customWidth="1"/>
    <col min="5382" max="5382" width="14.42578125" style="123" customWidth="1"/>
    <col min="5383" max="5383" width="17.28515625" style="123" customWidth="1"/>
    <col min="5384" max="5384" width="8.85546875" style="123" customWidth="1"/>
    <col min="5385" max="5385" width="9.140625" style="123"/>
    <col min="5386" max="5386" width="9.7109375" style="123" customWidth="1"/>
    <col min="5387" max="5632" width="9.140625" style="123"/>
    <col min="5633" max="5633" width="5.42578125" style="123" customWidth="1"/>
    <col min="5634" max="5634" width="84.7109375" style="123" customWidth="1"/>
    <col min="5635" max="5635" width="7.85546875" style="123" customWidth="1"/>
    <col min="5636" max="5636" width="10.7109375" style="123" customWidth="1"/>
    <col min="5637" max="5637" width="14.140625" style="123" customWidth="1"/>
    <col min="5638" max="5638" width="14.42578125" style="123" customWidth="1"/>
    <col min="5639" max="5639" width="17.28515625" style="123" customWidth="1"/>
    <col min="5640" max="5640" width="8.85546875" style="123" customWidth="1"/>
    <col min="5641" max="5641" width="9.140625" style="123"/>
    <col min="5642" max="5642" width="9.7109375" style="123" customWidth="1"/>
    <col min="5643" max="5888" width="9.140625" style="123"/>
    <col min="5889" max="5889" width="5.42578125" style="123" customWidth="1"/>
    <col min="5890" max="5890" width="84.7109375" style="123" customWidth="1"/>
    <col min="5891" max="5891" width="7.85546875" style="123" customWidth="1"/>
    <col min="5892" max="5892" width="10.7109375" style="123" customWidth="1"/>
    <col min="5893" max="5893" width="14.140625" style="123" customWidth="1"/>
    <col min="5894" max="5894" width="14.42578125" style="123" customWidth="1"/>
    <col min="5895" max="5895" width="17.28515625" style="123" customWidth="1"/>
    <col min="5896" max="5896" width="8.85546875" style="123" customWidth="1"/>
    <col min="5897" max="5897" width="9.140625" style="123"/>
    <col min="5898" max="5898" width="9.7109375" style="123" customWidth="1"/>
    <col min="5899" max="6144" width="9.140625" style="123"/>
    <col min="6145" max="6145" width="5.42578125" style="123" customWidth="1"/>
    <col min="6146" max="6146" width="84.7109375" style="123" customWidth="1"/>
    <col min="6147" max="6147" width="7.85546875" style="123" customWidth="1"/>
    <col min="6148" max="6148" width="10.7109375" style="123" customWidth="1"/>
    <col min="6149" max="6149" width="14.140625" style="123" customWidth="1"/>
    <col min="6150" max="6150" width="14.42578125" style="123" customWidth="1"/>
    <col min="6151" max="6151" width="17.28515625" style="123" customWidth="1"/>
    <col min="6152" max="6152" width="8.85546875" style="123" customWidth="1"/>
    <col min="6153" max="6153" width="9.140625" style="123"/>
    <col min="6154" max="6154" width="9.7109375" style="123" customWidth="1"/>
    <col min="6155" max="6400" width="9.140625" style="123"/>
    <col min="6401" max="6401" width="5.42578125" style="123" customWidth="1"/>
    <col min="6402" max="6402" width="84.7109375" style="123" customWidth="1"/>
    <col min="6403" max="6403" width="7.85546875" style="123" customWidth="1"/>
    <col min="6404" max="6404" width="10.7109375" style="123" customWidth="1"/>
    <col min="6405" max="6405" width="14.140625" style="123" customWidth="1"/>
    <col min="6406" max="6406" width="14.42578125" style="123" customWidth="1"/>
    <col min="6407" max="6407" width="17.28515625" style="123" customWidth="1"/>
    <col min="6408" max="6408" width="8.85546875" style="123" customWidth="1"/>
    <col min="6409" max="6409" width="9.140625" style="123"/>
    <col min="6410" max="6410" width="9.7109375" style="123" customWidth="1"/>
    <col min="6411" max="6656" width="9.140625" style="123"/>
    <col min="6657" max="6657" width="5.42578125" style="123" customWidth="1"/>
    <col min="6658" max="6658" width="84.7109375" style="123" customWidth="1"/>
    <col min="6659" max="6659" width="7.85546875" style="123" customWidth="1"/>
    <col min="6660" max="6660" width="10.7109375" style="123" customWidth="1"/>
    <col min="6661" max="6661" width="14.140625" style="123" customWidth="1"/>
    <col min="6662" max="6662" width="14.42578125" style="123" customWidth="1"/>
    <col min="6663" max="6663" width="17.28515625" style="123" customWidth="1"/>
    <col min="6664" max="6664" width="8.85546875" style="123" customWidth="1"/>
    <col min="6665" max="6665" width="9.140625" style="123"/>
    <col min="6666" max="6666" width="9.7109375" style="123" customWidth="1"/>
    <col min="6667" max="6912" width="9.140625" style="123"/>
    <col min="6913" max="6913" width="5.42578125" style="123" customWidth="1"/>
    <col min="6914" max="6914" width="84.7109375" style="123" customWidth="1"/>
    <col min="6915" max="6915" width="7.85546875" style="123" customWidth="1"/>
    <col min="6916" max="6916" width="10.7109375" style="123" customWidth="1"/>
    <col min="6917" max="6917" width="14.140625" style="123" customWidth="1"/>
    <col min="6918" max="6918" width="14.42578125" style="123" customWidth="1"/>
    <col min="6919" max="6919" width="17.28515625" style="123" customWidth="1"/>
    <col min="6920" max="6920" width="8.85546875" style="123" customWidth="1"/>
    <col min="6921" max="6921" width="9.140625" style="123"/>
    <col min="6922" max="6922" width="9.7109375" style="123" customWidth="1"/>
    <col min="6923" max="7168" width="9.140625" style="123"/>
    <col min="7169" max="7169" width="5.42578125" style="123" customWidth="1"/>
    <col min="7170" max="7170" width="84.7109375" style="123" customWidth="1"/>
    <col min="7171" max="7171" width="7.85546875" style="123" customWidth="1"/>
    <col min="7172" max="7172" width="10.7109375" style="123" customWidth="1"/>
    <col min="7173" max="7173" width="14.140625" style="123" customWidth="1"/>
    <col min="7174" max="7174" width="14.42578125" style="123" customWidth="1"/>
    <col min="7175" max="7175" width="17.28515625" style="123" customWidth="1"/>
    <col min="7176" max="7176" width="8.85546875" style="123" customWidth="1"/>
    <col min="7177" max="7177" width="9.140625" style="123"/>
    <col min="7178" max="7178" width="9.7109375" style="123" customWidth="1"/>
    <col min="7179" max="7424" width="9.140625" style="123"/>
    <col min="7425" max="7425" width="5.42578125" style="123" customWidth="1"/>
    <col min="7426" max="7426" width="84.7109375" style="123" customWidth="1"/>
    <col min="7427" max="7427" width="7.85546875" style="123" customWidth="1"/>
    <col min="7428" max="7428" width="10.7109375" style="123" customWidth="1"/>
    <col min="7429" max="7429" width="14.140625" style="123" customWidth="1"/>
    <col min="7430" max="7430" width="14.42578125" style="123" customWidth="1"/>
    <col min="7431" max="7431" width="17.28515625" style="123" customWidth="1"/>
    <col min="7432" max="7432" width="8.85546875" style="123" customWidth="1"/>
    <col min="7433" max="7433" width="9.140625" style="123"/>
    <col min="7434" max="7434" width="9.7109375" style="123" customWidth="1"/>
    <col min="7435" max="7680" width="9.140625" style="123"/>
    <col min="7681" max="7681" width="5.42578125" style="123" customWidth="1"/>
    <col min="7682" max="7682" width="84.7109375" style="123" customWidth="1"/>
    <col min="7683" max="7683" width="7.85546875" style="123" customWidth="1"/>
    <col min="7684" max="7684" width="10.7109375" style="123" customWidth="1"/>
    <col min="7685" max="7685" width="14.140625" style="123" customWidth="1"/>
    <col min="7686" max="7686" width="14.42578125" style="123" customWidth="1"/>
    <col min="7687" max="7687" width="17.28515625" style="123" customWidth="1"/>
    <col min="7688" max="7688" width="8.85546875" style="123" customWidth="1"/>
    <col min="7689" max="7689" width="9.140625" style="123"/>
    <col min="7690" max="7690" width="9.7109375" style="123" customWidth="1"/>
    <col min="7691" max="7936" width="9.140625" style="123"/>
    <col min="7937" max="7937" width="5.42578125" style="123" customWidth="1"/>
    <col min="7938" max="7938" width="84.7109375" style="123" customWidth="1"/>
    <col min="7939" max="7939" width="7.85546875" style="123" customWidth="1"/>
    <col min="7940" max="7940" width="10.7109375" style="123" customWidth="1"/>
    <col min="7941" max="7941" width="14.140625" style="123" customWidth="1"/>
    <col min="7942" max="7942" width="14.42578125" style="123" customWidth="1"/>
    <col min="7943" max="7943" width="17.28515625" style="123" customWidth="1"/>
    <col min="7944" max="7944" width="8.85546875" style="123" customWidth="1"/>
    <col min="7945" max="7945" width="9.140625" style="123"/>
    <col min="7946" max="7946" width="9.7109375" style="123" customWidth="1"/>
    <col min="7947" max="8192" width="9.140625" style="123"/>
    <col min="8193" max="8193" width="5.42578125" style="123" customWidth="1"/>
    <col min="8194" max="8194" width="84.7109375" style="123" customWidth="1"/>
    <col min="8195" max="8195" width="7.85546875" style="123" customWidth="1"/>
    <col min="8196" max="8196" width="10.7109375" style="123" customWidth="1"/>
    <col min="8197" max="8197" width="14.140625" style="123" customWidth="1"/>
    <col min="8198" max="8198" width="14.42578125" style="123" customWidth="1"/>
    <col min="8199" max="8199" width="17.28515625" style="123" customWidth="1"/>
    <col min="8200" max="8200" width="8.85546875" style="123" customWidth="1"/>
    <col min="8201" max="8201" width="9.140625" style="123"/>
    <col min="8202" max="8202" width="9.7109375" style="123" customWidth="1"/>
    <col min="8203" max="8448" width="9.140625" style="123"/>
    <col min="8449" max="8449" width="5.42578125" style="123" customWidth="1"/>
    <col min="8450" max="8450" width="84.7109375" style="123" customWidth="1"/>
    <col min="8451" max="8451" width="7.85546875" style="123" customWidth="1"/>
    <col min="8452" max="8452" width="10.7109375" style="123" customWidth="1"/>
    <col min="8453" max="8453" width="14.140625" style="123" customWidth="1"/>
    <col min="8454" max="8454" width="14.42578125" style="123" customWidth="1"/>
    <col min="8455" max="8455" width="17.28515625" style="123" customWidth="1"/>
    <col min="8456" max="8456" width="8.85546875" style="123" customWidth="1"/>
    <col min="8457" max="8457" width="9.140625" style="123"/>
    <col min="8458" max="8458" width="9.7109375" style="123" customWidth="1"/>
    <col min="8459" max="8704" width="9.140625" style="123"/>
    <col min="8705" max="8705" width="5.42578125" style="123" customWidth="1"/>
    <col min="8706" max="8706" width="84.7109375" style="123" customWidth="1"/>
    <col min="8707" max="8707" width="7.85546875" style="123" customWidth="1"/>
    <col min="8708" max="8708" width="10.7109375" style="123" customWidth="1"/>
    <col min="8709" max="8709" width="14.140625" style="123" customWidth="1"/>
    <col min="8710" max="8710" width="14.42578125" style="123" customWidth="1"/>
    <col min="8711" max="8711" width="17.28515625" style="123" customWidth="1"/>
    <col min="8712" max="8712" width="8.85546875" style="123" customWidth="1"/>
    <col min="8713" max="8713" width="9.140625" style="123"/>
    <col min="8714" max="8714" width="9.7109375" style="123" customWidth="1"/>
    <col min="8715" max="8960" width="9.140625" style="123"/>
    <col min="8961" max="8961" width="5.42578125" style="123" customWidth="1"/>
    <col min="8962" max="8962" width="84.7109375" style="123" customWidth="1"/>
    <col min="8963" max="8963" width="7.85546875" style="123" customWidth="1"/>
    <col min="8964" max="8964" width="10.7109375" style="123" customWidth="1"/>
    <col min="8965" max="8965" width="14.140625" style="123" customWidth="1"/>
    <col min="8966" max="8966" width="14.42578125" style="123" customWidth="1"/>
    <col min="8967" max="8967" width="17.28515625" style="123" customWidth="1"/>
    <col min="8968" max="8968" width="8.85546875" style="123" customWidth="1"/>
    <col min="8969" max="8969" width="9.140625" style="123"/>
    <col min="8970" max="8970" width="9.7109375" style="123" customWidth="1"/>
    <col min="8971" max="9216" width="9.140625" style="123"/>
    <col min="9217" max="9217" width="5.42578125" style="123" customWidth="1"/>
    <col min="9218" max="9218" width="84.7109375" style="123" customWidth="1"/>
    <col min="9219" max="9219" width="7.85546875" style="123" customWidth="1"/>
    <col min="9220" max="9220" width="10.7109375" style="123" customWidth="1"/>
    <col min="9221" max="9221" width="14.140625" style="123" customWidth="1"/>
    <col min="9222" max="9222" width="14.42578125" style="123" customWidth="1"/>
    <col min="9223" max="9223" width="17.28515625" style="123" customWidth="1"/>
    <col min="9224" max="9224" width="8.85546875" style="123" customWidth="1"/>
    <col min="9225" max="9225" width="9.140625" style="123"/>
    <col min="9226" max="9226" width="9.7109375" style="123" customWidth="1"/>
    <col min="9227" max="9472" width="9.140625" style="123"/>
    <col min="9473" max="9473" width="5.42578125" style="123" customWidth="1"/>
    <col min="9474" max="9474" width="84.7109375" style="123" customWidth="1"/>
    <col min="9475" max="9475" width="7.85546875" style="123" customWidth="1"/>
    <col min="9476" max="9476" width="10.7109375" style="123" customWidth="1"/>
    <col min="9477" max="9477" width="14.140625" style="123" customWidth="1"/>
    <col min="9478" max="9478" width="14.42578125" style="123" customWidth="1"/>
    <col min="9479" max="9479" width="17.28515625" style="123" customWidth="1"/>
    <col min="9480" max="9480" width="8.85546875" style="123" customWidth="1"/>
    <col min="9481" max="9481" width="9.140625" style="123"/>
    <col min="9482" max="9482" width="9.7109375" style="123" customWidth="1"/>
    <col min="9483" max="9728" width="9.140625" style="123"/>
    <col min="9729" max="9729" width="5.42578125" style="123" customWidth="1"/>
    <col min="9730" max="9730" width="84.7109375" style="123" customWidth="1"/>
    <col min="9731" max="9731" width="7.85546875" style="123" customWidth="1"/>
    <col min="9732" max="9732" width="10.7109375" style="123" customWidth="1"/>
    <col min="9733" max="9733" width="14.140625" style="123" customWidth="1"/>
    <col min="9734" max="9734" width="14.42578125" style="123" customWidth="1"/>
    <col min="9735" max="9735" width="17.28515625" style="123" customWidth="1"/>
    <col min="9736" max="9736" width="8.85546875" style="123" customWidth="1"/>
    <col min="9737" max="9737" width="9.140625" style="123"/>
    <col min="9738" max="9738" width="9.7109375" style="123" customWidth="1"/>
    <col min="9739" max="9984" width="9.140625" style="123"/>
    <col min="9985" max="9985" width="5.42578125" style="123" customWidth="1"/>
    <col min="9986" max="9986" width="84.7109375" style="123" customWidth="1"/>
    <col min="9987" max="9987" width="7.85546875" style="123" customWidth="1"/>
    <col min="9988" max="9988" width="10.7109375" style="123" customWidth="1"/>
    <col min="9989" max="9989" width="14.140625" style="123" customWidth="1"/>
    <col min="9990" max="9990" width="14.42578125" style="123" customWidth="1"/>
    <col min="9991" max="9991" width="17.28515625" style="123" customWidth="1"/>
    <col min="9992" max="9992" width="8.85546875" style="123" customWidth="1"/>
    <col min="9993" max="9993" width="9.140625" style="123"/>
    <col min="9994" max="9994" width="9.7109375" style="123" customWidth="1"/>
    <col min="9995" max="10240" width="9.140625" style="123"/>
    <col min="10241" max="10241" width="5.42578125" style="123" customWidth="1"/>
    <col min="10242" max="10242" width="84.7109375" style="123" customWidth="1"/>
    <col min="10243" max="10243" width="7.85546875" style="123" customWidth="1"/>
    <col min="10244" max="10244" width="10.7109375" style="123" customWidth="1"/>
    <col min="10245" max="10245" width="14.140625" style="123" customWidth="1"/>
    <col min="10246" max="10246" width="14.42578125" style="123" customWidth="1"/>
    <col min="10247" max="10247" width="17.28515625" style="123" customWidth="1"/>
    <col min="10248" max="10248" width="8.85546875" style="123" customWidth="1"/>
    <col min="10249" max="10249" width="9.140625" style="123"/>
    <col min="10250" max="10250" width="9.7109375" style="123" customWidth="1"/>
    <col min="10251" max="10496" width="9.140625" style="123"/>
    <col min="10497" max="10497" width="5.42578125" style="123" customWidth="1"/>
    <col min="10498" max="10498" width="84.7109375" style="123" customWidth="1"/>
    <col min="10499" max="10499" width="7.85546875" style="123" customWidth="1"/>
    <col min="10500" max="10500" width="10.7109375" style="123" customWidth="1"/>
    <col min="10501" max="10501" width="14.140625" style="123" customWidth="1"/>
    <col min="10502" max="10502" width="14.42578125" style="123" customWidth="1"/>
    <col min="10503" max="10503" width="17.28515625" style="123" customWidth="1"/>
    <col min="10504" max="10504" width="8.85546875" style="123" customWidth="1"/>
    <col min="10505" max="10505" width="9.140625" style="123"/>
    <col min="10506" max="10506" width="9.7109375" style="123" customWidth="1"/>
    <col min="10507" max="10752" width="9.140625" style="123"/>
    <col min="10753" max="10753" width="5.42578125" style="123" customWidth="1"/>
    <col min="10754" max="10754" width="84.7109375" style="123" customWidth="1"/>
    <col min="10755" max="10755" width="7.85546875" style="123" customWidth="1"/>
    <col min="10756" max="10756" width="10.7109375" style="123" customWidth="1"/>
    <col min="10757" max="10757" width="14.140625" style="123" customWidth="1"/>
    <col min="10758" max="10758" width="14.42578125" style="123" customWidth="1"/>
    <col min="10759" max="10759" width="17.28515625" style="123" customWidth="1"/>
    <col min="10760" max="10760" width="8.85546875" style="123" customWidth="1"/>
    <col min="10761" max="10761" width="9.140625" style="123"/>
    <col min="10762" max="10762" width="9.7109375" style="123" customWidth="1"/>
    <col min="10763" max="11008" width="9.140625" style="123"/>
    <col min="11009" max="11009" width="5.42578125" style="123" customWidth="1"/>
    <col min="11010" max="11010" width="84.7109375" style="123" customWidth="1"/>
    <col min="11011" max="11011" width="7.85546875" style="123" customWidth="1"/>
    <col min="11012" max="11012" width="10.7109375" style="123" customWidth="1"/>
    <col min="11013" max="11013" width="14.140625" style="123" customWidth="1"/>
    <col min="11014" max="11014" width="14.42578125" style="123" customWidth="1"/>
    <col min="11015" max="11015" width="17.28515625" style="123" customWidth="1"/>
    <col min="11016" max="11016" width="8.85546875" style="123" customWidth="1"/>
    <col min="11017" max="11017" width="9.140625" style="123"/>
    <col min="11018" max="11018" width="9.7109375" style="123" customWidth="1"/>
    <col min="11019" max="11264" width="9.140625" style="123"/>
    <col min="11265" max="11265" width="5.42578125" style="123" customWidth="1"/>
    <col min="11266" max="11266" width="84.7109375" style="123" customWidth="1"/>
    <col min="11267" max="11267" width="7.85546875" style="123" customWidth="1"/>
    <col min="11268" max="11268" width="10.7109375" style="123" customWidth="1"/>
    <col min="11269" max="11269" width="14.140625" style="123" customWidth="1"/>
    <col min="11270" max="11270" width="14.42578125" style="123" customWidth="1"/>
    <col min="11271" max="11271" width="17.28515625" style="123" customWidth="1"/>
    <col min="11272" max="11272" width="8.85546875" style="123" customWidth="1"/>
    <col min="11273" max="11273" width="9.140625" style="123"/>
    <col min="11274" max="11274" width="9.7109375" style="123" customWidth="1"/>
    <col min="11275" max="11520" width="9.140625" style="123"/>
    <col min="11521" max="11521" width="5.42578125" style="123" customWidth="1"/>
    <col min="11522" max="11522" width="84.7109375" style="123" customWidth="1"/>
    <col min="11523" max="11523" width="7.85546875" style="123" customWidth="1"/>
    <col min="11524" max="11524" width="10.7109375" style="123" customWidth="1"/>
    <col min="11525" max="11525" width="14.140625" style="123" customWidth="1"/>
    <col min="11526" max="11526" width="14.42578125" style="123" customWidth="1"/>
    <col min="11527" max="11527" width="17.28515625" style="123" customWidth="1"/>
    <col min="11528" max="11528" width="8.85546875" style="123" customWidth="1"/>
    <col min="11529" max="11529" width="9.140625" style="123"/>
    <col min="11530" max="11530" width="9.7109375" style="123" customWidth="1"/>
    <col min="11531" max="11776" width="9.140625" style="123"/>
    <col min="11777" max="11777" width="5.42578125" style="123" customWidth="1"/>
    <col min="11778" max="11778" width="84.7109375" style="123" customWidth="1"/>
    <col min="11779" max="11779" width="7.85546875" style="123" customWidth="1"/>
    <col min="11780" max="11780" width="10.7109375" style="123" customWidth="1"/>
    <col min="11781" max="11781" width="14.140625" style="123" customWidth="1"/>
    <col min="11782" max="11782" width="14.42578125" style="123" customWidth="1"/>
    <col min="11783" max="11783" width="17.28515625" style="123" customWidth="1"/>
    <col min="11784" max="11784" width="8.85546875" style="123" customWidth="1"/>
    <col min="11785" max="11785" width="9.140625" style="123"/>
    <col min="11786" max="11786" width="9.7109375" style="123" customWidth="1"/>
    <col min="11787" max="12032" width="9.140625" style="123"/>
    <col min="12033" max="12033" width="5.42578125" style="123" customWidth="1"/>
    <col min="12034" max="12034" width="84.7109375" style="123" customWidth="1"/>
    <col min="12035" max="12035" width="7.85546875" style="123" customWidth="1"/>
    <col min="12036" max="12036" width="10.7109375" style="123" customWidth="1"/>
    <col min="12037" max="12037" width="14.140625" style="123" customWidth="1"/>
    <col min="12038" max="12038" width="14.42578125" style="123" customWidth="1"/>
    <col min="12039" max="12039" width="17.28515625" style="123" customWidth="1"/>
    <col min="12040" max="12040" width="8.85546875" style="123" customWidth="1"/>
    <col min="12041" max="12041" width="9.140625" style="123"/>
    <col min="12042" max="12042" width="9.7109375" style="123" customWidth="1"/>
    <col min="12043" max="12288" width="9.140625" style="123"/>
    <col min="12289" max="12289" width="5.42578125" style="123" customWidth="1"/>
    <col min="12290" max="12290" width="84.7109375" style="123" customWidth="1"/>
    <col min="12291" max="12291" width="7.85546875" style="123" customWidth="1"/>
    <col min="12292" max="12292" width="10.7109375" style="123" customWidth="1"/>
    <col min="12293" max="12293" width="14.140625" style="123" customWidth="1"/>
    <col min="12294" max="12294" width="14.42578125" style="123" customWidth="1"/>
    <col min="12295" max="12295" width="17.28515625" style="123" customWidth="1"/>
    <col min="12296" max="12296" width="8.85546875" style="123" customWidth="1"/>
    <col min="12297" max="12297" width="9.140625" style="123"/>
    <col min="12298" max="12298" width="9.7109375" style="123" customWidth="1"/>
    <col min="12299" max="12544" width="9.140625" style="123"/>
    <col min="12545" max="12545" width="5.42578125" style="123" customWidth="1"/>
    <col min="12546" max="12546" width="84.7109375" style="123" customWidth="1"/>
    <col min="12547" max="12547" width="7.85546875" style="123" customWidth="1"/>
    <col min="12548" max="12548" width="10.7109375" style="123" customWidth="1"/>
    <col min="12549" max="12549" width="14.140625" style="123" customWidth="1"/>
    <col min="12550" max="12550" width="14.42578125" style="123" customWidth="1"/>
    <col min="12551" max="12551" width="17.28515625" style="123" customWidth="1"/>
    <col min="12552" max="12552" width="8.85546875" style="123" customWidth="1"/>
    <col min="12553" max="12553" width="9.140625" style="123"/>
    <col min="12554" max="12554" width="9.7109375" style="123" customWidth="1"/>
    <col min="12555" max="12800" width="9.140625" style="123"/>
    <col min="12801" max="12801" width="5.42578125" style="123" customWidth="1"/>
    <col min="12802" max="12802" width="84.7109375" style="123" customWidth="1"/>
    <col min="12803" max="12803" width="7.85546875" style="123" customWidth="1"/>
    <col min="12804" max="12804" width="10.7109375" style="123" customWidth="1"/>
    <col min="12805" max="12805" width="14.140625" style="123" customWidth="1"/>
    <col min="12806" max="12806" width="14.42578125" style="123" customWidth="1"/>
    <col min="12807" max="12807" width="17.28515625" style="123" customWidth="1"/>
    <col min="12808" max="12808" width="8.85546875" style="123" customWidth="1"/>
    <col min="12809" max="12809" width="9.140625" style="123"/>
    <col min="12810" max="12810" width="9.7109375" style="123" customWidth="1"/>
    <col min="12811" max="13056" width="9.140625" style="123"/>
    <col min="13057" max="13057" width="5.42578125" style="123" customWidth="1"/>
    <col min="13058" max="13058" width="84.7109375" style="123" customWidth="1"/>
    <col min="13059" max="13059" width="7.85546875" style="123" customWidth="1"/>
    <col min="13060" max="13060" width="10.7109375" style="123" customWidth="1"/>
    <col min="13061" max="13061" width="14.140625" style="123" customWidth="1"/>
    <col min="13062" max="13062" width="14.42578125" style="123" customWidth="1"/>
    <col min="13063" max="13063" width="17.28515625" style="123" customWidth="1"/>
    <col min="13064" max="13064" width="8.85546875" style="123" customWidth="1"/>
    <col min="13065" max="13065" width="9.140625" style="123"/>
    <col min="13066" max="13066" width="9.7109375" style="123" customWidth="1"/>
    <col min="13067" max="13312" width="9.140625" style="123"/>
    <col min="13313" max="13313" width="5.42578125" style="123" customWidth="1"/>
    <col min="13314" max="13314" width="84.7109375" style="123" customWidth="1"/>
    <col min="13315" max="13315" width="7.85546875" style="123" customWidth="1"/>
    <col min="13316" max="13316" width="10.7109375" style="123" customWidth="1"/>
    <col min="13317" max="13317" width="14.140625" style="123" customWidth="1"/>
    <col min="13318" max="13318" width="14.42578125" style="123" customWidth="1"/>
    <col min="13319" max="13319" width="17.28515625" style="123" customWidth="1"/>
    <col min="13320" max="13320" width="8.85546875" style="123" customWidth="1"/>
    <col min="13321" max="13321" width="9.140625" style="123"/>
    <col min="13322" max="13322" width="9.7109375" style="123" customWidth="1"/>
    <col min="13323" max="13568" width="9.140625" style="123"/>
    <col min="13569" max="13569" width="5.42578125" style="123" customWidth="1"/>
    <col min="13570" max="13570" width="84.7109375" style="123" customWidth="1"/>
    <col min="13571" max="13571" width="7.85546875" style="123" customWidth="1"/>
    <col min="13572" max="13572" width="10.7109375" style="123" customWidth="1"/>
    <col min="13573" max="13573" width="14.140625" style="123" customWidth="1"/>
    <col min="13574" max="13574" width="14.42578125" style="123" customWidth="1"/>
    <col min="13575" max="13575" width="17.28515625" style="123" customWidth="1"/>
    <col min="13576" max="13576" width="8.85546875" style="123" customWidth="1"/>
    <col min="13577" max="13577" width="9.140625" style="123"/>
    <col min="13578" max="13578" width="9.7109375" style="123" customWidth="1"/>
    <col min="13579" max="13824" width="9.140625" style="123"/>
    <col min="13825" max="13825" width="5.42578125" style="123" customWidth="1"/>
    <col min="13826" max="13826" width="84.7109375" style="123" customWidth="1"/>
    <col min="13827" max="13827" width="7.85546875" style="123" customWidth="1"/>
    <col min="13828" max="13828" width="10.7109375" style="123" customWidth="1"/>
    <col min="13829" max="13829" width="14.140625" style="123" customWidth="1"/>
    <col min="13830" max="13830" width="14.42578125" style="123" customWidth="1"/>
    <col min="13831" max="13831" width="17.28515625" style="123" customWidth="1"/>
    <col min="13832" max="13832" width="8.85546875" style="123" customWidth="1"/>
    <col min="13833" max="13833" width="9.140625" style="123"/>
    <col min="13834" max="13834" width="9.7109375" style="123" customWidth="1"/>
    <col min="13835" max="14080" width="9.140625" style="123"/>
    <col min="14081" max="14081" width="5.42578125" style="123" customWidth="1"/>
    <col min="14082" max="14082" width="84.7109375" style="123" customWidth="1"/>
    <col min="14083" max="14083" width="7.85546875" style="123" customWidth="1"/>
    <col min="14084" max="14084" width="10.7109375" style="123" customWidth="1"/>
    <col min="14085" max="14085" width="14.140625" style="123" customWidth="1"/>
    <col min="14086" max="14086" width="14.42578125" style="123" customWidth="1"/>
    <col min="14087" max="14087" width="17.28515625" style="123" customWidth="1"/>
    <col min="14088" max="14088" width="8.85546875" style="123" customWidth="1"/>
    <col min="14089" max="14089" width="9.140625" style="123"/>
    <col min="14090" max="14090" width="9.7109375" style="123" customWidth="1"/>
    <col min="14091" max="14336" width="9.140625" style="123"/>
    <col min="14337" max="14337" width="5.42578125" style="123" customWidth="1"/>
    <col min="14338" max="14338" width="84.7109375" style="123" customWidth="1"/>
    <col min="14339" max="14339" width="7.85546875" style="123" customWidth="1"/>
    <col min="14340" max="14340" width="10.7109375" style="123" customWidth="1"/>
    <col min="14341" max="14341" width="14.140625" style="123" customWidth="1"/>
    <col min="14342" max="14342" width="14.42578125" style="123" customWidth="1"/>
    <col min="14343" max="14343" width="17.28515625" style="123" customWidth="1"/>
    <col min="14344" max="14344" width="8.85546875" style="123" customWidth="1"/>
    <col min="14345" max="14345" width="9.140625" style="123"/>
    <col min="14346" max="14346" width="9.7109375" style="123" customWidth="1"/>
    <col min="14347" max="14592" width="9.140625" style="123"/>
    <col min="14593" max="14593" width="5.42578125" style="123" customWidth="1"/>
    <col min="14594" max="14594" width="84.7109375" style="123" customWidth="1"/>
    <col min="14595" max="14595" width="7.85546875" style="123" customWidth="1"/>
    <col min="14596" max="14596" width="10.7109375" style="123" customWidth="1"/>
    <col min="14597" max="14597" width="14.140625" style="123" customWidth="1"/>
    <col min="14598" max="14598" width="14.42578125" style="123" customWidth="1"/>
    <col min="14599" max="14599" width="17.28515625" style="123" customWidth="1"/>
    <col min="14600" max="14600" width="8.85546875" style="123" customWidth="1"/>
    <col min="14601" max="14601" width="9.140625" style="123"/>
    <col min="14602" max="14602" width="9.7109375" style="123" customWidth="1"/>
    <col min="14603" max="14848" width="9.140625" style="123"/>
    <col min="14849" max="14849" width="5.42578125" style="123" customWidth="1"/>
    <col min="14850" max="14850" width="84.7109375" style="123" customWidth="1"/>
    <col min="14851" max="14851" width="7.85546875" style="123" customWidth="1"/>
    <col min="14852" max="14852" width="10.7109375" style="123" customWidth="1"/>
    <col min="14853" max="14853" width="14.140625" style="123" customWidth="1"/>
    <col min="14854" max="14854" width="14.42578125" style="123" customWidth="1"/>
    <col min="14855" max="14855" width="17.28515625" style="123" customWidth="1"/>
    <col min="14856" max="14856" width="8.85546875" style="123" customWidth="1"/>
    <col min="14857" max="14857" width="9.140625" style="123"/>
    <col min="14858" max="14858" width="9.7109375" style="123" customWidth="1"/>
    <col min="14859" max="15104" width="9.140625" style="123"/>
    <col min="15105" max="15105" width="5.42578125" style="123" customWidth="1"/>
    <col min="15106" max="15106" width="84.7109375" style="123" customWidth="1"/>
    <col min="15107" max="15107" width="7.85546875" style="123" customWidth="1"/>
    <col min="15108" max="15108" width="10.7109375" style="123" customWidth="1"/>
    <col min="15109" max="15109" width="14.140625" style="123" customWidth="1"/>
    <col min="15110" max="15110" width="14.42578125" style="123" customWidth="1"/>
    <col min="15111" max="15111" width="17.28515625" style="123" customWidth="1"/>
    <col min="15112" max="15112" width="8.85546875" style="123" customWidth="1"/>
    <col min="15113" max="15113" width="9.140625" style="123"/>
    <col min="15114" max="15114" width="9.7109375" style="123" customWidth="1"/>
    <col min="15115" max="15360" width="9.140625" style="123"/>
    <col min="15361" max="15361" width="5.42578125" style="123" customWidth="1"/>
    <col min="15362" max="15362" width="84.7109375" style="123" customWidth="1"/>
    <col min="15363" max="15363" width="7.85546875" style="123" customWidth="1"/>
    <col min="15364" max="15364" width="10.7109375" style="123" customWidth="1"/>
    <col min="15365" max="15365" width="14.140625" style="123" customWidth="1"/>
    <col min="15366" max="15366" width="14.42578125" style="123" customWidth="1"/>
    <col min="15367" max="15367" width="17.28515625" style="123" customWidth="1"/>
    <col min="15368" max="15368" width="8.85546875" style="123" customWidth="1"/>
    <col min="15369" max="15369" width="9.140625" style="123"/>
    <col min="15370" max="15370" width="9.7109375" style="123" customWidth="1"/>
    <col min="15371" max="15616" width="9.140625" style="123"/>
    <col min="15617" max="15617" width="5.42578125" style="123" customWidth="1"/>
    <col min="15618" max="15618" width="84.7109375" style="123" customWidth="1"/>
    <col min="15619" max="15619" width="7.85546875" style="123" customWidth="1"/>
    <col min="15620" max="15620" width="10.7109375" style="123" customWidth="1"/>
    <col min="15621" max="15621" width="14.140625" style="123" customWidth="1"/>
    <col min="15622" max="15622" width="14.42578125" style="123" customWidth="1"/>
    <col min="15623" max="15623" width="17.28515625" style="123" customWidth="1"/>
    <col min="15624" max="15624" width="8.85546875" style="123" customWidth="1"/>
    <col min="15625" max="15625" width="9.140625" style="123"/>
    <col min="15626" max="15626" width="9.7109375" style="123" customWidth="1"/>
    <col min="15627" max="15872" width="9.140625" style="123"/>
    <col min="15873" max="15873" width="5.42578125" style="123" customWidth="1"/>
    <col min="15874" max="15874" width="84.7109375" style="123" customWidth="1"/>
    <col min="15875" max="15875" width="7.85546875" style="123" customWidth="1"/>
    <col min="15876" max="15876" width="10.7109375" style="123" customWidth="1"/>
    <col min="15877" max="15877" width="14.140625" style="123" customWidth="1"/>
    <col min="15878" max="15878" width="14.42578125" style="123" customWidth="1"/>
    <col min="15879" max="15879" width="17.28515625" style="123" customWidth="1"/>
    <col min="15880" max="15880" width="8.85546875" style="123" customWidth="1"/>
    <col min="15881" max="15881" width="9.140625" style="123"/>
    <col min="15882" max="15882" width="9.7109375" style="123" customWidth="1"/>
    <col min="15883" max="16128" width="9.140625" style="123"/>
    <col min="16129" max="16129" width="5.42578125" style="123" customWidth="1"/>
    <col min="16130" max="16130" width="84.7109375" style="123" customWidth="1"/>
    <col min="16131" max="16131" width="7.85546875" style="123" customWidth="1"/>
    <col min="16132" max="16132" width="10.7109375" style="123" customWidth="1"/>
    <col min="16133" max="16133" width="14.140625" style="123" customWidth="1"/>
    <col min="16134" max="16134" width="14.42578125" style="123" customWidth="1"/>
    <col min="16135" max="16135" width="17.28515625" style="123" customWidth="1"/>
    <col min="16136" max="16136" width="8.85546875" style="123" customWidth="1"/>
    <col min="16137" max="16137" width="9.140625" style="123"/>
    <col min="16138" max="16138" width="9.7109375" style="123" customWidth="1"/>
    <col min="16139" max="16384" width="9.140625" style="123"/>
  </cols>
  <sheetData>
    <row r="1" spans="1:10" x14ac:dyDescent="0.25">
      <c r="A1" s="122" t="s">
        <v>10</v>
      </c>
      <c r="C1" s="124" t="s">
        <v>11</v>
      </c>
      <c r="J1" s="126"/>
    </row>
    <row r="2" spans="1:10" x14ac:dyDescent="0.25">
      <c r="A2" s="122" t="s">
        <v>238</v>
      </c>
      <c r="C2" s="124"/>
      <c r="J2" s="126"/>
    </row>
    <row r="3" spans="1:10" ht="15.75" thickBot="1" x14ac:dyDescent="0.3">
      <c r="A3" s="127"/>
      <c r="B3" s="128" t="s">
        <v>24</v>
      </c>
      <c r="C3" s="129"/>
      <c r="J3" s="126"/>
    </row>
    <row r="4" spans="1:10" ht="30.75" thickBot="1" x14ac:dyDescent="0.3">
      <c r="A4" s="130" t="s">
        <v>0</v>
      </c>
      <c r="B4" s="131" t="s">
        <v>1</v>
      </c>
      <c r="C4" s="132" t="s">
        <v>2</v>
      </c>
      <c r="D4" s="133" t="s">
        <v>3</v>
      </c>
      <c r="E4" s="133" t="s">
        <v>4</v>
      </c>
      <c r="F4" s="131" t="s">
        <v>5</v>
      </c>
      <c r="G4" s="134" t="s">
        <v>6</v>
      </c>
      <c r="H4" s="126"/>
      <c r="J4" s="126"/>
    </row>
    <row r="5" spans="1:10" x14ac:dyDescent="0.25">
      <c r="A5" s="135">
        <v>1</v>
      </c>
      <c r="B5" s="90" t="s">
        <v>166</v>
      </c>
      <c r="C5" s="136" t="s">
        <v>7</v>
      </c>
      <c r="D5" s="137">
        <v>1</v>
      </c>
      <c r="E5" s="138">
        <v>0</v>
      </c>
      <c r="F5" s="139">
        <f>E5*D5</f>
        <v>0</v>
      </c>
      <c r="G5" s="140"/>
    </row>
    <row r="6" spans="1:10" x14ac:dyDescent="0.25">
      <c r="A6" s="135">
        <v>2</v>
      </c>
      <c r="B6" s="91" t="s">
        <v>13</v>
      </c>
      <c r="C6" s="136" t="s">
        <v>7</v>
      </c>
      <c r="D6" s="137">
        <v>1</v>
      </c>
      <c r="E6" s="138">
        <v>0</v>
      </c>
      <c r="F6" s="139">
        <f>E6*D6</f>
        <v>0</v>
      </c>
      <c r="G6" s="299" t="s">
        <v>147</v>
      </c>
    </row>
    <row r="7" spans="1:10" x14ac:dyDescent="0.25">
      <c r="A7" s="135">
        <v>3</v>
      </c>
      <c r="B7" s="91" t="s">
        <v>172</v>
      </c>
      <c r="C7" s="136" t="s">
        <v>7</v>
      </c>
      <c r="D7" s="142">
        <v>1</v>
      </c>
      <c r="E7" s="138">
        <v>0</v>
      </c>
      <c r="F7" s="139">
        <f>E7*D7</f>
        <v>0</v>
      </c>
      <c r="G7" s="140"/>
    </row>
    <row r="8" spans="1:10" s="144" customFormat="1" x14ac:dyDescent="0.25">
      <c r="A8" s="135">
        <v>4</v>
      </c>
      <c r="B8" s="91" t="s">
        <v>60</v>
      </c>
      <c r="C8" s="141" t="s">
        <v>8</v>
      </c>
      <c r="D8" s="142">
        <v>20.5</v>
      </c>
      <c r="E8" s="138">
        <v>0</v>
      </c>
      <c r="F8" s="143">
        <f>E8*D8</f>
        <v>0</v>
      </c>
      <c r="G8" s="140"/>
    </row>
    <row r="9" spans="1:10" x14ac:dyDescent="0.25">
      <c r="A9" s="145">
        <v>5</v>
      </c>
      <c r="B9" s="91" t="s">
        <v>16</v>
      </c>
      <c r="C9" s="141" t="s">
        <v>7</v>
      </c>
      <c r="D9" s="142">
        <v>1</v>
      </c>
      <c r="E9" s="146">
        <v>0</v>
      </c>
      <c r="F9" s="147">
        <f>E9*D9</f>
        <v>0</v>
      </c>
      <c r="G9" s="148"/>
    </row>
    <row r="10" spans="1:10" x14ac:dyDescent="0.25">
      <c r="A10" s="135">
        <v>6</v>
      </c>
      <c r="B10" s="108" t="s">
        <v>17</v>
      </c>
      <c r="C10" s="149" t="s">
        <v>7</v>
      </c>
      <c r="D10" s="150">
        <v>1</v>
      </c>
      <c r="E10" s="146">
        <v>0</v>
      </c>
      <c r="F10" s="147">
        <f t="shared" ref="F10:F72" si="0">E10*D10</f>
        <v>0</v>
      </c>
      <c r="G10" s="206" t="s">
        <v>192</v>
      </c>
    </row>
    <row r="11" spans="1:10" x14ac:dyDescent="0.25">
      <c r="A11" s="135">
        <v>7</v>
      </c>
      <c r="B11" s="108" t="s">
        <v>61</v>
      </c>
      <c r="C11" s="149" t="s">
        <v>7</v>
      </c>
      <c r="D11" s="150">
        <v>1</v>
      </c>
      <c r="E11" s="146">
        <v>0</v>
      </c>
      <c r="F11" s="147">
        <f t="shared" si="0"/>
        <v>0</v>
      </c>
      <c r="G11" s="148"/>
    </row>
    <row r="12" spans="1:10" x14ac:dyDescent="0.25">
      <c r="A12" s="145">
        <v>8</v>
      </c>
      <c r="B12" s="108" t="s">
        <v>62</v>
      </c>
      <c r="C12" s="149" t="s">
        <v>7</v>
      </c>
      <c r="D12" s="150">
        <v>1</v>
      </c>
      <c r="E12" s="146">
        <v>0</v>
      </c>
      <c r="F12" s="147">
        <f t="shared" si="0"/>
        <v>0</v>
      </c>
      <c r="G12" s="148"/>
    </row>
    <row r="13" spans="1:10" x14ac:dyDescent="0.25">
      <c r="A13" s="135">
        <v>9</v>
      </c>
      <c r="B13" s="108" t="s">
        <v>63</v>
      </c>
      <c r="C13" s="149" t="s">
        <v>7</v>
      </c>
      <c r="D13" s="150">
        <v>1</v>
      </c>
      <c r="E13" s="146">
        <v>0</v>
      </c>
      <c r="F13" s="147">
        <f t="shared" si="0"/>
        <v>0</v>
      </c>
      <c r="G13" s="148"/>
    </row>
    <row r="14" spans="1:10" x14ac:dyDescent="0.25">
      <c r="A14" s="135">
        <v>10</v>
      </c>
      <c r="B14" s="108" t="s">
        <v>64</v>
      </c>
      <c r="C14" s="149" t="s">
        <v>7</v>
      </c>
      <c r="D14" s="150">
        <v>1</v>
      </c>
      <c r="E14" s="146">
        <v>0</v>
      </c>
      <c r="F14" s="147">
        <f t="shared" si="0"/>
        <v>0</v>
      </c>
      <c r="G14" s="148"/>
    </row>
    <row r="15" spans="1:10" x14ac:dyDescent="0.25">
      <c r="A15" s="135">
        <v>11</v>
      </c>
      <c r="B15" s="108" t="s">
        <v>65</v>
      </c>
      <c r="C15" s="149" t="s">
        <v>7</v>
      </c>
      <c r="D15" s="150">
        <v>1</v>
      </c>
      <c r="E15" s="146">
        <v>0</v>
      </c>
      <c r="F15" s="147">
        <f t="shared" si="0"/>
        <v>0</v>
      </c>
      <c r="G15" s="148"/>
    </row>
    <row r="16" spans="1:10" x14ac:dyDescent="0.25">
      <c r="A16" s="145">
        <v>12</v>
      </c>
      <c r="B16" s="108" t="s">
        <v>76</v>
      </c>
      <c r="C16" s="149" t="s">
        <v>7</v>
      </c>
      <c r="D16" s="150">
        <v>2</v>
      </c>
      <c r="E16" s="146">
        <v>0</v>
      </c>
      <c r="F16" s="147">
        <f>E15*D15</f>
        <v>0</v>
      </c>
      <c r="G16" s="148"/>
    </row>
    <row r="17" spans="1:7" x14ac:dyDescent="0.25">
      <c r="A17" s="145">
        <v>13</v>
      </c>
      <c r="B17" s="108" t="s">
        <v>77</v>
      </c>
      <c r="C17" s="149" t="s">
        <v>7</v>
      </c>
      <c r="D17" s="150">
        <v>2</v>
      </c>
      <c r="E17" s="146">
        <v>0</v>
      </c>
      <c r="F17" s="147">
        <f t="shared" si="0"/>
        <v>0</v>
      </c>
      <c r="G17" s="148"/>
    </row>
    <row r="18" spans="1:7" x14ac:dyDescent="0.25">
      <c r="A18" s="135">
        <v>14</v>
      </c>
      <c r="B18" s="108" t="s">
        <v>66</v>
      </c>
      <c r="C18" s="149" t="s">
        <v>8</v>
      </c>
      <c r="D18" s="150">
        <v>20.5</v>
      </c>
      <c r="E18" s="146">
        <v>0</v>
      </c>
      <c r="F18" s="147">
        <f t="shared" si="0"/>
        <v>0</v>
      </c>
      <c r="G18" s="148"/>
    </row>
    <row r="19" spans="1:7" x14ac:dyDescent="0.25">
      <c r="A19" s="145">
        <v>15</v>
      </c>
      <c r="B19" s="108" t="s">
        <v>67</v>
      </c>
      <c r="C19" s="149" t="s">
        <v>8</v>
      </c>
      <c r="D19" s="150">
        <v>20.5</v>
      </c>
      <c r="E19" s="146">
        <v>0</v>
      </c>
      <c r="F19" s="147">
        <f t="shared" si="0"/>
        <v>0</v>
      </c>
      <c r="G19" s="148"/>
    </row>
    <row r="20" spans="1:7" x14ac:dyDescent="0.25">
      <c r="A20" s="145">
        <v>16</v>
      </c>
      <c r="B20" s="108" t="s">
        <v>68</v>
      </c>
      <c r="C20" s="149" t="s">
        <v>8</v>
      </c>
      <c r="D20" s="150">
        <v>20.5</v>
      </c>
      <c r="E20" s="146">
        <v>0</v>
      </c>
      <c r="F20" s="147">
        <f t="shared" si="0"/>
        <v>0</v>
      </c>
      <c r="G20" s="148"/>
    </row>
    <row r="21" spans="1:7" x14ac:dyDescent="0.25">
      <c r="A21" s="135">
        <v>17</v>
      </c>
      <c r="B21" s="108" t="s">
        <v>18</v>
      </c>
      <c r="C21" s="149" t="s">
        <v>8</v>
      </c>
      <c r="D21" s="150">
        <v>70.790000000000006</v>
      </c>
      <c r="E21" s="146">
        <v>0</v>
      </c>
      <c r="F21" s="147">
        <f t="shared" si="0"/>
        <v>0</v>
      </c>
      <c r="G21" s="148"/>
    </row>
    <row r="22" spans="1:7" x14ac:dyDescent="0.25">
      <c r="A22" s="145">
        <v>18</v>
      </c>
      <c r="B22" s="108" t="s">
        <v>19</v>
      </c>
      <c r="C22" s="149" t="s">
        <v>8</v>
      </c>
      <c r="D22" s="150">
        <v>70.790000000000006</v>
      </c>
      <c r="E22" s="146">
        <v>0</v>
      </c>
      <c r="F22" s="147">
        <f t="shared" si="0"/>
        <v>0</v>
      </c>
      <c r="G22" s="148"/>
    </row>
    <row r="23" spans="1:7" s="347" customFormat="1" ht="36" x14ac:dyDescent="0.25">
      <c r="A23" s="309">
        <v>19</v>
      </c>
      <c r="B23" s="259" t="s">
        <v>94</v>
      </c>
      <c r="C23" s="207" t="s">
        <v>8</v>
      </c>
      <c r="D23" s="345">
        <v>70.790000000000006</v>
      </c>
      <c r="E23" s="307">
        <v>0</v>
      </c>
      <c r="F23" s="308">
        <f t="shared" si="0"/>
        <v>0</v>
      </c>
      <c r="G23" s="346" t="s">
        <v>249</v>
      </c>
    </row>
    <row r="24" spans="1:7" s="144" customFormat="1" x14ac:dyDescent="0.25">
      <c r="A24" s="145">
        <v>20</v>
      </c>
      <c r="B24" s="108" t="s">
        <v>170</v>
      </c>
      <c r="C24" s="28" t="s">
        <v>9</v>
      </c>
      <c r="D24" s="150">
        <v>12</v>
      </c>
      <c r="E24" s="146">
        <v>0</v>
      </c>
      <c r="F24" s="147">
        <f t="shared" si="0"/>
        <v>0</v>
      </c>
      <c r="G24" s="310" t="s">
        <v>161</v>
      </c>
    </row>
    <row r="25" spans="1:7" s="144" customFormat="1" x14ac:dyDescent="0.25">
      <c r="A25" s="135">
        <v>21</v>
      </c>
      <c r="B25" s="109" t="s">
        <v>20</v>
      </c>
      <c r="C25" s="150" t="s">
        <v>8</v>
      </c>
      <c r="D25" s="150">
        <v>69.19</v>
      </c>
      <c r="E25" s="146">
        <v>0</v>
      </c>
      <c r="F25" s="147">
        <f t="shared" si="0"/>
        <v>0</v>
      </c>
      <c r="G25" s="310" t="s">
        <v>163</v>
      </c>
    </row>
    <row r="26" spans="1:7" s="144" customFormat="1" x14ac:dyDescent="0.25">
      <c r="A26" s="145">
        <v>22</v>
      </c>
      <c r="B26" s="110" t="s">
        <v>88</v>
      </c>
      <c r="C26" s="150" t="s">
        <v>8</v>
      </c>
      <c r="D26" s="150">
        <v>1.04</v>
      </c>
      <c r="E26" s="146">
        <v>0</v>
      </c>
      <c r="F26" s="147">
        <f t="shared" si="0"/>
        <v>0</v>
      </c>
      <c r="G26" s="310" t="s">
        <v>164</v>
      </c>
    </row>
    <row r="27" spans="1:7" s="144" customFormat="1" ht="48.75" x14ac:dyDescent="0.25">
      <c r="A27" s="309">
        <v>23</v>
      </c>
      <c r="B27" s="352" t="s">
        <v>21</v>
      </c>
      <c r="C27" s="353" t="s">
        <v>9</v>
      </c>
      <c r="D27" s="354">
        <v>15</v>
      </c>
      <c r="E27" s="307">
        <v>0</v>
      </c>
      <c r="F27" s="308">
        <f t="shared" si="0"/>
        <v>0</v>
      </c>
      <c r="G27" s="310" t="s">
        <v>90</v>
      </c>
    </row>
    <row r="28" spans="1:7" x14ac:dyDescent="0.25">
      <c r="A28" s="145">
        <v>24</v>
      </c>
      <c r="B28" s="111" t="s">
        <v>22</v>
      </c>
      <c r="C28" s="136" t="s">
        <v>8</v>
      </c>
      <c r="D28" s="153">
        <v>89.69</v>
      </c>
      <c r="E28" s="146">
        <v>0</v>
      </c>
      <c r="F28" s="147">
        <f t="shared" si="0"/>
        <v>0</v>
      </c>
      <c r="G28" s="148"/>
    </row>
    <row r="29" spans="1:7" x14ac:dyDescent="0.25">
      <c r="A29" s="135">
        <v>25</v>
      </c>
      <c r="B29" s="112" t="s">
        <v>23</v>
      </c>
      <c r="C29" s="154" t="s">
        <v>8</v>
      </c>
      <c r="D29" s="153">
        <v>89.69</v>
      </c>
      <c r="E29" s="146">
        <v>0</v>
      </c>
      <c r="F29" s="147">
        <f t="shared" si="0"/>
        <v>0</v>
      </c>
      <c r="G29" s="148"/>
    </row>
    <row r="30" spans="1:7" x14ac:dyDescent="0.25">
      <c r="A30" s="145">
        <v>26</v>
      </c>
      <c r="B30" s="113" t="s">
        <v>25</v>
      </c>
      <c r="C30" s="154" t="s">
        <v>8</v>
      </c>
      <c r="D30" s="155">
        <v>20.5</v>
      </c>
      <c r="E30" s="146">
        <v>0</v>
      </c>
      <c r="F30" s="147">
        <f t="shared" si="0"/>
        <v>0</v>
      </c>
      <c r="G30" s="148"/>
    </row>
    <row r="31" spans="1:7" x14ac:dyDescent="0.25">
      <c r="A31" s="145">
        <v>27</v>
      </c>
      <c r="B31" s="90" t="s">
        <v>26</v>
      </c>
      <c r="C31" s="136" t="s">
        <v>8</v>
      </c>
      <c r="D31" s="153">
        <v>20.5</v>
      </c>
      <c r="E31" s="146">
        <v>0</v>
      </c>
      <c r="F31" s="147">
        <f t="shared" si="0"/>
        <v>0</v>
      </c>
      <c r="G31" s="148"/>
    </row>
    <row r="32" spans="1:7" x14ac:dyDescent="0.25">
      <c r="A32" s="145">
        <v>28</v>
      </c>
      <c r="B32" s="90" t="s">
        <v>29</v>
      </c>
      <c r="C32" s="136" t="s">
        <v>8</v>
      </c>
      <c r="D32" s="153">
        <v>20.5</v>
      </c>
      <c r="E32" s="146">
        <v>0</v>
      </c>
      <c r="F32" s="147">
        <f t="shared" si="0"/>
        <v>0</v>
      </c>
      <c r="G32" s="148"/>
    </row>
    <row r="33" spans="1:11" x14ac:dyDescent="0.25">
      <c r="A33" s="135">
        <v>29</v>
      </c>
      <c r="B33" s="114" t="s">
        <v>30</v>
      </c>
      <c r="C33" s="154" t="s">
        <v>8</v>
      </c>
      <c r="D33" s="155">
        <v>20.5</v>
      </c>
      <c r="E33" s="146">
        <v>0</v>
      </c>
      <c r="F33" s="147">
        <f t="shared" si="0"/>
        <v>0</v>
      </c>
      <c r="G33" s="310" t="s">
        <v>184</v>
      </c>
    </row>
    <row r="34" spans="1:11" x14ac:dyDescent="0.25">
      <c r="A34" s="145">
        <v>30</v>
      </c>
      <c r="B34" s="114" t="s">
        <v>31</v>
      </c>
      <c r="C34" s="154" t="s">
        <v>9</v>
      </c>
      <c r="D34" s="155">
        <v>21.8</v>
      </c>
      <c r="E34" s="146">
        <v>0</v>
      </c>
      <c r="F34" s="147">
        <f t="shared" si="0"/>
        <v>0</v>
      </c>
      <c r="G34" s="148"/>
    </row>
    <row r="35" spans="1:11" ht="25.5" customHeight="1" x14ac:dyDescent="0.25">
      <c r="A35" s="309">
        <v>31</v>
      </c>
      <c r="B35" s="360" t="s">
        <v>70</v>
      </c>
      <c r="C35" s="305" t="s">
        <v>7</v>
      </c>
      <c r="D35" s="362">
        <v>1</v>
      </c>
      <c r="E35" s="307">
        <v>0</v>
      </c>
      <c r="F35" s="308">
        <f t="shared" si="0"/>
        <v>0</v>
      </c>
      <c r="G35" s="310" t="s">
        <v>159</v>
      </c>
    </row>
    <row r="36" spans="1:11" ht="25.5" customHeight="1" x14ac:dyDescent="0.25">
      <c r="A36" s="309">
        <v>32</v>
      </c>
      <c r="B36" s="304" t="s">
        <v>200</v>
      </c>
      <c r="C36" s="305" t="s">
        <v>7</v>
      </c>
      <c r="D36" s="306">
        <v>1</v>
      </c>
      <c r="E36" s="307">
        <v>0</v>
      </c>
      <c r="F36" s="308">
        <f t="shared" si="0"/>
        <v>0</v>
      </c>
      <c r="G36" s="310" t="s">
        <v>193</v>
      </c>
    </row>
    <row r="37" spans="1:11" ht="24.75" x14ac:dyDescent="0.25">
      <c r="A37" s="294">
        <v>33</v>
      </c>
      <c r="B37" s="355" t="s">
        <v>56</v>
      </c>
      <c r="C37" s="305" t="s">
        <v>7</v>
      </c>
      <c r="D37" s="357">
        <v>1</v>
      </c>
      <c r="E37" s="307">
        <v>0</v>
      </c>
      <c r="F37" s="308">
        <f t="shared" si="0"/>
        <v>0</v>
      </c>
      <c r="G37" s="310" t="s">
        <v>149</v>
      </c>
      <c r="H37" s="126"/>
      <c r="J37" s="126"/>
    </row>
    <row r="38" spans="1:11" ht="24.75" x14ac:dyDescent="0.25">
      <c r="A38" s="309">
        <v>34</v>
      </c>
      <c r="B38" s="369" t="s">
        <v>35</v>
      </c>
      <c r="C38" s="373" t="s">
        <v>9</v>
      </c>
      <c r="D38" s="374">
        <v>4.4000000000000004</v>
      </c>
      <c r="E38" s="375">
        <v>0</v>
      </c>
      <c r="F38" s="308">
        <f t="shared" si="0"/>
        <v>0</v>
      </c>
      <c r="G38" s="310" t="s">
        <v>149</v>
      </c>
    </row>
    <row r="39" spans="1:11" ht="15" customHeight="1" x14ac:dyDescent="0.25">
      <c r="A39" s="145">
        <v>35</v>
      </c>
      <c r="B39" s="110" t="s">
        <v>146</v>
      </c>
      <c r="C39" s="149" t="s">
        <v>8</v>
      </c>
      <c r="D39" s="150">
        <v>16</v>
      </c>
      <c r="E39" s="156">
        <v>0</v>
      </c>
      <c r="F39" s="147">
        <f t="shared" si="0"/>
        <v>0</v>
      </c>
      <c r="G39" s="376" t="s">
        <v>145</v>
      </c>
    </row>
    <row r="40" spans="1:11" x14ac:dyDescent="0.25">
      <c r="A40" s="145">
        <v>36</v>
      </c>
      <c r="B40" s="110" t="s">
        <v>37</v>
      </c>
      <c r="C40" s="149" t="s">
        <v>7</v>
      </c>
      <c r="D40" s="150">
        <v>1</v>
      </c>
      <c r="E40" s="156">
        <v>0</v>
      </c>
      <c r="F40" s="147">
        <f t="shared" si="0"/>
        <v>0</v>
      </c>
      <c r="G40" s="157"/>
    </row>
    <row r="41" spans="1:11" ht="15.75" thickBot="1" x14ac:dyDescent="0.3">
      <c r="A41" s="247">
        <v>37</v>
      </c>
      <c r="B41" s="117" t="s">
        <v>38</v>
      </c>
      <c r="C41" s="159" t="s">
        <v>39</v>
      </c>
      <c r="D41" s="205">
        <v>0.5</v>
      </c>
      <c r="E41" s="160">
        <v>0</v>
      </c>
      <c r="F41" s="161">
        <f t="shared" si="0"/>
        <v>0</v>
      </c>
      <c r="G41" s="162"/>
    </row>
    <row r="42" spans="1:11" x14ac:dyDescent="0.25">
      <c r="A42" s="163"/>
      <c r="B42" s="120"/>
      <c r="C42" s="164"/>
      <c r="D42" s="165"/>
      <c r="E42" s="166"/>
      <c r="F42" s="167"/>
      <c r="G42" s="168"/>
    </row>
    <row r="43" spans="1:11" x14ac:dyDescent="0.25">
      <c r="A43" s="163"/>
      <c r="B43" s="120"/>
      <c r="C43" s="164"/>
      <c r="D43" s="165"/>
      <c r="E43" s="166"/>
      <c r="F43" s="167"/>
      <c r="G43" s="168"/>
    </row>
    <row r="44" spans="1:11" s="126" customFormat="1" ht="15.75" thickBot="1" x14ac:dyDescent="0.3">
      <c r="A44" s="163"/>
      <c r="B44" s="121" t="s">
        <v>36</v>
      </c>
      <c r="C44" s="164"/>
      <c r="D44" s="165"/>
      <c r="E44" s="166"/>
      <c r="F44" s="167"/>
      <c r="G44" s="168"/>
      <c r="K44" s="170"/>
    </row>
    <row r="45" spans="1:11" ht="16.5" customHeight="1" x14ac:dyDescent="0.25">
      <c r="A45" s="171">
        <v>38</v>
      </c>
      <c r="B45" s="118" t="s">
        <v>226</v>
      </c>
      <c r="C45" s="328" t="s">
        <v>7</v>
      </c>
      <c r="D45" s="173">
        <v>3</v>
      </c>
      <c r="E45" s="174">
        <v>0</v>
      </c>
      <c r="F45" s="175">
        <f t="shared" si="0"/>
        <v>0</v>
      </c>
      <c r="G45" s="176"/>
    </row>
    <row r="46" spans="1:11" ht="30" x14ac:dyDescent="0.25">
      <c r="A46" s="178">
        <v>39</v>
      </c>
      <c r="B46" s="331" t="s">
        <v>225</v>
      </c>
      <c r="C46" s="151" t="s">
        <v>7</v>
      </c>
      <c r="D46" s="152">
        <v>1</v>
      </c>
      <c r="E46" s="325"/>
      <c r="F46" s="326"/>
      <c r="G46" s="327"/>
    </row>
    <row r="47" spans="1:11" x14ac:dyDescent="0.25">
      <c r="A47" s="135">
        <v>40</v>
      </c>
      <c r="B47" s="91" t="s">
        <v>42</v>
      </c>
      <c r="C47" s="136" t="s">
        <v>7</v>
      </c>
      <c r="D47" s="153">
        <v>4</v>
      </c>
      <c r="E47" s="146">
        <v>0</v>
      </c>
      <c r="F47" s="147">
        <f t="shared" si="0"/>
        <v>0</v>
      </c>
      <c r="G47" s="148"/>
    </row>
    <row r="48" spans="1:11" x14ac:dyDescent="0.25">
      <c r="A48" s="178">
        <v>41</v>
      </c>
      <c r="B48" s="91" t="s">
        <v>53</v>
      </c>
      <c r="C48" s="136" t="s">
        <v>7</v>
      </c>
      <c r="D48" s="153">
        <v>10</v>
      </c>
      <c r="E48" s="146">
        <v>0</v>
      </c>
      <c r="F48" s="147">
        <f t="shared" si="0"/>
        <v>0</v>
      </c>
      <c r="G48" s="148"/>
    </row>
    <row r="49" spans="1:7" x14ac:dyDescent="0.25">
      <c r="A49" s="178">
        <v>42</v>
      </c>
      <c r="B49" s="91" t="s">
        <v>81</v>
      </c>
      <c r="C49" s="136" t="s">
        <v>7</v>
      </c>
      <c r="D49" s="153">
        <v>4</v>
      </c>
      <c r="E49" s="146">
        <v>0</v>
      </c>
      <c r="F49" s="147">
        <f t="shared" si="0"/>
        <v>0</v>
      </c>
      <c r="G49" s="148"/>
    </row>
    <row r="50" spans="1:7" x14ac:dyDescent="0.25">
      <c r="A50" s="135">
        <v>43</v>
      </c>
      <c r="B50" s="91" t="s">
        <v>221</v>
      </c>
      <c r="C50" s="136" t="s">
        <v>7</v>
      </c>
      <c r="D50" s="153">
        <v>1</v>
      </c>
      <c r="E50" s="146">
        <v>0</v>
      </c>
      <c r="F50" s="147">
        <f t="shared" si="0"/>
        <v>0</v>
      </c>
      <c r="G50" s="148"/>
    </row>
    <row r="51" spans="1:7" x14ac:dyDescent="0.25">
      <c r="A51" s="178">
        <v>44</v>
      </c>
      <c r="B51" s="91" t="s">
        <v>222</v>
      </c>
      <c r="C51" s="136" t="s">
        <v>7</v>
      </c>
      <c r="D51" s="153">
        <v>1</v>
      </c>
      <c r="E51" s="146">
        <v>0</v>
      </c>
      <c r="F51" s="147">
        <f t="shared" si="0"/>
        <v>0</v>
      </c>
      <c r="G51" s="148"/>
    </row>
    <row r="52" spans="1:7" x14ac:dyDescent="0.25">
      <c r="A52" s="178">
        <v>45</v>
      </c>
      <c r="B52" s="91" t="s">
        <v>41</v>
      </c>
      <c r="C52" s="136" t="s">
        <v>7</v>
      </c>
      <c r="D52" s="153">
        <v>2</v>
      </c>
      <c r="E52" s="146">
        <v>0</v>
      </c>
      <c r="F52" s="147">
        <f t="shared" si="0"/>
        <v>0</v>
      </c>
      <c r="G52" s="148"/>
    </row>
    <row r="53" spans="1:7" x14ac:dyDescent="0.25">
      <c r="A53" s="135">
        <v>46</v>
      </c>
      <c r="B53" s="91" t="s">
        <v>43</v>
      </c>
      <c r="C53" s="136" t="s">
        <v>9</v>
      </c>
      <c r="D53" s="153">
        <v>35</v>
      </c>
      <c r="E53" s="146">
        <v>0</v>
      </c>
      <c r="F53" s="147">
        <f t="shared" si="0"/>
        <v>0</v>
      </c>
      <c r="G53" s="148"/>
    </row>
    <row r="54" spans="1:7" x14ac:dyDescent="0.25">
      <c r="A54" s="178">
        <v>47</v>
      </c>
      <c r="B54" s="91" t="s">
        <v>84</v>
      </c>
      <c r="C54" s="136" t="s">
        <v>9</v>
      </c>
      <c r="D54" s="153">
        <v>10</v>
      </c>
      <c r="E54" s="146">
        <v>0</v>
      </c>
      <c r="F54" s="147">
        <f t="shared" si="0"/>
        <v>0</v>
      </c>
      <c r="G54" s="148"/>
    </row>
    <row r="55" spans="1:7" x14ac:dyDescent="0.25">
      <c r="A55" s="178">
        <v>48</v>
      </c>
      <c r="B55" s="91" t="s">
        <v>44</v>
      </c>
      <c r="C55" s="136" t="s">
        <v>9</v>
      </c>
      <c r="D55" s="153">
        <v>40</v>
      </c>
      <c r="E55" s="146">
        <v>0</v>
      </c>
      <c r="F55" s="147">
        <f t="shared" si="0"/>
        <v>0</v>
      </c>
      <c r="G55" s="148"/>
    </row>
    <row r="56" spans="1:7" s="380" customFormat="1" ht="24" x14ac:dyDescent="0.25">
      <c r="A56" s="294">
        <v>49</v>
      </c>
      <c r="B56" s="324" t="s">
        <v>206</v>
      </c>
      <c r="C56" s="379" t="s">
        <v>9</v>
      </c>
      <c r="D56" s="357">
        <v>5</v>
      </c>
      <c r="E56" s="307">
        <v>0</v>
      </c>
      <c r="F56" s="308">
        <f t="shared" si="0"/>
        <v>0</v>
      </c>
      <c r="G56" s="346" t="s">
        <v>228</v>
      </c>
    </row>
    <row r="57" spans="1:7" x14ac:dyDescent="0.25">
      <c r="A57" s="178">
        <v>50</v>
      </c>
      <c r="B57" s="91" t="s">
        <v>207</v>
      </c>
      <c r="C57" s="136" t="s">
        <v>9</v>
      </c>
      <c r="D57" s="153">
        <v>10</v>
      </c>
      <c r="E57" s="146">
        <v>0</v>
      </c>
      <c r="F57" s="147">
        <f t="shared" si="0"/>
        <v>0</v>
      </c>
      <c r="G57" s="310" t="s">
        <v>217</v>
      </c>
    </row>
    <row r="58" spans="1:7" ht="37.5" customHeight="1" x14ac:dyDescent="0.25">
      <c r="A58" s="311">
        <v>51</v>
      </c>
      <c r="B58" s="324" t="s">
        <v>45</v>
      </c>
      <c r="C58" s="379" t="s">
        <v>9</v>
      </c>
      <c r="D58" s="357">
        <v>140</v>
      </c>
      <c r="E58" s="307">
        <v>0</v>
      </c>
      <c r="F58" s="308">
        <f t="shared" si="0"/>
        <v>0</v>
      </c>
      <c r="G58" s="310" t="s">
        <v>229</v>
      </c>
    </row>
    <row r="59" spans="1:7" ht="36.75" x14ac:dyDescent="0.25">
      <c r="A59" s="294">
        <v>52</v>
      </c>
      <c r="B59" s="324" t="s">
        <v>201</v>
      </c>
      <c r="C59" s="323" t="s">
        <v>7</v>
      </c>
      <c r="D59" s="357">
        <v>1</v>
      </c>
      <c r="E59" s="307">
        <v>0</v>
      </c>
      <c r="F59" s="308">
        <f t="shared" si="0"/>
        <v>0</v>
      </c>
      <c r="G59" s="310" t="s">
        <v>202</v>
      </c>
    </row>
    <row r="60" spans="1:7" x14ac:dyDescent="0.25">
      <c r="A60" s="178">
        <v>53</v>
      </c>
      <c r="B60" s="91" t="s">
        <v>85</v>
      </c>
      <c r="C60" s="136" t="s">
        <v>9</v>
      </c>
      <c r="D60" s="153">
        <v>60</v>
      </c>
      <c r="E60" s="146">
        <v>0</v>
      </c>
      <c r="F60" s="147">
        <f t="shared" si="0"/>
        <v>0</v>
      </c>
      <c r="G60" s="148"/>
    </row>
    <row r="61" spans="1:7" x14ac:dyDescent="0.25">
      <c r="A61" s="178">
        <v>54</v>
      </c>
      <c r="B61" s="91" t="s">
        <v>46</v>
      </c>
      <c r="C61" s="136" t="s">
        <v>7</v>
      </c>
      <c r="D61" s="153">
        <v>18</v>
      </c>
      <c r="E61" s="146">
        <v>0</v>
      </c>
      <c r="F61" s="147">
        <f t="shared" si="0"/>
        <v>0</v>
      </c>
      <c r="G61" s="148"/>
    </row>
    <row r="62" spans="1:7" ht="36.75" x14ac:dyDescent="0.25">
      <c r="A62" s="294">
        <v>55</v>
      </c>
      <c r="B62" s="324" t="s">
        <v>47</v>
      </c>
      <c r="C62" s="379" t="s">
        <v>49</v>
      </c>
      <c r="D62" s="357">
        <v>1</v>
      </c>
      <c r="E62" s="307">
        <v>0</v>
      </c>
      <c r="F62" s="308">
        <f t="shared" si="0"/>
        <v>0</v>
      </c>
      <c r="G62" s="310" t="s">
        <v>247</v>
      </c>
    </row>
    <row r="63" spans="1:7" x14ac:dyDescent="0.25">
      <c r="A63" s="178">
        <v>56</v>
      </c>
      <c r="B63" s="91" t="s">
        <v>219</v>
      </c>
      <c r="C63" s="136" t="s">
        <v>49</v>
      </c>
      <c r="D63" s="153">
        <v>1</v>
      </c>
      <c r="E63" s="146">
        <v>0</v>
      </c>
      <c r="F63" s="147">
        <f t="shared" si="0"/>
        <v>0</v>
      </c>
      <c r="G63" s="148"/>
    </row>
    <row r="64" spans="1:7" x14ac:dyDescent="0.25">
      <c r="A64" s="178">
        <v>57</v>
      </c>
      <c r="B64" s="91" t="s">
        <v>48</v>
      </c>
      <c r="C64" s="136" t="s">
        <v>49</v>
      </c>
      <c r="D64" s="153">
        <v>1</v>
      </c>
      <c r="E64" s="146">
        <v>0</v>
      </c>
      <c r="F64" s="147">
        <f t="shared" si="0"/>
        <v>0</v>
      </c>
      <c r="G64" s="148"/>
    </row>
    <row r="65" spans="1:8" x14ac:dyDescent="0.25">
      <c r="A65" s="135">
        <v>58</v>
      </c>
      <c r="B65" s="91" t="s">
        <v>50</v>
      </c>
      <c r="C65" s="136" t="s">
        <v>49</v>
      </c>
      <c r="D65" s="153">
        <v>1</v>
      </c>
      <c r="E65" s="146">
        <v>0</v>
      </c>
      <c r="F65" s="147">
        <f t="shared" si="0"/>
        <v>0</v>
      </c>
      <c r="G65" s="148"/>
    </row>
    <row r="66" spans="1:8" x14ac:dyDescent="0.25">
      <c r="A66" s="178">
        <v>59</v>
      </c>
      <c r="B66" s="90" t="s">
        <v>37</v>
      </c>
      <c r="C66" s="136" t="s">
        <v>49</v>
      </c>
      <c r="D66" s="153">
        <v>1</v>
      </c>
      <c r="E66" s="146">
        <v>0</v>
      </c>
      <c r="F66" s="147">
        <f t="shared" si="0"/>
        <v>0</v>
      </c>
      <c r="G66" s="148"/>
    </row>
    <row r="67" spans="1:8" ht="15.75" thickBot="1" x14ac:dyDescent="0.3">
      <c r="A67" s="183">
        <v>60</v>
      </c>
      <c r="B67" s="119" t="s">
        <v>51</v>
      </c>
      <c r="C67" s="180" t="s">
        <v>49</v>
      </c>
      <c r="D67" s="181">
        <v>1</v>
      </c>
      <c r="E67" s="160">
        <v>0</v>
      </c>
      <c r="F67" s="161">
        <f t="shared" si="0"/>
        <v>0</v>
      </c>
      <c r="G67" s="182"/>
    </row>
    <row r="68" spans="1:8" s="126" customFormat="1" x14ac:dyDescent="0.25">
      <c r="A68" s="163"/>
      <c r="B68" s="120"/>
      <c r="C68" s="164"/>
      <c r="D68" s="165"/>
      <c r="E68" s="166"/>
      <c r="F68" s="167"/>
      <c r="G68" s="168"/>
    </row>
    <row r="69" spans="1:8" s="126" customFormat="1" x14ac:dyDescent="0.25">
      <c r="A69" s="163"/>
      <c r="B69" s="120"/>
      <c r="C69" s="164"/>
      <c r="D69" s="165"/>
      <c r="E69" s="166"/>
      <c r="F69" s="167"/>
      <c r="G69" s="168"/>
    </row>
    <row r="70" spans="1:8" s="126" customFormat="1" ht="15.75" thickBot="1" x14ac:dyDescent="0.3">
      <c r="A70" s="163"/>
      <c r="B70" s="121" t="s">
        <v>52</v>
      </c>
      <c r="C70" s="164"/>
      <c r="D70" s="165"/>
      <c r="E70" s="166"/>
      <c r="F70" s="167"/>
      <c r="G70" s="168"/>
    </row>
    <row r="71" spans="1:8" x14ac:dyDescent="0.25">
      <c r="A71" s="171">
        <v>61</v>
      </c>
      <c r="B71" s="118" t="s">
        <v>69</v>
      </c>
      <c r="C71" s="172" t="s">
        <v>7</v>
      </c>
      <c r="D71" s="173">
        <v>1</v>
      </c>
      <c r="E71" s="199">
        <v>0</v>
      </c>
      <c r="F71" s="175">
        <f t="shared" si="0"/>
        <v>0</v>
      </c>
      <c r="G71" s="176"/>
    </row>
    <row r="72" spans="1:8" ht="15.75" thickBot="1" x14ac:dyDescent="0.3">
      <c r="A72" s="183">
        <v>62</v>
      </c>
      <c r="B72" s="184" t="s">
        <v>186</v>
      </c>
      <c r="C72" s="180" t="s">
        <v>49</v>
      </c>
      <c r="D72" s="181">
        <v>1</v>
      </c>
      <c r="E72" s="200">
        <v>0</v>
      </c>
      <c r="F72" s="161">
        <f t="shared" si="0"/>
        <v>0</v>
      </c>
      <c r="G72" s="274" t="s">
        <v>187</v>
      </c>
    </row>
    <row r="73" spans="1:8" ht="15.75" thickBot="1" x14ac:dyDescent="0.3">
      <c r="A73" s="185"/>
      <c r="B73" s="186"/>
      <c r="C73" s="186"/>
      <c r="D73" s="187"/>
      <c r="E73" s="188"/>
      <c r="F73" s="189">
        <f>SUM(F1:F72)</f>
        <v>0</v>
      </c>
      <c r="G73" s="190"/>
    </row>
    <row r="74" spans="1:8" x14ac:dyDescent="0.25">
      <c r="B74" s="144"/>
      <c r="C74" s="144"/>
      <c r="D74" s="144"/>
      <c r="E74" s="144"/>
      <c r="F74" s="192"/>
      <c r="G74" s="144"/>
    </row>
    <row r="75" spans="1:8" x14ac:dyDescent="0.25">
      <c r="A75" s="193"/>
      <c r="B75" s="194"/>
      <c r="C75" s="194"/>
      <c r="D75" s="194"/>
      <c r="E75" s="194"/>
      <c r="F75" s="192"/>
      <c r="G75" s="144"/>
    </row>
    <row r="76" spans="1:8" x14ac:dyDescent="0.25">
      <c r="A76" s="193"/>
      <c r="B76" s="195"/>
      <c r="C76" s="194"/>
      <c r="D76" s="194"/>
      <c r="E76" s="194"/>
      <c r="F76" s="192"/>
      <c r="G76" s="144"/>
    </row>
    <row r="77" spans="1:8" x14ac:dyDescent="0.25">
      <c r="A77" s="193"/>
      <c r="B77" s="196"/>
      <c r="C77" s="194"/>
      <c r="D77" s="194"/>
      <c r="E77" s="193"/>
      <c r="F77" s="197"/>
      <c r="G77" s="144"/>
    </row>
    <row r="78" spans="1:8" x14ac:dyDescent="0.25">
      <c r="A78" s="193"/>
      <c r="B78" s="126"/>
      <c r="C78" s="126"/>
      <c r="D78" s="126"/>
      <c r="E78" s="198"/>
    </row>
    <row r="79" spans="1:8" x14ac:dyDescent="0.25">
      <c r="A79" s="193"/>
      <c r="B79" s="126"/>
      <c r="C79" s="126"/>
      <c r="D79" s="126"/>
      <c r="E79" s="126"/>
    </row>
    <row r="80" spans="1:8" x14ac:dyDescent="0.25">
      <c r="A80" s="193"/>
      <c r="B80" s="126"/>
      <c r="C80" s="126"/>
      <c r="D80" s="126"/>
      <c r="E80" s="126"/>
      <c r="H80" s="126"/>
    </row>
    <row r="81" spans="1:5" x14ac:dyDescent="0.25">
      <c r="A81" s="193"/>
      <c r="B81" s="126"/>
      <c r="C81" s="126"/>
      <c r="D81" s="126"/>
      <c r="E81" s="126"/>
    </row>
    <row r="82" spans="1:5" x14ac:dyDescent="0.25">
      <c r="A82" s="193"/>
      <c r="B82" s="126"/>
      <c r="C82" s="126"/>
      <c r="D82" s="126"/>
      <c r="E82" s="126"/>
    </row>
    <row r="83" spans="1:5" x14ac:dyDescent="0.25">
      <c r="A83" s="193"/>
      <c r="B83" s="126"/>
      <c r="C83" s="126"/>
      <c r="D83" s="126"/>
      <c r="E83" s="126"/>
    </row>
    <row r="84" spans="1:5" x14ac:dyDescent="0.25">
      <c r="A84" s="193"/>
      <c r="B84" s="126"/>
      <c r="C84" s="126"/>
      <c r="D84" s="126"/>
      <c r="E84" s="126"/>
    </row>
    <row r="85" spans="1:5" x14ac:dyDescent="0.25">
      <c r="A85" s="193"/>
      <c r="B85" s="126"/>
      <c r="C85" s="126"/>
      <c r="D85" s="126"/>
      <c r="E85" s="126"/>
    </row>
    <row r="86" spans="1:5" x14ac:dyDescent="0.25">
      <c r="A86" s="193"/>
      <c r="B86" s="126"/>
      <c r="C86" s="126"/>
      <c r="D86" s="126"/>
      <c r="E86" s="126"/>
    </row>
    <row r="87" spans="1:5" x14ac:dyDescent="0.25">
      <c r="A87" s="193"/>
      <c r="B87" s="126"/>
      <c r="C87" s="126"/>
      <c r="D87" s="126"/>
      <c r="E87" s="126"/>
    </row>
    <row r="88" spans="1:5" x14ac:dyDescent="0.25">
      <c r="A88" s="193"/>
      <c r="B88" s="126"/>
      <c r="C88" s="126"/>
      <c r="D88" s="126"/>
      <c r="E88" s="126"/>
    </row>
  </sheetData>
  <pageMargins left="0.17" right="0.17" top="0.23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DDD7-BFAB-48D8-B26F-25D998F7248C}">
  <dimension ref="A1:K82"/>
  <sheetViews>
    <sheetView topLeftCell="A25" workbookViewId="0">
      <selection activeCell="B53" sqref="B53:D53"/>
    </sheetView>
  </sheetViews>
  <sheetFormatPr defaultRowHeight="15" x14ac:dyDescent="0.25"/>
  <cols>
    <col min="1" max="1" width="5.42578125" style="191" customWidth="1"/>
    <col min="2" max="2" width="61.42578125" style="123" customWidth="1"/>
    <col min="3" max="3" width="7.85546875" style="123" customWidth="1"/>
    <col min="4" max="4" width="10.140625" style="123" customWidth="1"/>
    <col min="5" max="5" width="13.28515625" style="123" customWidth="1"/>
    <col min="6" max="6" width="11.85546875" style="125" customWidth="1"/>
    <col min="7" max="7" width="26.28515625" style="123" customWidth="1"/>
    <col min="8" max="8" width="8.85546875" style="123" customWidth="1"/>
    <col min="9" max="9" width="9.140625" style="123"/>
    <col min="10" max="10" width="9.7109375" style="123" customWidth="1"/>
    <col min="11" max="256" width="9.140625" style="123"/>
    <col min="257" max="257" width="5.42578125" style="123" customWidth="1"/>
    <col min="258" max="258" width="84.7109375" style="123" customWidth="1"/>
    <col min="259" max="259" width="7.85546875" style="123" customWidth="1"/>
    <col min="260" max="260" width="10.7109375" style="123" customWidth="1"/>
    <col min="261" max="261" width="14.140625" style="123" customWidth="1"/>
    <col min="262" max="262" width="14.42578125" style="123" customWidth="1"/>
    <col min="263" max="263" width="17.28515625" style="123" customWidth="1"/>
    <col min="264" max="264" width="8.85546875" style="123" customWidth="1"/>
    <col min="265" max="265" width="9.140625" style="123"/>
    <col min="266" max="266" width="9.7109375" style="123" customWidth="1"/>
    <col min="267" max="512" width="9.140625" style="123"/>
    <col min="513" max="513" width="5.42578125" style="123" customWidth="1"/>
    <col min="514" max="514" width="84.7109375" style="123" customWidth="1"/>
    <col min="515" max="515" width="7.85546875" style="123" customWidth="1"/>
    <col min="516" max="516" width="10.7109375" style="123" customWidth="1"/>
    <col min="517" max="517" width="14.140625" style="123" customWidth="1"/>
    <col min="518" max="518" width="14.42578125" style="123" customWidth="1"/>
    <col min="519" max="519" width="17.28515625" style="123" customWidth="1"/>
    <col min="520" max="520" width="8.85546875" style="123" customWidth="1"/>
    <col min="521" max="521" width="9.140625" style="123"/>
    <col min="522" max="522" width="9.7109375" style="123" customWidth="1"/>
    <col min="523" max="768" width="9.140625" style="123"/>
    <col min="769" max="769" width="5.42578125" style="123" customWidth="1"/>
    <col min="770" max="770" width="84.7109375" style="123" customWidth="1"/>
    <col min="771" max="771" width="7.85546875" style="123" customWidth="1"/>
    <col min="772" max="772" width="10.7109375" style="123" customWidth="1"/>
    <col min="773" max="773" width="14.140625" style="123" customWidth="1"/>
    <col min="774" max="774" width="14.42578125" style="123" customWidth="1"/>
    <col min="775" max="775" width="17.28515625" style="123" customWidth="1"/>
    <col min="776" max="776" width="8.85546875" style="123" customWidth="1"/>
    <col min="777" max="777" width="9.140625" style="123"/>
    <col min="778" max="778" width="9.7109375" style="123" customWidth="1"/>
    <col min="779" max="1024" width="9.140625" style="123"/>
    <col min="1025" max="1025" width="5.42578125" style="123" customWidth="1"/>
    <col min="1026" max="1026" width="84.7109375" style="123" customWidth="1"/>
    <col min="1027" max="1027" width="7.85546875" style="123" customWidth="1"/>
    <col min="1028" max="1028" width="10.7109375" style="123" customWidth="1"/>
    <col min="1029" max="1029" width="14.140625" style="123" customWidth="1"/>
    <col min="1030" max="1030" width="14.42578125" style="123" customWidth="1"/>
    <col min="1031" max="1031" width="17.28515625" style="123" customWidth="1"/>
    <col min="1032" max="1032" width="8.85546875" style="123" customWidth="1"/>
    <col min="1033" max="1033" width="9.140625" style="123"/>
    <col min="1034" max="1034" width="9.7109375" style="123" customWidth="1"/>
    <col min="1035" max="1280" width="9.140625" style="123"/>
    <col min="1281" max="1281" width="5.42578125" style="123" customWidth="1"/>
    <col min="1282" max="1282" width="84.7109375" style="123" customWidth="1"/>
    <col min="1283" max="1283" width="7.85546875" style="123" customWidth="1"/>
    <col min="1284" max="1284" width="10.7109375" style="123" customWidth="1"/>
    <col min="1285" max="1285" width="14.140625" style="123" customWidth="1"/>
    <col min="1286" max="1286" width="14.42578125" style="123" customWidth="1"/>
    <col min="1287" max="1287" width="17.28515625" style="123" customWidth="1"/>
    <col min="1288" max="1288" width="8.85546875" style="123" customWidth="1"/>
    <col min="1289" max="1289" width="9.140625" style="123"/>
    <col min="1290" max="1290" width="9.7109375" style="123" customWidth="1"/>
    <col min="1291" max="1536" width="9.140625" style="123"/>
    <col min="1537" max="1537" width="5.42578125" style="123" customWidth="1"/>
    <col min="1538" max="1538" width="84.7109375" style="123" customWidth="1"/>
    <col min="1539" max="1539" width="7.85546875" style="123" customWidth="1"/>
    <col min="1540" max="1540" width="10.7109375" style="123" customWidth="1"/>
    <col min="1541" max="1541" width="14.140625" style="123" customWidth="1"/>
    <col min="1542" max="1542" width="14.42578125" style="123" customWidth="1"/>
    <col min="1543" max="1543" width="17.28515625" style="123" customWidth="1"/>
    <col min="1544" max="1544" width="8.85546875" style="123" customWidth="1"/>
    <col min="1545" max="1545" width="9.140625" style="123"/>
    <col min="1546" max="1546" width="9.7109375" style="123" customWidth="1"/>
    <col min="1547" max="1792" width="9.140625" style="123"/>
    <col min="1793" max="1793" width="5.42578125" style="123" customWidth="1"/>
    <col min="1794" max="1794" width="84.7109375" style="123" customWidth="1"/>
    <col min="1795" max="1795" width="7.85546875" style="123" customWidth="1"/>
    <col min="1796" max="1796" width="10.7109375" style="123" customWidth="1"/>
    <col min="1797" max="1797" width="14.140625" style="123" customWidth="1"/>
    <col min="1798" max="1798" width="14.42578125" style="123" customWidth="1"/>
    <col min="1799" max="1799" width="17.28515625" style="123" customWidth="1"/>
    <col min="1800" max="1800" width="8.85546875" style="123" customWidth="1"/>
    <col min="1801" max="1801" width="9.140625" style="123"/>
    <col min="1802" max="1802" width="9.7109375" style="123" customWidth="1"/>
    <col min="1803" max="2048" width="9.140625" style="123"/>
    <col min="2049" max="2049" width="5.42578125" style="123" customWidth="1"/>
    <col min="2050" max="2050" width="84.7109375" style="123" customWidth="1"/>
    <col min="2051" max="2051" width="7.85546875" style="123" customWidth="1"/>
    <col min="2052" max="2052" width="10.7109375" style="123" customWidth="1"/>
    <col min="2053" max="2053" width="14.140625" style="123" customWidth="1"/>
    <col min="2054" max="2054" width="14.42578125" style="123" customWidth="1"/>
    <col min="2055" max="2055" width="17.28515625" style="123" customWidth="1"/>
    <col min="2056" max="2056" width="8.85546875" style="123" customWidth="1"/>
    <col min="2057" max="2057" width="9.140625" style="123"/>
    <col min="2058" max="2058" width="9.7109375" style="123" customWidth="1"/>
    <col min="2059" max="2304" width="9.140625" style="123"/>
    <col min="2305" max="2305" width="5.42578125" style="123" customWidth="1"/>
    <col min="2306" max="2306" width="84.7109375" style="123" customWidth="1"/>
    <col min="2307" max="2307" width="7.85546875" style="123" customWidth="1"/>
    <col min="2308" max="2308" width="10.7109375" style="123" customWidth="1"/>
    <col min="2309" max="2309" width="14.140625" style="123" customWidth="1"/>
    <col min="2310" max="2310" width="14.42578125" style="123" customWidth="1"/>
    <col min="2311" max="2311" width="17.28515625" style="123" customWidth="1"/>
    <col min="2312" max="2312" width="8.85546875" style="123" customWidth="1"/>
    <col min="2313" max="2313" width="9.140625" style="123"/>
    <col min="2314" max="2314" width="9.7109375" style="123" customWidth="1"/>
    <col min="2315" max="2560" width="9.140625" style="123"/>
    <col min="2561" max="2561" width="5.42578125" style="123" customWidth="1"/>
    <col min="2562" max="2562" width="84.7109375" style="123" customWidth="1"/>
    <col min="2563" max="2563" width="7.85546875" style="123" customWidth="1"/>
    <col min="2564" max="2564" width="10.7109375" style="123" customWidth="1"/>
    <col min="2565" max="2565" width="14.140625" style="123" customWidth="1"/>
    <col min="2566" max="2566" width="14.42578125" style="123" customWidth="1"/>
    <col min="2567" max="2567" width="17.28515625" style="123" customWidth="1"/>
    <col min="2568" max="2568" width="8.85546875" style="123" customWidth="1"/>
    <col min="2569" max="2569" width="9.140625" style="123"/>
    <col min="2570" max="2570" width="9.7109375" style="123" customWidth="1"/>
    <col min="2571" max="2816" width="9.140625" style="123"/>
    <col min="2817" max="2817" width="5.42578125" style="123" customWidth="1"/>
    <col min="2818" max="2818" width="84.7109375" style="123" customWidth="1"/>
    <col min="2819" max="2819" width="7.85546875" style="123" customWidth="1"/>
    <col min="2820" max="2820" width="10.7109375" style="123" customWidth="1"/>
    <col min="2821" max="2821" width="14.140625" style="123" customWidth="1"/>
    <col min="2822" max="2822" width="14.42578125" style="123" customWidth="1"/>
    <col min="2823" max="2823" width="17.28515625" style="123" customWidth="1"/>
    <col min="2824" max="2824" width="8.85546875" style="123" customWidth="1"/>
    <col min="2825" max="2825" width="9.140625" style="123"/>
    <col min="2826" max="2826" width="9.7109375" style="123" customWidth="1"/>
    <col min="2827" max="3072" width="9.140625" style="123"/>
    <col min="3073" max="3073" width="5.42578125" style="123" customWidth="1"/>
    <col min="3074" max="3074" width="84.7109375" style="123" customWidth="1"/>
    <col min="3075" max="3075" width="7.85546875" style="123" customWidth="1"/>
    <col min="3076" max="3076" width="10.7109375" style="123" customWidth="1"/>
    <col min="3077" max="3077" width="14.140625" style="123" customWidth="1"/>
    <col min="3078" max="3078" width="14.42578125" style="123" customWidth="1"/>
    <col min="3079" max="3079" width="17.28515625" style="123" customWidth="1"/>
    <col min="3080" max="3080" width="8.85546875" style="123" customWidth="1"/>
    <col min="3081" max="3081" width="9.140625" style="123"/>
    <col min="3082" max="3082" width="9.7109375" style="123" customWidth="1"/>
    <col min="3083" max="3328" width="9.140625" style="123"/>
    <col min="3329" max="3329" width="5.42578125" style="123" customWidth="1"/>
    <col min="3330" max="3330" width="84.7109375" style="123" customWidth="1"/>
    <col min="3331" max="3331" width="7.85546875" style="123" customWidth="1"/>
    <col min="3332" max="3332" width="10.7109375" style="123" customWidth="1"/>
    <col min="3333" max="3333" width="14.140625" style="123" customWidth="1"/>
    <col min="3334" max="3334" width="14.42578125" style="123" customWidth="1"/>
    <col min="3335" max="3335" width="17.28515625" style="123" customWidth="1"/>
    <col min="3336" max="3336" width="8.85546875" style="123" customWidth="1"/>
    <col min="3337" max="3337" width="9.140625" style="123"/>
    <col min="3338" max="3338" width="9.7109375" style="123" customWidth="1"/>
    <col min="3339" max="3584" width="9.140625" style="123"/>
    <col min="3585" max="3585" width="5.42578125" style="123" customWidth="1"/>
    <col min="3586" max="3586" width="84.7109375" style="123" customWidth="1"/>
    <col min="3587" max="3587" width="7.85546875" style="123" customWidth="1"/>
    <col min="3588" max="3588" width="10.7109375" style="123" customWidth="1"/>
    <col min="3589" max="3589" width="14.140625" style="123" customWidth="1"/>
    <col min="3590" max="3590" width="14.42578125" style="123" customWidth="1"/>
    <col min="3591" max="3591" width="17.28515625" style="123" customWidth="1"/>
    <col min="3592" max="3592" width="8.85546875" style="123" customWidth="1"/>
    <col min="3593" max="3593" width="9.140625" style="123"/>
    <col min="3594" max="3594" width="9.7109375" style="123" customWidth="1"/>
    <col min="3595" max="3840" width="9.140625" style="123"/>
    <col min="3841" max="3841" width="5.42578125" style="123" customWidth="1"/>
    <col min="3842" max="3842" width="84.7109375" style="123" customWidth="1"/>
    <col min="3843" max="3843" width="7.85546875" style="123" customWidth="1"/>
    <col min="3844" max="3844" width="10.7109375" style="123" customWidth="1"/>
    <col min="3845" max="3845" width="14.140625" style="123" customWidth="1"/>
    <col min="3846" max="3846" width="14.42578125" style="123" customWidth="1"/>
    <col min="3847" max="3847" width="17.28515625" style="123" customWidth="1"/>
    <col min="3848" max="3848" width="8.85546875" style="123" customWidth="1"/>
    <col min="3849" max="3849" width="9.140625" style="123"/>
    <col min="3850" max="3850" width="9.7109375" style="123" customWidth="1"/>
    <col min="3851" max="4096" width="9.140625" style="123"/>
    <col min="4097" max="4097" width="5.42578125" style="123" customWidth="1"/>
    <col min="4098" max="4098" width="84.7109375" style="123" customWidth="1"/>
    <col min="4099" max="4099" width="7.85546875" style="123" customWidth="1"/>
    <col min="4100" max="4100" width="10.7109375" style="123" customWidth="1"/>
    <col min="4101" max="4101" width="14.140625" style="123" customWidth="1"/>
    <col min="4102" max="4102" width="14.42578125" style="123" customWidth="1"/>
    <col min="4103" max="4103" width="17.28515625" style="123" customWidth="1"/>
    <col min="4104" max="4104" width="8.85546875" style="123" customWidth="1"/>
    <col min="4105" max="4105" width="9.140625" style="123"/>
    <col min="4106" max="4106" width="9.7109375" style="123" customWidth="1"/>
    <col min="4107" max="4352" width="9.140625" style="123"/>
    <col min="4353" max="4353" width="5.42578125" style="123" customWidth="1"/>
    <col min="4354" max="4354" width="84.7109375" style="123" customWidth="1"/>
    <col min="4355" max="4355" width="7.85546875" style="123" customWidth="1"/>
    <col min="4356" max="4356" width="10.7109375" style="123" customWidth="1"/>
    <col min="4357" max="4357" width="14.140625" style="123" customWidth="1"/>
    <col min="4358" max="4358" width="14.42578125" style="123" customWidth="1"/>
    <col min="4359" max="4359" width="17.28515625" style="123" customWidth="1"/>
    <col min="4360" max="4360" width="8.85546875" style="123" customWidth="1"/>
    <col min="4361" max="4361" width="9.140625" style="123"/>
    <col min="4362" max="4362" width="9.7109375" style="123" customWidth="1"/>
    <col min="4363" max="4608" width="9.140625" style="123"/>
    <col min="4609" max="4609" width="5.42578125" style="123" customWidth="1"/>
    <col min="4610" max="4610" width="84.7109375" style="123" customWidth="1"/>
    <col min="4611" max="4611" width="7.85546875" style="123" customWidth="1"/>
    <col min="4612" max="4612" width="10.7109375" style="123" customWidth="1"/>
    <col min="4613" max="4613" width="14.140625" style="123" customWidth="1"/>
    <col min="4614" max="4614" width="14.42578125" style="123" customWidth="1"/>
    <col min="4615" max="4615" width="17.28515625" style="123" customWidth="1"/>
    <col min="4616" max="4616" width="8.85546875" style="123" customWidth="1"/>
    <col min="4617" max="4617" width="9.140625" style="123"/>
    <col min="4618" max="4618" width="9.7109375" style="123" customWidth="1"/>
    <col min="4619" max="4864" width="9.140625" style="123"/>
    <col min="4865" max="4865" width="5.42578125" style="123" customWidth="1"/>
    <col min="4866" max="4866" width="84.7109375" style="123" customWidth="1"/>
    <col min="4867" max="4867" width="7.85546875" style="123" customWidth="1"/>
    <col min="4868" max="4868" width="10.7109375" style="123" customWidth="1"/>
    <col min="4869" max="4869" width="14.140625" style="123" customWidth="1"/>
    <col min="4870" max="4870" width="14.42578125" style="123" customWidth="1"/>
    <col min="4871" max="4871" width="17.28515625" style="123" customWidth="1"/>
    <col min="4872" max="4872" width="8.85546875" style="123" customWidth="1"/>
    <col min="4873" max="4873" width="9.140625" style="123"/>
    <col min="4874" max="4874" width="9.7109375" style="123" customWidth="1"/>
    <col min="4875" max="5120" width="9.140625" style="123"/>
    <col min="5121" max="5121" width="5.42578125" style="123" customWidth="1"/>
    <col min="5122" max="5122" width="84.7109375" style="123" customWidth="1"/>
    <col min="5123" max="5123" width="7.85546875" style="123" customWidth="1"/>
    <col min="5124" max="5124" width="10.7109375" style="123" customWidth="1"/>
    <col min="5125" max="5125" width="14.140625" style="123" customWidth="1"/>
    <col min="5126" max="5126" width="14.42578125" style="123" customWidth="1"/>
    <col min="5127" max="5127" width="17.28515625" style="123" customWidth="1"/>
    <col min="5128" max="5128" width="8.85546875" style="123" customWidth="1"/>
    <col min="5129" max="5129" width="9.140625" style="123"/>
    <col min="5130" max="5130" width="9.7109375" style="123" customWidth="1"/>
    <col min="5131" max="5376" width="9.140625" style="123"/>
    <col min="5377" max="5377" width="5.42578125" style="123" customWidth="1"/>
    <col min="5378" max="5378" width="84.7109375" style="123" customWidth="1"/>
    <col min="5379" max="5379" width="7.85546875" style="123" customWidth="1"/>
    <col min="5380" max="5380" width="10.7109375" style="123" customWidth="1"/>
    <col min="5381" max="5381" width="14.140625" style="123" customWidth="1"/>
    <col min="5382" max="5382" width="14.42578125" style="123" customWidth="1"/>
    <col min="5383" max="5383" width="17.28515625" style="123" customWidth="1"/>
    <col min="5384" max="5384" width="8.85546875" style="123" customWidth="1"/>
    <col min="5385" max="5385" width="9.140625" style="123"/>
    <col min="5386" max="5386" width="9.7109375" style="123" customWidth="1"/>
    <col min="5387" max="5632" width="9.140625" style="123"/>
    <col min="5633" max="5633" width="5.42578125" style="123" customWidth="1"/>
    <col min="5634" max="5634" width="84.7109375" style="123" customWidth="1"/>
    <col min="5635" max="5635" width="7.85546875" style="123" customWidth="1"/>
    <col min="5636" max="5636" width="10.7109375" style="123" customWidth="1"/>
    <col min="5637" max="5637" width="14.140625" style="123" customWidth="1"/>
    <col min="5638" max="5638" width="14.42578125" style="123" customWidth="1"/>
    <col min="5639" max="5639" width="17.28515625" style="123" customWidth="1"/>
    <col min="5640" max="5640" width="8.85546875" style="123" customWidth="1"/>
    <col min="5641" max="5641" width="9.140625" style="123"/>
    <col min="5642" max="5642" width="9.7109375" style="123" customWidth="1"/>
    <col min="5643" max="5888" width="9.140625" style="123"/>
    <col min="5889" max="5889" width="5.42578125" style="123" customWidth="1"/>
    <col min="5890" max="5890" width="84.7109375" style="123" customWidth="1"/>
    <col min="5891" max="5891" width="7.85546875" style="123" customWidth="1"/>
    <col min="5892" max="5892" width="10.7109375" style="123" customWidth="1"/>
    <col min="5893" max="5893" width="14.140625" style="123" customWidth="1"/>
    <col min="5894" max="5894" width="14.42578125" style="123" customWidth="1"/>
    <col min="5895" max="5895" width="17.28515625" style="123" customWidth="1"/>
    <col min="5896" max="5896" width="8.85546875" style="123" customWidth="1"/>
    <col min="5897" max="5897" width="9.140625" style="123"/>
    <col min="5898" max="5898" width="9.7109375" style="123" customWidth="1"/>
    <col min="5899" max="6144" width="9.140625" style="123"/>
    <col min="6145" max="6145" width="5.42578125" style="123" customWidth="1"/>
    <col min="6146" max="6146" width="84.7109375" style="123" customWidth="1"/>
    <col min="6147" max="6147" width="7.85546875" style="123" customWidth="1"/>
    <col min="6148" max="6148" width="10.7109375" style="123" customWidth="1"/>
    <col min="6149" max="6149" width="14.140625" style="123" customWidth="1"/>
    <col min="6150" max="6150" width="14.42578125" style="123" customWidth="1"/>
    <col min="6151" max="6151" width="17.28515625" style="123" customWidth="1"/>
    <col min="6152" max="6152" width="8.85546875" style="123" customWidth="1"/>
    <col min="6153" max="6153" width="9.140625" style="123"/>
    <col min="6154" max="6154" width="9.7109375" style="123" customWidth="1"/>
    <col min="6155" max="6400" width="9.140625" style="123"/>
    <col min="6401" max="6401" width="5.42578125" style="123" customWidth="1"/>
    <col min="6402" max="6402" width="84.7109375" style="123" customWidth="1"/>
    <col min="6403" max="6403" width="7.85546875" style="123" customWidth="1"/>
    <col min="6404" max="6404" width="10.7109375" style="123" customWidth="1"/>
    <col min="6405" max="6405" width="14.140625" style="123" customWidth="1"/>
    <col min="6406" max="6406" width="14.42578125" style="123" customWidth="1"/>
    <col min="6407" max="6407" width="17.28515625" style="123" customWidth="1"/>
    <col min="6408" max="6408" width="8.85546875" style="123" customWidth="1"/>
    <col min="6409" max="6409" width="9.140625" style="123"/>
    <col min="6410" max="6410" width="9.7109375" style="123" customWidth="1"/>
    <col min="6411" max="6656" width="9.140625" style="123"/>
    <col min="6657" max="6657" width="5.42578125" style="123" customWidth="1"/>
    <col min="6658" max="6658" width="84.7109375" style="123" customWidth="1"/>
    <col min="6659" max="6659" width="7.85546875" style="123" customWidth="1"/>
    <col min="6660" max="6660" width="10.7109375" style="123" customWidth="1"/>
    <col min="6661" max="6661" width="14.140625" style="123" customWidth="1"/>
    <col min="6662" max="6662" width="14.42578125" style="123" customWidth="1"/>
    <col min="6663" max="6663" width="17.28515625" style="123" customWidth="1"/>
    <col min="6664" max="6664" width="8.85546875" style="123" customWidth="1"/>
    <col min="6665" max="6665" width="9.140625" style="123"/>
    <col min="6666" max="6666" width="9.7109375" style="123" customWidth="1"/>
    <col min="6667" max="6912" width="9.140625" style="123"/>
    <col min="6913" max="6913" width="5.42578125" style="123" customWidth="1"/>
    <col min="6914" max="6914" width="84.7109375" style="123" customWidth="1"/>
    <col min="6915" max="6915" width="7.85546875" style="123" customWidth="1"/>
    <col min="6916" max="6916" width="10.7109375" style="123" customWidth="1"/>
    <col min="6917" max="6917" width="14.140625" style="123" customWidth="1"/>
    <col min="6918" max="6918" width="14.42578125" style="123" customWidth="1"/>
    <col min="6919" max="6919" width="17.28515625" style="123" customWidth="1"/>
    <col min="6920" max="6920" width="8.85546875" style="123" customWidth="1"/>
    <col min="6921" max="6921" width="9.140625" style="123"/>
    <col min="6922" max="6922" width="9.7109375" style="123" customWidth="1"/>
    <col min="6923" max="7168" width="9.140625" style="123"/>
    <col min="7169" max="7169" width="5.42578125" style="123" customWidth="1"/>
    <col min="7170" max="7170" width="84.7109375" style="123" customWidth="1"/>
    <col min="7171" max="7171" width="7.85546875" style="123" customWidth="1"/>
    <col min="7172" max="7172" width="10.7109375" style="123" customWidth="1"/>
    <col min="7173" max="7173" width="14.140625" style="123" customWidth="1"/>
    <col min="7174" max="7174" width="14.42578125" style="123" customWidth="1"/>
    <col min="7175" max="7175" width="17.28515625" style="123" customWidth="1"/>
    <col min="7176" max="7176" width="8.85546875" style="123" customWidth="1"/>
    <col min="7177" max="7177" width="9.140625" style="123"/>
    <col min="7178" max="7178" width="9.7109375" style="123" customWidth="1"/>
    <col min="7179" max="7424" width="9.140625" style="123"/>
    <col min="7425" max="7425" width="5.42578125" style="123" customWidth="1"/>
    <col min="7426" max="7426" width="84.7109375" style="123" customWidth="1"/>
    <col min="7427" max="7427" width="7.85546875" style="123" customWidth="1"/>
    <col min="7428" max="7428" width="10.7109375" style="123" customWidth="1"/>
    <col min="7429" max="7429" width="14.140625" style="123" customWidth="1"/>
    <col min="7430" max="7430" width="14.42578125" style="123" customWidth="1"/>
    <col min="7431" max="7431" width="17.28515625" style="123" customWidth="1"/>
    <col min="7432" max="7432" width="8.85546875" style="123" customWidth="1"/>
    <col min="7433" max="7433" width="9.140625" style="123"/>
    <col min="7434" max="7434" width="9.7109375" style="123" customWidth="1"/>
    <col min="7435" max="7680" width="9.140625" style="123"/>
    <col min="7681" max="7681" width="5.42578125" style="123" customWidth="1"/>
    <col min="7682" max="7682" width="84.7109375" style="123" customWidth="1"/>
    <col min="7683" max="7683" width="7.85546875" style="123" customWidth="1"/>
    <col min="7684" max="7684" width="10.7109375" style="123" customWidth="1"/>
    <col min="7685" max="7685" width="14.140625" style="123" customWidth="1"/>
    <col min="7686" max="7686" width="14.42578125" style="123" customWidth="1"/>
    <col min="7687" max="7687" width="17.28515625" style="123" customWidth="1"/>
    <col min="7688" max="7688" width="8.85546875" style="123" customWidth="1"/>
    <col min="7689" max="7689" width="9.140625" style="123"/>
    <col min="7690" max="7690" width="9.7109375" style="123" customWidth="1"/>
    <col min="7691" max="7936" width="9.140625" style="123"/>
    <col min="7937" max="7937" width="5.42578125" style="123" customWidth="1"/>
    <col min="7938" max="7938" width="84.7109375" style="123" customWidth="1"/>
    <col min="7939" max="7939" width="7.85546875" style="123" customWidth="1"/>
    <col min="7940" max="7940" width="10.7109375" style="123" customWidth="1"/>
    <col min="7941" max="7941" width="14.140625" style="123" customWidth="1"/>
    <col min="7942" max="7942" width="14.42578125" style="123" customWidth="1"/>
    <col min="7943" max="7943" width="17.28515625" style="123" customWidth="1"/>
    <col min="7944" max="7944" width="8.85546875" style="123" customWidth="1"/>
    <col min="7945" max="7945" width="9.140625" style="123"/>
    <col min="7946" max="7946" width="9.7109375" style="123" customWidth="1"/>
    <col min="7947" max="8192" width="9.140625" style="123"/>
    <col min="8193" max="8193" width="5.42578125" style="123" customWidth="1"/>
    <col min="8194" max="8194" width="84.7109375" style="123" customWidth="1"/>
    <col min="8195" max="8195" width="7.85546875" style="123" customWidth="1"/>
    <col min="8196" max="8196" width="10.7109375" style="123" customWidth="1"/>
    <col min="8197" max="8197" width="14.140625" style="123" customWidth="1"/>
    <col min="8198" max="8198" width="14.42578125" style="123" customWidth="1"/>
    <col min="8199" max="8199" width="17.28515625" style="123" customWidth="1"/>
    <col min="8200" max="8200" width="8.85546875" style="123" customWidth="1"/>
    <col min="8201" max="8201" width="9.140625" style="123"/>
    <col min="8202" max="8202" width="9.7109375" style="123" customWidth="1"/>
    <col min="8203" max="8448" width="9.140625" style="123"/>
    <col min="8449" max="8449" width="5.42578125" style="123" customWidth="1"/>
    <col min="8450" max="8450" width="84.7109375" style="123" customWidth="1"/>
    <col min="8451" max="8451" width="7.85546875" style="123" customWidth="1"/>
    <col min="8452" max="8452" width="10.7109375" style="123" customWidth="1"/>
    <col min="8453" max="8453" width="14.140625" style="123" customWidth="1"/>
    <col min="8454" max="8454" width="14.42578125" style="123" customWidth="1"/>
    <col min="8455" max="8455" width="17.28515625" style="123" customWidth="1"/>
    <col min="8456" max="8456" width="8.85546875" style="123" customWidth="1"/>
    <col min="8457" max="8457" width="9.140625" style="123"/>
    <col min="8458" max="8458" width="9.7109375" style="123" customWidth="1"/>
    <col min="8459" max="8704" width="9.140625" style="123"/>
    <col min="8705" max="8705" width="5.42578125" style="123" customWidth="1"/>
    <col min="8706" max="8706" width="84.7109375" style="123" customWidth="1"/>
    <col min="8707" max="8707" width="7.85546875" style="123" customWidth="1"/>
    <col min="8708" max="8708" width="10.7109375" style="123" customWidth="1"/>
    <col min="8709" max="8709" width="14.140625" style="123" customWidth="1"/>
    <col min="8710" max="8710" width="14.42578125" style="123" customWidth="1"/>
    <col min="8711" max="8711" width="17.28515625" style="123" customWidth="1"/>
    <col min="8712" max="8712" width="8.85546875" style="123" customWidth="1"/>
    <col min="8713" max="8713" width="9.140625" style="123"/>
    <col min="8714" max="8714" width="9.7109375" style="123" customWidth="1"/>
    <col min="8715" max="8960" width="9.140625" style="123"/>
    <col min="8961" max="8961" width="5.42578125" style="123" customWidth="1"/>
    <col min="8962" max="8962" width="84.7109375" style="123" customWidth="1"/>
    <col min="8963" max="8963" width="7.85546875" style="123" customWidth="1"/>
    <col min="8964" max="8964" width="10.7109375" style="123" customWidth="1"/>
    <col min="8965" max="8965" width="14.140625" style="123" customWidth="1"/>
    <col min="8966" max="8966" width="14.42578125" style="123" customWidth="1"/>
    <col min="8967" max="8967" width="17.28515625" style="123" customWidth="1"/>
    <col min="8968" max="8968" width="8.85546875" style="123" customWidth="1"/>
    <col min="8969" max="8969" width="9.140625" style="123"/>
    <col min="8970" max="8970" width="9.7109375" style="123" customWidth="1"/>
    <col min="8971" max="9216" width="9.140625" style="123"/>
    <col min="9217" max="9217" width="5.42578125" style="123" customWidth="1"/>
    <col min="9218" max="9218" width="84.7109375" style="123" customWidth="1"/>
    <col min="9219" max="9219" width="7.85546875" style="123" customWidth="1"/>
    <col min="9220" max="9220" width="10.7109375" style="123" customWidth="1"/>
    <col min="9221" max="9221" width="14.140625" style="123" customWidth="1"/>
    <col min="9222" max="9222" width="14.42578125" style="123" customWidth="1"/>
    <col min="9223" max="9223" width="17.28515625" style="123" customWidth="1"/>
    <col min="9224" max="9224" width="8.85546875" style="123" customWidth="1"/>
    <col min="9225" max="9225" width="9.140625" style="123"/>
    <col min="9226" max="9226" width="9.7109375" style="123" customWidth="1"/>
    <col min="9227" max="9472" width="9.140625" style="123"/>
    <col min="9473" max="9473" width="5.42578125" style="123" customWidth="1"/>
    <col min="9474" max="9474" width="84.7109375" style="123" customWidth="1"/>
    <col min="9475" max="9475" width="7.85546875" style="123" customWidth="1"/>
    <col min="9476" max="9476" width="10.7109375" style="123" customWidth="1"/>
    <col min="9477" max="9477" width="14.140625" style="123" customWidth="1"/>
    <col min="9478" max="9478" width="14.42578125" style="123" customWidth="1"/>
    <col min="9479" max="9479" width="17.28515625" style="123" customWidth="1"/>
    <col min="9480" max="9480" width="8.85546875" style="123" customWidth="1"/>
    <col min="9481" max="9481" width="9.140625" style="123"/>
    <col min="9482" max="9482" width="9.7109375" style="123" customWidth="1"/>
    <col min="9483" max="9728" width="9.140625" style="123"/>
    <col min="9729" max="9729" width="5.42578125" style="123" customWidth="1"/>
    <col min="9730" max="9730" width="84.7109375" style="123" customWidth="1"/>
    <col min="9731" max="9731" width="7.85546875" style="123" customWidth="1"/>
    <col min="9732" max="9732" width="10.7109375" style="123" customWidth="1"/>
    <col min="9733" max="9733" width="14.140625" style="123" customWidth="1"/>
    <col min="9734" max="9734" width="14.42578125" style="123" customWidth="1"/>
    <col min="9735" max="9735" width="17.28515625" style="123" customWidth="1"/>
    <col min="9736" max="9736" width="8.85546875" style="123" customWidth="1"/>
    <col min="9737" max="9737" width="9.140625" style="123"/>
    <col min="9738" max="9738" width="9.7109375" style="123" customWidth="1"/>
    <col min="9739" max="9984" width="9.140625" style="123"/>
    <col min="9985" max="9985" width="5.42578125" style="123" customWidth="1"/>
    <col min="9986" max="9986" width="84.7109375" style="123" customWidth="1"/>
    <col min="9987" max="9987" width="7.85546875" style="123" customWidth="1"/>
    <col min="9988" max="9988" width="10.7109375" style="123" customWidth="1"/>
    <col min="9989" max="9989" width="14.140625" style="123" customWidth="1"/>
    <col min="9990" max="9990" width="14.42578125" style="123" customWidth="1"/>
    <col min="9991" max="9991" width="17.28515625" style="123" customWidth="1"/>
    <col min="9992" max="9992" width="8.85546875" style="123" customWidth="1"/>
    <col min="9993" max="9993" width="9.140625" style="123"/>
    <col min="9994" max="9994" width="9.7109375" style="123" customWidth="1"/>
    <col min="9995" max="10240" width="9.140625" style="123"/>
    <col min="10241" max="10241" width="5.42578125" style="123" customWidth="1"/>
    <col min="10242" max="10242" width="84.7109375" style="123" customWidth="1"/>
    <col min="10243" max="10243" width="7.85546875" style="123" customWidth="1"/>
    <col min="10244" max="10244" width="10.7109375" style="123" customWidth="1"/>
    <col min="10245" max="10245" width="14.140625" style="123" customWidth="1"/>
    <col min="10246" max="10246" width="14.42578125" style="123" customWidth="1"/>
    <col min="10247" max="10247" width="17.28515625" style="123" customWidth="1"/>
    <col min="10248" max="10248" width="8.85546875" style="123" customWidth="1"/>
    <col min="10249" max="10249" width="9.140625" style="123"/>
    <col min="10250" max="10250" width="9.7109375" style="123" customWidth="1"/>
    <col min="10251" max="10496" width="9.140625" style="123"/>
    <col min="10497" max="10497" width="5.42578125" style="123" customWidth="1"/>
    <col min="10498" max="10498" width="84.7109375" style="123" customWidth="1"/>
    <col min="10499" max="10499" width="7.85546875" style="123" customWidth="1"/>
    <col min="10500" max="10500" width="10.7109375" style="123" customWidth="1"/>
    <col min="10501" max="10501" width="14.140625" style="123" customWidth="1"/>
    <col min="10502" max="10502" width="14.42578125" style="123" customWidth="1"/>
    <col min="10503" max="10503" width="17.28515625" style="123" customWidth="1"/>
    <col min="10504" max="10504" width="8.85546875" style="123" customWidth="1"/>
    <col min="10505" max="10505" width="9.140625" style="123"/>
    <col min="10506" max="10506" width="9.7109375" style="123" customWidth="1"/>
    <col min="10507" max="10752" width="9.140625" style="123"/>
    <col min="10753" max="10753" width="5.42578125" style="123" customWidth="1"/>
    <col min="10754" max="10754" width="84.7109375" style="123" customWidth="1"/>
    <col min="10755" max="10755" width="7.85546875" style="123" customWidth="1"/>
    <col min="10756" max="10756" width="10.7109375" style="123" customWidth="1"/>
    <col min="10757" max="10757" width="14.140625" style="123" customWidth="1"/>
    <col min="10758" max="10758" width="14.42578125" style="123" customWidth="1"/>
    <col min="10759" max="10759" width="17.28515625" style="123" customWidth="1"/>
    <col min="10760" max="10760" width="8.85546875" style="123" customWidth="1"/>
    <col min="10761" max="10761" width="9.140625" style="123"/>
    <col min="10762" max="10762" width="9.7109375" style="123" customWidth="1"/>
    <col min="10763" max="11008" width="9.140625" style="123"/>
    <col min="11009" max="11009" width="5.42578125" style="123" customWidth="1"/>
    <col min="11010" max="11010" width="84.7109375" style="123" customWidth="1"/>
    <col min="11011" max="11011" width="7.85546875" style="123" customWidth="1"/>
    <col min="11012" max="11012" width="10.7109375" style="123" customWidth="1"/>
    <col min="11013" max="11013" width="14.140625" style="123" customWidth="1"/>
    <col min="11014" max="11014" width="14.42578125" style="123" customWidth="1"/>
    <col min="11015" max="11015" width="17.28515625" style="123" customWidth="1"/>
    <col min="11016" max="11016" width="8.85546875" style="123" customWidth="1"/>
    <col min="11017" max="11017" width="9.140625" style="123"/>
    <col min="11018" max="11018" width="9.7109375" style="123" customWidth="1"/>
    <col min="11019" max="11264" width="9.140625" style="123"/>
    <col min="11265" max="11265" width="5.42578125" style="123" customWidth="1"/>
    <col min="11266" max="11266" width="84.7109375" style="123" customWidth="1"/>
    <col min="11267" max="11267" width="7.85546875" style="123" customWidth="1"/>
    <col min="11268" max="11268" width="10.7109375" style="123" customWidth="1"/>
    <col min="11269" max="11269" width="14.140625" style="123" customWidth="1"/>
    <col min="11270" max="11270" width="14.42578125" style="123" customWidth="1"/>
    <col min="11271" max="11271" width="17.28515625" style="123" customWidth="1"/>
    <col min="11272" max="11272" width="8.85546875" style="123" customWidth="1"/>
    <col min="11273" max="11273" width="9.140625" style="123"/>
    <col min="11274" max="11274" width="9.7109375" style="123" customWidth="1"/>
    <col min="11275" max="11520" width="9.140625" style="123"/>
    <col min="11521" max="11521" width="5.42578125" style="123" customWidth="1"/>
    <col min="11522" max="11522" width="84.7109375" style="123" customWidth="1"/>
    <col min="11523" max="11523" width="7.85546875" style="123" customWidth="1"/>
    <col min="11524" max="11524" width="10.7109375" style="123" customWidth="1"/>
    <col min="11525" max="11525" width="14.140625" style="123" customWidth="1"/>
    <col min="11526" max="11526" width="14.42578125" style="123" customWidth="1"/>
    <col min="11527" max="11527" width="17.28515625" style="123" customWidth="1"/>
    <col min="11528" max="11528" width="8.85546875" style="123" customWidth="1"/>
    <col min="11529" max="11529" width="9.140625" style="123"/>
    <col min="11530" max="11530" width="9.7109375" style="123" customWidth="1"/>
    <col min="11531" max="11776" width="9.140625" style="123"/>
    <col min="11777" max="11777" width="5.42578125" style="123" customWidth="1"/>
    <col min="11778" max="11778" width="84.7109375" style="123" customWidth="1"/>
    <col min="11779" max="11779" width="7.85546875" style="123" customWidth="1"/>
    <col min="11780" max="11780" width="10.7109375" style="123" customWidth="1"/>
    <col min="11781" max="11781" width="14.140625" style="123" customWidth="1"/>
    <col min="11782" max="11782" width="14.42578125" style="123" customWidth="1"/>
    <col min="11783" max="11783" width="17.28515625" style="123" customWidth="1"/>
    <col min="11784" max="11784" width="8.85546875" style="123" customWidth="1"/>
    <col min="11785" max="11785" width="9.140625" style="123"/>
    <col min="11786" max="11786" width="9.7109375" style="123" customWidth="1"/>
    <col min="11787" max="12032" width="9.140625" style="123"/>
    <col min="12033" max="12033" width="5.42578125" style="123" customWidth="1"/>
    <col min="12034" max="12034" width="84.7109375" style="123" customWidth="1"/>
    <col min="12035" max="12035" width="7.85546875" style="123" customWidth="1"/>
    <col min="12036" max="12036" width="10.7109375" style="123" customWidth="1"/>
    <col min="12037" max="12037" width="14.140625" style="123" customWidth="1"/>
    <col min="12038" max="12038" width="14.42578125" style="123" customWidth="1"/>
    <col min="12039" max="12039" width="17.28515625" style="123" customWidth="1"/>
    <col min="12040" max="12040" width="8.85546875" style="123" customWidth="1"/>
    <col min="12041" max="12041" width="9.140625" style="123"/>
    <col min="12042" max="12042" width="9.7109375" style="123" customWidth="1"/>
    <col min="12043" max="12288" width="9.140625" style="123"/>
    <col min="12289" max="12289" width="5.42578125" style="123" customWidth="1"/>
    <col min="12290" max="12290" width="84.7109375" style="123" customWidth="1"/>
    <col min="12291" max="12291" width="7.85546875" style="123" customWidth="1"/>
    <col min="12292" max="12292" width="10.7109375" style="123" customWidth="1"/>
    <col min="12293" max="12293" width="14.140625" style="123" customWidth="1"/>
    <col min="12294" max="12294" width="14.42578125" style="123" customWidth="1"/>
    <col min="12295" max="12295" width="17.28515625" style="123" customWidth="1"/>
    <col min="12296" max="12296" width="8.85546875" style="123" customWidth="1"/>
    <col min="12297" max="12297" width="9.140625" style="123"/>
    <col min="12298" max="12298" width="9.7109375" style="123" customWidth="1"/>
    <col min="12299" max="12544" width="9.140625" style="123"/>
    <col min="12545" max="12545" width="5.42578125" style="123" customWidth="1"/>
    <col min="12546" max="12546" width="84.7109375" style="123" customWidth="1"/>
    <col min="12547" max="12547" width="7.85546875" style="123" customWidth="1"/>
    <col min="12548" max="12548" width="10.7109375" style="123" customWidth="1"/>
    <col min="12549" max="12549" width="14.140625" style="123" customWidth="1"/>
    <col min="12550" max="12550" width="14.42578125" style="123" customWidth="1"/>
    <col min="12551" max="12551" width="17.28515625" style="123" customWidth="1"/>
    <col min="12552" max="12552" width="8.85546875" style="123" customWidth="1"/>
    <col min="12553" max="12553" width="9.140625" style="123"/>
    <col min="12554" max="12554" width="9.7109375" style="123" customWidth="1"/>
    <col min="12555" max="12800" width="9.140625" style="123"/>
    <col min="12801" max="12801" width="5.42578125" style="123" customWidth="1"/>
    <col min="12802" max="12802" width="84.7109375" style="123" customWidth="1"/>
    <col min="12803" max="12803" width="7.85546875" style="123" customWidth="1"/>
    <col min="12804" max="12804" width="10.7109375" style="123" customWidth="1"/>
    <col min="12805" max="12805" width="14.140625" style="123" customWidth="1"/>
    <col min="12806" max="12806" width="14.42578125" style="123" customWidth="1"/>
    <col min="12807" max="12807" width="17.28515625" style="123" customWidth="1"/>
    <col min="12808" max="12808" width="8.85546875" style="123" customWidth="1"/>
    <col min="12809" max="12809" width="9.140625" style="123"/>
    <col min="12810" max="12810" width="9.7109375" style="123" customWidth="1"/>
    <col min="12811" max="13056" width="9.140625" style="123"/>
    <col min="13057" max="13057" width="5.42578125" style="123" customWidth="1"/>
    <col min="13058" max="13058" width="84.7109375" style="123" customWidth="1"/>
    <col min="13059" max="13059" width="7.85546875" style="123" customWidth="1"/>
    <col min="13060" max="13060" width="10.7109375" style="123" customWidth="1"/>
    <col min="13061" max="13061" width="14.140625" style="123" customWidth="1"/>
    <col min="13062" max="13062" width="14.42578125" style="123" customWidth="1"/>
    <col min="13063" max="13063" width="17.28515625" style="123" customWidth="1"/>
    <col min="13064" max="13064" width="8.85546875" style="123" customWidth="1"/>
    <col min="13065" max="13065" width="9.140625" style="123"/>
    <col min="13066" max="13066" width="9.7109375" style="123" customWidth="1"/>
    <col min="13067" max="13312" width="9.140625" style="123"/>
    <col min="13313" max="13313" width="5.42578125" style="123" customWidth="1"/>
    <col min="13314" max="13314" width="84.7109375" style="123" customWidth="1"/>
    <col min="13315" max="13315" width="7.85546875" style="123" customWidth="1"/>
    <col min="13316" max="13316" width="10.7109375" style="123" customWidth="1"/>
    <col min="13317" max="13317" width="14.140625" style="123" customWidth="1"/>
    <col min="13318" max="13318" width="14.42578125" style="123" customWidth="1"/>
    <col min="13319" max="13319" width="17.28515625" style="123" customWidth="1"/>
    <col min="13320" max="13320" width="8.85546875" style="123" customWidth="1"/>
    <col min="13321" max="13321" width="9.140625" style="123"/>
    <col min="13322" max="13322" width="9.7109375" style="123" customWidth="1"/>
    <col min="13323" max="13568" width="9.140625" style="123"/>
    <col min="13569" max="13569" width="5.42578125" style="123" customWidth="1"/>
    <col min="13570" max="13570" width="84.7109375" style="123" customWidth="1"/>
    <col min="13571" max="13571" width="7.85546875" style="123" customWidth="1"/>
    <col min="13572" max="13572" width="10.7109375" style="123" customWidth="1"/>
    <col min="13573" max="13573" width="14.140625" style="123" customWidth="1"/>
    <col min="13574" max="13574" width="14.42578125" style="123" customWidth="1"/>
    <col min="13575" max="13575" width="17.28515625" style="123" customWidth="1"/>
    <col min="13576" max="13576" width="8.85546875" style="123" customWidth="1"/>
    <col min="13577" max="13577" width="9.140625" style="123"/>
    <col min="13578" max="13578" width="9.7109375" style="123" customWidth="1"/>
    <col min="13579" max="13824" width="9.140625" style="123"/>
    <col min="13825" max="13825" width="5.42578125" style="123" customWidth="1"/>
    <col min="13826" max="13826" width="84.7109375" style="123" customWidth="1"/>
    <col min="13827" max="13827" width="7.85546875" style="123" customWidth="1"/>
    <col min="13828" max="13828" width="10.7109375" style="123" customWidth="1"/>
    <col min="13829" max="13829" width="14.140625" style="123" customWidth="1"/>
    <col min="13830" max="13830" width="14.42578125" style="123" customWidth="1"/>
    <col min="13831" max="13831" width="17.28515625" style="123" customWidth="1"/>
    <col min="13832" max="13832" width="8.85546875" style="123" customWidth="1"/>
    <col min="13833" max="13833" width="9.140625" style="123"/>
    <col min="13834" max="13834" width="9.7109375" style="123" customWidth="1"/>
    <col min="13835" max="14080" width="9.140625" style="123"/>
    <col min="14081" max="14081" width="5.42578125" style="123" customWidth="1"/>
    <col min="14082" max="14082" width="84.7109375" style="123" customWidth="1"/>
    <col min="14083" max="14083" width="7.85546875" style="123" customWidth="1"/>
    <col min="14084" max="14084" width="10.7109375" style="123" customWidth="1"/>
    <col min="14085" max="14085" width="14.140625" style="123" customWidth="1"/>
    <col min="14086" max="14086" width="14.42578125" style="123" customWidth="1"/>
    <col min="14087" max="14087" width="17.28515625" style="123" customWidth="1"/>
    <col min="14088" max="14088" width="8.85546875" style="123" customWidth="1"/>
    <col min="14089" max="14089" width="9.140625" style="123"/>
    <col min="14090" max="14090" width="9.7109375" style="123" customWidth="1"/>
    <col min="14091" max="14336" width="9.140625" style="123"/>
    <col min="14337" max="14337" width="5.42578125" style="123" customWidth="1"/>
    <col min="14338" max="14338" width="84.7109375" style="123" customWidth="1"/>
    <col min="14339" max="14339" width="7.85546875" style="123" customWidth="1"/>
    <col min="14340" max="14340" width="10.7109375" style="123" customWidth="1"/>
    <col min="14341" max="14341" width="14.140625" style="123" customWidth="1"/>
    <col min="14342" max="14342" width="14.42578125" style="123" customWidth="1"/>
    <col min="14343" max="14343" width="17.28515625" style="123" customWidth="1"/>
    <col min="14344" max="14344" width="8.85546875" style="123" customWidth="1"/>
    <col min="14345" max="14345" width="9.140625" style="123"/>
    <col min="14346" max="14346" width="9.7109375" style="123" customWidth="1"/>
    <col min="14347" max="14592" width="9.140625" style="123"/>
    <col min="14593" max="14593" width="5.42578125" style="123" customWidth="1"/>
    <col min="14594" max="14594" width="84.7109375" style="123" customWidth="1"/>
    <col min="14595" max="14595" width="7.85546875" style="123" customWidth="1"/>
    <col min="14596" max="14596" width="10.7109375" style="123" customWidth="1"/>
    <col min="14597" max="14597" width="14.140625" style="123" customWidth="1"/>
    <col min="14598" max="14598" width="14.42578125" style="123" customWidth="1"/>
    <col min="14599" max="14599" width="17.28515625" style="123" customWidth="1"/>
    <col min="14600" max="14600" width="8.85546875" style="123" customWidth="1"/>
    <col min="14601" max="14601" width="9.140625" style="123"/>
    <col min="14602" max="14602" width="9.7109375" style="123" customWidth="1"/>
    <col min="14603" max="14848" width="9.140625" style="123"/>
    <col min="14849" max="14849" width="5.42578125" style="123" customWidth="1"/>
    <col min="14850" max="14850" width="84.7109375" style="123" customWidth="1"/>
    <col min="14851" max="14851" width="7.85546875" style="123" customWidth="1"/>
    <col min="14852" max="14852" width="10.7109375" style="123" customWidth="1"/>
    <col min="14853" max="14853" width="14.140625" style="123" customWidth="1"/>
    <col min="14854" max="14854" width="14.42578125" style="123" customWidth="1"/>
    <col min="14855" max="14855" width="17.28515625" style="123" customWidth="1"/>
    <col min="14856" max="14856" width="8.85546875" style="123" customWidth="1"/>
    <col min="14857" max="14857" width="9.140625" style="123"/>
    <col min="14858" max="14858" width="9.7109375" style="123" customWidth="1"/>
    <col min="14859" max="15104" width="9.140625" style="123"/>
    <col min="15105" max="15105" width="5.42578125" style="123" customWidth="1"/>
    <col min="15106" max="15106" width="84.7109375" style="123" customWidth="1"/>
    <col min="15107" max="15107" width="7.85546875" style="123" customWidth="1"/>
    <col min="15108" max="15108" width="10.7109375" style="123" customWidth="1"/>
    <col min="15109" max="15109" width="14.140625" style="123" customWidth="1"/>
    <col min="15110" max="15110" width="14.42578125" style="123" customWidth="1"/>
    <col min="15111" max="15111" width="17.28515625" style="123" customWidth="1"/>
    <col min="15112" max="15112" width="8.85546875" style="123" customWidth="1"/>
    <col min="15113" max="15113" width="9.140625" style="123"/>
    <col min="15114" max="15114" width="9.7109375" style="123" customWidth="1"/>
    <col min="15115" max="15360" width="9.140625" style="123"/>
    <col min="15361" max="15361" width="5.42578125" style="123" customWidth="1"/>
    <col min="15362" max="15362" width="84.7109375" style="123" customWidth="1"/>
    <col min="15363" max="15363" width="7.85546875" style="123" customWidth="1"/>
    <col min="15364" max="15364" width="10.7109375" style="123" customWidth="1"/>
    <col min="15365" max="15365" width="14.140625" style="123" customWidth="1"/>
    <col min="15366" max="15366" width="14.42578125" style="123" customWidth="1"/>
    <col min="15367" max="15367" width="17.28515625" style="123" customWidth="1"/>
    <col min="15368" max="15368" width="8.85546875" style="123" customWidth="1"/>
    <col min="15369" max="15369" width="9.140625" style="123"/>
    <col min="15370" max="15370" width="9.7109375" style="123" customWidth="1"/>
    <col min="15371" max="15616" width="9.140625" style="123"/>
    <col min="15617" max="15617" width="5.42578125" style="123" customWidth="1"/>
    <col min="15618" max="15618" width="84.7109375" style="123" customWidth="1"/>
    <col min="15619" max="15619" width="7.85546875" style="123" customWidth="1"/>
    <col min="15620" max="15620" width="10.7109375" style="123" customWidth="1"/>
    <col min="15621" max="15621" width="14.140625" style="123" customWidth="1"/>
    <col min="15622" max="15622" width="14.42578125" style="123" customWidth="1"/>
    <col min="15623" max="15623" width="17.28515625" style="123" customWidth="1"/>
    <col min="15624" max="15624" width="8.85546875" style="123" customWidth="1"/>
    <col min="15625" max="15625" width="9.140625" style="123"/>
    <col min="15626" max="15626" width="9.7109375" style="123" customWidth="1"/>
    <col min="15627" max="15872" width="9.140625" style="123"/>
    <col min="15873" max="15873" width="5.42578125" style="123" customWidth="1"/>
    <col min="15874" max="15874" width="84.7109375" style="123" customWidth="1"/>
    <col min="15875" max="15875" width="7.85546875" style="123" customWidth="1"/>
    <col min="15876" max="15876" width="10.7109375" style="123" customWidth="1"/>
    <col min="15877" max="15877" width="14.140625" style="123" customWidth="1"/>
    <col min="15878" max="15878" width="14.42578125" style="123" customWidth="1"/>
    <col min="15879" max="15879" width="17.28515625" style="123" customWidth="1"/>
    <col min="15880" max="15880" width="8.85546875" style="123" customWidth="1"/>
    <col min="15881" max="15881" width="9.140625" style="123"/>
    <col min="15882" max="15882" width="9.7109375" style="123" customWidth="1"/>
    <col min="15883" max="16128" width="9.140625" style="123"/>
    <col min="16129" max="16129" width="5.42578125" style="123" customWidth="1"/>
    <col min="16130" max="16130" width="84.7109375" style="123" customWidth="1"/>
    <col min="16131" max="16131" width="7.85546875" style="123" customWidth="1"/>
    <col min="16132" max="16132" width="10.7109375" style="123" customWidth="1"/>
    <col min="16133" max="16133" width="14.140625" style="123" customWidth="1"/>
    <col min="16134" max="16134" width="14.42578125" style="123" customWidth="1"/>
    <col min="16135" max="16135" width="17.28515625" style="123" customWidth="1"/>
    <col min="16136" max="16136" width="8.85546875" style="123" customWidth="1"/>
    <col min="16137" max="16137" width="9.140625" style="123"/>
    <col min="16138" max="16138" width="9.7109375" style="123" customWidth="1"/>
    <col min="16139" max="16384" width="9.140625" style="123"/>
  </cols>
  <sheetData>
    <row r="1" spans="1:10" x14ac:dyDescent="0.25">
      <c r="A1" s="122" t="s">
        <v>10</v>
      </c>
      <c r="C1" s="124" t="s">
        <v>11</v>
      </c>
      <c r="J1" s="126"/>
    </row>
    <row r="2" spans="1:10" x14ac:dyDescent="0.25">
      <c r="A2" s="122" t="s">
        <v>239</v>
      </c>
      <c r="C2" s="124"/>
      <c r="J2" s="126"/>
    </row>
    <row r="3" spans="1:10" ht="15.75" thickBot="1" x14ac:dyDescent="0.3">
      <c r="A3" s="127"/>
      <c r="B3" s="128" t="s">
        <v>24</v>
      </c>
      <c r="C3" s="129"/>
      <c r="J3" s="126"/>
    </row>
    <row r="4" spans="1:10" ht="30.75" thickBot="1" x14ac:dyDescent="0.3">
      <c r="A4" s="130" t="s">
        <v>0</v>
      </c>
      <c r="B4" s="131" t="s">
        <v>1</v>
      </c>
      <c r="C4" s="132" t="s">
        <v>2</v>
      </c>
      <c r="D4" s="133" t="s">
        <v>3</v>
      </c>
      <c r="E4" s="133" t="s">
        <v>4</v>
      </c>
      <c r="F4" s="131" t="s">
        <v>5</v>
      </c>
      <c r="G4" s="134" t="s">
        <v>6</v>
      </c>
      <c r="H4" s="126"/>
      <c r="J4" s="126"/>
    </row>
    <row r="5" spans="1:10" x14ac:dyDescent="0.25">
      <c r="A5" s="135">
        <v>1</v>
      </c>
      <c r="B5" s="90" t="s">
        <v>12</v>
      </c>
      <c r="C5" s="136" t="s">
        <v>7</v>
      </c>
      <c r="D5" s="137">
        <v>1</v>
      </c>
      <c r="E5" s="138">
        <v>0</v>
      </c>
      <c r="F5" s="139">
        <f t="shared" ref="F5:F10" si="0">E5*D5</f>
        <v>0</v>
      </c>
      <c r="G5" s="299" t="s">
        <v>196</v>
      </c>
    </row>
    <row r="6" spans="1:10" x14ac:dyDescent="0.25">
      <c r="A6" s="135">
        <v>2</v>
      </c>
      <c r="B6" s="91" t="s">
        <v>214</v>
      </c>
      <c r="C6" s="136" t="s">
        <v>7</v>
      </c>
      <c r="D6" s="137">
        <v>2</v>
      </c>
      <c r="E6" s="138">
        <v>0</v>
      </c>
      <c r="F6" s="139">
        <f t="shared" si="0"/>
        <v>0</v>
      </c>
      <c r="G6" s="299" t="s">
        <v>147</v>
      </c>
    </row>
    <row r="7" spans="1:10" x14ac:dyDescent="0.25">
      <c r="A7" s="135">
        <v>3</v>
      </c>
      <c r="B7" s="91" t="s">
        <v>171</v>
      </c>
      <c r="C7" s="136" t="s">
        <v>7</v>
      </c>
      <c r="D7" s="142">
        <v>1</v>
      </c>
      <c r="E7" s="138">
        <v>0</v>
      </c>
      <c r="F7" s="139">
        <f t="shared" si="0"/>
        <v>0</v>
      </c>
      <c r="G7" s="299" t="s">
        <v>196</v>
      </c>
    </row>
    <row r="8" spans="1:10" x14ac:dyDescent="0.25">
      <c r="A8" s="135">
        <v>4</v>
      </c>
      <c r="B8" s="91" t="s">
        <v>14</v>
      </c>
      <c r="C8" s="136" t="s">
        <v>8</v>
      </c>
      <c r="D8" s="142">
        <v>4.76</v>
      </c>
      <c r="E8" s="138">
        <v>0</v>
      </c>
      <c r="F8" s="139">
        <f t="shared" si="0"/>
        <v>0</v>
      </c>
      <c r="G8" s="140"/>
    </row>
    <row r="9" spans="1:10" s="144" customFormat="1" ht="15" customHeight="1" x14ac:dyDescent="0.25">
      <c r="A9" s="135">
        <v>5</v>
      </c>
      <c r="B9" s="91" t="s">
        <v>93</v>
      </c>
      <c r="C9" s="141" t="s">
        <v>8</v>
      </c>
      <c r="D9" s="142">
        <v>1.21</v>
      </c>
      <c r="E9" s="138">
        <v>0</v>
      </c>
      <c r="F9" s="143">
        <f t="shared" si="0"/>
        <v>0</v>
      </c>
      <c r="G9" s="299" t="s">
        <v>92</v>
      </c>
    </row>
    <row r="10" spans="1:10" x14ac:dyDescent="0.25">
      <c r="A10" s="135">
        <v>6</v>
      </c>
      <c r="B10" s="108" t="s">
        <v>66</v>
      </c>
      <c r="C10" s="149" t="s">
        <v>8</v>
      </c>
      <c r="D10" s="142">
        <v>4.76</v>
      </c>
      <c r="E10" s="146">
        <v>0</v>
      </c>
      <c r="F10" s="147">
        <f t="shared" si="0"/>
        <v>0</v>
      </c>
      <c r="G10" s="148"/>
    </row>
    <row r="11" spans="1:10" x14ac:dyDescent="0.25">
      <c r="A11" s="135">
        <v>7</v>
      </c>
      <c r="B11" s="108" t="s">
        <v>67</v>
      </c>
      <c r="C11" s="149" t="s">
        <v>8</v>
      </c>
      <c r="D11" s="150">
        <v>4.76</v>
      </c>
      <c r="E11" s="146">
        <v>0</v>
      </c>
      <c r="F11" s="147">
        <f t="shared" ref="F11:F66" si="1">E11*D11</f>
        <v>0</v>
      </c>
      <c r="G11" s="148"/>
    </row>
    <row r="12" spans="1:10" x14ac:dyDescent="0.25">
      <c r="A12" s="135">
        <v>8</v>
      </c>
      <c r="B12" s="108" t="s">
        <v>68</v>
      </c>
      <c r="C12" s="149" t="s">
        <v>8</v>
      </c>
      <c r="D12" s="150">
        <v>4.76</v>
      </c>
      <c r="E12" s="146">
        <v>0</v>
      </c>
      <c r="F12" s="147">
        <f t="shared" si="1"/>
        <v>0</v>
      </c>
      <c r="G12" s="148"/>
    </row>
    <row r="13" spans="1:10" x14ac:dyDescent="0.25">
      <c r="A13" s="135">
        <v>9</v>
      </c>
      <c r="B13" s="108" t="s">
        <v>18</v>
      </c>
      <c r="C13" s="149" t="s">
        <v>8</v>
      </c>
      <c r="D13" s="150">
        <v>23.06</v>
      </c>
      <c r="E13" s="146">
        <v>0</v>
      </c>
      <c r="F13" s="147">
        <f t="shared" si="1"/>
        <v>0</v>
      </c>
      <c r="G13" s="148"/>
    </row>
    <row r="14" spans="1:10" x14ac:dyDescent="0.25">
      <c r="A14" s="135">
        <v>10</v>
      </c>
      <c r="B14" s="108" t="s">
        <v>19</v>
      </c>
      <c r="C14" s="149" t="s">
        <v>8</v>
      </c>
      <c r="D14" s="150">
        <v>24.27</v>
      </c>
      <c r="E14" s="146">
        <v>0</v>
      </c>
      <c r="F14" s="147">
        <f t="shared" si="1"/>
        <v>0</v>
      </c>
      <c r="G14" s="148"/>
    </row>
    <row r="15" spans="1:10" s="347" customFormat="1" ht="24" x14ac:dyDescent="0.25">
      <c r="A15" s="294">
        <v>11</v>
      </c>
      <c r="B15" s="259" t="s">
        <v>94</v>
      </c>
      <c r="C15" s="207" t="s">
        <v>8</v>
      </c>
      <c r="D15" s="345">
        <v>24.27</v>
      </c>
      <c r="E15" s="307">
        <v>0</v>
      </c>
      <c r="F15" s="308">
        <f t="shared" si="1"/>
        <v>0</v>
      </c>
      <c r="G15" s="346" t="s">
        <v>249</v>
      </c>
    </row>
    <row r="16" spans="1:10" s="144" customFormat="1" x14ac:dyDescent="0.25">
      <c r="A16" s="135">
        <v>12</v>
      </c>
      <c r="B16" s="108" t="s">
        <v>170</v>
      </c>
      <c r="C16" s="28" t="s">
        <v>9</v>
      </c>
      <c r="D16" s="150">
        <v>12</v>
      </c>
      <c r="E16" s="146">
        <v>0</v>
      </c>
      <c r="F16" s="147">
        <f t="shared" si="1"/>
        <v>0</v>
      </c>
      <c r="G16" s="310" t="s">
        <v>161</v>
      </c>
    </row>
    <row r="17" spans="1:7" s="144" customFormat="1" x14ac:dyDescent="0.25">
      <c r="A17" s="135">
        <v>13</v>
      </c>
      <c r="B17" s="109" t="s">
        <v>20</v>
      </c>
      <c r="C17" s="150" t="s">
        <v>8</v>
      </c>
      <c r="D17" s="150">
        <v>24.27</v>
      </c>
      <c r="E17" s="146">
        <v>0</v>
      </c>
      <c r="F17" s="147">
        <f t="shared" si="1"/>
        <v>0</v>
      </c>
      <c r="G17" s="310" t="s">
        <v>163</v>
      </c>
    </row>
    <row r="18" spans="1:7" s="144" customFormat="1" ht="24.75" x14ac:dyDescent="0.25">
      <c r="A18" s="294">
        <v>14</v>
      </c>
      <c r="B18" s="352" t="s">
        <v>21</v>
      </c>
      <c r="C18" s="353" t="s">
        <v>9</v>
      </c>
      <c r="D18" s="354">
        <v>10</v>
      </c>
      <c r="E18" s="307">
        <v>0</v>
      </c>
      <c r="F18" s="308">
        <f t="shared" si="1"/>
        <v>0</v>
      </c>
      <c r="G18" s="310" t="s">
        <v>90</v>
      </c>
    </row>
    <row r="19" spans="1:7" x14ac:dyDescent="0.25">
      <c r="A19" s="135">
        <v>15</v>
      </c>
      <c r="B19" s="111" t="s">
        <v>22</v>
      </c>
      <c r="C19" s="136" t="s">
        <v>8</v>
      </c>
      <c r="D19" s="153">
        <v>29.03</v>
      </c>
      <c r="E19" s="146">
        <v>0</v>
      </c>
      <c r="F19" s="147">
        <f t="shared" si="1"/>
        <v>0</v>
      </c>
      <c r="G19" s="148"/>
    </row>
    <row r="20" spans="1:7" x14ac:dyDescent="0.25">
      <c r="A20" s="135">
        <v>16</v>
      </c>
      <c r="B20" s="112" t="s">
        <v>23</v>
      </c>
      <c r="C20" s="154" t="s">
        <v>8</v>
      </c>
      <c r="D20" s="153">
        <v>29.03</v>
      </c>
      <c r="E20" s="146">
        <v>0</v>
      </c>
      <c r="F20" s="147">
        <f t="shared" si="1"/>
        <v>0</v>
      </c>
      <c r="G20" s="148"/>
    </row>
    <row r="21" spans="1:7" x14ac:dyDescent="0.25">
      <c r="A21" s="135">
        <v>17</v>
      </c>
      <c r="B21" s="113" t="s">
        <v>25</v>
      </c>
      <c r="C21" s="154" t="s">
        <v>8</v>
      </c>
      <c r="D21" s="155">
        <v>4.76</v>
      </c>
      <c r="E21" s="146">
        <v>0</v>
      </c>
      <c r="F21" s="147">
        <f t="shared" si="1"/>
        <v>0</v>
      </c>
      <c r="G21" s="148"/>
    </row>
    <row r="22" spans="1:7" x14ac:dyDescent="0.25">
      <c r="A22" s="135">
        <v>18</v>
      </c>
      <c r="B22" s="90" t="s">
        <v>26</v>
      </c>
      <c r="C22" s="136" t="s">
        <v>8</v>
      </c>
      <c r="D22" s="153">
        <v>4.76</v>
      </c>
      <c r="E22" s="146">
        <v>0</v>
      </c>
      <c r="F22" s="147">
        <f t="shared" si="1"/>
        <v>0</v>
      </c>
      <c r="G22" s="148"/>
    </row>
    <row r="23" spans="1:7" x14ac:dyDescent="0.25">
      <c r="A23" s="135">
        <v>19</v>
      </c>
      <c r="B23" s="90" t="s">
        <v>29</v>
      </c>
      <c r="C23" s="136" t="s">
        <v>8</v>
      </c>
      <c r="D23" s="153">
        <v>4.76</v>
      </c>
      <c r="E23" s="146">
        <v>0</v>
      </c>
      <c r="F23" s="147">
        <f t="shared" si="1"/>
        <v>0</v>
      </c>
      <c r="G23" s="148"/>
    </row>
    <row r="24" spans="1:7" x14ac:dyDescent="0.25">
      <c r="A24" s="135">
        <v>20</v>
      </c>
      <c r="B24" s="114" t="s">
        <v>30</v>
      </c>
      <c r="C24" s="154" t="s">
        <v>8</v>
      </c>
      <c r="D24" s="155">
        <v>4.76</v>
      </c>
      <c r="E24" s="146">
        <v>0</v>
      </c>
      <c r="F24" s="147">
        <f t="shared" si="1"/>
        <v>0</v>
      </c>
      <c r="G24" s="310" t="s">
        <v>184</v>
      </c>
    </row>
    <row r="25" spans="1:7" x14ac:dyDescent="0.25">
      <c r="A25" s="135">
        <v>21</v>
      </c>
      <c r="B25" s="114" t="s">
        <v>31</v>
      </c>
      <c r="C25" s="154" t="s">
        <v>9</v>
      </c>
      <c r="D25" s="201">
        <v>5.5</v>
      </c>
      <c r="E25" s="146">
        <v>0</v>
      </c>
      <c r="F25" s="147">
        <f t="shared" si="1"/>
        <v>0</v>
      </c>
      <c r="G25" s="148"/>
    </row>
    <row r="26" spans="1:7" x14ac:dyDescent="0.25">
      <c r="A26" s="135">
        <v>22</v>
      </c>
      <c r="B26" s="114" t="s">
        <v>32</v>
      </c>
      <c r="C26" s="202" t="s">
        <v>7</v>
      </c>
      <c r="D26" s="203">
        <v>2</v>
      </c>
      <c r="E26" s="146">
        <v>0</v>
      </c>
      <c r="F26" s="147">
        <f t="shared" si="1"/>
        <v>0</v>
      </c>
      <c r="G26" s="310" t="s">
        <v>153</v>
      </c>
    </row>
    <row r="27" spans="1:7" ht="36.75" x14ac:dyDescent="0.25">
      <c r="A27" s="294">
        <v>23</v>
      </c>
      <c r="B27" s="360" t="s">
        <v>33</v>
      </c>
      <c r="C27" s="364" t="s">
        <v>7</v>
      </c>
      <c r="D27" s="363">
        <v>2</v>
      </c>
      <c r="E27" s="307">
        <v>0</v>
      </c>
      <c r="F27" s="308">
        <f t="shared" si="1"/>
        <v>0</v>
      </c>
      <c r="G27" s="310" t="s">
        <v>253</v>
      </c>
    </row>
    <row r="28" spans="1:7" ht="24.75" x14ac:dyDescent="0.25">
      <c r="A28" s="294">
        <v>24</v>
      </c>
      <c r="B28" s="304" t="s">
        <v>195</v>
      </c>
      <c r="C28" s="366" t="s">
        <v>7</v>
      </c>
      <c r="D28" s="362">
        <v>1</v>
      </c>
      <c r="E28" s="307">
        <v>0</v>
      </c>
      <c r="F28" s="308">
        <f t="shared" si="1"/>
        <v>0</v>
      </c>
      <c r="G28" s="310" t="s">
        <v>254</v>
      </c>
    </row>
    <row r="29" spans="1:7" s="297" customFormat="1" ht="24" x14ac:dyDescent="0.25">
      <c r="A29" s="294">
        <v>25</v>
      </c>
      <c r="B29" s="304" t="s">
        <v>197</v>
      </c>
      <c r="C29" s="365" t="s">
        <v>7</v>
      </c>
      <c r="D29" s="306">
        <v>1</v>
      </c>
      <c r="E29" s="307">
        <v>0</v>
      </c>
      <c r="F29" s="308">
        <f t="shared" si="1"/>
        <v>0</v>
      </c>
      <c r="G29" s="316" t="s">
        <v>255</v>
      </c>
    </row>
    <row r="30" spans="1:7" x14ac:dyDescent="0.25">
      <c r="A30" s="294">
        <v>26</v>
      </c>
      <c r="B30" s="110" t="s">
        <v>146</v>
      </c>
      <c r="C30" s="149" t="s">
        <v>8</v>
      </c>
      <c r="D30" s="150">
        <v>8</v>
      </c>
      <c r="E30" s="156">
        <v>0</v>
      </c>
      <c r="F30" s="147">
        <f t="shared" si="1"/>
        <v>0</v>
      </c>
      <c r="G30" s="376" t="s">
        <v>145</v>
      </c>
    </row>
    <row r="31" spans="1:7" x14ac:dyDescent="0.25">
      <c r="A31" s="135">
        <v>27</v>
      </c>
      <c r="B31" s="110" t="s">
        <v>37</v>
      </c>
      <c r="C31" s="149" t="s">
        <v>7</v>
      </c>
      <c r="D31" s="150">
        <v>1</v>
      </c>
      <c r="E31" s="156">
        <v>0</v>
      </c>
      <c r="F31" s="147">
        <f t="shared" si="1"/>
        <v>0</v>
      </c>
      <c r="G31" s="157"/>
    </row>
    <row r="32" spans="1:7" ht="15.75" thickBot="1" x14ac:dyDescent="0.3">
      <c r="A32" s="158">
        <v>28</v>
      </c>
      <c r="B32" s="117" t="s">
        <v>38</v>
      </c>
      <c r="C32" s="159" t="s">
        <v>39</v>
      </c>
      <c r="D32" s="205">
        <v>0.3</v>
      </c>
      <c r="E32" s="160">
        <v>0</v>
      </c>
      <c r="F32" s="161">
        <f t="shared" si="1"/>
        <v>0</v>
      </c>
      <c r="G32" s="162"/>
    </row>
    <row r="33" spans="1:11" x14ac:dyDescent="0.25">
      <c r="A33" s="163"/>
      <c r="B33" s="120"/>
      <c r="C33" s="164"/>
      <c r="D33" s="165"/>
      <c r="E33" s="166"/>
      <c r="F33" s="167"/>
      <c r="G33" s="168"/>
    </row>
    <row r="34" spans="1:11" x14ac:dyDescent="0.25">
      <c r="A34" s="163"/>
      <c r="B34" s="120"/>
      <c r="C34" s="164"/>
      <c r="D34" s="165"/>
      <c r="E34" s="166"/>
      <c r="F34" s="167"/>
      <c r="G34" s="168"/>
    </row>
    <row r="35" spans="1:11" x14ac:dyDescent="0.25">
      <c r="A35" s="163"/>
      <c r="B35" s="120"/>
      <c r="C35" s="164"/>
      <c r="D35" s="165"/>
      <c r="E35" s="166"/>
      <c r="F35" s="167"/>
      <c r="G35" s="168"/>
    </row>
    <row r="36" spans="1:11" x14ac:dyDescent="0.25">
      <c r="A36" s="163"/>
      <c r="B36" s="120"/>
      <c r="C36" s="164"/>
      <c r="D36" s="165"/>
      <c r="E36" s="166"/>
      <c r="F36" s="167"/>
      <c r="G36" s="168"/>
    </row>
    <row r="37" spans="1:11" x14ac:dyDescent="0.25">
      <c r="A37" s="163"/>
      <c r="B37" s="120"/>
      <c r="C37" s="164"/>
      <c r="D37" s="165"/>
      <c r="E37" s="166"/>
      <c r="F37" s="167"/>
      <c r="G37" s="168"/>
    </row>
    <row r="38" spans="1:11" x14ac:dyDescent="0.25">
      <c r="A38" s="163"/>
      <c r="B38" s="120"/>
      <c r="C38" s="164"/>
      <c r="D38" s="165"/>
      <c r="E38" s="166"/>
      <c r="F38" s="167"/>
      <c r="G38" s="168"/>
    </row>
    <row r="39" spans="1:11" s="126" customFormat="1" x14ac:dyDescent="0.25">
      <c r="A39" s="163"/>
      <c r="B39" s="169"/>
      <c r="C39" s="164"/>
      <c r="D39" s="165"/>
      <c r="E39" s="166"/>
      <c r="F39" s="167"/>
      <c r="G39" s="168"/>
    </row>
    <row r="40" spans="1:11" s="126" customFormat="1" ht="15.75" thickBot="1" x14ac:dyDescent="0.3">
      <c r="A40" s="163"/>
      <c r="B40" s="121" t="s">
        <v>36</v>
      </c>
      <c r="C40" s="164"/>
      <c r="D40" s="165"/>
      <c r="E40" s="166"/>
      <c r="F40" s="167"/>
      <c r="G40" s="168"/>
      <c r="K40" s="170"/>
    </row>
    <row r="41" spans="1:11" s="191" customFormat="1" ht="15" customHeight="1" x14ac:dyDescent="0.25">
      <c r="A41" s="171">
        <v>29</v>
      </c>
      <c r="B41" s="118" t="s">
        <v>226</v>
      </c>
      <c r="C41" s="172" t="s">
        <v>7</v>
      </c>
      <c r="D41" s="173">
        <v>1</v>
      </c>
      <c r="E41" s="174">
        <v>0</v>
      </c>
      <c r="F41" s="175">
        <f t="shared" si="1"/>
        <v>0</v>
      </c>
      <c r="G41" s="333"/>
    </row>
    <row r="42" spans="1:11" x14ac:dyDescent="0.25">
      <c r="A42" s="135">
        <v>30</v>
      </c>
      <c r="B42" s="91" t="s">
        <v>221</v>
      </c>
      <c r="C42" s="136" t="s">
        <v>7</v>
      </c>
      <c r="D42" s="153">
        <v>1</v>
      </c>
      <c r="E42" s="146">
        <v>0</v>
      </c>
      <c r="F42" s="147">
        <f t="shared" si="1"/>
        <v>0</v>
      </c>
      <c r="G42" s="148"/>
    </row>
    <row r="43" spans="1:11" x14ac:dyDescent="0.25">
      <c r="A43" s="135">
        <v>31</v>
      </c>
      <c r="B43" s="91" t="s">
        <v>42</v>
      </c>
      <c r="C43" s="136" t="s">
        <v>7</v>
      </c>
      <c r="D43" s="153">
        <v>1</v>
      </c>
      <c r="E43" s="146">
        <v>0</v>
      </c>
      <c r="F43" s="147">
        <f t="shared" si="1"/>
        <v>0</v>
      </c>
      <c r="G43" s="148"/>
    </row>
    <row r="44" spans="1:11" x14ac:dyDescent="0.25">
      <c r="A44" s="135">
        <v>32</v>
      </c>
      <c r="B44" s="91" t="s">
        <v>224</v>
      </c>
      <c r="C44" s="136" t="s">
        <v>7</v>
      </c>
      <c r="D44" s="153">
        <v>1</v>
      </c>
      <c r="E44" s="146">
        <v>0</v>
      </c>
      <c r="F44" s="147">
        <f t="shared" si="1"/>
        <v>0</v>
      </c>
      <c r="G44" s="148"/>
    </row>
    <row r="45" spans="1:11" x14ac:dyDescent="0.25">
      <c r="A45" s="135">
        <v>33</v>
      </c>
      <c r="B45" s="91" t="s">
        <v>71</v>
      </c>
      <c r="C45" s="136" t="s">
        <v>7</v>
      </c>
      <c r="D45" s="153">
        <v>1</v>
      </c>
      <c r="E45" s="146">
        <v>0</v>
      </c>
      <c r="F45" s="147">
        <f t="shared" si="1"/>
        <v>0</v>
      </c>
      <c r="G45" s="148"/>
    </row>
    <row r="46" spans="1:11" x14ac:dyDescent="0.25">
      <c r="A46" s="135">
        <v>34</v>
      </c>
      <c r="B46" s="91" t="s">
        <v>72</v>
      </c>
      <c r="C46" s="136" t="s">
        <v>49</v>
      </c>
      <c r="D46" s="153">
        <v>1</v>
      </c>
      <c r="E46" s="146">
        <v>0</v>
      </c>
      <c r="F46" s="147">
        <f t="shared" si="1"/>
        <v>0</v>
      </c>
      <c r="G46" s="148"/>
    </row>
    <row r="47" spans="1:11" x14ac:dyDescent="0.25">
      <c r="A47" s="135">
        <v>35</v>
      </c>
      <c r="B47" s="91" t="s">
        <v>75</v>
      </c>
      <c r="C47" s="136" t="s">
        <v>49</v>
      </c>
      <c r="D47" s="153">
        <v>1</v>
      </c>
      <c r="E47" s="146">
        <v>0</v>
      </c>
      <c r="F47" s="147">
        <f t="shared" si="1"/>
        <v>0</v>
      </c>
      <c r="G47" s="310" t="s">
        <v>213</v>
      </c>
    </row>
    <row r="48" spans="1:11" x14ac:dyDescent="0.25">
      <c r="A48" s="135">
        <v>36</v>
      </c>
      <c r="B48" s="108" t="s">
        <v>209</v>
      </c>
      <c r="C48" s="28" t="s">
        <v>7</v>
      </c>
      <c r="D48" s="153">
        <v>1</v>
      </c>
      <c r="E48" s="146">
        <v>0</v>
      </c>
      <c r="F48" s="147">
        <f t="shared" si="1"/>
        <v>0</v>
      </c>
      <c r="G48" s="310" t="s">
        <v>211</v>
      </c>
    </row>
    <row r="49" spans="1:7" x14ac:dyDescent="0.25">
      <c r="A49" s="135">
        <v>37</v>
      </c>
      <c r="B49" s="91" t="s">
        <v>210</v>
      </c>
      <c r="C49" s="23" t="s">
        <v>7</v>
      </c>
      <c r="D49" s="153">
        <v>1</v>
      </c>
      <c r="E49" s="146">
        <v>0</v>
      </c>
      <c r="F49" s="147">
        <f t="shared" si="1"/>
        <v>0</v>
      </c>
      <c r="G49" s="148"/>
    </row>
    <row r="50" spans="1:7" x14ac:dyDescent="0.25">
      <c r="A50" s="135">
        <v>38</v>
      </c>
      <c r="B50" s="91" t="s">
        <v>208</v>
      </c>
      <c r="C50" s="23" t="s">
        <v>7</v>
      </c>
      <c r="D50" s="153">
        <v>1</v>
      </c>
      <c r="E50" s="146">
        <v>0</v>
      </c>
      <c r="F50" s="147">
        <f t="shared" si="1"/>
        <v>0</v>
      </c>
      <c r="G50" s="148"/>
    </row>
    <row r="51" spans="1:7" x14ac:dyDescent="0.25">
      <c r="A51" s="135">
        <v>39</v>
      </c>
      <c r="B51" s="91" t="s">
        <v>215</v>
      </c>
      <c r="C51" s="23" t="s">
        <v>7</v>
      </c>
      <c r="D51" s="153">
        <v>1</v>
      </c>
      <c r="E51" s="146">
        <v>0</v>
      </c>
      <c r="F51" s="147">
        <f t="shared" si="1"/>
        <v>0</v>
      </c>
      <c r="G51" s="148"/>
    </row>
    <row r="52" spans="1:7" x14ac:dyDescent="0.25">
      <c r="A52" s="135">
        <v>40</v>
      </c>
      <c r="B52" s="91" t="s">
        <v>220</v>
      </c>
      <c r="C52" s="136" t="s">
        <v>7</v>
      </c>
      <c r="D52" s="153">
        <v>5</v>
      </c>
      <c r="E52" s="146">
        <v>0</v>
      </c>
      <c r="F52" s="147">
        <f t="shared" si="1"/>
        <v>0</v>
      </c>
      <c r="G52" s="148"/>
    </row>
    <row r="53" spans="1:7" x14ac:dyDescent="0.25">
      <c r="A53" s="135">
        <v>41</v>
      </c>
      <c r="B53" s="390" t="s">
        <v>73</v>
      </c>
      <c r="C53" s="391" t="s">
        <v>7</v>
      </c>
      <c r="D53" s="392">
        <v>9</v>
      </c>
      <c r="E53" s="146">
        <v>0</v>
      </c>
      <c r="F53" s="147">
        <f t="shared" si="1"/>
        <v>0</v>
      </c>
      <c r="G53" s="148"/>
    </row>
    <row r="54" spans="1:7" x14ac:dyDescent="0.25">
      <c r="A54" s="135">
        <v>42</v>
      </c>
      <c r="B54" s="91" t="s">
        <v>74</v>
      </c>
      <c r="C54" s="136" t="s">
        <v>7</v>
      </c>
      <c r="D54" s="153">
        <v>2</v>
      </c>
      <c r="E54" s="146">
        <v>0</v>
      </c>
      <c r="F54" s="147">
        <f t="shared" si="1"/>
        <v>0</v>
      </c>
      <c r="G54" s="148"/>
    </row>
    <row r="55" spans="1:7" x14ac:dyDescent="0.25">
      <c r="A55" s="135">
        <v>43</v>
      </c>
      <c r="B55" s="91" t="s">
        <v>43</v>
      </c>
      <c r="C55" s="136" t="s">
        <v>9</v>
      </c>
      <c r="D55" s="153">
        <v>10</v>
      </c>
      <c r="E55" s="146">
        <v>0</v>
      </c>
      <c r="F55" s="147">
        <f t="shared" si="1"/>
        <v>0</v>
      </c>
      <c r="G55" s="148"/>
    </row>
    <row r="56" spans="1:7" x14ac:dyDescent="0.25">
      <c r="A56" s="135">
        <v>44</v>
      </c>
      <c r="B56" s="91" t="s">
        <v>44</v>
      </c>
      <c r="C56" s="136" t="s">
        <v>9</v>
      </c>
      <c r="D56" s="153">
        <v>5</v>
      </c>
      <c r="E56" s="146">
        <v>0</v>
      </c>
      <c r="F56" s="147">
        <f t="shared" si="1"/>
        <v>0</v>
      </c>
      <c r="G56" s="148"/>
    </row>
    <row r="57" spans="1:7" x14ac:dyDescent="0.25">
      <c r="A57" s="135">
        <v>45</v>
      </c>
      <c r="B57" s="91" t="s">
        <v>206</v>
      </c>
      <c r="C57" s="136" t="s">
        <v>9</v>
      </c>
      <c r="D57" s="153">
        <v>5</v>
      </c>
      <c r="E57" s="146">
        <v>0</v>
      </c>
      <c r="F57" s="147">
        <f t="shared" si="1"/>
        <v>0</v>
      </c>
      <c r="G57" s="310" t="s">
        <v>228</v>
      </c>
    </row>
    <row r="58" spans="1:7" x14ac:dyDescent="0.25">
      <c r="A58" s="135">
        <v>46</v>
      </c>
      <c r="B58" s="91" t="s">
        <v>85</v>
      </c>
      <c r="C58" s="136" t="s">
        <v>9</v>
      </c>
      <c r="D58" s="153">
        <v>5</v>
      </c>
      <c r="E58" s="146">
        <v>0</v>
      </c>
      <c r="F58" s="147">
        <f t="shared" si="1"/>
        <v>0</v>
      </c>
      <c r="G58" s="148"/>
    </row>
    <row r="59" spans="1:7" x14ac:dyDescent="0.25">
      <c r="A59" s="135">
        <v>47</v>
      </c>
      <c r="B59" s="91" t="s">
        <v>86</v>
      </c>
      <c r="C59" s="136" t="s">
        <v>9</v>
      </c>
      <c r="D59" s="153">
        <v>1</v>
      </c>
      <c r="E59" s="146">
        <v>0</v>
      </c>
      <c r="F59" s="147">
        <f t="shared" si="1"/>
        <v>0</v>
      </c>
      <c r="G59" s="148"/>
    </row>
    <row r="60" spans="1:7" x14ac:dyDescent="0.25">
      <c r="A60" s="135">
        <v>48</v>
      </c>
      <c r="B60" s="91" t="s">
        <v>46</v>
      </c>
      <c r="C60" s="136" t="s">
        <v>7</v>
      </c>
      <c r="D60" s="153">
        <v>1</v>
      </c>
      <c r="E60" s="146">
        <v>0</v>
      </c>
      <c r="F60" s="147">
        <f t="shared" si="1"/>
        <v>0</v>
      </c>
      <c r="G60" s="148"/>
    </row>
    <row r="61" spans="1:7" ht="24.75" x14ac:dyDescent="0.25">
      <c r="A61" s="294">
        <v>49</v>
      </c>
      <c r="B61" s="324" t="s">
        <v>47</v>
      </c>
      <c r="C61" s="379" t="s">
        <v>49</v>
      </c>
      <c r="D61" s="357">
        <v>1</v>
      </c>
      <c r="E61" s="307">
        <v>0</v>
      </c>
      <c r="F61" s="308">
        <f t="shared" si="1"/>
        <v>0</v>
      </c>
      <c r="G61" s="310" t="s">
        <v>247</v>
      </c>
    </row>
    <row r="62" spans="1:7" x14ac:dyDescent="0.25">
      <c r="A62" s="135">
        <v>50</v>
      </c>
      <c r="B62" s="91" t="s">
        <v>219</v>
      </c>
      <c r="C62" s="136" t="s">
        <v>49</v>
      </c>
      <c r="D62" s="153">
        <v>1</v>
      </c>
      <c r="E62" s="146">
        <v>0</v>
      </c>
      <c r="F62" s="147">
        <f t="shared" si="1"/>
        <v>0</v>
      </c>
      <c r="G62" s="148"/>
    </row>
    <row r="63" spans="1:7" x14ac:dyDescent="0.25">
      <c r="A63" s="135">
        <v>51</v>
      </c>
      <c r="B63" s="91" t="s">
        <v>48</v>
      </c>
      <c r="C63" s="136" t="s">
        <v>49</v>
      </c>
      <c r="D63" s="153">
        <v>1</v>
      </c>
      <c r="E63" s="146">
        <v>0</v>
      </c>
      <c r="F63" s="147">
        <f t="shared" si="1"/>
        <v>0</v>
      </c>
      <c r="G63" s="148"/>
    </row>
    <row r="64" spans="1:7" x14ac:dyDescent="0.25">
      <c r="A64" s="135">
        <v>52</v>
      </c>
      <c r="B64" s="91" t="s">
        <v>50</v>
      </c>
      <c r="C64" s="136" t="s">
        <v>49</v>
      </c>
      <c r="D64" s="153">
        <v>1</v>
      </c>
      <c r="E64" s="146">
        <v>0</v>
      </c>
      <c r="F64" s="147">
        <f t="shared" si="1"/>
        <v>0</v>
      </c>
      <c r="G64" s="148"/>
    </row>
    <row r="65" spans="1:8" x14ac:dyDescent="0.25">
      <c r="A65" s="135">
        <v>53</v>
      </c>
      <c r="B65" s="90" t="s">
        <v>37</v>
      </c>
      <c r="C65" s="136" t="s">
        <v>49</v>
      </c>
      <c r="D65" s="153">
        <v>1</v>
      </c>
      <c r="E65" s="146">
        <v>0</v>
      </c>
      <c r="F65" s="147">
        <f t="shared" si="1"/>
        <v>0</v>
      </c>
      <c r="G65" s="148"/>
    </row>
    <row r="66" spans="1:8" ht="15.75" thickBot="1" x14ac:dyDescent="0.3">
      <c r="A66" s="183">
        <v>54</v>
      </c>
      <c r="B66" s="119" t="s">
        <v>51</v>
      </c>
      <c r="C66" s="180" t="s">
        <v>49</v>
      </c>
      <c r="D66" s="181">
        <v>1</v>
      </c>
      <c r="E66" s="160">
        <v>0</v>
      </c>
      <c r="F66" s="161">
        <f t="shared" si="1"/>
        <v>0</v>
      </c>
      <c r="G66" s="182"/>
    </row>
    <row r="67" spans="1:8" ht="15.75" thickBot="1" x14ac:dyDescent="0.3">
      <c r="A67" s="185"/>
      <c r="B67" s="186"/>
      <c r="C67" s="186"/>
      <c r="D67" s="187"/>
      <c r="E67" s="188"/>
      <c r="F67" s="189">
        <f>SUM(F1:F66)</f>
        <v>0</v>
      </c>
      <c r="G67" s="190"/>
    </row>
    <row r="68" spans="1:8" x14ac:dyDescent="0.25">
      <c r="B68" s="144"/>
      <c r="C68" s="144"/>
      <c r="D68" s="144"/>
      <c r="E68" s="144"/>
      <c r="F68" s="192"/>
      <c r="G68" s="144"/>
    </row>
    <row r="69" spans="1:8" x14ac:dyDescent="0.25">
      <c r="A69" s="193"/>
      <c r="B69" s="194"/>
      <c r="C69" s="194"/>
      <c r="D69" s="194"/>
      <c r="E69" s="194"/>
      <c r="F69" s="192"/>
      <c r="G69" s="144"/>
    </row>
    <row r="70" spans="1:8" x14ac:dyDescent="0.25">
      <c r="A70" s="193"/>
      <c r="B70" s="195"/>
      <c r="C70" s="194"/>
      <c r="D70" s="194"/>
      <c r="E70" s="194"/>
      <c r="F70" s="192"/>
      <c r="G70" s="144"/>
    </row>
    <row r="71" spans="1:8" x14ac:dyDescent="0.25">
      <c r="A71" s="193"/>
      <c r="B71" s="196"/>
      <c r="C71" s="194"/>
      <c r="D71" s="194"/>
      <c r="E71" s="193"/>
      <c r="F71" s="197"/>
      <c r="G71" s="144"/>
    </row>
    <row r="72" spans="1:8" x14ac:dyDescent="0.25">
      <c r="A72" s="193"/>
      <c r="B72" s="126"/>
      <c r="C72" s="126"/>
      <c r="D72" s="126"/>
      <c r="E72" s="198"/>
    </row>
    <row r="73" spans="1:8" x14ac:dyDescent="0.25">
      <c r="A73" s="193"/>
      <c r="B73" s="126"/>
      <c r="C73" s="126"/>
      <c r="D73" s="126"/>
      <c r="E73" s="126"/>
    </row>
    <row r="74" spans="1:8" x14ac:dyDescent="0.25">
      <c r="A74" s="193"/>
      <c r="B74" s="126"/>
      <c r="C74" s="126"/>
      <c r="D74" s="126"/>
      <c r="E74" s="126"/>
      <c r="H74" s="126"/>
    </row>
    <row r="75" spans="1:8" x14ac:dyDescent="0.25">
      <c r="A75" s="193"/>
      <c r="B75" s="126"/>
      <c r="C75" s="126"/>
      <c r="D75" s="126"/>
      <c r="E75" s="126"/>
    </row>
    <row r="76" spans="1:8" x14ac:dyDescent="0.25">
      <c r="A76" s="193"/>
      <c r="B76" s="126"/>
      <c r="C76" s="126"/>
      <c r="D76" s="126"/>
      <c r="E76" s="126"/>
    </row>
    <row r="77" spans="1:8" x14ac:dyDescent="0.25">
      <c r="A77" s="193"/>
      <c r="B77" s="126"/>
      <c r="C77" s="126"/>
      <c r="D77" s="126"/>
      <c r="E77" s="126"/>
    </row>
    <row r="78" spans="1:8" x14ac:dyDescent="0.25">
      <c r="A78" s="193"/>
      <c r="B78" s="126"/>
      <c r="C78" s="126"/>
      <c r="D78" s="126"/>
      <c r="E78" s="126"/>
    </row>
    <row r="79" spans="1:8" x14ac:dyDescent="0.25">
      <c r="A79" s="193"/>
      <c r="B79" s="126"/>
      <c r="C79" s="126"/>
      <c r="D79" s="126"/>
      <c r="E79" s="126"/>
    </row>
    <row r="80" spans="1:8" x14ac:dyDescent="0.25">
      <c r="A80" s="193"/>
      <c r="B80" s="126"/>
      <c r="C80" s="126"/>
      <c r="D80" s="126"/>
      <c r="E80" s="126"/>
    </row>
    <row r="81" spans="1:5" x14ac:dyDescent="0.25">
      <c r="A81" s="193"/>
      <c r="B81" s="126"/>
      <c r="C81" s="126"/>
      <c r="D81" s="126"/>
      <c r="E81" s="126"/>
    </row>
    <row r="82" spans="1:5" x14ac:dyDescent="0.25">
      <c r="A82" s="193"/>
      <c r="B82" s="126"/>
      <c r="C82" s="126"/>
      <c r="D82" s="126"/>
      <c r="E82" s="126"/>
    </row>
  </sheetData>
  <pageMargins left="0.17" right="0.17" top="0.25" bottom="0.27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2133-E972-4393-BAA9-F2C62C80B56D}">
  <dimension ref="A1:IV134"/>
  <sheetViews>
    <sheetView topLeftCell="A49" workbookViewId="0">
      <selection activeCell="B53" sqref="B53"/>
    </sheetView>
  </sheetViews>
  <sheetFormatPr defaultRowHeight="15" x14ac:dyDescent="0.25"/>
  <cols>
    <col min="1" max="1" width="5.42578125" style="14" customWidth="1"/>
    <col min="2" max="2" width="60.85546875" style="1" customWidth="1"/>
    <col min="3" max="3" width="7.85546875" style="1" customWidth="1"/>
    <col min="4" max="4" width="10.7109375" style="1" customWidth="1"/>
    <col min="5" max="5" width="13.28515625" style="1" customWidth="1"/>
    <col min="6" max="6" width="12.140625" style="2" customWidth="1"/>
    <col min="7" max="7" width="26.140625" style="1" customWidth="1"/>
    <col min="8" max="8" width="8.85546875" style="1" customWidth="1"/>
    <col min="9" max="9" width="9.140625" style="1"/>
    <col min="10" max="10" width="9.7109375" style="1" customWidth="1"/>
    <col min="11" max="256" width="9.140625" style="1"/>
    <col min="257" max="257" width="5.42578125" style="1" customWidth="1"/>
    <col min="258" max="258" width="84.7109375" style="1" customWidth="1"/>
    <col min="259" max="259" width="7.85546875" style="1" customWidth="1"/>
    <col min="260" max="260" width="10.7109375" style="1" customWidth="1"/>
    <col min="261" max="261" width="14.140625" style="1" customWidth="1"/>
    <col min="262" max="262" width="14.42578125" style="1" customWidth="1"/>
    <col min="263" max="263" width="17.28515625" style="1" customWidth="1"/>
    <col min="264" max="264" width="8.85546875" style="1" customWidth="1"/>
    <col min="265" max="265" width="9.140625" style="1"/>
    <col min="266" max="266" width="9.7109375" style="1" customWidth="1"/>
    <col min="267" max="512" width="9.140625" style="1"/>
    <col min="513" max="513" width="5.42578125" style="1" customWidth="1"/>
    <col min="514" max="514" width="84.7109375" style="1" customWidth="1"/>
    <col min="515" max="515" width="7.85546875" style="1" customWidth="1"/>
    <col min="516" max="516" width="10.7109375" style="1" customWidth="1"/>
    <col min="517" max="517" width="14.140625" style="1" customWidth="1"/>
    <col min="518" max="518" width="14.42578125" style="1" customWidth="1"/>
    <col min="519" max="519" width="17.28515625" style="1" customWidth="1"/>
    <col min="520" max="520" width="8.85546875" style="1" customWidth="1"/>
    <col min="521" max="521" width="9.140625" style="1"/>
    <col min="522" max="522" width="9.7109375" style="1" customWidth="1"/>
    <col min="523" max="768" width="9.140625" style="1"/>
    <col min="769" max="769" width="5.42578125" style="1" customWidth="1"/>
    <col min="770" max="770" width="84.7109375" style="1" customWidth="1"/>
    <col min="771" max="771" width="7.85546875" style="1" customWidth="1"/>
    <col min="772" max="772" width="10.7109375" style="1" customWidth="1"/>
    <col min="773" max="773" width="14.140625" style="1" customWidth="1"/>
    <col min="774" max="774" width="14.42578125" style="1" customWidth="1"/>
    <col min="775" max="775" width="17.28515625" style="1" customWidth="1"/>
    <col min="776" max="776" width="8.85546875" style="1" customWidth="1"/>
    <col min="777" max="777" width="9.140625" style="1"/>
    <col min="778" max="778" width="9.7109375" style="1" customWidth="1"/>
    <col min="779" max="1024" width="9.140625" style="1"/>
    <col min="1025" max="1025" width="5.42578125" style="1" customWidth="1"/>
    <col min="1026" max="1026" width="84.7109375" style="1" customWidth="1"/>
    <col min="1027" max="1027" width="7.85546875" style="1" customWidth="1"/>
    <col min="1028" max="1028" width="10.7109375" style="1" customWidth="1"/>
    <col min="1029" max="1029" width="14.140625" style="1" customWidth="1"/>
    <col min="1030" max="1030" width="14.42578125" style="1" customWidth="1"/>
    <col min="1031" max="1031" width="17.28515625" style="1" customWidth="1"/>
    <col min="1032" max="1032" width="8.85546875" style="1" customWidth="1"/>
    <col min="1033" max="1033" width="9.140625" style="1"/>
    <col min="1034" max="1034" width="9.7109375" style="1" customWidth="1"/>
    <col min="1035" max="1280" width="9.140625" style="1"/>
    <col min="1281" max="1281" width="5.42578125" style="1" customWidth="1"/>
    <col min="1282" max="1282" width="84.7109375" style="1" customWidth="1"/>
    <col min="1283" max="1283" width="7.85546875" style="1" customWidth="1"/>
    <col min="1284" max="1284" width="10.7109375" style="1" customWidth="1"/>
    <col min="1285" max="1285" width="14.140625" style="1" customWidth="1"/>
    <col min="1286" max="1286" width="14.42578125" style="1" customWidth="1"/>
    <col min="1287" max="1287" width="17.28515625" style="1" customWidth="1"/>
    <col min="1288" max="1288" width="8.85546875" style="1" customWidth="1"/>
    <col min="1289" max="1289" width="9.140625" style="1"/>
    <col min="1290" max="1290" width="9.7109375" style="1" customWidth="1"/>
    <col min="1291" max="1536" width="9.140625" style="1"/>
    <col min="1537" max="1537" width="5.42578125" style="1" customWidth="1"/>
    <col min="1538" max="1538" width="84.7109375" style="1" customWidth="1"/>
    <col min="1539" max="1539" width="7.85546875" style="1" customWidth="1"/>
    <col min="1540" max="1540" width="10.7109375" style="1" customWidth="1"/>
    <col min="1541" max="1541" width="14.140625" style="1" customWidth="1"/>
    <col min="1542" max="1542" width="14.42578125" style="1" customWidth="1"/>
    <col min="1543" max="1543" width="17.28515625" style="1" customWidth="1"/>
    <col min="1544" max="1544" width="8.85546875" style="1" customWidth="1"/>
    <col min="1545" max="1545" width="9.140625" style="1"/>
    <col min="1546" max="1546" width="9.7109375" style="1" customWidth="1"/>
    <col min="1547" max="1792" width="9.140625" style="1"/>
    <col min="1793" max="1793" width="5.42578125" style="1" customWidth="1"/>
    <col min="1794" max="1794" width="84.7109375" style="1" customWidth="1"/>
    <col min="1795" max="1795" width="7.85546875" style="1" customWidth="1"/>
    <col min="1796" max="1796" width="10.7109375" style="1" customWidth="1"/>
    <col min="1797" max="1797" width="14.140625" style="1" customWidth="1"/>
    <col min="1798" max="1798" width="14.42578125" style="1" customWidth="1"/>
    <col min="1799" max="1799" width="17.28515625" style="1" customWidth="1"/>
    <col min="1800" max="1800" width="8.85546875" style="1" customWidth="1"/>
    <col min="1801" max="1801" width="9.140625" style="1"/>
    <col min="1802" max="1802" width="9.7109375" style="1" customWidth="1"/>
    <col min="1803" max="2048" width="9.140625" style="1"/>
    <col min="2049" max="2049" width="5.42578125" style="1" customWidth="1"/>
    <col min="2050" max="2050" width="84.7109375" style="1" customWidth="1"/>
    <col min="2051" max="2051" width="7.85546875" style="1" customWidth="1"/>
    <col min="2052" max="2052" width="10.7109375" style="1" customWidth="1"/>
    <col min="2053" max="2053" width="14.140625" style="1" customWidth="1"/>
    <col min="2054" max="2054" width="14.42578125" style="1" customWidth="1"/>
    <col min="2055" max="2055" width="17.28515625" style="1" customWidth="1"/>
    <col min="2056" max="2056" width="8.85546875" style="1" customWidth="1"/>
    <col min="2057" max="2057" width="9.140625" style="1"/>
    <col min="2058" max="2058" width="9.7109375" style="1" customWidth="1"/>
    <col min="2059" max="2304" width="9.140625" style="1"/>
    <col min="2305" max="2305" width="5.42578125" style="1" customWidth="1"/>
    <col min="2306" max="2306" width="84.7109375" style="1" customWidth="1"/>
    <col min="2307" max="2307" width="7.85546875" style="1" customWidth="1"/>
    <col min="2308" max="2308" width="10.7109375" style="1" customWidth="1"/>
    <col min="2309" max="2309" width="14.140625" style="1" customWidth="1"/>
    <col min="2310" max="2310" width="14.42578125" style="1" customWidth="1"/>
    <col min="2311" max="2311" width="17.28515625" style="1" customWidth="1"/>
    <col min="2312" max="2312" width="8.85546875" style="1" customWidth="1"/>
    <col min="2313" max="2313" width="9.140625" style="1"/>
    <col min="2314" max="2314" width="9.7109375" style="1" customWidth="1"/>
    <col min="2315" max="2560" width="9.140625" style="1"/>
    <col min="2561" max="2561" width="5.42578125" style="1" customWidth="1"/>
    <col min="2562" max="2562" width="84.7109375" style="1" customWidth="1"/>
    <col min="2563" max="2563" width="7.85546875" style="1" customWidth="1"/>
    <col min="2564" max="2564" width="10.7109375" style="1" customWidth="1"/>
    <col min="2565" max="2565" width="14.140625" style="1" customWidth="1"/>
    <col min="2566" max="2566" width="14.42578125" style="1" customWidth="1"/>
    <col min="2567" max="2567" width="17.28515625" style="1" customWidth="1"/>
    <col min="2568" max="2568" width="8.85546875" style="1" customWidth="1"/>
    <col min="2569" max="2569" width="9.140625" style="1"/>
    <col min="2570" max="2570" width="9.7109375" style="1" customWidth="1"/>
    <col min="2571" max="2816" width="9.140625" style="1"/>
    <col min="2817" max="2817" width="5.42578125" style="1" customWidth="1"/>
    <col min="2818" max="2818" width="84.7109375" style="1" customWidth="1"/>
    <col min="2819" max="2819" width="7.85546875" style="1" customWidth="1"/>
    <col min="2820" max="2820" width="10.7109375" style="1" customWidth="1"/>
    <col min="2821" max="2821" width="14.140625" style="1" customWidth="1"/>
    <col min="2822" max="2822" width="14.42578125" style="1" customWidth="1"/>
    <col min="2823" max="2823" width="17.28515625" style="1" customWidth="1"/>
    <col min="2824" max="2824" width="8.85546875" style="1" customWidth="1"/>
    <col min="2825" max="2825" width="9.140625" style="1"/>
    <col min="2826" max="2826" width="9.7109375" style="1" customWidth="1"/>
    <col min="2827" max="3072" width="9.140625" style="1"/>
    <col min="3073" max="3073" width="5.42578125" style="1" customWidth="1"/>
    <col min="3074" max="3074" width="84.7109375" style="1" customWidth="1"/>
    <col min="3075" max="3075" width="7.85546875" style="1" customWidth="1"/>
    <col min="3076" max="3076" width="10.7109375" style="1" customWidth="1"/>
    <col min="3077" max="3077" width="14.140625" style="1" customWidth="1"/>
    <col min="3078" max="3078" width="14.42578125" style="1" customWidth="1"/>
    <col min="3079" max="3079" width="17.28515625" style="1" customWidth="1"/>
    <col min="3080" max="3080" width="8.85546875" style="1" customWidth="1"/>
    <col min="3081" max="3081" width="9.140625" style="1"/>
    <col min="3082" max="3082" width="9.7109375" style="1" customWidth="1"/>
    <col min="3083" max="3328" width="9.140625" style="1"/>
    <col min="3329" max="3329" width="5.42578125" style="1" customWidth="1"/>
    <col min="3330" max="3330" width="84.7109375" style="1" customWidth="1"/>
    <col min="3331" max="3331" width="7.85546875" style="1" customWidth="1"/>
    <col min="3332" max="3332" width="10.7109375" style="1" customWidth="1"/>
    <col min="3333" max="3333" width="14.140625" style="1" customWidth="1"/>
    <col min="3334" max="3334" width="14.42578125" style="1" customWidth="1"/>
    <col min="3335" max="3335" width="17.28515625" style="1" customWidth="1"/>
    <col min="3336" max="3336" width="8.85546875" style="1" customWidth="1"/>
    <col min="3337" max="3337" width="9.140625" style="1"/>
    <col min="3338" max="3338" width="9.7109375" style="1" customWidth="1"/>
    <col min="3339" max="3584" width="9.140625" style="1"/>
    <col min="3585" max="3585" width="5.42578125" style="1" customWidth="1"/>
    <col min="3586" max="3586" width="84.7109375" style="1" customWidth="1"/>
    <col min="3587" max="3587" width="7.85546875" style="1" customWidth="1"/>
    <col min="3588" max="3588" width="10.7109375" style="1" customWidth="1"/>
    <col min="3589" max="3589" width="14.140625" style="1" customWidth="1"/>
    <col min="3590" max="3590" width="14.42578125" style="1" customWidth="1"/>
    <col min="3591" max="3591" width="17.28515625" style="1" customWidth="1"/>
    <col min="3592" max="3592" width="8.85546875" style="1" customWidth="1"/>
    <col min="3593" max="3593" width="9.140625" style="1"/>
    <col min="3594" max="3594" width="9.7109375" style="1" customWidth="1"/>
    <col min="3595" max="3840" width="9.140625" style="1"/>
    <col min="3841" max="3841" width="5.42578125" style="1" customWidth="1"/>
    <col min="3842" max="3842" width="84.7109375" style="1" customWidth="1"/>
    <col min="3843" max="3843" width="7.85546875" style="1" customWidth="1"/>
    <col min="3844" max="3844" width="10.7109375" style="1" customWidth="1"/>
    <col min="3845" max="3845" width="14.140625" style="1" customWidth="1"/>
    <col min="3846" max="3846" width="14.42578125" style="1" customWidth="1"/>
    <col min="3847" max="3847" width="17.28515625" style="1" customWidth="1"/>
    <col min="3848" max="3848" width="8.85546875" style="1" customWidth="1"/>
    <col min="3849" max="3849" width="9.140625" style="1"/>
    <col min="3850" max="3850" width="9.7109375" style="1" customWidth="1"/>
    <col min="3851" max="4096" width="9.140625" style="1"/>
    <col min="4097" max="4097" width="5.42578125" style="1" customWidth="1"/>
    <col min="4098" max="4098" width="84.7109375" style="1" customWidth="1"/>
    <col min="4099" max="4099" width="7.85546875" style="1" customWidth="1"/>
    <col min="4100" max="4100" width="10.7109375" style="1" customWidth="1"/>
    <col min="4101" max="4101" width="14.140625" style="1" customWidth="1"/>
    <col min="4102" max="4102" width="14.42578125" style="1" customWidth="1"/>
    <col min="4103" max="4103" width="17.28515625" style="1" customWidth="1"/>
    <col min="4104" max="4104" width="8.85546875" style="1" customWidth="1"/>
    <col min="4105" max="4105" width="9.140625" style="1"/>
    <col min="4106" max="4106" width="9.7109375" style="1" customWidth="1"/>
    <col min="4107" max="4352" width="9.140625" style="1"/>
    <col min="4353" max="4353" width="5.42578125" style="1" customWidth="1"/>
    <col min="4354" max="4354" width="84.7109375" style="1" customWidth="1"/>
    <col min="4355" max="4355" width="7.85546875" style="1" customWidth="1"/>
    <col min="4356" max="4356" width="10.7109375" style="1" customWidth="1"/>
    <col min="4357" max="4357" width="14.140625" style="1" customWidth="1"/>
    <col min="4358" max="4358" width="14.42578125" style="1" customWidth="1"/>
    <col min="4359" max="4359" width="17.28515625" style="1" customWidth="1"/>
    <col min="4360" max="4360" width="8.85546875" style="1" customWidth="1"/>
    <col min="4361" max="4361" width="9.140625" style="1"/>
    <col min="4362" max="4362" width="9.7109375" style="1" customWidth="1"/>
    <col min="4363" max="4608" width="9.140625" style="1"/>
    <col min="4609" max="4609" width="5.42578125" style="1" customWidth="1"/>
    <col min="4610" max="4610" width="84.7109375" style="1" customWidth="1"/>
    <col min="4611" max="4611" width="7.85546875" style="1" customWidth="1"/>
    <col min="4612" max="4612" width="10.7109375" style="1" customWidth="1"/>
    <col min="4613" max="4613" width="14.140625" style="1" customWidth="1"/>
    <col min="4614" max="4614" width="14.42578125" style="1" customWidth="1"/>
    <col min="4615" max="4615" width="17.28515625" style="1" customWidth="1"/>
    <col min="4616" max="4616" width="8.85546875" style="1" customWidth="1"/>
    <col min="4617" max="4617" width="9.140625" style="1"/>
    <col min="4618" max="4618" width="9.7109375" style="1" customWidth="1"/>
    <col min="4619" max="4864" width="9.140625" style="1"/>
    <col min="4865" max="4865" width="5.42578125" style="1" customWidth="1"/>
    <col min="4866" max="4866" width="84.7109375" style="1" customWidth="1"/>
    <col min="4867" max="4867" width="7.85546875" style="1" customWidth="1"/>
    <col min="4868" max="4868" width="10.7109375" style="1" customWidth="1"/>
    <col min="4869" max="4869" width="14.140625" style="1" customWidth="1"/>
    <col min="4870" max="4870" width="14.42578125" style="1" customWidth="1"/>
    <col min="4871" max="4871" width="17.28515625" style="1" customWidth="1"/>
    <col min="4872" max="4872" width="8.85546875" style="1" customWidth="1"/>
    <col min="4873" max="4873" width="9.140625" style="1"/>
    <col min="4874" max="4874" width="9.7109375" style="1" customWidth="1"/>
    <col min="4875" max="5120" width="9.140625" style="1"/>
    <col min="5121" max="5121" width="5.42578125" style="1" customWidth="1"/>
    <col min="5122" max="5122" width="84.7109375" style="1" customWidth="1"/>
    <col min="5123" max="5123" width="7.85546875" style="1" customWidth="1"/>
    <col min="5124" max="5124" width="10.7109375" style="1" customWidth="1"/>
    <col min="5125" max="5125" width="14.140625" style="1" customWidth="1"/>
    <col min="5126" max="5126" width="14.42578125" style="1" customWidth="1"/>
    <col min="5127" max="5127" width="17.28515625" style="1" customWidth="1"/>
    <col min="5128" max="5128" width="8.85546875" style="1" customWidth="1"/>
    <col min="5129" max="5129" width="9.140625" style="1"/>
    <col min="5130" max="5130" width="9.7109375" style="1" customWidth="1"/>
    <col min="5131" max="5376" width="9.140625" style="1"/>
    <col min="5377" max="5377" width="5.42578125" style="1" customWidth="1"/>
    <col min="5378" max="5378" width="84.7109375" style="1" customWidth="1"/>
    <col min="5379" max="5379" width="7.85546875" style="1" customWidth="1"/>
    <col min="5380" max="5380" width="10.7109375" style="1" customWidth="1"/>
    <col min="5381" max="5381" width="14.140625" style="1" customWidth="1"/>
    <col min="5382" max="5382" width="14.42578125" style="1" customWidth="1"/>
    <col min="5383" max="5383" width="17.28515625" style="1" customWidth="1"/>
    <col min="5384" max="5384" width="8.85546875" style="1" customWidth="1"/>
    <col min="5385" max="5385" width="9.140625" style="1"/>
    <col min="5386" max="5386" width="9.7109375" style="1" customWidth="1"/>
    <col min="5387" max="5632" width="9.140625" style="1"/>
    <col min="5633" max="5633" width="5.42578125" style="1" customWidth="1"/>
    <col min="5634" max="5634" width="84.7109375" style="1" customWidth="1"/>
    <col min="5635" max="5635" width="7.85546875" style="1" customWidth="1"/>
    <col min="5636" max="5636" width="10.7109375" style="1" customWidth="1"/>
    <col min="5637" max="5637" width="14.140625" style="1" customWidth="1"/>
    <col min="5638" max="5638" width="14.42578125" style="1" customWidth="1"/>
    <col min="5639" max="5639" width="17.28515625" style="1" customWidth="1"/>
    <col min="5640" max="5640" width="8.85546875" style="1" customWidth="1"/>
    <col min="5641" max="5641" width="9.140625" style="1"/>
    <col min="5642" max="5642" width="9.7109375" style="1" customWidth="1"/>
    <col min="5643" max="5888" width="9.140625" style="1"/>
    <col min="5889" max="5889" width="5.42578125" style="1" customWidth="1"/>
    <col min="5890" max="5890" width="84.7109375" style="1" customWidth="1"/>
    <col min="5891" max="5891" width="7.85546875" style="1" customWidth="1"/>
    <col min="5892" max="5892" width="10.7109375" style="1" customWidth="1"/>
    <col min="5893" max="5893" width="14.140625" style="1" customWidth="1"/>
    <col min="5894" max="5894" width="14.42578125" style="1" customWidth="1"/>
    <col min="5895" max="5895" width="17.28515625" style="1" customWidth="1"/>
    <col min="5896" max="5896" width="8.85546875" style="1" customWidth="1"/>
    <col min="5897" max="5897" width="9.140625" style="1"/>
    <col min="5898" max="5898" width="9.7109375" style="1" customWidth="1"/>
    <col min="5899" max="6144" width="9.140625" style="1"/>
    <col min="6145" max="6145" width="5.42578125" style="1" customWidth="1"/>
    <col min="6146" max="6146" width="84.7109375" style="1" customWidth="1"/>
    <col min="6147" max="6147" width="7.85546875" style="1" customWidth="1"/>
    <col min="6148" max="6148" width="10.7109375" style="1" customWidth="1"/>
    <col min="6149" max="6149" width="14.140625" style="1" customWidth="1"/>
    <col min="6150" max="6150" width="14.42578125" style="1" customWidth="1"/>
    <col min="6151" max="6151" width="17.28515625" style="1" customWidth="1"/>
    <col min="6152" max="6152" width="8.85546875" style="1" customWidth="1"/>
    <col min="6153" max="6153" width="9.140625" style="1"/>
    <col min="6154" max="6154" width="9.7109375" style="1" customWidth="1"/>
    <col min="6155" max="6400" width="9.140625" style="1"/>
    <col min="6401" max="6401" width="5.42578125" style="1" customWidth="1"/>
    <col min="6402" max="6402" width="84.7109375" style="1" customWidth="1"/>
    <col min="6403" max="6403" width="7.85546875" style="1" customWidth="1"/>
    <col min="6404" max="6404" width="10.7109375" style="1" customWidth="1"/>
    <col min="6405" max="6405" width="14.140625" style="1" customWidth="1"/>
    <col min="6406" max="6406" width="14.42578125" style="1" customWidth="1"/>
    <col min="6407" max="6407" width="17.28515625" style="1" customWidth="1"/>
    <col min="6408" max="6408" width="8.85546875" style="1" customWidth="1"/>
    <col min="6409" max="6409" width="9.140625" style="1"/>
    <col min="6410" max="6410" width="9.7109375" style="1" customWidth="1"/>
    <col min="6411" max="6656" width="9.140625" style="1"/>
    <col min="6657" max="6657" width="5.42578125" style="1" customWidth="1"/>
    <col min="6658" max="6658" width="84.7109375" style="1" customWidth="1"/>
    <col min="6659" max="6659" width="7.85546875" style="1" customWidth="1"/>
    <col min="6660" max="6660" width="10.7109375" style="1" customWidth="1"/>
    <col min="6661" max="6661" width="14.140625" style="1" customWidth="1"/>
    <col min="6662" max="6662" width="14.42578125" style="1" customWidth="1"/>
    <col min="6663" max="6663" width="17.28515625" style="1" customWidth="1"/>
    <col min="6664" max="6664" width="8.85546875" style="1" customWidth="1"/>
    <col min="6665" max="6665" width="9.140625" style="1"/>
    <col min="6666" max="6666" width="9.7109375" style="1" customWidth="1"/>
    <col min="6667" max="6912" width="9.140625" style="1"/>
    <col min="6913" max="6913" width="5.42578125" style="1" customWidth="1"/>
    <col min="6914" max="6914" width="84.7109375" style="1" customWidth="1"/>
    <col min="6915" max="6915" width="7.85546875" style="1" customWidth="1"/>
    <col min="6916" max="6916" width="10.7109375" style="1" customWidth="1"/>
    <col min="6917" max="6917" width="14.140625" style="1" customWidth="1"/>
    <col min="6918" max="6918" width="14.42578125" style="1" customWidth="1"/>
    <col min="6919" max="6919" width="17.28515625" style="1" customWidth="1"/>
    <col min="6920" max="6920" width="8.85546875" style="1" customWidth="1"/>
    <col min="6921" max="6921" width="9.140625" style="1"/>
    <col min="6922" max="6922" width="9.7109375" style="1" customWidth="1"/>
    <col min="6923" max="7168" width="9.140625" style="1"/>
    <col min="7169" max="7169" width="5.42578125" style="1" customWidth="1"/>
    <col min="7170" max="7170" width="84.7109375" style="1" customWidth="1"/>
    <col min="7171" max="7171" width="7.85546875" style="1" customWidth="1"/>
    <col min="7172" max="7172" width="10.7109375" style="1" customWidth="1"/>
    <col min="7173" max="7173" width="14.140625" style="1" customWidth="1"/>
    <col min="7174" max="7174" width="14.42578125" style="1" customWidth="1"/>
    <col min="7175" max="7175" width="17.28515625" style="1" customWidth="1"/>
    <col min="7176" max="7176" width="8.85546875" style="1" customWidth="1"/>
    <col min="7177" max="7177" width="9.140625" style="1"/>
    <col min="7178" max="7178" width="9.7109375" style="1" customWidth="1"/>
    <col min="7179" max="7424" width="9.140625" style="1"/>
    <col min="7425" max="7425" width="5.42578125" style="1" customWidth="1"/>
    <col min="7426" max="7426" width="84.7109375" style="1" customWidth="1"/>
    <col min="7427" max="7427" width="7.85546875" style="1" customWidth="1"/>
    <col min="7428" max="7428" width="10.7109375" style="1" customWidth="1"/>
    <col min="7429" max="7429" width="14.140625" style="1" customWidth="1"/>
    <col min="7430" max="7430" width="14.42578125" style="1" customWidth="1"/>
    <col min="7431" max="7431" width="17.28515625" style="1" customWidth="1"/>
    <col min="7432" max="7432" width="8.85546875" style="1" customWidth="1"/>
    <col min="7433" max="7433" width="9.140625" style="1"/>
    <col min="7434" max="7434" width="9.7109375" style="1" customWidth="1"/>
    <col min="7435" max="7680" width="9.140625" style="1"/>
    <col min="7681" max="7681" width="5.42578125" style="1" customWidth="1"/>
    <col min="7682" max="7682" width="84.7109375" style="1" customWidth="1"/>
    <col min="7683" max="7683" width="7.85546875" style="1" customWidth="1"/>
    <col min="7684" max="7684" width="10.7109375" style="1" customWidth="1"/>
    <col min="7685" max="7685" width="14.140625" style="1" customWidth="1"/>
    <col min="7686" max="7686" width="14.42578125" style="1" customWidth="1"/>
    <col min="7687" max="7687" width="17.28515625" style="1" customWidth="1"/>
    <col min="7688" max="7688" width="8.85546875" style="1" customWidth="1"/>
    <col min="7689" max="7689" width="9.140625" style="1"/>
    <col min="7690" max="7690" width="9.7109375" style="1" customWidth="1"/>
    <col min="7691" max="7936" width="9.140625" style="1"/>
    <col min="7937" max="7937" width="5.42578125" style="1" customWidth="1"/>
    <col min="7938" max="7938" width="84.7109375" style="1" customWidth="1"/>
    <col min="7939" max="7939" width="7.85546875" style="1" customWidth="1"/>
    <col min="7940" max="7940" width="10.7109375" style="1" customWidth="1"/>
    <col min="7941" max="7941" width="14.140625" style="1" customWidth="1"/>
    <col min="7942" max="7942" width="14.42578125" style="1" customWidth="1"/>
    <col min="7943" max="7943" width="17.28515625" style="1" customWidth="1"/>
    <col min="7944" max="7944" width="8.85546875" style="1" customWidth="1"/>
    <col min="7945" max="7945" width="9.140625" style="1"/>
    <col min="7946" max="7946" width="9.7109375" style="1" customWidth="1"/>
    <col min="7947" max="8192" width="9.140625" style="1"/>
    <col min="8193" max="8193" width="5.42578125" style="1" customWidth="1"/>
    <col min="8194" max="8194" width="84.7109375" style="1" customWidth="1"/>
    <col min="8195" max="8195" width="7.85546875" style="1" customWidth="1"/>
    <col min="8196" max="8196" width="10.7109375" style="1" customWidth="1"/>
    <col min="8197" max="8197" width="14.140625" style="1" customWidth="1"/>
    <col min="8198" max="8198" width="14.42578125" style="1" customWidth="1"/>
    <col min="8199" max="8199" width="17.28515625" style="1" customWidth="1"/>
    <col min="8200" max="8200" width="8.85546875" style="1" customWidth="1"/>
    <col min="8201" max="8201" width="9.140625" style="1"/>
    <col min="8202" max="8202" width="9.7109375" style="1" customWidth="1"/>
    <col min="8203" max="8448" width="9.140625" style="1"/>
    <col min="8449" max="8449" width="5.42578125" style="1" customWidth="1"/>
    <col min="8450" max="8450" width="84.7109375" style="1" customWidth="1"/>
    <col min="8451" max="8451" width="7.85546875" style="1" customWidth="1"/>
    <col min="8452" max="8452" width="10.7109375" style="1" customWidth="1"/>
    <col min="8453" max="8453" width="14.140625" style="1" customWidth="1"/>
    <col min="8454" max="8454" width="14.42578125" style="1" customWidth="1"/>
    <col min="8455" max="8455" width="17.28515625" style="1" customWidth="1"/>
    <col min="8456" max="8456" width="8.85546875" style="1" customWidth="1"/>
    <col min="8457" max="8457" width="9.140625" style="1"/>
    <col min="8458" max="8458" width="9.7109375" style="1" customWidth="1"/>
    <col min="8459" max="8704" width="9.140625" style="1"/>
    <col min="8705" max="8705" width="5.42578125" style="1" customWidth="1"/>
    <col min="8706" max="8706" width="84.7109375" style="1" customWidth="1"/>
    <col min="8707" max="8707" width="7.85546875" style="1" customWidth="1"/>
    <col min="8708" max="8708" width="10.7109375" style="1" customWidth="1"/>
    <col min="8709" max="8709" width="14.140625" style="1" customWidth="1"/>
    <col min="8710" max="8710" width="14.42578125" style="1" customWidth="1"/>
    <col min="8711" max="8711" width="17.28515625" style="1" customWidth="1"/>
    <col min="8712" max="8712" width="8.85546875" style="1" customWidth="1"/>
    <col min="8713" max="8713" width="9.140625" style="1"/>
    <col min="8714" max="8714" width="9.7109375" style="1" customWidth="1"/>
    <col min="8715" max="8960" width="9.140625" style="1"/>
    <col min="8961" max="8961" width="5.42578125" style="1" customWidth="1"/>
    <col min="8962" max="8962" width="84.7109375" style="1" customWidth="1"/>
    <col min="8963" max="8963" width="7.85546875" style="1" customWidth="1"/>
    <col min="8964" max="8964" width="10.7109375" style="1" customWidth="1"/>
    <col min="8965" max="8965" width="14.140625" style="1" customWidth="1"/>
    <col min="8966" max="8966" width="14.42578125" style="1" customWidth="1"/>
    <col min="8967" max="8967" width="17.28515625" style="1" customWidth="1"/>
    <col min="8968" max="8968" width="8.85546875" style="1" customWidth="1"/>
    <col min="8969" max="8969" width="9.140625" style="1"/>
    <col min="8970" max="8970" width="9.7109375" style="1" customWidth="1"/>
    <col min="8971" max="9216" width="9.140625" style="1"/>
    <col min="9217" max="9217" width="5.42578125" style="1" customWidth="1"/>
    <col min="9218" max="9218" width="84.7109375" style="1" customWidth="1"/>
    <col min="9219" max="9219" width="7.85546875" style="1" customWidth="1"/>
    <col min="9220" max="9220" width="10.7109375" style="1" customWidth="1"/>
    <col min="9221" max="9221" width="14.140625" style="1" customWidth="1"/>
    <col min="9222" max="9222" width="14.42578125" style="1" customWidth="1"/>
    <col min="9223" max="9223" width="17.28515625" style="1" customWidth="1"/>
    <col min="9224" max="9224" width="8.85546875" style="1" customWidth="1"/>
    <col min="9225" max="9225" width="9.140625" style="1"/>
    <col min="9226" max="9226" width="9.7109375" style="1" customWidth="1"/>
    <col min="9227" max="9472" width="9.140625" style="1"/>
    <col min="9473" max="9473" width="5.42578125" style="1" customWidth="1"/>
    <col min="9474" max="9474" width="84.7109375" style="1" customWidth="1"/>
    <col min="9475" max="9475" width="7.85546875" style="1" customWidth="1"/>
    <col min="9476" max="9476" width="10.7109375" style="1" customWidth="1"/>
    <col min="9477" max="9477" width="14.140625" style="1" customWidth="1"/>
    <col min="9478" max="9478" width="14.42578125" style="1" customWidth="1"/>
    <col min="9479" max="9479" width="17.28515625" style="1" customWidth="1"/>
    <col min="9480" max="9480" width="8.85546875" style="1" customWidth="1"/>
    <col min="9481" max="9481" width="9.140625" style="1"/>
    <col min="9482" max="9482" width="9.7109375" style="1" customWidth="1"/>
    <col min="9483" max="9728" width="9.140625" style="1"/>
    <col min="9729" max="9729" width="5.42578125" style="1" customWidth="1"/>
    <col min="9730" max="9730" width="84.7109375" style="1" customWidth="1"/>
    <col min="9731" max="9731" width="7.85546875" style="1" customWidth="1"/>
    <col min="9732" max="9732" width="10.7109375" style="1" customWidth="1"/>
    <col min="9733" max="9733" width="14.140625" style="1" customWidth="1"/>
    <col min="9734" max="9734" width="14.42578125" style="1" customWidth="1"/>
    <col min="9735" max="9735" width="17.28515625" style="1" customWidth="1"/>
    <col min="9736" max="9736" width="8.85546875" style="1" customWidth="1"/>
    <col min="9737" max="9737" width="9.140625" style="1"/>
    <col min="9738" max="9738" width="9.7109375" style="1" customWidth="1"/>
    <col min="9739" max="9984" width="9.140625" style="1"/>
    <col min="9985" max="9985" width="5.42578125" style="1" customWidth="1"/>
    <col min="9986" max="9986" width="84.7109375" style="1" customWidth="1"/>
    <col min="9987" max="9987" width="7.85546875" style="1" customWidth="1"/>
    <col min="9988" max="9988" width="10.7109375" style="1" customWidth="1"/>
    <col min="9989" max="9989" width="14.140625" style="1" customWidth="1"/>
    <col min="9990" max="9990" width="14.42578125" style="1" customWidth="1"/>
    <col min="9991" max="9991" width="17.28515625" style="1" customWidth="1"/>
    <col min="9992" max="9992" width="8.85546875" style="1" customWidth="1"/>
    <col min="9993" max="9993" width="9.140625" style="1"/>
    <col min="9994" max="9994" width="9.7109375" style="1" customWidth="1"/>
    <col min="9995" max="10240" width="9.140625" style="1"/>
    <col min="10241" max="10241" width="5.42578125" style="1" customWidth="1"/>
    <col min="10242" max="10242" width="84.7109375" style="1" customWidth="1"/>
    <col min="10243" max="10243" width="7.85546875" style="1" customWidth="1"/>
    <col min="10244" max="10244" width="10.7109375" style="1" customWidth="1"/>
    <col min="10245" max="10245" width="14.140625" style="1" customWidth="1"/>
    <col min="10246" max="10246" width="14.42578125" style="1" customWidth="1"/>
    <col min="10247" max="10247" width="17.28515625" style="1" customWidth="1"/>
    <col min="10248" max="10248" width="8.85546875" style="1" customWidth="1"/>
    <col min="10249" max="10249" width="9.140625" style="1"/>
    <col min="10250" max="10250" width="9.7109375" style="1" customWidth="1"/>
    <col min="10251" max="10496" width="9.140625" style="1"/>
    <col min="10497" max="10497" width="5.42578125" style="1" customWidth="1"/>
    <col min="10498" max="10498" width="84.7109375" style="1" customWidth="1"/>
    <col min="10499" max="10499" width="7.85546875" style="1" customWidth="1"/>
    <col min="10500" max="10500" width="10.7109375" style="1" customWidth="1"/>
    <col min="10501" max="10501" width="14.140625" style="1" customWidth="1"/>
    <col min="10502" max="10502" width="14.42578125" style="1" customWidth="1"/>
    <col min="10503" max="10503" width="17.28515625" style="1" customWidth="1"/>
    <col min="10504" max="10504" width="8.85546875" style="1" customWidth="1"/>
    <col min="10505" max="10505" width="9.140625" style="1"/>
    <col min="10506" max="10506" width="9.7109375" style="1" customWidth="1"/>
    <col min="10507" max="10752" width="9.140625" style="1"/>
    <col min="10753" max="10753" width="5.42578125" style="1" customWidth="1"/>
    <col min="10754" max="10754" width="84.7109375" style="1" customWidth="1"/>
    <col min="10755" max="10755" width="7.85546875" style="1" customWidth="1"/>
    <col min="10756" max="10756" width="10.7109375" style="1" customWidth="1"/>
    <col min="10757" max="10757" width="14.140625" style="1" customWidth="1"/>
    <col min="10758" max="10758" width="14.42578125" style="1" customWidth="1"/>
    <col min="10759" max="10759" width="17.28515625" style="1" customWidth="1"/>
    <col min="10760" max="10760" width="8.85546875" style="1" customWidth="1"/>
    <col min="10761" max="10761" width="9.140625" style="1"/>
    <col min="10762" max="10762" width="9.7109375" style="1" customWidth="1"/>
    <col min="10763" max="11008" width="9.140625" style="1"/>
    <col min="11009" max="11009" width="5.42578125" style="1" customWidth="1"/>
    <col min="11010" max="11010" width="84.7109375" style="1" customWidth="1"/>
    <col min="11011" max="11011" width="7.85546875" style="1" customWidth="1"/>
    <col min="11012" max="11012" width="10.7109375" style="1" customWidth="1"/>
    <col min="11013" max="11013" width="14.140625" style="1" customWidth="1"/>
    <col min="11014" max="11014" width="14.42578125" style="1" customWidth="1"/>
    <col min="11015" max="11015" width="17.28515625" style="1" customWidth="1"/>
    <col min="11016" max="11016" width="8.85546875" style="1" customWidth="1"/>
    <col min="11017" max="11017" width="9.140625" style="1"/>
    <col min="11018" max="11018" width="9.7109375" style="1" customWidth="1"/>
    <col min="11019" max="11264" width="9.140625" style="1"/>
    <col min="11265" max="11265" width="5.42578125" style="1" customWidth="1"/>
    <col min="11266" max="11266" width="84.7109375" style="1" customWidth="1"/>
    <col min="11267" max="11267" width="7.85546875" style="1" customWidth="1"/>
    <col min="11268" max="11268" width="10.7109375" style="1" customWidth="1"/>
    <col min="11269" max="11269" width="14.140625" style="1" customWidth="1"/>
    <col min="11270" max="11270" width="14.42578125" style="1" customWidth="1"/>
    <col min="11271" max="11271" width="17.28515625" style="1" customWidth="1"/>
    <col min="11272" max="11272" width="8.85546875" style="1" customWidth="1"/>
    <col min="11273" max="11273" width="9.140625" style="1"/>
    <col min="11274" max="11274" width="9.7109375" style="1" customWidth="1"/>
    <col min="11275" max="11520" width="9.140625" style="1"/>
    <col min="11521" max="11521" width="5.42578125" style="1" customWidth="1"/>
    <col min="11522" max="11522" width="84.7109375" style="1" customWidth="1"/>
    <col min="11523" max="11523" width="7.85546875" style="1" customWidth="1"/>
    <col min="11524" max="11524" width="10.7109375" style="1" customWidth="1"/>
    <col min="11525" max="11525" width="14.140625" style="1" customWidth="1"/>
    <col min="11526" max="11526" width="14.42578125" style="1" customWidth="1"/>
    <col min="11527" max="11527" width="17.28515625" style="1" customWidth="1"/>
    <col min="11528" max="11528" width="8.85546875" style="1" customWidth="1"/>
    <col min="11529" max="11529" width="9.140625" style="1"/>
    <col min="11530" max="11530" width="9.7109375" style="1" customWidth="1"/>
    <col min="11531" max="11776" width="9.140625" style="1"/>
    <col min="11777" max="11777" width="5.42578125" style="1" customWidth="1"/>
    <col min="11778" max="11778" width="84.7109375" style="1" customWidth="1"/>
    <col min="11779" max="11779" width="7.85546875" style="1" customWidth="1"/>
    <col min="11780" max="11780" width="10.7109375" style="1" customWidth="1"/>
    <col min="11781" max="11781" width="14.140625" style="1" customWidth="1"/>
    <col min="11782" max="11782" width="14.42578125" style="1" customWidth="1"/>
    <col min="11783" max="11783" width="17.28515625" style="1" customWidth="1"/>
    <col min="11784" max="11784" width="8.85546875" style="1" customWidth="1"/>
    <col min="11785" max="11785" width="9.140625" style="1"/>
    <col min="11786" max="11786" width="9.7109375" style="1" customWidth="1"/>
    <col min="11787" max="12032" width="9.140625" style="1"/>
    <col min="12033" max="12033" width="5.42578125" style="1" customWidth="1"/>
    <col min="12034" max="12034" width="84.7109375" style="1" customWidth="1"/>
    <col min="12035" max="12035" width="7.85546875" style="1" customWidth="1"/>
    <col min="12036" max="12036" width="10.7109375" style="1" customWidth="1"/>
    <col min="12037" max="12037" width="14.140625" style="1" customWidth="1"/>
    <col min="12038" max="12038" width="14.42578125" style="1" customWidth="1"/>
    <col min="12039" max="12039" width="17.28515625" style="1" customWidth="1"/>
    <col min="12040" max="12040" width="8.85546875" style="1" customWidth="1"/>
    <col min="12041" max="12041" width="9.140625" style="1"/>
    <col min="12042" max="12042" width="9.7109375" style="1" customWidth="1"/>
    <col min="12043" max="12288" width="9.140625" style="1"/>
    <col min="12289" max="12289" width="5.42578125" style="1" customWidth="1"/>
    <col min="12290" max="12290" width="84.7109375" style="1" customWidth="1"/>
    <col min="12291" max="12291" width="7.85546875" style="1" customWidth="1"/>
    <col min="12292" max="12292" width="10.7109375" style="1" customWidth="1"/>
    <col min="12293" max="12293" width="14.140625" style="1" customWidth="1"/>
    <col min="12294" max="12294" width="14.42578125" style="1" customWidth="1"/>
    <col min="12295" max="12295" width="17.28515625" style="1" customWidth="1"/>
    <col min="12296" max="12296" width="8.85546875" style="1" customWidth="1"/>
    <col min="12297" max="12297" width="9.140625" style="1"/>
    <col min="12298" max="12298" width="9.7109375" style="1" customWidth="1"/>
    <col min="12299" max="12544" width="9.140625" style="1"/>
    <col min="12545" max="12545" width="5.42578125" style="1" customWidth="1"/>
    <col min="12546" max="12546" width="84.7109375" style="1" customWidth="1"/>
    <col min="12547" max="12547" width="7.85546875" style="1" customWidth="1"/>
    <col min="12548" max="12548" width="10.7109375" style="1" customWidth="1"/>
    <col min="12549" max="12549" width="14.140625" style="1" customWidth="1"/>
    <col min="12550" max="12550" width="14.42578125" style="1" customWidth="1"/>
    <col min="12551" max="12551" width="17.28515625" style="1" customWidth="1"/>
    <col min="12552" max="12552" width="8.85546875" style="1" customWidth="1"/>
    <col min="12553" max="12553" width="9.140625" style="1"/>
    <col min="12554" max="12554" width="9.7109375" style="1" customWidth="1"/>
    <col min="12555" max="12800" width="9.140625" style="1"/>
    <col min="12801" max="12801" width="5.42578125" style="1" customWidth="1"/>
    <col min="12802" max="12802" width="84.7109375" style="1" customWidth="1"/>
    <col min="12803" max="12803" width="7.85546875" style="1" customWidth="1"/>
    <col min="12804" max="12804" width="10.7109375" style="1" customWidth="1"/>
    <col min="12805" max="12805" width="14.140625" style="1" customWidth="1"/>
    <col min="12806" max="12806" width="14.42578125" style="1" customWidth="1"/>
    <col min="12807" max="12807" width="17.28515625" style="1" customWidth="1"/>
    <col min="12808" max="12808" width="8.85546875" style="1" customWidth="1"/>
    <col min="12809" max="12809" width="9.140625" style="1"/>
    <col min="12810" max="12810" width="9.7109375" style="1" customWidth="1"/>
    <col min="12811" max="13056" width="9.140625" style="1"/>
    <col min="13057" max="13057" width="5.42578125" style="1" customWidth="1"/>
    <col min="13058" max="13058" width="84.7109375" style="1" customWidth="1"/>
    <col min="13059" max="13059" width="7.85546875" style="1" customWidth="1"/>
    <col min="13060" max="13060" width="10.7109375" style="1" customWidth="1"/>
    <col min="13061" max="13061" width="14.140625" style="1" customWidth="1"/>
    <col min="13062" max="13062" width="14.42578125" style="1" customWidth="1"/>
    <col min="13063" max="13063" width="17.28515625" style="1" customWidth="1"/>
    <col min="13064" max="13064" width="8.85546875" style="1" customWidth="1"/>
    <col min="13065" max="13065" width="9.140625" style="1"/>
    <col min="13066" max="13066" width="9.7109375" style="1" customWidth="1"/>
    <col min="13067" max="13312" width="9.140625" style="1"/>
    <col min="13313" max="13313" width="5.42578125" style="1" customWidth="1"/>
    <col min="13314" max="13314" width="84.7109375" style="1" customWidth="1"/>
    <col min="13315" max="13315" width="7.85546875" style="1" customWidth="1"/>
    <col min="13316" max="13316" width="10.7109375" style="1" customWidth="1"/>
    <col min="13317" max="13317" width="14.140625" style="1" customWidth="1"/>
    <col min="13318" max="13318" width="14.42578125" style="1" customWidth="1"/>
    <col min="13319" max="13319" width="17.28515625" style="1" customWidth="1"/>
    <col min="13320" max="13320" width="8.85546875" style="1" customWidth="1"/>
    <col min="13321" max="13321" width="9.140625" style="1"/>
    <col min="13322" max="13322" width="9.7109375" style="1" customWidth="1"/>
    <col min="13323" max="13568" width="9.140625" style="1"/>
    <col min="13569" max="13569" width="5.42578125" style="1" customWidth="1"/>
    <col min="13570" max="13570" width="84.7109375" style="1" customWidth="1"/>
    <col min="13571" max="13571" width="7.85546875" style="1" customWidth="1"/>
    <col min="13572" max="13572" width="10.7109375" style="1" customWidth="1"/>
    <col min="13573" max="13573" width="14.140625" style="1" customWidth="1"/>
    <col min="13574" max="13574" width="14.42578125" style="1" customWidth="1"/>
    <col min="13575" max="13575" width="17.28515625" style="1" customWidth="1"/>
    <col min="13576" max="13576" width="8.85546875" style="1" customWidth="1"/>
    <col min="13577" max="13577" width="9.140625" style="1"/>
    <col min="13578" max="13578" width="9.7109375" style="1" customWidth="1"/>
    <col min="13579" max="13824" width="9.140625" style="1"/>
    <col min="13825" max="13825" width="5.42578125" style="1" customWidth="1"/>
    <col min="13826" max="13826" width="84.7109375" style="1" customWidth="1"/>
    <col min="13827" max="13827" width="7.85546875" style="1" customWidth="1"/>
    <col min="13828" max="13828" width="10.7109375" style="1" customWidth="1"/>
    <col min="13829" max="13829" width="14.140625" style="1" customWidth="1"/>
    <col min="13830" max="13830" width="14.42578125" style="1" customWidth="1"/>
    <col min="13831" max="13831" width="17.28515625" style="1" customWidth="1"/>
    <col min="13832" max="13832" width="8.85546875" style="1" customWidth="1"/>
    <col min="13833" max="13833" width="9.140625" style="1"/>
    <col min="13834" max="13834" width="9.7109375" style="1" customWidth="1"/>
    <col min="13835" max="14080" width="9.140625" style="1"/>
    <col min="14081" max="14081" width="5.42578125" style="1" customWidth="1"/>
    <col min="14082" max="14082" width="84.7109375" style="1" customWidth="1"/>
    <col min="14083" max="14083" width="7.85546875" style="1" customWidth="1"/>
    <col min="14084" max="14084" width="10.7109375" style="1" customWidth="1"/>
    <col min="14085" max="14085" width="14.140625" style="1" customWidth="1"/>
    <col min="14086" max="14086" width="14.42578125" style="1" customWidth="1"/>
    <col min="14087" max="14087" width="17.28515625" style="1" customWidth="1"/>
    <col min="14088" max="14088" width="8.85546875" style="1" customWidth="1"/>
    <col min="14089" max="14089" width="9.140625" style="1"/>
    <col min="14090" max="14090" width="9.7109375" style="1" customWidth="1"/>
    <col min="14091" max="14336" width="9.140625" style="1"/>
    <col min="14337" max="14337" width="5.42578125" style="1" customWidth="1"/>
    <col min="14338" max="14338" width="84.7109375" style="1" customWidth="1"/>
    <col min="14339" max="14339" width="7.85546875" style="1" customWidth="1"/>
    <col min="14340" max="14340" width="10.7109375" style="1" customWidth="1"/>
    <col min="14341" max="14341" width="14.140625" style="1" customWidth="1"/>
    <col min="14342" max="14342" width="14.42578125" style="1" customWidth="1"/>
    <col min="14343" max="14343" width="17.28515625" style="1" customWidth="1"/>
    <col min="14344" max="14344" width="8.85546875" style="1" customWidth="1"/>
    <col min="14345" max="14345" width="9.140625" style="1"/>
    <col min="14346" max="14346" width="9.7109375" style="1" customWidth="1"/>
    <col min="14347" max="14592" width="9.140625" style="1"/>
    <col min="14593" max="14593" width="5.42578125" style="1" customWidth="1"/>
    <col min="14594" max="14594" width="84.7109375" style="1" customWidth="1"/>
    <col min="14595" max="14595" width="7.85546875" style="1" customWidth="1"/>
    <col min="14596" max="14596" width="10.7109375" style="1" customWidth="1"/>
    <col min="14597" max="14597" width="14.140625" style="1" customWidth="1"/>
    <col min="14598" max="14598" width="14.42578125" style="1" customWidth="1"/>
    <col min="14599" max="14599" width="17.28515625" style="1" customWidth="1"/>
    <col min="14600" max="14600" width="8.85546875" style="1" customWidth="1"/>
    <col min="14601" max="14601" width="9.140625" style="1"/>
    <col min="14602" max="14602" width="9.7109375" style="1" customWidth="1"/>
    <col min="14603" max="14848" width="9.140625" style="1"/>
    <col min="14849" max="14849" width="5.42578125" style="1" customWidth="1"/>
    <col min="14850" max="14850" width="84.7109375" style="1" customWidth="1"/>
    <col min="14851" max="14851" width="7.85546875" style="1" customWidth="1"/>
    <col min="14852" max="14852" width="10.7109375" style="1" customWidth="1"/>
    <col min="14853" max="14853" width="14.140625" style="1" customWidth="1"/>
    <col min="14854" max="14854" width="14.42578125" style="1" customWidth="1"/>
    <col min="14855" max="14855" width="17.28515625" style="1" customWidth="1"/>
    <col min="14856" max="14856" width="8.85546875" style="1" customWidth="1"/>
    <col min="14857" max="14857" width="9.140625" style="1"/>
    <col min="14858" max="14858" width="9.7109375" style="1" customWidth="1"/>
    <col min="14859" max="15104" width="9.140625" style="1"/>
    <col min="15105" max="15105" width="5.42578125" style="1" customWidth="1"/>
    <col min="15106" max="15106" width="84.7109375" style="1" customWidth="1"/>
    <col min="15107" max="15107" width="7.85546875" style="1" customWidth="1"/>
    <col min="15108" max="15108" width="10.7109375" style="1" customWidth="1"/>
    <col min="15109" max="15109" width="14.140625" style="1" customWidth="1"/>
    <col min="15110" max="15110" width="14.42578125" style="1" customWidth="1"/>
    <col min="15111" max="15111" width="17.28515625" style="1" customWidth="1"/>
    <col min="15112" max="15112" width="8.85546875" style="1" customWidth="1"/>
    <col min="15113" max="15113" width="9.140625" style="1"/>
    <col min="15114" max="15114" width="9.7109375" style="1" customWidth="1"/>
    <col min="15115" max="15360" width="9.140625" style="1"/>
    <col min="15361" max="15361" width="5.42578125" style="1" customWidth="1"/>
    <col min="15362" max="15362" width="84.7109375" style="1" customWidth="1"/>
    <col min="15363" max="15363" width="7.85546875" style="1" customWidth="1"/>
    <col min="15364" max="15364" width="10.7109375" style="1" customWidth="1"/>
    <col min="15365" max="15365" width="14.140625" style="1" customWidth="1"/>
    <col min="15366" max="15366" width="14.42578125" style="1" customWidth="1"/>
    <col min="15367" max="15367" width="17.28515625" style="1" customWidth="1"/>
    <col min="15368" max="15368" width="8.85546875" style="1" customWidth="1"/>
    <col min="15369" max="15369" width="9.140625" style="1"/>
    <col min="15370" max="15370" width="9.7109375" style="1" customWidth="1"/>
    <col min="15371" max="15616" width="9.140625" style="1"/>
    <col min="15617" max="15617" width="5.42578125" style="1" customWidth="1"/>
    <col min="15618" max="15618" width="84.7109375" style="1" customWidth="1"/>
    <col min="15619" max="15619" width="7.85546875" style="1" customWidth="1"/>
    <col min="15620" max="15620" width="10.7109375" style="1" customWidth="1"/>
    <col min="15621" max="15621" width="14.140625" style="1" customWidth="1"/>
    <col min="15622" max="15622" width="14.42578125" style="1" customWidth="1"/>
    <col min="15623" max="15623" width="17.28515625" style="1" customWidth="1"/>
    <col min="15624" max="15624" width="8.85546875" style="1" customWidth="1"/>
    <col min="15625" max="15625" width="9.140625" style="1"/>
    <col min="15626" max="15626" width="9.7109375" style="1" customWidth="1"/>
    <col min="15627" max="15872" width="9.140625" style="1"/>
    <col min="15873" max="15873" width="5.42578125" style="1" customWidth="1"/>
    <col min="15874" max="15874" width="84.7109375" style="1" customWidth="1"/>
    <col min="15875" max="15875" width="7.85546875" style="1" customWidth="1"/>
    <col min="15876" max="15876" width="10.7109375" style="1" customWidth="1"/>
    <col min="15877" max="15877" width="14.140625" style="1" customWidth="1"/>
    <col min="15878" max="15878" width="14.42578125" style="1" customWidth="1"/>
    <col min="15879" max="15879" width="17.28515625" style="1" customWidth="1"/>
    <col min="15880" max="15880" width="8.85546875" style="1" customWidth="1"/>
    <col min="15881" max="15881" width="9.140625" style="1"/>
    <col min="15882" max="15882" width="9.7109375" style="1" customWidth="1"/>
    <col min="15883" max="16128" width="9.140625" style="1"/>
    <col min="16129" max="16129" width="5.42578125" style="1" customWidth="1"/>
    <col min="16130" max="16130" width="84.7109375" style="1" customWidth="1"/>
    <col min="16131" max="16131" width="7.85546875" style="1" customWidth="1"/>
    <col min="16132" max="16132" width="10.7109375" style="1" customWidth="1"/>
    <col min="16133" max="16133" width="14.140625" style="1" customWidth="1"/>
    <col min="16134" max="16134" width="14.42578125" style="1" customWidth="1"/>
    <col min="16135" max="16135" width="17.28515625" style="1" customWidth="1"/>
    <col min="16136" max="16136" width="8.85546875" style="1" customWidth="1"/>
    <col min="16137" max="16137" width="9.140625" style="1"/>
    <col min="16138" max="16138" width="9.7109375" style="1" customWidth="1"/>
    <col min="16139" max="16384" width="9.140625" style="1"/>
  </cols>
  <sheetData>
    <row r="1" spans="1:10" x14ac:dyDescent="0.25">
      <c r="A1" s="11" t="s">
        <v>10</v>
      </c>
      <c r="C1" s="10" t="s">
        <v>11</v>
      </c>
      <c r="J1" s="3"/>
    </row>
    <row r="2" spans="1:10" x14ac:dyDescent="0.25">
      <c r="A2" s="11" t="s">
        <v>240</v>
      </c>
      <c r="C2" s="10"/>
      <c r="J2" s="3"/>
    </row>
    <row r="3" spans="1:10" ht="15.75" thickBot="1" x14ac:dyDescent="0.3">
      <c r="A3" s="9"/>
      <c r="B3" s="51" t="s">
        <v>24</v>
      </c>
      <c r="C3" s="4"/>
      <c r="J3" s="3"/>
    </row>
    <row r="4" spans="1:10" ht="27" thickBot="1" x14ac:dyDescent="0.3">
      <c r="A4" s="54" t="s">
        <v>0</v>
      </c>
      <c r="B4" s="55" t="s">
        <v>1</v>
      </c>
      <c r="C4" s="56" t="s">
        <v>2</v>
      </c>
      <c r="D4" s="57" t="s">
        <v>3</v>
      </c>
      <c r="E4" s="57" t="s">
        <v>4</v>
      </c>
      <c r="F4" s="55" t="s">
        <v>5</v>
      </c>
      <c r="G4" s="58" t="s">
        <v>6</v>
      </c>
      <c r="H4" s="3"/>
      <c r="J4" s="3"/>
    </row>
    <row r="5" spans="1:10" s="320" customFormat="1" x14ac:dyDescent="0.25">
      <c r="A5" s="59">
        <v>1</v>
      </c>
      <c r="B5" s="91" t="s">
        <v>13</v>
      </c>
      <c r="C5" s="23" t="s">
        <v>7</v>
      </c>
      <c r="D5" s="24">
        <v>2</v>
      </c>
      <c r="E5" s="17">
        <v>0</v>
      </c>
      <c r="F5" s="18">
        <f>E5*D5</f>
        <v>0</v>
      </c>
      <c r="G5" s="342" t="s">
        <v>147</v>
      </c>
    </row>
    <row r="6" spans="1:10" x14ac:dyDescent="0.25">
      <c r="A6" s="59">
        <v>2</v>
      </c>
      <c r="B6" s="91" t="s">
        <v>167</v>
      </c>
      <c r="C6" s="23" t="s">
        <v>7</v>
      </c>
      <c r="D6" s="26">
        <v>2</v>
      </c>
      <c r="E6" s="17">
        <v>0</v>
      </c>
      <c r="F6" s="18">
        <f>E6*D6</f>
        <v>0</v>
      </c>
      <c r="G6" s="60"/>
    </row>
    <row r="7" spans="1:10" s="5" customFormat="1" x14ac:dyDescent="0.25">
      <c r="A7" s="59">
        <v>3</v>
      </c>
      <c r="B7" s="91" t="s">
        <v>15</v>
      </c>
      <c r="C7" s="25" t="s">
        <v>8</v>
      </c>
      <c r="D7" s="26">
        <v>2.5</v>
      </c>
      <c r="E7" s="17">
        <v>0</v>
      </c>
      <c r="F7" s="19">
        <f>E7*D7</f>
        <v>0</v>
      </c>
      <c r="G7" s="60"/>
    </row>
    <row r="8" spans="1:10" x14ac:dyDescent="0.25">
      <c r="A8" s="59">
        <v>4</v>
      </c>
      <c r="B8" s="91" t="s">
        <v>95</v>
      </c>
      <c r="C8" s="25" t="s">
        <v>7</v>
      </c>
      <c r="D8" s="26">
        <v>2</v>
      </c>
      <c r="E8" s="20">
        <v>0</v>
      </c>
      <c r="F8" s="21">
        <f>E8*D8</f>
        <v>0</v>
      </c>
      <c r="G8" s="61"/>
    </row>
    <row r="9" spans="1:10" x14ac:dyDescent="0.25">
      <c r="A9" s="59">
        <v>5</v>
      </c>
      <c r="B9" s="108" t="s">
        <v>142</v>
      </c>
      <c r="C9" s="28" t="s">
        <v>7</v>
      </c>
      <c r="D9" s="15">
        <v>2</v>
      </c>
      <c r="E9" s="20">
        <v>0</v>
      </c>
      <c r="F9" s="21">
        <f t="shared" ref="F9:F64" si="0">E9*D9</f>
        <v>0</v>
      </c>
      <c r="G9" s="61"/>
    </row>
    <row r="10" spans="1:10" x14ac:dyDescent="0.25">
      <c r="A10" s="59">
        <v>6</v>
      </c>
      <c r="B10" s="108" t="s">
        <v>143</v>
      </c>
      <c r="C10" s="28" t="s">
        <v>7</v>
      </c>
      <c r="D10" s="15">
        <v>2</v>
      </c>
      <c r="E10" s="20">
        <v>0</v>
      </c>
      <c r="F10" s="21">
        <f>E10*D10</f>
        <v>0</v>
      </c>
      <c r="G10" s="61"/>
    </row>
    <row r="11" spans="1:10" x14ac:dyDescent="0.25">
      <c r="A11" s="59">
        <v>7</v>
      </c>
      <c r="B11" s="108" t="s">
        <v>96</v>
      </c>
      <c r="C11" s="28" t="s">
        <v>7</v>
      </c>
      <c r="D11" s="15">
        <v>2</v>
      </c>
      <c r="E11" s="20">
        <v>0</v>
      </c>
      <c r="F11" s="21">
        <f t="shared" si="0"/>
        <v>0</v>
      </c>
      <c r="G11" s="61"/>
    </row>
    <row r="12" spans="1:10" x14ac:dyDescent="0.25">
      <c r="A12" s="59">
        <v>8</v>
      </c>
      <c r="B12" s="108" t="s">
        <v>97</v>
      </c>
      <c r="C12" s="28" t="s">
        <v>7</v>
      </c>
      <c r="D12" s="15">
        <v>2</v>
      </c>
      <c r="E12" s="20">
        <v>0</v>
      </c>
      <c r="F12" s="21">
        <f t="shared" si="0"/>
        <v>0</v>
      </c>
      <c r="G12" s="61"/>
    </row>
    <row r="13" spans="1:10" x14ac:dyDescent="0.25">
      <c r="A13" s="59">
        <v>9</v>
      </c>
      <c r="B13" s="108" t="s">
        <v>98</v>
      </c>
      <c r="C13" s="28" t="s">
        <v>8</v>
      </c>
      <c r="D13" s="15">
        <v>14.91</v>
      </c>
      <c r="E13" s="20">
        <v>0</v>
      </c>
      <c r="F13" s="21">
        <f t="shared" si="0"/>
        <v>0</v>
      </c>
      <c r="G13" s="61"/>
    </row>
    <row r="14" spans="1:10" x14ac:dyDescent="0.25">
      <c r="A14" s="59">
        <v>10</v>
      </c>
      <c r="B14" s="108" t="s">
        <v>99</v>
      </c>
      <c r="C14" s="28" t="s">
        <v>8</v>
      </c>
      <c r="D14" s="15">
        <v>20.87</v>
      </c>
      <c r="E14" s="20">
        <v>0</v>
      </c>
      <c r="F14" s="21">
        <f t="shared" si="0"/>
        <v>0</v>
      </c>
      <c r="G14" s="61"/>
    </row>
    <row r="15" spans="1:10" x14ac:dyDescent="0.25">
      <c r="A15" s="59">
        <v>11</v>
      </c>
      <c r="B15" s="108" t="s">
        <v>100</v>
      </c>
      <c r="C15" s="28" t="s">
        <v>8</v>
      </c>
      <c r="D15" s="15">
        <v>5.59</v>
      </c>
      <c r="E15" s="20">
        <v>0</v>
      </c>
      <c r="F15" s="21">
        <f t="shared" si="0"/>
        <v>0</v>
      </c>
      <c r="G15" s="61"/>
    </row>
    <row r="16" spans="1:10" x14ac:dyDescent="0.25">
      <c r="A16" s="59">
        <v>12</v>
      </c>
      <c r="B16" s="108" t="s">
        <v>101</v>
      </c>
      <c r="C16" s="28" t="s">
        <v>8</v>
      </c>
      <c r="D16" s="15">
        <v>5.59</v>
      </c>
      <c r="E16" s="20">
        <v>0</v>
      </c>
      <c r="F16" s="21">
        <f t="shared" si="0"/>
        <v>0</v>
      </c>
      <c r="G16" s="61"/>
    </row>
    <row r="17" spans="1:7" x14ac:dyDescent="0.25">
      <c r="A17" s="59">
        <v>13</v>
      </c>
      <c r="B17" s="113" t="s">
        <v>25</v>
      </c>
      <c r="C17" s="38" t="s">
        <v>8</v>
      </c>
      <c r="D17" s="39">
        <v>7.74</v>
      </c>
      <c r="E17" s="20">
        <v>0</v>
      </c>
      <c r="F17" s="21">
        <f t="shared" si="0"/>
        <v>0</v>
      </c>
      <c r="G17" s="61"/>
    </row>
    <row r="18" spans="1:7" x14ac:dyDescent="0.25">
      <c r="A18" s="59">
        <v>14</v>
      </c>
      <c r="B18" s="90" t="s">
        <v>26</v>
      </c>
      <c r="C18" s="23" t="s">
        <v>8</v>
      </c>
      <c r="D18" s="31">
        <v>7.74</v>
      </c>
      <c r="E18" s="20">
        <v>0</v>
      </c>
      <c r="F18" s="21">
        <f t="shared" si="0"/>
        <v>0</v>
      </c>
      <c r="G18" s="61"/>
    </row>
    <row r="19" spans="1:7" x14ac:dyDescent="0.25">
      <c r="A19" s="59">
        <v>15</v>
      </c>
      <c r="B19" s="108" t="s">
        <v>102</v>
      </c>
      <c r="C19" s="28" t="s">
        <v>8</v>
      </c>
      <c r="D19" s="15">
        <v>6.09</v>
      </c>
      <c r="E19" s="20">
        <v>0</v>
      </c>
      <c r="F19" s="21">
        <f t="shared" si="0"/>
        <v>0</v>
      </c>
      <c r="G19" s="61"/>
    </row>
    <row r="20" spans="1:7" x14ac:dyDescent="0.25">
      <c r="A20" s="59">
        <v>16</v>
      </c>
      <c r="B20" s="108" t="s">
        <v>103</v>
      </c>
      <c r="C20" s="28" t="s">
        <v>8</v>
      </c>
      <c r="D20" s="15">
        <v>6.09</v>
      </c>
      <c r="E20" s="20">
        <v>0</v>
      </c>
      <c r="F20" s="21">
        <f t="shared" si="0"/>
        <v>0</v>
      </c>
      <c r="G20" s="61"/>
    </row>
    <row r="21" spans="1:7" x14ac:dyDescent="0.25">
      <c r="A21" s="59">
        <v>17</v>
      </c>
      <c r="B21" s="108" t="s">
        <v>104</v>
      </c>
      <c r="C21" s="28" t="s">
        <v>9</v>
      </c>
      <c r="D21" s="15">
        <v>3</v>
      </c>
      <c r="E21" s="20">
        <v>0</v>
      </c>
      <c r="F21" s="21">
        <f t="shared" si="0"/>
        <v>0</v>
      </c>
      <c r="G21" s="206" t="s">
        <v>152</v>
      </c>
    </row>
    <row r="22" spans="1:7" x14ac:dyDescent="0.25">
      <c r="A22" s="59">
        <v>18</v>
      </c>
      <c r="B22" s="108" t="s">
        <v>66</v>
      </c>
      <c r="C22" s="28" t="s">
        <v>8</v>
      </c>
      <c r="D22" s="15">
        <v>8.09</v>
      </c>
      <c r="E22" s="20">
        <v>0</v>
      </c>
      <c r="F22" s="21">
        <f t="shared" si="0"/>
        <v>0</v>
      </c>
      <c r="G22" s="61"/>
    </row>
    <row r="23" spans="1:7" x14ac:dyDescent="0.25">
      <c r="A23" s="59">
        <v>19</v>
      </c>
      <c r="B23" s="108" t="s">
        <v>67</v>
      </c>
      <c r="C23" s="28" t="s">
        <v>8</v>
      </c>
      <c r="D23" s="15">
        <v>8.09</v>
      </c>
      <c r="E23" s="20">
        <v>0</v>
      </c>
      <c r="F23" s="21">
        <f t="shared" si="0"/>
        <v>0</v>
      </c>
      <c r="G23" s="61"/>
    </row>
    <row r="24" spans="1:7" x14ac:dyDescent="0.25">
      <c r="A24" s="59">
        <v>20</v>
      </c>
      <c r="B24" s="108" t="s">
        <v>68</v>
      </c>
      <c r="C24" s="28" t="s">
        <v>8</v>
      </c>
      <c r="D24" s="15">
        <v>2.5</v>
      </c>
      <c r="E24" s="20">
        <v>0</v>
      </c>
      <c r="F24" s="21">
        <f t="shared" si="0"/>
        <v>0</v>
      </c>
      <c r="G24" s="61"/>
    </row>
    <row r="25" spans="1:7" x14ac:dyDescent="0.25">
      <c r="A25" s="59">
        <v>21</v>
      </c>
      <c r="B25" s="108" t="s">
        <v>105</v>
      </c>
      <c r="C25" s="28" t="s">
        <v>8</v>
      </c>
      <c r="D25" s="15">
        <v>5.59</v>
      </c>
      <c r="E25" s="20">
        <v>0</v>
      </c>
      <c r="F25" s="21">
        <f t="shared" si="0"/>
        <v>0</v>
      </c>
      <c r="G25" s="61"/>
    </row>
    <row r="26" spans="1:7" x14ac:dyDescent="0.25">
      <c r="A26" s="59">
        <v>22</v>
      </c>
      <c r="B26" s="108" t="s">
        <v>18</v>
      </c>
      <c r="C26" s="28" t="s">
        <v>8</v>
      </c>
      <c r="D26" s="15">
        <v>28.03</v>
      </c>
      <c r="E26" s="20">
        <v>0</v>
      </c>
      <c r="F26" s="21">
        <f t="shared" si="0"/>
        <v>0</v>
      </c>
      <c r="G26" s="61"/>
    </row>
    <row r="27" spans="1:7" x14ac:dyDescent="0.25">
      <c r="A27" s="59">
        <v>23</v>
      </c>
      <c r="B27" s="108" t="s">
        <v>19</v>
      </c>
      <c r="C27" s="28" t="s">
        <v>8</v>
      </c>
      <c r="D27" s="15">
        <v>28.03</v>
      </c>
      <c r="E27" s="20">
        <v>0</v>
      </c>
      <c r="F27" s="21">
        <f t="shared" si="0"/>
        <v>0</v>
      </c>
      <c r="G27" s="61"/>
    </row>
    <row r="28" spans="1:7" s="5" customFormat="1" ht="30.75" customHeight="1" x14ac:dyDescent="0.25">
      <c r="A28" s="344">
        <v>24</v>
      </c>
      <c r="B28" s="259" t="s">
        <v>94</v>
      </c>
      <c r="C28" s="207" t="s">
        <v>8</v>
      </c>
      <c r="D28" s="208">
        <v>28.03</v>
      </c>
      <c r="E28" s="302">
        <v>0</v>
      </c>
      <c r="F28" s="303">
        <f t="shared" si="0"/>
        <v>0</v>
      </c>
      <c r="G28" s="296" t="s">
        <v>249</v>
      </c>
    </row>
    <row r="29" spans="1:7" s="5" customFormat="1" x14ac:dyDescent="0.25">
      <c r="A29" s="59">
        <v>25</v>
      </c>
      <c r="B29" s="108" t="s">
        <v>170</v>
      </c>
      <c r="C29" s="28" t="s">
        <v>9</v>
      </c>
      <c r="D29" s="15">
        <v>12</v>
      </c>
      <c r="E29" s="20">
        <v>0</v>
      </c>
      <c r="F29" s="21">
        <f t="shared" si="0"/>
        <v>0</v>
      </c>
      <c r="G29" s="206" t="s">
        <v>161</v>
      </c>
    </row>
    <row r="30" spans="1:7" s="5" customFormat="1" x14ac:dyDescent="0.25">
      <c r="A30" s="59">
        <v>26</v>
      </c>
      <c r="B30" s="109" t="s">
        <v>20</v>
      </c>
      <c r="C30" s="15" t="s">
        <v>8</v>
      </c>
      <c r="D30" s="15">
        <v>28.03</v>
      </c>
      <c r="E30" s="20">
        <v>0</v>
      </c>
      <c r="F30" s="21">
        <f t="shared" si="0"/>
        <v>0</v>
      </c>
      <c r="G30" s="206" t="s">
        <v>163</v>
      </c>
    </row>
    <row r="31" spans="1:7" s="5" customFormat="1" x14ac:dyDescent="0.25">
      <c r="A31" s="59">
        <v>27</v>
      </c>
      <c r="B31" s="110" t="s">
        <v>106</v>
      </c>
      <c r="C31" s="15" t="s">
        <v>8</v>
      </c>
      <c r="D31" s="15">
        <v>20.87</v>
      </c>
      <c r="E31" s="20">
        <v>0</v>
      </c>
      <c r="F31" s="21">
        <f t="shared" si="0"/>
        <v>0</v>
      </c>
      <c r="G31" s="206" t="s">
        <v>164</v>
      </c>
    </row>
    <row r="32" spans="1:7" s="5" customFormat="1" ht="24.75" x14ac:dyDescent="0.25">
      <c r="A32" s="344">
        <v>28</v>
      </c>
      <c r="B32" s="260" t="s">
        <v>21</v>
      </c>
      <c r="C32" s="211" t="s">
        <v>9</v>
      </c>
      <c r="D32" s="301">
        <v>10</v>
      </c>
      <c r="E32" s="302">
        <v>0</v>
      </c>
      <c r="F32" s="303">
        <f t="shared" si="0"/>
        <v>0</v>
      </c>
      <c r="G32" s="206" t="s">
        <v>90</v>
      </c>
    </row>
    <row r="33" spans="1:256" s="5" customFormat="1" x14ac:dyDescent="0.25">
      <c r="A33" s="59">
        <v>29</v>
      </c>
      <c r="B33" s="110" t="s">
        <v>107</v>
      </c>
      <c r="C33" s="212" t="s">
        <v>9</v>
      </c>
      <c r="D33" s="30">
        <v>8</v>
      </c>
      <c r="E33" s="20">
        <v>0</v>
      </c>
      <c r="F33" s="21">
        <f t="shared" si="0"/>
        <v>0</v>
      </c>
      <c r="G33" s="61"/>
    </row>
    <row r="34" spans="1:256" s="5" customFormat="1" x14ac:dyDescent="0.25">
      <c r="A34" s="59">
        <v>30</v>
      </c>
      <c r="B34" s="111" t="s">
        <v>22</v>
      </c>
      <c r="C34" s="23" t="s">
        <v>8</v>
      </c>
      <c r="D34" s="30">
        <v>35.770000000000003</v>
      </c>
      <c r="E34" s="20">
        <v>0</v>
      </c>
      <c r="F34" s="21">
        <f t="shared" si="0"/>
        <v>0</v>
      </c>
      <c r="G34" s="61"/>
    </row>
    <row r="35" spans="1:256" s="5" customFormat="1" x14ac:dyDescent="0.25">
      <c r="A35" s="59">
        <v>31</v>
      </c>
      <c r="B35" s="265" t="s">
        <v>23</v>
      </c>
      <c r="C35" s="38" t="s">
        <v>8</v>
      </c>
      <c r="D35" s="30">
        <v>35.770000000000003</v>
      </c>
      <c r="E35" s="20">
        <v>0</v>
      </c>
      <c r="F35" s="21">
        <f t="shared" si="0"/>
        <v>0</v>
      </c>
      <c r="G35" s="61"/>
    </row>
    <row r="36" spans="1:256" s="5" customFormat="1" ht="24.75" x14ac:dyDescent="0.25">
      <c r="A36" s="344">
        <v>32</v>
      </c>
      <c r="B36" s="359" t="s">
        <v>200</v>
      </c>
      <c r="C36" s="300" t="s">
        <v>7</v>
      </c>
      <c r="D36" s="354">
        <v>3</v>
      </c>
      <c r="E36" s="302">
        <v>0</v>
      </c>
      <c r="F36" s="303">
        <f t="shared" si="0"/>
        <v>0</v>
      </c>
      <c r="G36" s="206" t="s">
        <v>193</v>
      </c>
    </row>
    <row r="37" spans="1:256" s="5" customFormat="1" ht="24.75" x14ac:dyDescent="0.25">
      <c r="A37" s="344">
        <v>33</v>
      </c>
      <c r="B37" s="360" t="s">
        <v>70</v>
      </c>
      <c r="C37" s="300" t="s">
        <v>7</v>
      </c>
      <c r="D37" s="301">
        <v>3</v>
      </c>
      <c r="E37" s="302">
        <v>0</v>
      </c>
      <c r="F37" s="367">
        <f t="shared" si="0"/>
        <v>0</v>
      </c>
      <c r="G37" s="206" t="s">
        <v>159</v>
      </c>
    </row>
    <row r="38" spans="1:256" x14ac:dyDescent="0.25">
      <c r="A38" s="59">
        <v>34</v>
      </c>
      <c r="B38" s="109" t="s">
        <v>108</v>
      </c>
      <c r="C38" s="213" t="s">
        <v>8</v>
      </c>
      <c r="D38" s="31">
        <v>18.37</v>
      </c>
      <c r="E38" s="20">
        <v>0</v>
      </c>
      <c r="F38" s="21">
        <f t="shared" si="0"/>
        <v>0</v>
      </c>
      <c r="G38" s="61"/>
    </row>
    <row r="39" spans="1:256" ht="15" customHeight="1" x14ac:dyDescent="0.25">
      <c r="A39" s="59">
        <v>35</v>
      </c>
      <c r="B39" s="109" t="s">
        <v>109</v>
      </c>
      <c r="C39" s="213" t="s">
        <v>8</v>
      </c>
      <c r="D39" s="31">
        <v>21</v>
      </c>
      <c r="E39" s="20">
        <v>0</v>
      </c>
      <c r="F39" s="21">
        <f t="shared" si="0"/>
        <v>0</v>
      </c>
      <c r="G39" s="206" t="s">
        <v>151</v>
      </c>
    </row>
    <row r="40" spans="1:256" x14ac:dyDescent="0.25">
      <c r="A40" s="59">
        <v>36</v>
      </c>
      <c r="B40" s="109" t="s">
        <v>110</v>
      </c>
      <c r="C40" s="213" t="s">
        <v>9</v>
      </c>
      <c r="D40" s="31">
        <v>21.2</v>
      </c>
      <c r="E40" s="20">
        <v>0</v>
      </c>
      <c r="F40" s="21">
        <f t="shared" si="0"/>
        <v>0</v>
      </c>
      <c r="G40" s="61"/>
    </row>
    <row r="41" spans="1:256" ht="24.75" x14ac:dyDescent="0.25">
      <c r="A41" s="344">
        <v>37</v>
      </c>
      <c r="B41" s="359" t="s">
        <v>111</v>
      </c>
      <c r="C41" s="300" t="s">
        <v>8</v>
      </c>
      <c r="D41" s="356">
        <v>12</v>
      </c>
      <c r="E41" s="302">
        <v>0</v>
      </c>
      <c r="F41" s="303">
        <f t="shared" si="0"/>
        <v>0</v>
      </c>
      <c r="G41" s="206" t="s">
        <v>156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x14ac:dyDescent="0.25">
      <c r="A42" s="59">
        <v>38</v>
      </c>
      <c r="B42" s="263" t="s">
        <v>112</v>
      </c>
      <c r="C42" s="38" t="s">
        <v>8</v>
      </c>
      <c r="D42" s="39">
        <v>8.09</v>
      </c>
      <c r="E42" s="20">
        <v>0</v>
      </c>
      <c r="F42" s="21">
        <f t="shared" si="0"/>
        <v>0</v>
      </c>
      <c r="G42" s="61"/>
    </row>
    <row r="43" spans="1:256" ht="15" customHeight="1" x14ac:dyDescent="0.25">
      <c r="A43" s="59">
        <v>39</v>
      </c>
      <c r="B43" s="114" t="s">
        <v>157</v>
      </c>
      <c r="C43" s="38" t="s">
        <v>9</v>
      </c>
      <c r="D43" s="39">
        <v>6.04</v>
      </c>
      <c r="E43" s="20">
        <v>0</v>
      </c>
      <c r="F43" s="21">
        <f t="shared" si="0"/>
        <v>0</v>
      </c>
      <c r="G43" s="206" t="s">
        <v>155</v>
      </c>
    </row>
    <row r="44" spans="1:256" x14ac:dyDescent="0.25">
      <c r="A44" s="59">
        <v>40</v>
      </c>
      <c r="B44" s="115" t="s">
        <v>113</v>
      </c>
      <c r="C44" s="38" t="s">
        <v>8</v>
      </c>
      <c r="D44" s="40">
        <v>26.46</v>
      </c>
      <c r="E44" s="20">
        <v>0</v>
      </c>
      <c r="F44" s="21">
        <f t="shared" si="0"/>
        <v>0</v>
      </c>
      <c r="G44" s="61"/>
    </row>
    <row r="45" spans="1:256" x14ac:dyDescent="0.25">
      <c r="A45" s="59">
        <v>41</v>
      </c>
      <c r="B45" s="110" t="s">
        <v>146</v>
      </c>
      <c r="C45" s="28" t="s">
        <v>8</v>
      </c>
      <c r="D45" s="15">
        <v>16</v>
      </c>
      <c r="E45" s="50">
        <v>0</v>
      </c>
      <c r="F45" s="21">
        <f t="shared" si="0"/>
        <v>0</v>
      </c>
      <c r="G45" s="257" t="s">
        <v>145</v>
      </c>
    </row>
    <row r="46" spans="1:256" x14ac:dyDescent="0.25">
      <c r="A46" s="59">
        <v>42</v>
      </c>
      <c r="B46" s="110" t="s">
        <v>37</v>
      </c>
      <c r="C46" s="28" t="s">
        <v>7</v>
      </c>
      <c r="D46" s="15">
        <v>1</v>
      </c>
      <c r="E46" s="50">
        <v>0</v>
      </c>
      <c r="F46" s="21">
        <f t="shared" si="0"/>
        <v>0</v>
      </c>
      <c r="G46" s="62"/>
    </row>
    <row r="47" spans="1:256" ht="15.75" thickBot="1" x14ac:dyDescent="0.3">
      <c r="A47" s="266">
        <v>43</v>
      </c>
      <c r="B47" s="117" t="s">
        <v>38</v>
      </c>
      <c r="C47" s="64" t="s">
        <v>39</v>
      </c>
      <c r="D47" s="204">
        <v>3</v>
      </c>
      <c r="E47" s="65">
        <v>0</v>
      </c>
      <c r="F47" s="66">
        <f t="shared" si="0"/>
        <v>0</v>
      </c>
      <c r="G47" s="67"/>
    </row>
    <row r="48" spans="1:256" s="3" customFormat="1" x14ac:dyDescent="0.25">
      <c r="A48" s="42"/>
      <c r="B48" s="43"/>
      <c r="C48" s="44"/>
      <c r="D48" s="45"/>
      <c r="E48" s="46"/>
      <c r="F48" s="47"/>
      <c r="G48" s="48"/>
    </row>
    <row r="49" spans="1:11" s="3" customFormat="1" ht="15.75" thickBot="1" x14ac:dyDescent="0.3">
      <c r="A49" s="42"/>
      <c r="B49" s="52" t="s">
        <v>36</v>
      </c>
      <c r="C49" s="44"/>
      <c r="D49" s="45"/>
      <c r="E49" s="46"/>
      <c r="F49" s="47"/>
      <c r="G49" s="48"/>
      <c r="K49" s="41"/>
    </row>
    <row r="50" spans="1:11" ht="30" x14ac:dyDescent="0.25">
      <c r="A50" s="68">
        <v>44</v>
      </c>
      <c r="B50" s="118" t="s">
        <v>227</v>
      </c>
      <c r="C50" s="70" t="s">
        <v>7</v>
      </c>
      <c r="D50" s="71">
        <v>1</v>
      </c>
      <c r="E50" s="330">
        <v>0</v>
      </c>
      <c r="F50" s="73">
        <f t="shared" si="0"/>
        <v>0</v>
      </c>
      <c r="G50" s="74"/>
    </row>
    <row r="51" spans="1:11" ht="30" x14ac:dyDescent="0.25">
      <c r="A51" s="80">
        <v>45</v>
      </c>
      <c r="B51" s="331" t="s">
        <v>225</v>
      </c>
      <c r="C51" s="29" t="s">
        <v>7</v>
      </c>
      <c r="D51" s="30">
        <v>3</v>
      </c>
      <c r="E51" s="329">
        <v>0</v>
      </c>
      <c r="F51" s="270">
        <f t="shared" si="0"/>
        <v>0</v>
      </c>
      <c r="G51" s="98"/>
    </row>
    <row r="52" spans="1:11" x14ac:dyDescent="0.25">
      <c r="A52" s="59">
        <v>46</v>
      </c>
      <c r="B52" s="91" t="s">
        <v>42</v>
      </c>
      <c r="C52" s="23" t="s">
        <v>7</v>
      </c>
      <c r="D52" s="31">
        <v>1</v>
      </c>
      <c r="E52" s="20">
        <v>0</v>
      </c>
      <c r="F52" s="21">
        <f t="shared" si="0"/>
        <v>0</v>
      </c>
      <c r="G52" s="61"/>
    </row>
    <row r="53" spans="1:11" x14ac:dyDescent="0.25">
      <c r="A53" s="403">
        <v>47</v>
      </c>
      <c r="B53" s="390" t="s">
        <v>82</v>
      </c>
      <c r="C53" s="394" t="s">
        <v>7</v>
      </c>
      <c r="D53" s="396">
        <v>1</v>
      </c>
      <c r="E53" s="20">
        <v>0</v>
      </c>
      <c r="F53" s="21">
        <f t="shared" si="0"/>
        <v>0</v>
      </c>
      <c r="G53" s="61"/>
    </row>
    <row r="54" spans="1:11" x14ac:dyDescent="0.25">
      <c r="A54" s="59">
        <v>48</v>
      </c>
      <c r="B54" s="91" t="s">
        <v>221</v>
      </c>
      <c r="C54" s="49" t="s">
        <v>7</v>
      </c>
      <c r="D54" s="31">
        <v>4</v>
      </c>
      <c r="E54" s="20">
        <v>0</v>
      </c>
      <c r="F54" s="21">
        <f t="shared" si="0"/>
        <v>0</v>
      </c>
      <c r="G54" s="61"/>
    </row>
    <row r="55" spans="1:11" x14ac:dyDescent="0.25">
      <c r="A55" s="80">
        <v>49</v>
      </c>
      <c r="B55" s="91" t="s">
        <v>43</v>
      </c>
      <c r="C55" s="29" t="s">
        <v>9</v>
      </c>
      <c r="D55" s="31">
        <v>20</v>
      </c>
      <c r="E55" s="20">
        <v>0</v>
      </c>
      <c r="F55" s="21">
        <f t="shared" si="0"/>
        <v>0</v>
      </c>
      <c r="G55" s="61"/>
    </row>
    <row r="56" spans="1:11" x14ac:dyDescent="0.25">
      <c r="A56" s="403">
        <v>50</v>
      </c>
      <c r="B56" s="390" t="s">
        <v>44</v>
      </c>
      <c r="C56" s="394" t="s">
        <v>9</v>
      </c>
      <c r="D56" s="396">
        <v>35</v>
      </c>
      <c r="E56" s="20">
        <v>0</v>
      </c>
      <c r="F56" s="21">
        <f t="shared" si="0"/>
        <v>0</v>
      </c>
      <c r="G56" s="61"/>
    </row>
    <row r="57" spans="1:11" x14ac:dyDescent="0.25">
      <c r="A57" s="59">
        <v>51</v>
      </c>
      <c r="B57" s="91" t="s">
        <v>206</v>
      </c>
      <c r="C57" s="23" t="s">
        <v>9</v>
      </c>
      <c r="D57" s="31">
        <v>5</v>
      </c>
      <c r="E57" s="20">
        <v>0</v>
      </c>
      <c r="F57" s="21">
        <f t="shared" si="0"/>
        <v>0</v>
      </c>
      <c r="G57" s="310" t="s">
        <v>228</v>
      </c>
    </row>
    <row r="58" spans="1:11" x14ac:dyDescent="0.25">
      <c r="A58" s="59">
        <v>52</v>
      </c>
      <c r="B58" s="91" t="s">
        <v>46</v>
      </c>
      <c r="C58" s="23" t="s">
        <v>7</v>
      </c>
      <c r="D58" s="31">
        <v>6</v>
      </c>
      <c r="E58" s="20">
        <v>0</v>
      </c>
      <c r="F58" s="21">
        <f t="shared" si="0"/>
        <v>0</v>
      </c>
      <c r="G58" s="61"/>
    </row>
    <row r="59" spans="1:11" ht="24" x14ac:dyDescent="0.25">
      <c r="A59" s="80">
        <v>53</v>
      </c>
      <c r="B59" s="324" t="s">
        <v>47</v>
      </c>
      <c r="C59" s="323" t="s">
        <v>49</v>
      </c>
      <c r="D59" s="356">
        <v>1</v>
      </c>
      <c r="E59" s="302">
        <v>0</v>
      </c>
      <c r="F59" s="303">
        <f t="shared" si="0"/>
        <v>0</v>
      </c>
      <c r="G59" s="296" t="s">
        <v>247</v>
      </c>
    </row>
    <row r="60" spans="1:11" x14ac:dyDescent="0.25">
      <c r="A60" s="59">
        <v>54</v>
      </c>
      <c r="B60" s="91" t="s">
        <v>219</v>
      </c>
      <c r="C60" s="23" t="s">
        <v>49</v>
      </c>
      <c r="D60" s="31">
        <v>1</v>
      </c>
      <c r="E60" s="20">
        <v>0</v>
      </c>
      <c r="F60" s="21">
        <f t="shared" si="0"/>
        <v>0</v>
      </c>
      <c r="G60" s="61"/>
    </row>
    <row r="61" spans="1:11" x14ac:dyDescent="0.25">
      <c r="A61" s="59">
        <v>55</v>
      </c>
      <c r="B61" s="91" t="s">
        <v>48</v>
      </c>
      <c r="C61" s="23" t="s">
        <v>49</v>
      </c>
      <c r="D61" s="31">
        <v>1</v>
      </c>
      <c r="E61" s="20">
        <v>0</v>
      </c>
      <c r="F61" s="21">
        <f t="shared" si="0"/>
        <v>0</v>
      </c>
      <c r="G61" s="61"/>
    </row>
    <row r="62" spans="1:11" x14ac:dyDescent="0.25">
      <c r="A62" s="59">
        <v>56</v>
      </c>
      <c r="B62" s="91" t="s">
        <v>50</v>
      </c>
      <c r="C62" s="23" t="s">
        <v>49</v>
      </c>
      <c r="D62" s="31">
        <v>1</v>
      </c>
      <c r="E62" s="20">
        <v>0</v>
      </c>
      <c r="F62" s="21">
        <f t="shared" si="0"/>
        <v>0</v>
      </c>
      <c r="G62" s="61"/>
    </row>
    <row r="63" spans="1:11" x14ac:dyDescent="0.25">
      <c r="A63" s="80">
        <v>57</v>
      </c>
      <c r="B63" s="90" t="s">
        <v>37</v>
      </c>
      <c r="C63" s="23" t="s">
        <v>49</v>
      </c>
      <c r="D63" s="31">
        <v>1</v>
      </c>
      <c r="E63" s="20">
        <v>0</v>
      </c>
      <c r="F63" s="21">
        <f t="shared" si="0"/>
        <v>0</v>
      </c>
      <c r="G63" s="61"/>
    </row>
    <row r="64" spans="1:11" ht="15.75" thickBot="1" x14ac:dyDescent="0.3">
      <c r="A64" s="63">
        <v>58</v>
      </c>
      <c r="B64" s="119" t="s">
        <v>51</v>
      </c>
      <c r="C64" s="76" t="s">
        <v>49</v>
      </c>
      <c r="D64" s="77">
        <v>1</v>
      </c>
      <c r="E64" s="65">
        <v>0</v>
      </c>
      <c r="F64" s="66">
        <f t="shared" si="0"/>
        <v>0</v>
      </c>
      <c r="G64" s="78"/>
    </row>
    <row r="65" spans="1:7" x14ac:dyDescent="0.25">
      <c r="A65" s="42"/>
      <c r="B65" s="53"/>
      <c r="C65" s="44"/>
      <c r="D65" s="45"/>
      <c r="E65" s="46"/>
      <c r="F65" s="47"/>
      <c r="G65" s="48"/>
    </row>
    <row r="66" spans="1:7" s="3" customFormat="1" ht="15.75" thickBot="1" x14ac:dyDescent="0.3">
      <c r="A66" s="42"/>
      <c r="B66" s="52" t="s">
        <v>52</v>
      </c>
      <c r="C66" s="44"/>
      <c r="D66" s="45"/>
      <c r="E66" s="46"/>
      <c r="F66" s="47"/>
      <c r="G66" s="48"/>
    </row>
    <row r="67" spans="1:7" ht="15.75" thickBot="1" x14ac:dyDescent="0.3">
      <c r="A67" s="214"/>
      <c r="B67" s="215" t="s">
        <v>114</v>
      </c>
      <c r="C67" s="216"/>
      <c r="D67" s="217"/>
      <c r="E67" s="218"/>
      <c r="F67" s="219"/>
      <c r="G67" s="220"/>
    </row>
    <row r="68" spans="1:7" x14ac:dyDescent="0.25">
      <c r="A68" s="214">
        <v>59</v>
      </c>
      <c r="B68" s="221" t="s">
        <v>115</v>
      </c>
      <c r="C68" s="216" t="s">
        <v>7</v>
      </c>
      <c r="D68" s="217">
        <v>2</v>
      </c>
      <c r="E68" s="218">
        <v>0</v>
      </c>
      <c r="F68" s="219">
        <f t="shared" ref="F68:F90" si="1">E68*D68</f>
        <v>0</v>
      </c>
      <c r="G68" s="220"/>
    </row>
    <row r="69" spans="1:7" x14ac:dyDescent="0.25">
      <c r="A69" s="382">
        <v>60</v>
      </c>
      <c r="B69" s="27" t="s">
        <v>116</v>
      </c>
      <c r="C69" s="28" t="s">
        <v>9</v>
      </c>
      <c r="D69" s="15">
        <v>10</v>
      </c>
      <c r="E69" s="222">
        <v>0</v>
      </c>
      <c r="F69" s="21">
        <f t="shared" si="1"/>
        <v>0</v>
      </c>
      <c r="G69" s="62"/>
    </row>
    <row r="70" spans="1:7" x14ac:dyDescent="0.25">
      <c r="A70" s="382">
        <v>61</v>
      </c>
      <c r="B70" s="27" t="s">
        <v>117</v>
      </c>
      <c r="C70" s="28" t="s">
        <v>7</v>
      </c>
      <c r="D70" s="15">
        <v>2</v>
      </c>
      <c r="E70" s="222">
        <v>0</v>
      </c>
      <c r="F70" s="21">
        <f t="shared" si="1"/>
        <v>0</v>
      </c>
      <c r="G70" s="62"/>
    </row>
    <row r="71" spans="1:7" x14ac:dyDescent="0.25">
      <c r="A71" s="382">
        <v>62</v>
      </c>
      <c r="B71" s="27" t="s">
        <v>118</v>
      </c>
      <c r="C71" s="28" t="s">
        <v>7</v>
      </c>
      <c r="D71" s="15">
        <v>2</v>
      </c>
      <c r="E71" s="222">
        <v>0</v>
      </c>
      <c r="F71" s="21">
        <f t="shared" si="1"/>
        <v>0</v>
      </c>
      <c r="G71" s="62"/>
    </row>
    <row r="72" spans="1:7" x14ac:dyDescent="0.25">
      <c r="A72" s="382">
        <v>63</v>
      </c>
      <c r="B72" s="27" t="s">
        <v>232</v>
      </c>
      <c r="C72" s="28" t="s">
        <v>7</v>
      </c>
      <c r="D72" s="15">
        <v>10</v>
      </c>
      <c r="E72" s="222">
        <v>0</v>
      </c>
      <c r="F72" s="21">
        <f t="shared" si="1"/>
        <v>0</v>
      </c>
      <c r="G72" s="257" t="s">
        <v>235</v>
      </c>
    </row>
    <row r="73" spans="1:7" x14ac:dyDescent="0.25">
      <c r="A73" s="382">
        <v>64</v>
      </c>
      <c r="B73" s="27" t="s">
        <v>233</v>
      </c>
      <c r="C73" s="28" t="s">
        <v>9</v>
      </c>
      <c r="D73" s="15">
        <v>16</v>
      </c>
      <c r="E73" s="222">
        <v>0</v>
      </c>
      <c r="F73" s="21">
        <f t="shared" si="1"/>
        <v>0</v>
      </c>
      <c r="G73" s="257" t="s">
        <v>235</v>
      </c>
    </row>
    <row r="74" spans="1:7" x14ac:dyDescent="0.25">
      <c r="A74" s="382">
        <v>65</v>
      </c>
      <c r="B74" s="27" t="s">
        <v>119</v>
      </c>
      <c r="C74" s="28" t="s">
        <v>49</v>
      </c>
      <c r="D74" s="15">
        <v>1</v>
      </c>
      <c r="E74" s="222">
        <v>0</v>
      </c>
      <c r="F74" s="21">
        <f t="shared" si="1"/>
        <v>0</v>
      </c>
      <c r="G74" s="62"/>
    </row>
    <row r="75" spans="1:7" ht="15.75" thickBot="1" x14ac:dyDescent="0.3">
      <c r="A75" s="382">
        <v>66</v>
      </c>
      <c r="B75" s="223" t="s">
        <v>120</v>
      </c>
      <c r="C75" s="82" t="s">
        <v>49</v>
      </c>
      <c r="D75" s="83">
        <v>1</v>
      </c>
      <c r="E75" s="224">
        <v>0</v>
      </c>
      <c r="F75" s="66">
        <f t="shared" si="1"/>
        <v>0</v>
      </c>
      <c r="G75" s="107"/>
    </row>
    <row r="76" spans="1:7" ht="15.75" thickBot="1" x14ac:dyDescent="0.3">
      <c r="A76" s="225"/>
      <c r="B76" s="226" t="s">
        <v>121</v>
      </c>
      <c r="C76" s="227"/>
      <c r="D76" s="228"/>
      <c r="E76" s="229"/>
      <c r="F76" s="230"/>
      <c r="G76" s="231"/>
    </row>
    <row r="77" spans="1:7" x14ac:dyDescent="0.25">
      <c r="A77" s="383">
        <v>67</v>
      </c>
      <c r="B77" s="384" t="s">
        <v>122</v>
      </c>
      <c r="C77" s="385" t="s">
        <v>9</v>
      </c>
      <c r="D77" s="104">
        <v>8</v>
      </c>
      <c r="E77" s="386">
        <v>0</v>
      </c>
      <c r="F77" s="219">
        <f t="shared" si="1"/>
        <v>0</v>
      </c>
      <c r="G77" s="106"/>
    </row>
    <row r="78" spans="1:7" x14ac:dyDescent="0.25">
      <c r="A78" s="382">
        <v>68</v>
      </c>
      <c r="B78" s="27" t="s">
        <v>123</v>
      </c>
      <c r="C78" s="28" t="s">
        <v>9</v>
      </c>
      <c r="D78" s="15">
        <v>12</v>
      </c>
      <c r="E78" s="222">
        <v>0</v>
      </c>
      <c r="F78" s="21">
        <f t="shared" si="1"/>
        <v>0</v>
      </c>
      <c r="G78" s="62"/>
    </row>
    <row r="79" spans="1:7" ht="24.75" x14ac:dyDescent="0.25">
      <c r="A79" s="387">
        <v>69</v>
      </c>
      <c r="B79" s="336" t="s">
        <v>256</v>
      </c>
      <c r="C79" s="207" t="s">
        <v>9</v>
      </c>
      <c r="D79" s="208">
        <v>28</v>
      </c>
      <c r="E79" s="367">
        <v>0</v>
      </c>
      <c r="F79" s="303">
        <f t="shared" si="1"/>
        <v>0</v>
      </c>
      <c r="G79" s="257" t="s">
        <v>242</v>
      </c>
    </row>
    <row r="80" spans="1:7" x14ac:dyDescent="0.25">
      <c r="A80" s="382">
        <v>70</v>
      </c>
      <c r="B80" s="27" t="s">
        <v>241</v>
      </c>
      <c r="C80" s="28" t="s">
        <v>7</v>
      </c>
      <c r="D80" s="15">
        <v>1</v>
      </c>
      <c r="E80" s="222">
        <v>0</v>
      </c>
      <c r="F80" s="21">
        <f t="shared" si="1"/>
        <v>0</v>
      </c>
      <c r="G80" s="62"/>
    </row>
    <row r="81" spans="1:7" x14ac:dyDescent="0.25">
      <c r="A81" s="382">
        <v>71</v>
      </c>
      <c r="B81" s="27" t="s">
        <v>191</v>
      </c>
      <c r="C81" s="28" t="s">
        <v>7</v>
      </c>
      <c r="D81" s="15">
        <v>2</v>
      </c>
      <c r="E81" s="222">
        <v>0</v>
      </c>
      <c r="F81" s="21">
        <f t="shared" si="1"/>
        <v>0</v>
      </c>
      <c r="G81" s="62"/>
    </row>
    <row r="82" spans="1:7" x14ac:dyDescent="0.25">
      <c r="A82" s="387">
        <v>72</v>
      </c>
      <c r="B82" s="27" t="s">
        <v>125</v>
      </c>
      <c r="C82" s="28" t="s">
        <v>7</v>
      </c>
      <c r="D82" s="15">
        <v>10</v>
      </c>
      <c r="E82" s="222">
        <v>0</v>
      </c>
      <c r="F82" s="21">
        <f t="shared" si="1"/>
        <v>0</v>
      </c>
      <c r="G82" s="62"/>
    </row>
    <row r="83" spans="1:7" x14ac:dyDescent="0.25">
      <c r="A83" s="382">
        <v>73</v>
      </c>
      <c r="B83" s="27" t="s">
        <v>180</v>
      </c>
      <c r="C83" s="28" t="s">
        <v>7</v>
      </c>
      <c r="D83" s="15">
        <v>10</v>
      </c>
      <c r="E83" s="222">
        <v>0</v>
      </c>
      <c r="F83" s="21">
        <f t="shared" si="1"/>
        <v>0</v>
      </c>
      <c r="G83" s="257"/>
    </row>
    <row r="84" spans="1:7" x14ac:dyDescent="0.25">
      <c r="A84" s="382">
        <v>74</v>
      </c>
      <c r="B84" s="27" t="s">
        <v>181</v>
      </c>
      <c r="C84" s="28" t="s">
        <v>9</v>
      </c>
      <c r="D84" s="15">
        <v>15</v>
      </c>
      <c r="E84" s="222">
        <v>0</v>
      </c>
      <c r="F84" s="21">
        <f t="shared" si="1"/>
        <v>0</v>
      </c>
      <c r="G84" s="257"/>
    </row>
    <row r="85" spans="1:7" x14ac:dyDescent="0.25">
      <c r="A85" s="387">
        <v>75</v>
      </c>
      <c r="B85" s="27" t="s">
        <v>182</v>
      </c>
      <c r="C85" s="28" t="s">
        <v>9</v>
      </c>
      <c r="D85" s="15">
        <v>15</v>
      </c>
      <c r="E85" s="222">
        <v>0</v>
      </c>
      <c r="F85" s="21">
        <f t="shared" si="1"/>
        <v>0</v>
      </c>
      <c r="G85" s="257"/>
    </row>
    <row r="86" spans="1:7" x14ac:dyDescent="0.25">
      <c r="A86" s="382">
        <v>76</v>
      </c>
      <c r="B86" s="27" t="s">
        <v>126</v>
      </c>
      <c r="C86" s="28" t="s">
        <v>49</v>
      </c>
      <c r="D86" s="15">
        <v>1</v>
      </c>
      <c r="E86" s="222">
        <v>0</v>
      </c>
      <c r="F86" s="21">
        <f t="shared" si="1"/>
        <v>0</v>
      </c>
      <c r="G86" s="62"/>
    </row>
    <row r="87" spans="1:7" x14ac:dyDescent="0.25">
      <c r="A87" s="382">
        <v>77</v>
      </c>
      <c r="B87" s="27" t="s">
        <v>127</v>
      </c>
      <c r="C87" s="28" t="s">
        <v>49</v>
      </c>
      <c r="D87" s="15">
        <v>1</v>
      </c>
      <c r="E87" s="222">
        <v>0</v>
      </c>
      <c r="F87" s="21">
        <f t="shared" si="1"/>
        <v>0</v>
      </c>
      <c r="G87" s="62"/>
    </row>
    <row r="88" spans="1:7" x14ac:dyDescent="0.25">
      <c r="A88" s="387">
        <v>78</v>
      </c>
      <c r="B88" s="27" t="s">
        <v>141</v>
      </c>
      <c r="C88" s="28" t="s">
        <v>49</v>
      </c>
      <c r="D88" s="15">
        <v>1</v>
      </c>
      <c r="E88" s="222">
        <v>0</v>
      </c>
      <c r="F88" s="21">
        <f t="shared" si="1"/>
        <v>0</v>
      </c>
      <c r="G88" s="62"/>
    </row>
    <row r="89" spans="1:7" x14ac:dyDescent="0.25">
      <c r="A89" s="382">
        <v>79</v>
      </c>
      <c r="B89" s="27" t="s">
        <v>128</v>
      </c>
      <c r="C89" s="28" t="s">
        <v>49</v>
      </c>
      <c r="D89" s="15">
        <v>1</v>
      </c>
      <c r="E89" s="222">
        <v>0</v>
      </c>
      <c r="F89" s="21">
        <f t="shared" si="1"/>
        <v>0</v>
      </c>
      <c r="G89" s="62"/>
    </row>
    <row r="90" spans="1:7" ht="15.75" thickBot="1" x14ac:dyDescent="0.3">
      <c r="A90" s="388">
        <v>80</v>
      </c>
      <c r="B90" s="275" t="s">
        <v>51</v>
      </c>
      <c r="C90" s="64" t="s">
        <v>49</v>
      </c>
      <c r="D90" s="204">
        <v>1</v>
      </c>
      <c r="E90" s="224">
        <v>0</v>
      </c>
      <c r="F90" s="66">
        <f t="shared" si="1"/>
        <v>0</v>
      </c>
      <c r="G90" s="67"/>
    </row>
    <row r="91" spans="1:7" ht="15.75" thickBot="1" x14ac:dyDescent="0.3">
      <c r="A91" s="225"/>
      <c r="B91" s="226" t="s">
        <v>129</v>
      </c>
      <c r="C91" s="227"/>
      <c r="D91" s="228"/>
      <c r="E91" s="233"/>
      <c r="F91" s="234"/>
      <c r="G91" s="231"/>
    </row>
    <row r="92" spans="1:7" x14ac:dyDescent="0.25">
      <c r="A92" s="383">
        <v>81</v>
      </c>
      <c r="B92" s="384" t="s">
        <v>122</v>
      </c>
      <c r="C92" s="385" t="s">
        <v>9</v>
      </c>
      <c r="D92" s="104">
        <v>8</v>
      </c>
      <c r="E92" s="386">
        <v>0</v>
      </c>
      <c r="F92" s="219">
        <f t="shared" ref="F92:F108" si="2">E92*D92</f>
        <v>0</v>
      </c>
      <c r="G92" s="106"/>
    </row>
    <row r="93" spans="1:7" x14ac:dyDescent="0.25">
      <c r="A93" s="382">
        <v>82</v>
      </c>
      <c r="B93" s="27" t="s">
        <v>130</v>
      </c>
      <c r="C93" s="28" t="s">
        <v>9</v>
      </c>
      <c r="D93" s="15">
        <v>4</v>
      </c>
      <c r="E93" s="222">
        <v>0</v>
      </c>
      <c r="F93" s="21">
        <f t="shared" si="2"/>
        <v>0</v>
      </c>
      <c r="G93" s="62"/>
    </row>
    <row r="94" spans="1:7" x14ac:dyDescent="0.25">
      <c r="A94" s="382">
        <v>83</v>
      </c>
      <c r="B94" s="27" t="s">
        <v>131</v>
      </c>
      <c r="C94" s="28" t="s">
        <v>9</v>
      </c>
      <c r="D94" s="15">
        <v>4</v>
      </c>
      <c r="E94" s="222">
        <v>0</v>
      </c>
      <c r="F94" s="21">
        <f t="shared" si="2"/>
        <v>0</v>
      </c>
      <c r="G94" s="62"/>
    </row>
    <row r="95" spans="1:7" x14ac:dyDescent="0.25">
      <c r="A95" s="382">
        <v>84</v>
      </c>
      <c r="B95" s="27" t="s">
        <v>132</v>
      </c>
      <c r="C95" s="28" t="s">
        <v>9</v>
      </c>
      <c r="D95" s="15">
        <v>4</v>
      </c>
      <c r="E95" s="222">
        <v>0</v>
      </c>
      <c r="F95" s="21">
        <f t="shared" si="2"/>
        <v>0</v>
      </c>
      <c r="G95" s="62"/>
    </row>
    <row r="96" spans="1:7" x14ac:dyDescent="0.25">
      <c r="A96" s="382">
        <v>85</v>
      </c>
      <c r="B96" s="27" t="s">
        <v>133</v>
      </c>
      <c r="C96" s="28" t="s">
        <v>9</v>
      </c>
      <c r="D96" s="15">
        <v>2</v>
      </c>
      <c r="E96" s="222">
        <v>0</v>
      </c>
      <c r="F96" s="21">
        <f t="shared" si="2"/>
        <v>0</v>
      </c>
      <c r="G96" s="62"/>
    </row>
    <row r="97" spans="1:7" x14ac:dyDescent="0.25">
      <c r="A97" s="382">
        <v>86</v>
      </c>
      <c r="B97" s="27" t="s">
        <v>134</v>
      </c>
      <c r="C97" s="28" t="s">
        <v>9</v>
      </c>
      <c r="D97" s="15">
        <v>6</v>
      </c>
      <c r="E97" s="222">
        <v>0</v>
      </c>
      <c r="F97" s="21">
        <f t="shared" si="2"/>
        <v>0</v>
      </c>
      <c r="G97" s="62"/>
    </row>
    <row r="98" spans="1:7" x14ac:dyDescent="0.25">
      <c r="A98" s="382">
        <v>87</v>
      </c>
      <c r="B98" s="27" t="s">
        <v>135</v>
      </c>
      <c r="C98" s="28" t="s">
        <v>9</v>
      </c>
      <c r="D98" s="15">
        <v>10</v>
      </c>
      <c r="E98" s="222">
        <v>0</v>
      </c>
      <c r="F98" s="21">
        <f t="shared" si="2"/>
        <v>0</v>
      </c>
      <c r="G98" s="62"/>
    </row>
    <row r="99" spans="1:7" x14ac:dyDescent="0.25">
      <c r="A99" s="382">
        <v>88</v>
      </c>
      <c r="B99" s="27" t="s">
        <v>136</v>
      </c>
      <c r="C99" s="28" t="s">
        <v>7</v>
      </c>
      <c r="D99" s="15">
        <v>1</v>
      </c>
      <c r="E99" s="222">
        <v>0</v>
      </c>
      <c r="F99" s="21">
        <f t="shared" si="2"/>
        <v>0</v>
      </c>
      <c r="G99" s="62"/>
    </row>
    <row r="100" spans="1:7" x14ac:dyDescent="0.25">
      <c r="A100" s="382">
        <v>89</v>
      </c>
      <c r="B100" s="27" t="s">
        <v>137</v>
      </c>
      <c r="C100" s="28" t="s">
        <v>49</v>
      </c>
      <c r="D100" s="15">
        <v>1</v>
      </c>
      <c r="E100" s="222">
        <v>0</v>
      </c>
      <c r="F100" s="21">
        <f t="shared" si="2"/>
        <v>0</v>
      </c>
      <c r="G100" s="62"/>
    </row>
    <row r="101" spans="1:7" x14ac:dyDescent="0.25">
      <c r="A101" s="382">
        <v>90</v>
      </c>
      <c r="B101" s="27" t="s">
        <v>138</v>
      </c>
      <c r="C101" s="28" t="s">
        <v>8</v>
      </c>
      <c r="D101" s="15">
        <v>4</v>
      </c>
      <c r="E101" s="222">
        <v>0</v>
      </c>
      <c r="F101" s="21">
        <f t="shared" si="2"/>
        <v>0</v>
      </c>
      <c r="G101" s="62"/>
    </row>
    <row r="102" spans="1:7" x14ac:dyDescent="0.25">
      <c r="A102" s="382">
        <v>91</v>
      </c>
      <c r="B102" s="27" t="s">
        <v>139</v>
      </c>
      <c r="C102" s="28" t="s">
        <v>9</v>
      </c>
      <c r="D102" s="15">
        <v>5</v>
      </c>
      <c r="E102" s="222">
        <v>0</v>
      </c>
      <c r="F102" s="21">
        <f t="shared" si="2"/>
        <v>0</v>
      </c>
      <c r="G102" s="257" t="s">
        <v>234</v>
      </c>
    </row>
    <row r="103" spans="1:7" x14ac:dyDescent="0.25">
      <c r="A103" s="382">
        <v>92</v>
      </c>
      <c r="B103" s="27" t="s">
        <v>144</v>
      </c>
      <c r="C103" s="28" t="s">
        <v>9</v>
      </c>
      <c r="D103" s="15">
        <v>8</v>
      </c>
      <c r="E103" s="222">
        <v>0</v>
      </c>
      <c r="F103" s="21">
        <f t="shared" si="2"/>
        <v>0</v>
      </c>
      <c r="G103" s="62"/>
    </row>
    <row r="104" spans="1:7" x14ac:dyDescent="0.25">
      <c r="A104" s="382">
        <v>93</v>
      </c>
      <c r="B104" s="27" t="s">
        <v>140</v>
      </c>
      <c r="C104" s="28" t="s">
        <v>9</v>
      </c>
      <c r="D104" s="15">
        <v>9</v>
      </c>
      <c r="E104" s="222">
        <v>0</v>
      </c>
      <c r="F104" s="21">
        <f t="shared" si="2"/>
        <v>0</v>
      </c>
      <c r="G104" s="62"/>
    </row>
    <row r="105" spans="1:7" x14ac:dyDescent="0.25">
      <c r="A105" s="382">
        <v>94</v>
      </c>
      <c r="B105" s="27" t="s">
        <v>244</v>
      </c>
      <c r="C105" s="28" t="s">
        <v>49</v>
      </c>
      <c r="D105" s="15">
        <v>1</v>
      </c>
      <c r="E105" s="222">
        <v>0</v>
      </c>
      <c r="F105" s="21">
        <f t="shared" si="2"/>
        <v>0</v>
      </c>
      <c r="G105" s="257" t="s">
        <v>248</v>
      </c>
    </row>
    <row r="106" spans="1:7" x14ac:dyDescent="0.25">
      <c r="A106" s="382">
        <v>95</v>
      </c>
      <c r="B106" s="27" t="s">
        <v>141</v>
      </c>
      <c r="C106" s="28" t="s">
        <v>49</v>
      </c>
      <c r="D106" s="15">
        <v>1</v>
      </c>
      <c r="E106" s="222">
        <v>0</v>
      </c>
      <c r="F106" s="21">
        <f t="shared" si="2"/>
        <v>0</v>
      </c>
      <c r="G106" s="62"/>
    </row>
    <row r="107" spans="1:7" x14ac:dyDescent="0.25">
      <c r="A107" s="382">
        <v>96</v>
      </c>
      <c r="B107" s="27" t="s">
        <v>38</v>
      </c>
      <c r="C107" s="28" t="s">
        <v>39</v>
      </c>
      <c r="D107" s="15">
        <v>1</v>
      </c>
      <c r="E107" s="222">
        <v>0</v>
      </c>
      <c r="F107" s="21">
        <f t="shared" si="2"/>
        <v>0</v>
      </c>
      <c r="G107" s="62"/>
    </row>
    <row r="108" spans="1:7" ht="15.75" thickBot="1" x14ac:dyDescent="0.3">
      <c r="A108" s="235">
        <v>97</v>
      </c>
      <c r="B108" s="236" t="s">
        <v>51</v>
      </c>
      <c r="C108" s="237" t="s">
        <v>49</v>
      </c>
      <c r="D108" s="238">
        <v>1</v>
      </c>
      <c r="E108" s="224">
        <v>0</v>
      </c>
      <c r="F108" s="66">
        <f t="shared" si="2"/>
        <v>0</v>
      </c>
      <c r="G108" s="239"/>
    </row>
    <row r="109" spans="1:7" ht="15.75" thickBot="1" x14ac:dyDescent="0.3">
      <c r="A109" s="225"/>
      <c r="B109" s="269" t="s">
        <v>173</v>
      </c>
      <c r="C109" s="227"/>
      <c r="D109" s="228"/>
      <c r="E109" s="233"/>
      <c r="F109" s="234"/>
      <c r="G109" s="268"/>
    </row>
    <row r="110" spans="1:7" x14ac:dyDescent="0.25">
      <c r="A110" s="383">
        <v>98</v>
      </c>
      <c r="B110" s="384" t="s">
        <v>176</v>
      </c>
      <c r="C110" s="385" t="s">
        <v>7</v>
      </c>
      <c r="D110" s="104">
        <v>2</v>
      </c>
      <c r="E110" s="105">
        <v>0</v>
      </c>
      <c r="F110" s="73">
        <f>SUM(D110*E110)</f>
        <v>0</v>
      </c>
      <c r="G110" s="106"/>
    </row>
    <row r="111" spans="1:7" x14ac:dyDescent="0.25">
      <c r="A111" s="382">
        <v>99</v>
      </c>
      <c r="B111" s="27" t="s">
        <v>177</v>
      </c>
      <c r="C111" s="28" t="s">
        <v>7</v>
      </c>
      <c r="D111" s="15">
        <v>1</v>
      </c>
      <c r="E111" s="87">
        <v>0</v>
      </c>
      <c r="F111" s="270">
        <f t="shared" ref="F111:F118" si="3">SUM(D111*E111)</f>
        <v>0</v>
      </c>
      <c r="G111" s="257" t="s">
        <v>243</v>
      </c>
    </row>
    <row r="112" spans="1:7" x14ac:dyDescent="0.25">
      <c r="A112" s="382">
        <v>100</v>
      </c>
      <c r="B112" s="27" t="s">
        <v>178</v>
      </c>
      <c r="C112" s="28" t="s">
        <v>7</v>
      </c>
      <c r="D112" s="15">
        <v>2</v>
      </c>
      <c r="E112" s="87">
        <v>0</v>
      </c>
      <c r="F112" s="270">
        <f t="shared" si="3"/>
        <v>0</v>
      </c>
      <c r="G112" s="62"/>
    </row>
    <row r="113" spans="1:8" x14ac:dyDescent="0.25">
      <c r="A113" s="382">
        <v>101</v>
      </c>
      <c r="B113" s="27" t="s">
        <v>230</v>
      </c>
      <c r="C113" s="28" t="s">
        <v>7</v>
      </c>
      <c r="D113" s="15">
        <v>4</v>
      </c>
      <c r="E113" s="87">
        <v>0</v>
      </c>
      <c r="F113" s="270">
        <f t="shared" si="3"/>
        <v>0</v>
      </c>
      <c r="G113" s="257" t="s">
        <v>231</v>
      </c>
    </row>
    <row r="114" spans="1:8" x14ac:dyDescent="0.25">
      <c r="A114" s="382">
        <v>102</v>
      </c>
      <c r="B114" s="27" t="s">
        <v>179</v>
      </c>
      <c r="C114" s="28" t="s">
        <v>7</v>
      </c>
      <c r="D114" s="15">
        <v>2</v>
      </c>
      <c r="E114" s="87">
        <v>0</v>
      </c>
      <c r="F114" s="270">
        <f t="shared" si="3"/>
        <v>0</v>
      </c>
      <c r="G114" s="62"/>
    </row>
    <row r="115" spans="1:8" x14ac:dyDescent="0.25">
      <c r="A115" s="382">
        <v>103</v>
      </c>
      <c r="B115" s="27" t="s">
        <v>126</v>
      </c>
      <c r="C115" s="28" t="s">
        <v>49</v>
      </c>
      <c r="D115" s="15">
        <v>1</v>
      </c>
      <c r="E115" s="87">
        <v>0</v>
      </c>
      <c r="F115" s="270">
        <f t="shared" si="3"/>
        <v>0</v>
      </c>
      <c r="G115" s="62"/>
    </row>
    <row r="116" spans="1:8" x14ac:dyDescent="0.25">
      <c r="A116" s="382">
        <v>104</v>
      </c>
      <c r="B116" s="27" t="s">
        <v>174</v>
      </c>
      <c r="C116" s="28" t="s">
        <v>49</v>
      </c>
      <c r="D116" s="15">
        <v>1</v>
      </c>
      <c r="E116" s="87">
        <v>0</v>
      </c>
      <c r="F116" s="270">
        <f t="shared" si="3"/>
        <v>0</v>
      </c>
      <c r="G116" s="62"/>
    </row>
    <row r="117" spans="1:8" x14ac:dyDescent="0.25">
      <c r="A117" s="382">
        <v>105</v>
      </c>
      <c r="B117" s="27" t="s">
        <v>175</v>
      </c>
      <c r="C117" s="28" t="s">
        <v>49</v>
      </c>
      <c r="D117" s="15">
        <v>1</v>
      </c>
      <c r="E117" s="87">
        <v>0</v>
      </c>
      <c r="F117" s="270">
        <f t="shared" si="3"/>
        <v>0</v>
      </c>
      <c r="G117" s="62"/>
    </row>
    <row r="118" spans="1:8" ht="15.75" thickBot="1" x14ac:dyDescent="0.3">
      <c r="A118" s="388">
        <v>106</v>
      </c>
      <c r="B118" s="275" t="s">
        <v>185</v>
      </c>
      <c r="C118" s="64" t="s">
        <v>49</v>
      </c>
      <c r="D118" s="204">
        <v>1</v>
      </c>
      <c r="E118" s="389">
        <v>0</v>
      </c>
      <c r="F118" s="230">
        <f t="shared" si="3"/>
        <v>0</v>
      </c>
      <c r="G118" s="67"/>
    </row>
    <row r="119" spans="1:8" ht="15.75" thickBot="1" x14ac:dyDescent="0.3">
      <c r="A119" s="12"/>
      <c r="B119" s="8"/>
      <c r="C119" s="8"/>
      <c r="D119" s="7"/>
      <c r="E119" s="16"/>
      <c r="F119" s="32">
        <f>SUM(F1:F108)</f>
        <v>0</v>
      </c>
      <c r="G119" s="22"/>
    </row>
    <row r="120" spans="1:8" x14ac:dyDescent="0.25">
      <c r="B120" s="5"/>
      <c r="C120" s="5"/>
      <c r="D120" s="5"/>
      <c r="E120" s="5"/>
      <c r="F120" s="33"/>
      <c r="G120" s="5"/>
    </row>
    <row r="121" spans="1:8" x14ac:dyDescent="0.25">
      <c r="A121" s="13"/>
      <c r="B121" s="34"/>
      <c r="C121" s="34"/>
      <c r="D121" s="34"/>
      <c r="E121" s="34"/>
      <c r="F121" s="33"/>
      <c r="G121" s="5"/>
    </row>
    <row r="122" spans="1:8" x14ac:dyDescent="0.25">
      <c r="A122" s="13"/>
      <c r="B122" s="35"/>
      <c r="C122" s="34"/>
      <c r="D122" s="34"/>
      <c r="E122" s="34"/>
      <c r="F122" s="33"/>
      <c r="G122" s="5"/>
    </row>
    <row r="123" spans="1:8" x14ac:dyDescent="0.25">
      <c r="A123" s="13"/>
      <c r="B123" s="36"/>
      <c r="C123" s="34"/>
      <c r="D123" s="34"/>
      <c r="E123" s="13"/>
      <c r="F123" s="37"/>
      <c r="G123" s="5"/>
    </row>
    <row r="124" spans="1:8" x14ac:dyDescent="0.25">
      <c r="A124" s="13"/>
      <c r="B124" s="3"/>
      <c r="C124" s="3"/>
      <c r="D124" s="3"/>
      <c r="E124" s="6"/>
    </row>
    <row r="125" spans="1:8" x14ac:dyDescent="0.25">
      <c r="A125" s="13"/>
      <c r="B125" s="3"/>
      <c r="C125" s="3"/>
      <c r="D125" s="3"/>
      <c r="E125" s="3"/>
    </row>
    <row r="126" spans="1:8" x14ac:dyDescent="0.25">
      <c r="A126" s="13"/>
      <c r="B126" s="3"/>
      <c r="C126" s="3"/>
      <c r="D126" s="3"/>
      <c r="E126" s="3"/>
      <c r="H126" s="3"/>
    </row>
    <row r="127" spans="1:8" x14ac:dyDescent="0.25">
      <c r="A127" s="13"/>
      <c r="B127" s="3"/>
      <c r="C127" s="3"/>
      <c r="D127" s="3"/>
      <c r="E127" s="3"/>
    </row>
    <row r="128" spans="1:8" x14ac:dyDescent="0.25">
      <c r="A128" s="13"/>
      <c r="B128" s="3"/>
      <c r="C128" s="3"/>
      <c r="D128" s="3"/>
      <c r="E128" s="3"/>
    </row>
    <row r="129" spans="1:5" x14ac:dyDescent="0.25">
      <c r="A129" s="13"/>
      <c r="B129" s="3"/>
      <c r="C129" s="3"/>
      <c r="D129" s="3"/>
      <c r="E129" s="3"/>
    </row>
    <row r="130" spans="1:5" x14ac:dyDescent="0.25">
      <c r="A130" s="13"/>
      <c r="B130" s="3"/>
      <c r="C130" s="3"/>
      <c r="D130" s="3"/>
      <c r="E130" s="3"/>
    </row>
    <row r="131" spans="1:5" x14ac:dyDescent="0.25">
      <c r="A131" s="13"/>
      <c r="B131" s="3"/>
      <c r="C131" s="3"/>
      <c r="D131" s="3"/>
      <c r="E131" s="3"/>
    </row>
    <row r="132" spans="1:5" x14ac:dyDescent="0.25">
      <c r="A132" s="13"/>
      <c r="B132" s="3"/>
      <c r="C132" s="3"/>
      <c r="D132" s="3"/>
      <c r="E132" s="3"/>
    </row>
    <row r="133" spans="1:5" x14ac:dyDescent="0.25">
      <c r="A133" s="13"/>
      <c r="B133" s="3"/>
      <c r="C133" s="3"/>
      <c r="D133" s="3"/>
      <c r="E133" s="3"/>
    </row>
    <row r="134" spans="1:5" x14ac:dyDescent="0.25">
      <c r="A134" s="13"/>
      <c r="B134" s="3"/>
      <c r="C134" s="3"/>
      <c r="D134" s="3"/>
      <c r="E134" s="3"/>
    </row>
  </sheetData>
  <pageMargins left="0.17" right="0.17" top="0.27" bottom="0.22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Celkem_sumář</vt:lpstr>
      <vt:lpstr>Místnost č.1.01</vt:lpstr>
      <vt:lpstr>Místnost č.1.02</vt:lpstr>
      <vt:lpstr>Místnost č.1.03</vt:lpstr>
      <vt:lpstr>Místnost č.1.04</vt:lpstr>
      <vt:lpstr>Místnost č.1.05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Kulhánek</dc:creator>
  <cp:lastModifiedBy>Radek Kulhánek</cp:lastModifiedBy>
  <cp:lastPrinted>2025-06-06T08:58:26Z</cp:lastPrinted>
  <dcterms:created xsi:type="dcterms:W3CDTF">2024-08-23T10:48:25Z</dcterms:created>
  <dcterms:modified xsi:type="dcterms:W3CDTF">2025-06-12T09:02:57Z</dcterms:modified>
</cp:coreProperties>
</file>