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1P8 - Oprava chodníku v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'21P8 - Oprava chodníku v ...'!$C$119:$K$223</definedName>
    <definedName name="_xlnm.Print_Area" localSheetId="1">'21P8 - Oprava chodníku v ...'!$C$109:$J$223</definedName>
    <definedName name="_xlnm.Print_Titles" localSheetId="1">'21P8 - Oprava chodníku v ...'!$119:$119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21"/>
  <c r="BH221"/>
  <c r="BG221"/>
  <c r="BF221"/>
  <c r="T221"/>
  <c r="T220"/>
  <c r="T219"/>
  <c r="R221"/>
  <c r="R220"/>
  <c r="R219"/>
  <c r="P221"/>
  <c r="P220"/>
  <c r="P219"/>
  <c r="BI218"/>
  <c r="BH218"/>
  <c r="BG218"/>
  <c r="BF218"/>
  <c r="T218"/>
  <c r="T217"/>
  <c r="R218"/>
  <c r="R217"/>
  <c r="P218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82"/>
  <c r="BH182"/>
  <c r="BG182"/>
  <c r="BF182"/>
  <c r="T182"/>
  <c r="R182"/>
  <c r="P182"/>
  <c r="BI177"/>
  <c r="BH177"/>
  <c r="BG177"/>
  <c r="BF177"/>
  <c r="T177"/>
  <c r="R177"/>
  <c r="P177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R150"/>
  <c r="P150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6"/>
  <c r="F114"/>
  <c r="E112"/>
  <c r="F89"/>
  <c r="F87"/>
  <c r="E85"/>
  <c r="J22"/>
  <c r="E22"/>
  <c r="J117"/>
  <c r="J21"/>
  <c r="J19"/>
  <c r="E19"/>
  <c r="J116"/>
  <c r="J18"/>
  <c r="J16"/>
  <c r="E16"/>
  <c r="F117"/>
  <c r="J15"/>
  <c r="J10"/>
  <c r="J114"/>
  <c i="1" r="L90"/>
  <c r="AM90"/>
  <c r="AM89"/>
  <c r="L89"/>
  <c r="AM87"/>
  <c r="L87"/>
  <c r="L85"/>
  <c r="L84"/>
  <c i="2" r="BK221"/>
  <c r="BK218"/>
  <c r="BK213"/>
  <c r="J211"/>
  <c r="BK208"/>
  <c r="J205"/>
  <c r="BK199"/>
  <c r="BK196"/>
  <c r="J193"/>
  <c r="J187"/>
  <c r="BK183"/>
  <c r="J177"/>
  <c r="J171"/>
  <c r="J159"/>
  <c r="J158"/>
  <c r="J157"/>
  <c r="BK156"/>
  <c r="J150"/>
  <c r="J144"/>
  <c r="J141"/>
  <c r="J136"/>
  <c r="BK131"/>
  <c r="J129"/>
  <c r="BK123"/>
  <c r="J218"/>
  <c r="J215"/>
  <c r="J213"/>
  <c r="J202"/>
  <c r="J199"/>
  <c r="BK193"/>
  <c r="J191"/>
  <c r="BK187"/>
  <c r="J183"/>
  <c r="BK182"/>
  <c r="BK177"/>
  <c r="BK170"/>
  <c r="BK166"/>
  <c r="BK158"/>
  <c r="BK157"/>
  <c r="J156"/>
  <c r="BK154"/>
  <c r="BK141"/>
  <c r="BK138"/>
  <c r="BK136"/>
  <c r="J131"/>
  <c r="BK129"/>
  <c r="J127"/>
  <c r="BK125"/>
  <c r="J123"/>
  <c i="1" r="AS94"/>
  <c i="2" r="J221"/>
  <c r="BK215"/>
  <c r="BK211"/>
  <c r="J208"/>
  <c r="BK205"/>
  <c r="BK202"/>
  <c r="J196"/>
  <c r="BK191"/>
  <c r="J182"/>
  <c r="BK171"/>
  <c r="J170"/>
  <c r="J166"/>
  <c r="BK159"/>
  <c r="J154"/>
  <c r="BK150"/>
  <c r="BK144"/>
  <c r="J138"/>
  <c r="BK127"/>
  <c r="J125"/>
  <c l="1" r="P122"/>
  <c r="T122"/>
  <c r="P143"/>
  <c r="T143"/>
  <c r="P181"/>
  <c r="T181"/>
  <c r="P198"/>
  <c r="R198"/>
  <c r="BK122"/>
  <c r="J122"/>
  <c r="J96"/>
  <c r="R122"/>
  <c r="BK143"/>
  <c r="J143"/>
  <c r="J97"/>
  <c r="R143"/>
  <c r="BK181"/>
  <c r="J181"/>
  <c r="J98"/>
  <c r="R181"/>
  <c r="BK198"/>
  <c r="J198"/>
  <c r="J99"/>
  <c r="T198"/>
  <c r="J89"/>
  <c r="F90"/>
  <c r="BE131"/>
  <c r="BE187"/>
  <c r="BE199"/>
  <c r="BE205"/>
  <c r="BE213"/>
  <c r="BK217"/>
  <c r="J217"/>
  <c r="J100"/>
  <c r="BK220"/>
  <c r="J220"/>
  <c r="J102"/>
  <c r="J90"/>
  <c r="BE123"/>
  <c r="BE125"/>
  <c r="BE129"/>
  <c r="BE136"/>
  <c r="BE144"/>
  <c r="BE150"/>
  <c r="BE156"/>
  <c r="BE159"/>
  <c r="BE166"/>
  <c r="BE171"/>
  <c r="BE193"/>
  <c r="BE208"/>
  <c r="BE215"/>
  <c r="BE218"/>
  <c r="J87"/>
  <c r="BE127"/>
  <c r="BE138"/>
  <c r="BE141"/>
  <c r="BE154"/>
  <c r="BE157"/>
  <c r="BE158"/>
  <c r="BE170"/>
  <c r="BE177"/>
  <c r="BE182"/>
  <c r="BE183"/>
  <c r="BE191"/>
  <c r="BE196"/>
  <c r="BE202"/>
  <c r="BE211"/>
  <c r="BE221"/>
  <c r="F33"/>
  <c i="1" r="BB95"/>
  <c r="BB94"/>
  <c r="AX94"/>
  <c i="2" r="F32"/>
  <c i="1" r="BA95"/>
  <c r="BA94"/>
  <c r="W30"/>
  <c i="2" r="J32"/>
  <c i="1" r="AW95"/>
  <c i="2" r="F34"/>
  <c i="1" r="BC95"/>
  <c r="BC94"/>
  <c r="W32"/>
  <c i="2" r="F35"/>
  <c i="1" r="BD95"/>
  <c r="BD94"/>
  <c r="W33"/>
  <c i="2" l="1" r="T121"/>
  <c r="T120"/>
  <c r="R121"/>
  <c r="R120"/>
  <c r="P121"/>
  <c r="P120"/>
  <c i="1" r="AU95"/>
  <c i="2" r="BK121"/>
  <c r="BK120"/>
  <c r="J120"/>
  <c r="BK219"/>
  <c r="J219"/>
  <c r="J101"/>
  <c i="1" r="AU94"/>
  <c r="AW94"/>
  <c r="AK30"/>
  <c r="W31"/>
  <c i="2" r="J28"/>
  <c i="1" r="AG95"/>
  <c r="AG94"/>
  <c i="2" r="F31"/>
  <c i="1" r="AZ95"/>
  <c r="AZ94"/>
  <c r="W29"/>
  <c r="AY94"/>
  <c i="2" r="J31"/>
  <c i="1" r="AV95"/>
  <c r="AT95"/>
  <c i="2" l="1" r="J37"/>
  <c r="J121"/>
  <c r="J95"/>
  <c i="1" r="AN95"/>
  <c i="2" r="J94"/>
  <c i="1" r="AK26"/>
  <c r="AV94"/>
  <c r="AK29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<sst xmlns="http://schemas.openxmlformats.org/spreadsheetml/2006/main">
  <si>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</si>
  <si>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</si>
  <si>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</si>
  <si>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</si>
  <si>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</si>
  <si>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{a0fcff2a-67f8-41eb-81d8-32aa97b2f066}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</si>
  <si>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</si>
  <si>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</si>
  <si>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</si>
  <si>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</si>
  <si>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</si>
  <si>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</si>
  <si>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</si>
  <si>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</si>
  <si>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21P8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</si>
  <si>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</si>
  <si>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</si>
  <si>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v spojovací ulici U váhy</t>
  </si>
  <si>
    <t>KSO:</t>
  </si>
  <si>
    <t>CC-CZ:</t>
  </si>
  <si>
    <t>Místo:</t>
  </si>
  <si>
    <t>Smečno</t>
  </si>
  <si>
    <t>Datum:</t>
  </si>
  <si>
    <t>16. 3. 2021</t>
  </si>
  <si>
    <t>Zadavatel:</t>
  </si>
  <si>
    <t>IČ:</t>
  </si>
  <si>
    <t>00234893</t>
  </si>
  <si>
    <t>Město Smečno</t>
  </si>
  <si>
    <t>DIČ:</t>
  </si>
  <si>
    <t>CZ00234893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</si>
  <si>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</si>
  <si>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</si>
  <si>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</si>
  <si>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</si>
  <si>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</si>
  <si>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</si>
  <si>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</si>
  <si>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</si>
  <si>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</si>
  <si>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</si>
  <si>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</si>
  <si>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</si>
  <si>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</si>
  <si>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</si>
  <si>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</si>
  <si>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</si>
  <si>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</si>
  <si>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</si>
  <si>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</si>
  <si>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</si>
  <si>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</si>
  <si>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</si>
  <si>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</si>
  <si>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</si>
  <si>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</si>
  <si>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</si>
  <si>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</si>
  <si>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</si>
  <si>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</si>
  <si>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</si>
  <si>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</si>
  <si>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</si>
  <si>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</si>
  <si>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</si>
  <si>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</si>
  <si>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</si>
  <si>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</si>
  <si>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</si>
  <si>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</si>
  <si>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</si>
  <si>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</si>
  <si>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</si>
  <si>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</si>
  <si>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</si>
  <si>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</si>
  <si>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</si>
  <si>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</si>
  <si>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</si>
  <si>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</si>
  <si>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</si>
  <si>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</si>
  <si>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</si>
  <si>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</si>
  <si>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</si>
  <si>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</si>
  <si>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</si>
  <si>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</si>
  <si>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</si>
  <si>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</si>
  <si>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</si>
  <si>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</si>
  <si>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</si>
  <si>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</si>
  <si>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</si>
  <si>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</si>
  <si>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</si>
  <si>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</si>
  <si>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</si>
  <si>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743 - Elektromontáže - hrubá montáž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</si>
  <si>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</si>
  <si>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</si>
  <si>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</si>
  <si>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</si>
  <si>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</si>
  <si>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</si>
  <si>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</si>
  <si>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</si>
  <si>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</si>
  <si>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</si>
  <si>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</si>
  <si>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</si>
  <si>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</si>
  <si>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</si>
  <si>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</si>
  <si>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</si>
  <si>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</si>
  <si>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</si>
  <si>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</si>
  <si>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</si>
  <si>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</si>
  <si>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</si>
  <si>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-284666633</t>
  </si>
  <si>
    <t>VV</t>
  </si>
  <si>
    <t>"chodník"46*1,5</t>
  </si>
  <si>
    <t>40</t>
  </si>
  <si>
    <t>113107131</t>
  </si>
  <si>
    <t>Odstranění podkladu z betonu prostého tl 150 mm ručně</t>
  </si>
  <si>
    <t>-843706272</t>
  </si>
  <si>
    <t>"pruh u podezdívky plotu"36*0,15</t>
  </si>
  <si>
    <t>113107322</t>
  </si>
  <si>
    <t>Odstranění podkladu z kameniva drceného tl 200 mm strojně pl do 50 m2</t>
  </si>
  <si>
    <t>1034656187</t>
  </si>
  <si>
    <t>"podklad stáv. chodníku"46*1,5</t>
  </si>
  <si>
    <t>113202111</t>
  </si>
  <si>
    <t>Vytrhání obrub krajníků obrubníků stojatých</t>
  </si>
  <si>
    <t>m</t>
  </si>
  <si>
    <t>448299682</t>
  </si>
  <si>
    <t>46+4*2</t>
  </si>
  <si>
    <t>5</t>
  </si>
  <si>
    <t>122252203</t>
  </si>
  <si>
    <t>Odkopávky a prokopávky nezapažené pro silnice a dálnice v hornině třídy těžitelnosti I objem do 100 m3 strojně</t>
  </si>
  <si>
    <t>m3</t>
  </si>
  <si>
    <t>-1676674500</t>
  </si>
  <si>
    <t>"dotěžení podkladu ve vjezdech; prům. tl. 15cm"10*1,5*0,15*1,25</t>
  </si>
  <si>
    <t>"oprava pruhu vozovky v š. 1,2m"1,2*46*0,43</t>
  </si>
  <si>
    <t>"dotěžení podkladu na úroveň zemní pláně; prům. tl. 5cm"46*1,5*0,05</t>
  </si>
  <si>
    <t>Součet</t>
  </si>
  <si>
    <t>6</t>
  </si>
  <si>
    <t>132151101</t>
  </si>
  <si>
    <t xml:space="preserve">Hloubení rýh nezapažených  š do 800 mm v hornině třídy těžitelnosti I, skupiny 1 a 2 objem do 20 m3 strojně</t>
  </si>
  <si>
    <t>982204949</t>
  </si>
  <si>
    <t>"rýha pro osazení obrub"(46+2)*0,5*0,1</t>
  </si>
  <si>
    <t>7</t>
  </si>
  <si>
    <t>162751117</t>
  </si>
  <si>
    <t>Vodorovné přemístění do 10000 m výkopku/sypaniny z horniny třídy těžitelnosti I, skupiny 1 až 3</t>
  </si>
  <si>
    <t>1109678068</t>
  </si>
  <si>
    <t>odvoz výkopku na skládku do 10km</t>
  </si>
  <si>
    <t>30+2,4</t>
  </si>
  <si>
    <t>8</t>
  </si>
  <si>
    <t>181152302</t>
  </si>
  <si>
    <t>Úprava pláně pro silnice a dálnice v zářezech se zhutněním</t>
  </si>
  <si>
    <t>-1576065271</t>
  </si>
  <si>
    <t>46*1,5+46*1,2</t>
  </si>
  <si>
    <t>Komunikace pozemní</t>
  </si>
  <si>
    <t>9</t>
  </si>
  <si>
    <t>564851114</t>
  </si>
  <si>
    <t>Podklad ze štěrkodrtě ŠD tl 180 mm</t>
  </si>
  <si>
    <t>-1031930092</t>
  </si>
  <si>
    <t>"podklad chodník"46*1,5</t>
  </si>
  <si>
    <t>"odpočet vjezdů"-15</t>
  </si>
  <si>
    <t>"rozšíření pod obruby"46*0,3</t>
  </si>
  <si>
    <t>"ztratné 10%"67,8*1,1</t>
  </si>
  <si>
    <t>10</t>
  </si>
  <si>
    <t>564871111</t>
  </si>
  <si>
    <t>Podklad ze štěrkodrtě ŠD tl 250 mm</t>
  </si>
  <si>
    <t>935623383</t>
  </si>
  <si>
    <t>"vjezdy"10*1,5</t>
  </si>
  <si>
    <t>"oprava pruhu vozovky"46*1,2</t>
  </si>
  <si>
    <t>"ztratné 10%"(15+55,2)*1,1</t>
  </si>
  <si>
    <t>11</t>
  </si>
  <si>
    <t>567123811</t>
  </si>
  <si>
    <t>Podklad ze směsi stmelené cementem na dálnici SC C 8/10 (KSC I) tl 120 mm</t>
  </si>
  <si>
    <t>-921844290</t>
  </si>
  <si>
    <t>"Oprava pruhu vozovky po osazení obrub"46*1,2</t>
  </si>
  <si>
    <t>12</t>
  </si>
  <si>
    <t>573111112</t>
  </si>
  <si>
    <t>Postřik živičný infiltrační s posypem z asfaltu množství 1 kg/m2</t>
  </si>
  <si>
    <t>432312928</t>
  </si>
  <si>
    <t>13</t>
  </si>
  <si>
    <t>577154111</t>
  </si>
  <si>
    <t>Asfaltový beton vrstva obrusná ACO 11 (ABS) tř. I tl 60 mm š do 3 m z nemodifikovaného asfaltu</t>
  </si>
  <si>
    <t>625127161</t>
  </si>
  <si>
    <t>14</t>
  </si>
  <si>
    <t>596211112</t>
  </si>
  <si>
    <t>Kladení zámkové dlažby komunikací pro pěší tl 60 mm skupiny A pl do 300 m2</t>
  </si>
  <si>
    <t>1109971796</t>
  </si>
  <si>
    <t>M</t>
  </si>
  <si>
    <t>59245018</t>
  </si>
  <si>
    <t>dlažba tvar obdélník betonová 200x100x60mm přírodní</t>
  </si>
  <si>
    <t>1491485184</t>
  </si>
  <si>
    <t>prořez 4%</t>
  </si>
  <si>
    <t>46*1,5</t>
  </si>
  <si>
    <t>odpočet vjezdů, nevidomí</t>
  </si>
  <si>
    <t>-0,6-15</t>
  </si>
  <si>
    <t>53,4*1,04 'Přepočtené koeficientem množství</t>
  </si>
  <si>
    <t>16</t>
  </si>
  <si>
    <t>59245006</t>
  </si>
  <si>
    <t>dlažba tvar obdélník betonová pro nevidomé 200x100x60mm barevná</t>
  </si>
  <si>
    <t>-830997290</t>
  </si>
  <si>
    <t xml:space="preserve">varovný pruh š. 0,4m  ukončení chodníku</t>
  </si>
  <si>
    <t>1,5*0,4</t>
  </si>
  <si>
    <t>0,6*1,04 'Přepočtené koeficientem množství</t>
  </si>
  <si>
    <t>17</t>
  </si>
  <si>
    <t>596212210</t>
  </si>
  <si>
    <t>Kladení zámkové dlažby pozemních komunikací tl 80 mm skupiny A pl do 50 m2</t>
  </si>
  <si>
    <t>-233123241</t>
  </si>
  <si>
    <t>18</t>
  </si>
  <si>
    <t>59245020</t>
  </si>
  <si>
    <t>dlažba tvar obdélník betonová 200x100x80mm přírodní</t>
  </si>
  <si>
    <t>-698604023</t>
  </si>
  <si>
    <t>"vjzedy"10*1,5</t>
  </si>
  <si>
    <t>odpočet nevidomí</t>
  </si>
  <si>
    <t>-4</t>
  </si>
  <si>
    <t>11*1,04 'Přepočtené koeficientem množství</t>
  </si>
  <si>
    <t>19</t>
  </si>
  <si>
    <t>59245226</t>
  </si>
  <si>
    <t>dlažba tvar obdélník betonová pro nevidomé 200x100x80mm barevná</t>
  </si>
  <si>
    <t>252292342</t>
  </si>
  <si>
    <t>varovný pruh ve vjezdech; prořez 4%</t>
  </si>
  <si>
    <t>0,4*10</t>
  </si>
  <si>
    <t>4*1,04 'Přepočtené koeficientem množství</t>
  </si>
  <si>
    <t>Ostatní konstrukce a práce, bourání</t>
  </si>
  <si>
    <t>23</t>
  </si>
  <si>
    <t>916131213</t>
  </si>
  <si>
    <t>Osazení silničního obrubníku betonového stojatého s boční opěrou do lože z betonu prostého</t>
  </si>
  <si>
    <t>-879015001</t>
  </si>
  <si>
    <t>24</t>
  </si>
  <si>
    <t>59217032</t>
  </si>
  <si>
    <t>obrubník betonový silniční 1000x150x150mm</t>
  </si>
  <si>
    <t>-491893738</t>
  </si>
  <si>
    <t>vjezdy; prořez 2%</t>
  </si>
  <si>
    <t>10*1,02 'Přepočtené koeficientem množství</t>
  </si>
  <si>
    <t>25</t>
  </si>
  <si>
    <t>59217031</t>
  </si>
  <si>
    <t>obrubník betonový silniční 1000x150x250mm</t>
  </si>
  <si>
    <t>1794918738</t>
  </si>
  <si>
    <t>prořez 2%</t>
  </si>
  <si>
    <t>46-10-6</t>
  </si>
  <si>
    <t>30*1,02 'Přepočtené koeficientem množství</t>
  </si>
  <si>
    <t>26</t>
  </si>
  <si>
    <t>59217030</t>
  </si>
  <si>
    <t>obrubník betonový silniční přechodový 1000x150x150-250mm</t>
  </si>
  <si>
    <t>-1606718110</t>
  </si>
  <si>
    <t>27</t>
  </si>
  <si>
    <t>919732211</t>
  </si>
  <si>
    <t>Styčná spára napojení nového živičného povrchu na stávající za tepla š 15 mm hl 25 mm s prořezáním</t>
  </si>
  <si>
    <t>218679321</t>
  </si>
  <si>
    <t>P</t>
  </si>
  <si>
    <t>Poznámka k položce:_x000d_
dle TKP 170</t>
  </si>
  <si>
    <t>46</t>
  </si>
  <si>
    <t>28</t>
  </si>
  <si>
    <t>919735112</t>
  </si>
  <si>
    <t>Řezání stávajícího živičného krytu hl do 100 mm</t>
  </si>
  <si>
    <t>-2026775110</t>
  </si>
  <si>
    <t>997</t>
  </si>
  <si>
    <t>Přesun sutě</t>
  </si>
  <si>
    <t>29</t>
  </si>
  <si>
    <t>997221551</t>
  </si>
  <si>
    <t>Vodorovná doprava suti ze sypkých materiálů do 1 km</t>
  </si>
  <si>
    <t>t</t>
  </si>
  <si>
    <t>-610385442</t>
  </si>
  <si>
    <t>Odvoz na skládku do 10km</t>
  </si>
  <si>
    <t>20,01</t>
  </si>
  <si>
    <t>30</t>
  </si>
  <si>
    <t>997221559</t>
  </si>
  <si>
    <t>Příplatek ZKD 1 km u vodorovné dopravy suti ze sypkých materiálů</t>
  </si>
  <si>
    <t>249295003</t>
  </si>
  <si>
    <t>20,01*9</t>
  </si>
  <si>
    <t>31</t>
  </si>
  <si>
    <t>997221561</t>
  </si>
  <si>
    <t>Vodorovná doprava suti z kusových materiálů do 1 km</t>
  </si>
  <si>
    <t>-249890279</t>
  </si>
  <si>
    <t>17,595+11,07+1,75</t>
  </si>
  <si>
    <t>32</t>
  </si>
  <si>
    <t>997221569</t>
  </si>
  <si>
    <t>Příplatek ZKD 1 km u vodorovné dopravy suti z kusových materiálů</t>
  </si>
  <si>
    <t>-936597753</t>
  </si>
  <si>
    <t>30,415*9</t>
  </si>
  <si>
    <t>33</t>
  </si>
  <si>
    <t>997221611</t>
  </si>
  <si>
    <t>Nakládání suti na dopravní prostředky pro vodorovnou dopravu</t>
  </si>
  <si>
    <t>1739456096</t>
  </si>
  <si>
    <t>30,415</t>
  </si>
  <si>
    <t>34</t>
  </si>
  <si>
    <t>997221615</t>
  </si>
  <si>
    <t>Poplatek za uložení na skládce (skládkovné) stavebního odpadu betonového kód odpadu 17 01 01</t>
  </si>
  <si>
    <t>-908116342</t>
  </si>
  <si>
    <t>36</t>
  </si>
  <si>
    <t>997221655</t>
  </si>
  <si>
    <t>Poplatek za uložení na skládce (skládkovné) zeminy a kamení kód odpadu 17 05 04</t>
  </si>
  <si>
    <t>-885786687</t>
  </si>
  <si>
    <t>998</t>
  </si>
  <si>
    <t>Přesun hmot</t>
  </si>
  <si>
    <t>37</t>
  </si>
  <si>
    <t>998223011</t>
  </si>
  <si>
    <t>Přesun hmot pro pozemní komunikace s krytem dlážděným</t>
  </si>
  <si>
    <t>-1589455854</t>
  </si>
  <si>
    <t>PSV</t>
  </si>
  <si>
    <t>Práce a dodávky PSV</t>
  </si>
  <si>
    <t>743</t>
  </si>
  <si>
    <t>Elektromontáže - hrubá montáž</t>
  </si>
  <si>
    <t>39</t>
  </si>
  <si>
    <t>7435511x</t>
  </si>
  <si>
    <t>Kabelové chráničky půlené plastové, včetně pískového obsypu a zásypu, zemních prací, hutnění a dodávky</t>
  </si>
  <si>
    <t>1109107703</t>
  </si>
  <si>
    <t>Poznámka k položce:_x000d_
ochrana kabelů</t>
  </si>
  <si>
    <t>"dotatečná ochran kabelů ve vjezdech apod; předpoklad"12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</si>
</sst>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21P8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chodníku v spojovací ulici U váhy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Smečno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16. 3. 2021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Smečno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'21P8 - Oprava chodníku v 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'21P8 - Oprava chodníku v ...'!P120</f>
        <v>0</v>
      </c>
      <c r="AV95" s="127">
        <f>'21P8 - Oprava chodníku v ...'!J31</f>
        <v>0</v>
      </c>
      <c r="AW95" s="127">
        <f>'21P8 - Oprava chodníku v ...'!J32</f>
        <v>0</v>
      </c>
      <c r="AX95" s="127">
        <f>'21P8 - Oprava chodníku v ...'!J33</f>
        <v>0</v>
      </c>
      <c r="AY95" s="127">
        <f>'21P8 - Oprava chodníku v ...'!J34</f>
        <v>0</v>
      </c>
      <c r="AZ95" s="127">
        <f>'21P8 - Oprava chodníku v ...'!F31</f>
        <v>0</v>
      </c>
      <c r="BA95" s="127">
        <f>'21P8 - Oprava chodníku v ...'!F32</f>
        <v>0</v>
      </c>
      <c r="BB95" s="127">
        <f>'21P8 - Oprava chodníku v ...'!F33</f>
        <v>0</v>
      </c>
      <c r="BC95" s="127">
        <f>'21P8 - Oprava chodníku v ...'!F34</f>
        <v>0</v>
      </c>
      <c r="BD95" s="129">
        <f>'21P8 - Oprava chodníku v ...'!F35</f>
        <v>0</v>
      </c>
      <c r="BE95" s="7"/>
      <c r="BT95" s="130" t="s">
        <v>82</v>
      </c>
      <c r="BU95" s="130" t="s">
        <v>83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k4YNhaI+odsb0D8d6jGkN6uxf8mIwQa4G3FoJyIVr0y4FFEY1UPmBYf8y69xc2Hc0ClMcX6FzwYSrUc3f9mWYg==" hashValue="Z9DVsoy8dk2wv6BwMEz4lVi3fdCtcmPg32r/T4kF/kXpGk1euI7Wc8jaRq2UPPL+y6FB6BgWTozK2oSmq/T+3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1P8 - Oprava chodníku v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84</v>
      </c>
    </row>
    <row r="4" hidden="1" s="1" customFormat="1" ht="24.96" customHeight="1">
      <c r="B4" s="20"/>
      <c r="D4" s="133" t="s">
        <v>85</v>
      </c>
      <c r="L4" s="20"/>
      <c r="M4" s="134" t="s">
        <v>10</v>
      </c>
      <c r="AT4" s="17" t="s">
        <v>4</v>
      </c>
    </row>
    <row r="5" hidden="1" s="1" customFormat="1" ht="6.96" customHeight="1">
      <c r="B5" s="20"/>
      <c r="L5" s="20"/>
    </row>
    <row r="6" hidden="1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hidden="1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hidden="1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16. 3. 2021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8" customHeight="1">
      <c r="A13" s="38"/>
      <c r="B13" s="44"/>
      <c r="C13" s="38"/>
      <c r="D13" s="38"/>
      <c r="E13" s="137" t="s">
        <v>27</v>
      </c>
      <c r="F13" s="38"/>
      <c r="G13" s="38"/>
      <c r="H13" s="38"/>
      <c r="I13" s="135" t="s">
        <v>28</v>
      </c>
      <c r="J13" s="137" t="s">
        <v>29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2" customHeight="1">
      <c r="A15" s="38"/>
      <c r="B15" s="44"/>
      <c r="C15" s="38"/>
      <c r="D15" s="135" t="s">
        <v>30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28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2" customHeight="1">
      <c r="A18" s="38"/>
      <c r="B18" s="44"/>
      <c r="C18" s="38"/>
      <c r="D18" s="135" t="s">
        <v>32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28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2" customHeight="1">
      <c r="A21" s="38"/>
      <c r="B21" s="44"/>
      <c r="C21" s="38"/>
      <c r="D21" s="135" t="s">
        <v>35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28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2" customHeight="1">
      <c r="A24" s="38"/>
      <c r="B24" s="44"/>
      <c r="C24" s="38"/>
      <c r="D24" s="135" t="s">
        <v>36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hidden="1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25.44" customHeight="1">
      <c r="A28" s="38"/>
      <c r="B28" s="44"/>
      <c r="C28" s="38"/>
      <c r="D28" s="144" t="s">
        <v>37</v>
      </c>
      <c r="E28" s="38"/>
      <c r="F28" s="38"/>
      <c r="G28" s="38"/>
      <c r="H28" s="38"/>
      <c r="I28" s="38"/>
      <c r="J28" s="145">
        <f>ROUND(J120,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14.4" customHeight="1">
      <c r="A30" s="38"/>
      <c r="B30" s="44"/>
      <c r="C30" s="38"/>
      <c r="D30" s="38"/>
      <c r="E30" s="38"/>
      <c r="F30" s="146" t="s">
        <v>39</v>
      </c>
      <c r="G30" s="38"/>
      <c r="H30" s="38"/>
      <c r="I30" s="146" t="s">
        <v>38</v>
      </c>
      <c r="J30" s="146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14.4" customHeight="1">
      <c r="A31" s="38"/>
      <c r="B31" s="44"/>
      <c r="C31" s="38"/>
      <c r="D31" s="147" t="s">
        <v>41</v>
      </c>
      <c r="E31" s="135" t="s">
        <v>42</v>
      </c>
      <c r="F31" s="148">
        <f>ROUND((SUM(BE120:BE223)),  2)</f>
        <v>0</v>
      </c>
      <c r="G31" s="38"/>
      <c r="H31" s="38"/>
      <c r="I31" s="149">
        <v>0.20999999999999999</v>
      </c>
      <c r="J31" s="148">
        <f>ROUND(((SUM(BE120:BE223))*I31),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135" t="s">
        <v>43</v>
      </c>
      <c r="F32" s="148">
        <f>ROUND((SUM(BF120:BF223)),  2)</f>
        <v>0</v>
      </c>
      <c r="G32" s="38"/>
      <c r="H32" s="38"/>
      <c r="I32" s="149">
        <v>0.14999999999999999</v>
      </c>
      <c r="J32" s="148">
        <f>ROUND(((SUM(BF120:BF223))*I32),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44</v>
      </c>
      <c r="F33" s="148">
        <f>ROUND((SUM(BG120:BG223)),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45</v>
      </c>
      <c r="F34" s="148">
        <f>ROUND((SUM(BH120:BH223)),  2)</f>
        <v>0</v>
      </c>
      <c r="G34" s="38"/>
      <c r="H34" s="38"/>
      <c r="I34" s="149">
        <v>0.14999999999999999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46</v>
      </c>
      <c r="F35" s="148">
        <f>ROUND((SUM(BI120:BI223)),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25.44" customHeight="1">
      <c r="A37" s="38"/>
      <c r="B37" s="44"/>
      <c r="C37" s="150"/>
      <c r="D37" s="151" t="s">
        <v>47</v>
      </c>
      <c r="E37" s="152"/>
      <c r="F37" s="152"/>
      <c r="G37" s="153" t="s">
        <v>48</v>
      </c>
      <c r="H37" s="154" t="s">
        <v>49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1" customFormat="1" ht="14.4" customHeight="1">
      <c r="B39" s="20"/>
      <c r="L39" s="20"/>
    </row>
    <row r="40" hidden="1" s="1" customFormat="1" ht="14.4" customHeight="1">
      <c r="B40" s="20"/>
      <c r="L40" s="20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57" t="s">
        <v>50</v>
      </c>
      <c r="E50" s="158"/>
      <c r="F50" s="158"/>
      <c r="G50" s="157" t="s">
        <v>51</v>
      </c>
      <c r="H50" s="158"/>
      <c r="I50" s="158"/>
      <c r="J50" s="158"/>
      <c r="K50" s="158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59" t="s">
        <v>52</v>
      </c>
      <c r="E61" s="160"/>
      <c r="F61" s="161" t="s">
        <v>53</v>
      </c>
      <c r="G61" s="159" t="s">
        <v>52</v>
      </c>
      <c r="H61" s="160"/>
      <c r="I61" s="160"/>
      <c r="J61" s="162" t="s">
        <v>53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57" t="s">
        <v>54</v>
      </c>
      <c r="E65" s="163"/>
      <c r="F65" s="163"/>
      <c r="G65" s="157" t="s">
        <v>55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59" t="s">
        <v>52</v>
      </c>
      <c r="E76" s="160"/>
      <c r="F76" s="161" t="s">
        <v>53</v>
      </c>
      <c r="G76" s="159" t="s">
        <v>52</v>
      </c>
      <c r="H76" s="160"/>
      <c r="I76" s="160"/>
      <c r="J76" s="162" t="s">
        <v>53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76" t="str">
        <f>E7</f>
        <v>Oprava chodníku v spojovací ulici U váhy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20</v>
      </c>
      <c r="D87" s="40"/>
      <c r="E87" s="40"/>
      <c r="F87" s="27" t="str">
        <f>F10</f>
        <v>Smečno</v>
      </c>
      <c r="G87" s="40"/>
      <c r="H87" s="40"/>
      <c r="I87" s="32" t="s">
        <v>22</v>
      </c>
      <c r="J87" s="79" t="str">
        <f>IF(J10="","",J10)</f>
        <v>16. 3. 2021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Město Smečno</v>
      </c>
      <c r="G89" s="40"/>
      <c r="H89" s="40"/>
      <c r="I89" s="32" t="s">
        <v>32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15" customHeight="1">
      <c r="A90" s="38"/>
      <c r="B90" s="39"/>
      <c r="C90" s="32" t="s">
        <v>30</v>
      </c>
      <c r="D90" s="40"/>
      <c r="E90" s="40"/>
      <c r="F90" s="27" t="str">
        <f>IF(E16="","",E16)</f>
        <v>Vyplň údaj</v>
      </c>
      <c r="G90" s="40"/>
      <c r="H90" s="40"/>
      <c r="I90" s="32" t="s">
        <v>35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68" t="s">
        <v>87</v>
      </c>
      <c r="D92" s="169"/>
      <c r="E92" s="169"/>
      <c r="F92" s="169"/>
      <c r="G92" s="169"/>
      <c r="H92" s="169"/>
      <c r="I92" s="169"/>
      <c r="J92" s="170" t="s">
        <v>88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1" t="s">
        <v>89</v>
      </c>
      <c r="D94" s="40"/>
      <c r="E94" s="40"/>
      <c r="F94" s="40"/>
      <c r="G94" s="40"/>
      <c r="H94" s="40"/>
      <c r="I94" s="40"/>
      <c r="J94" s="110">
        <f>J120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90</v>
      </c>
    </row>
    <row r="95" hidden="1" s="9" customFormat="1" ht="24.96" customHeight="1">
      <c r="A95" s="9"/>
      <c r="B95" s="172"/>
      <c r="C95" s="173"/>
      <c r="D95" s="174" t="s">
        <v>91</v>
      </c>
      <c r="E95" s="175"/>
      <c r="F95" s="175"/>
      <c r="G95" s="175"/>
      <c r="H95" s="175"/>
      <c r="I95" s="175"/>
      <c r="J95" s="176">
        <f>J121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8"/>
      <c r="C96" s="179"/>
      <c r="D96" s="180" t="s">
        <v>92</v>
      </c>
      <c r="E96" s="181"/>
      <c r="F96" s="181"/>
      <c r="G96" s="181"/>
      <c r="H96" s="181"/>
      <c r="I96" s="181"/>
      <c r="J96" s="182">
        <f>J122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8"/>
      <c r="C97" s="179"/>
      <c r="D97" s="180" t="s">
        <v>93</v>
      </c>
      <c r="E97" s="181"/>
      <c r="F97" s="181"/>
      <c r="G97" s="181"/>
      <c r="H97" s="181"/>
      <c r="I97" s="181"/>
      <c r="J97" s="182">
        <f>J143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8"/>
      <c r="C98" s="179"/>
      <c r="D98" s="180" t="s">
        <v>94</v>
      </c>
      <c r="E98" s="181"/>
      <c r="F98" s="181"/>
      <c r="G98" s="181"/>
      <c r="H98" s="181"/>
      <c r="I98" s="181"/>
      <c r="J98" s="182">
        <f>J181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8"/>
      <c r="C99" s="179"/>
      <c r="D99" s="180" t="s">
        <v>95</v>
      </c>
      <c r="E99" s="181"/>
      <c r="F99" s="181"/>
      <c r="G99" s="181"/>
      <c r="H99" s="181"/>
      <c r="I99" s="181"/>
      <c r="J99" s="182">
        <f>J198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8"/>
      <c r="C100" s="179"/>
      <c r="D100" s="180" t="s">
        <v>96</v>
      </c>
      <c r="E100" s="181"/>
      <c r="F100" s="181"/>
      <c r="G100" s="181"/>
      <c r="H100" s="181"/>
      <c r="I100" s="181"/>
      <c r="J100" s="182">
        <f>J217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2"/>
      <c r="C101" s="173"/>
      <c r="D101" s="174" t="s">
        <v>97</v>
      </c>
      <c r="E101" s="175"/>
      <c r="F101" s="175"/>
      <c r="G101" s="175"/>
      <c r="H101" s="175"/>
      <c r="I101" s="175"/>
      <c r="J101" s="176">
        <f>J219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78"/>
      <c r="C102" s="179"/>
      <c r="D102" s="180" t="s">
        <v>98</v>
      </c>
      <c r="E102" s="181"/>
      <c r="F102" s="181"/>
      <c r="G102" s="181"/>
      <c r="H102" s="181"/>
      <c r="I102" s="181"/>
      <c r="J102" s="182">
        <f>J220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99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E7</f>
        <v>Oprava chodníku v spojovací ulici U váhy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F10</f>
        <v>Smečno</v>
      </c>
      <c r="G114" s="40"/>
      <c r="H114" s="40"/>
      <c r="I114" s="32" t="s">
        <v>22</v>
      </c>
      <c r="J114" s="79" t="str">
        <f>IF(J10="","",J10)</f>
        <v>16. 3. 2021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E13</f>
        <v>Město Smečno</v>
      </c>
      <c r="G116" s="40"/>
      <c r="H116" s="40"/>
      <c r="I116" s="32" t="s">
        <v>32</v>
      </c>
      <c r="J116" s="36" t="str">
        <f>E19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30</v>
      </c>
      <c r="D117" s="40"/>
      <c r="E117" s="40"/>
      <c r="F117" s="27" t="str">
        <f>IF(E16="","",E16)</f>
        <v>Vyplň údaj</v>
      </c>
      <c r="G117" s="40"/>
      <c r="H117" s="40"/>
      <c r="I117" s="32" t="s">
        <v>35</v>
      </c>
      <c r="J117" s="36" t="str">
        <f>E22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84"/>
      <c r="B119" s="185"/>
      <c r="C119" s="186" t="s">
        <v>100</v>
      </c>
      <c r="D119" s="187" t="s">
        <v>62</v>
      </c>
      <c r="E119" s="187" t="s">
        <v>58</v>
      </c>
      <c r="F119" s="187" t="s">
        <v>59</v>
      </c>
      <c r="G119" s="187" t="s">
        <v>101</v>
      </c>
      <c r="H119" s="187" t="s">
        <v>102</v>
      </c>
      <c r="I119" s="187" t="s">
        <v>103</v>
      </c>
      <c r="J119" s="188" t="s">
        <v>88</v>
      </c>
      <c r="K119" s="189" t="s">
        <v>104</v>
      </c>
      <c r="L119" s="190"/>
      <c r="M119" s="100" t="s">
        <v>1</v>
      </c>
      <c r="N119" s="101" t="s">
        <v>41</v>
      </c>
      <c r="O119" s="101" t="s">
        <v>105</v>
      </c>
      <c r="P119" s="101" t="s">
        <v>106</v>
      </c>
      <c r="Q119" s="101" t="s">
        <v>107</v>
      </c>
      <c r="R119" s="101" t="s">
        <v>108</v>
      </c>
      <c r="S119" s="101" t="s">
        <v>109</v>
      </c>
      <c r="T119" s="102" t="s">
        <v>110</v>
      </c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</row>
    <row r="120" s="2" customFormat="1" ht="22.8" customHeight="1">
      <c r="A120" s="38"/>
      <c r="B120" s="39"/>
      <c r="C120" s="107" t="s">
        <v>111</v>
      </c>
      <c r="D120" s="40"/>
      <c r="E120" s="40"/>
      <c r="F120" s="40"/>
      <c r="G120" s="40"/>
      <c r="H120" s="40"/>
      <c r="I120" s="40"/>
      <c r="J120" s="191">
        <f>BK120</f>
        <v>0</v>
      </c>
      <c r="K120" s="40"/>
      <c r="L120" s="44"/>
      <c r="M120" s="103"/>
      <c r="N120" s="192"/>
      <c r="O120" s="104"/>
      <c r="P120" s="193">
        <f>P121+P219</f>
        <v>0</v>
      </c>
      <c r="Q120" s="104"/>
      <c r="R120" s="193">
        <f>R121+R219</f>
        <v>26.781680000000001</v>
      </c>
      <c r="S120" s="104"/>
      <c r="T120" s="194">
        <f>T121+T219</f>
        <v>50.429999999999993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76</v>
      </c>
      <c r="AU120" s="17" t="s">
        <v>90</v>
      </c>
      <c r="BK120" s="195">
        <f>BK121+BK219</f>
        <v>0</v>
      </c>
    </row>
    <row r="121" s="12" customFormat="1" ht="25.92" customHeight="1">
      <c r="A121" s="12"/>
      <c r="B121" s="196"/>
      <c r="C121" s="197"/>
      <c r="D121" s="198" t="s">
        <v>76</v>
      </c>
      <c r="E121" s="199" t="s">
        <v>112</v>
      </c>
      <c r="F121" s="199" t="s">
        <v>113</v>
      </c>
      <c r="G121" s="197"/>
      <c r="H121" s="197"/>
      <c r="I121" s="200"/>
      <c r="J121" s="201">
        <f>BK121</f>
        <v>0</v>
      </c>
      <c r="K121" s="197"/>
      <c r="L121" s="202"/>
      <c r="M121" s="203"/>
      <c r="N121" s="204"/>
      <c r="O121" s="204"/>
      <c r="P121" s="205">
        <f>P122+P143+P181+P198+P217</f>
        <v>0</v>
      </c>
      <c r="Q121" s="204"/>
      <c r="R121" s="205">
        <f>R122+R143+R181+R198+R217</f>
        <v>26.781680000000001</v>
      </c>
      <c r="S121" s="204"/>
      <c r="T121" s="206">
        <f>T122+T143+T181+T198+T217</f>
        <v>50.429999999999993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7" t="s">
        <v>82</v>
      </c>
      <c r="AT121" s="208" t="s">
        <v>76</v>
      </c>
      <c r="AU121" s="208" t="s">
        <v>77</v>
      </c>
      <c r="AY121" s="207" t="s">
        <v>114</v>
      </c>
      <c r="BK121" s="209">
        <f>BK122+BK143+BK181+BK198+BK217</f>
        <v>0</v>
      </c>
    </row>
    <row r="122" s="12" customFormat="1" ht="22.8" customHeight="1">
      <c r="A122" s="12"/>
      <c r="B122" s="196"/>
      <c r="C122" s="197"/>
      <c r="D122" s="198" t="s">
        <v>76</v>
      </c>
      <c r="E122" s="210" t="s">
        <v>82</v>
      </c>
      <c r="F122" s="210" t="s">
        <v>115</v>
      </c>
      <c r="G122" s="197"/>
      <c r="H122" s="197"/>
      <c r="I122" s="200"/>
      <c r="J122" s="211">
        <f>BK122</f>
        <v>0</v>
      </c>
      <c r="K122" s="197"/>
      <c r="L122" s="202"/>
      <c r="M122" s="203"/>
      <c r="N122" s="204"/>
      <c r="O122" s="204"/>
      <c r="P122" s="205">
        <f>SUM(P123:P142)</f>
        <v>0</v>
      </c>
      <c r="Q122" s="204"/>
      <c r="R122" s="205">
        <f>SUM(R123:R142)</f>
        <v>0</v>
      </c>
      <c r="S122" s="204"/>
      <c r="T122" s="206">
        <f>SUM(T123:T142)</f>
        <v>50.429999999999993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7" t="s">
        <v>82</v>
      </c>
      <c r="AT122" s="208" t="s">
        <v>76</v>
      </c>
      <c r="AU122" s="208" t="s">
        <v>82</v>
      </c>
      <c r="AY122" s="207" t="s">
        <v>114</v>
      </c>
      <c r="BK122" s="209">
        <f>SUM(BK123:BK142)</f>
        <v>0</v>
      </c>
    </row>
    <row r="123" s="2" customFormat="1" ht="21.75" customHeight="1">
      <c r="A123" s="38"/>
      <c r="B123" s="39"/>
      <c r="C123" s="212" t="s">
        <v>82</v>
      </c>
      <c r="D123" s="212" t="s">
        <v>116</v>
      </c>
      <c r="E123" s="213" t="s">
        <v>117</v>
      </c>
      <c r="F123" s="214" t="s">
        <v>118</v>
      </c>
      <c r="G123" s="215" t="s">
        <v>119</v>
      </c>
      <c r="H123" s="216">
        <v>69</v>
      </c>
      <c r="I123" s="217"/>
      <c r="J123" s="218">
        <f>ROUND(I123*H123,2)</f>
        <v>0</v>
      </c>
      <c r="K123" s="219"/>
      <c r="L123" s="44"/>
      <c r="M123" s="220" t="s">
        <v>1</v>
      </c>
      <c r="N123" s="221" t="s">
        <v>42</v>
      </c>
      <c r="O123" s="91"/>
      <c r="P123" s="222">
        <f>O123*H123</f>
        <v>0</v>
      </c>
      <c r="Q123" s="222">
        <v>0</v>
      </c>
      <c r="R123" s="222">
        <f>Q123*H123</f>
        <v>0</v>
      </c>
      <c r="S123" s="222">
        <v>0.255</v>
      </c>
      <c r="T123" s="223">
        <f>S123*H123</f>
        <v>17.594999999999999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4" t="s">
        <v>120</v>
      </c>
      <c r="AT123" s="224" t="s">
        <v>116</v>
      </c>
      <c r="AU123" s="224" t="s">
        <v>84</v>
      </c>
      <c r="AY123" s="17" t="s">
        <v>114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7" t="s">
        <v>82</v>
      </c>
      <c r="BK123" s="225">
        <f>ROUND(I123*H123,2)</f>
        <v>0</v>
      </c>
      <c r="BL123" s="17" t="s">
        <v>120</v>
      </c>
      <c r="BM123" s="224" t="s">
        <v>121</v>
      </c>
    </row>
    <row r="124" s="13" customFormat="1">
      <c r="A124" s="13"/>
      <c r="B124" s="226"/>
      <c r="C124" s="227"/>
      <c r="D124" s="228" t="s">
        <v>122</v>
      </c>
      <c r="E124" s="229" t="s">
        <v>1</v>
      </c>
      <c r="F124" s="230" t="s">
        <v>123</v>
      </c>
      <c r="G124" s="227"/>
      <c r="H124" s="231">
        <v>69</v>
      </c>
      <c r="I124" s="232"/>
      <c r="J124" s="227"/>
      <c r="K124" s="227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122</v>
      </c>
      <c r="AU124" s="237" t="s">
        <v>84</v>
      </c>
      <c r="AV124" s="13" t="s">
        <v>84</v>
      </c>
      <c r="AW124" s="13" t="s">
        <v>34</v>
      </c>
      <c r="AX124" s="13" t="s">
        <v>82</v>
      </c>
      <c r="AY124" s="237" t="s">
        <v>114</v>
      </c>
    </row>
    <row r="125" s="2" customFormat="1" ht="21.75" customHeight="1">
      <c r="A125" s="38"/>
      <c r="B125" s="39"/>
      <c r="C125" s="212" t="s">
        <v>124</v>
      </c>
      <c r="D125" s="212" t="s">
        <v>116</v>
      </c>
      <c r="E125" s="213" t="s">
        <v>125</v>
      </c>
      <c r="F125" s="214" t="s">
        <v>126</v>
      </c>
      <c r="G125" s="215" t="s">
        <v>119</v>
      </c>
      <c r="H125" s="216">
        <v>5.4000000000000004</v>
      </c>
      <c r="I125" s="217"/>
      <c r="J125" s="218">
        <f>ROUND(I125*H125,2)</f>
        <v>0</v>
      </c>
      <c r="K125" s="219"/>
      <c r="L125" s="44"/>
      <c r="M125" s="220" t="s">
        <v>1</v>
      </c>
      <c r="N125" s="221" t="s">
        <v>42</v>
      </c>
      <c r="O125" s="91"/>
      <c r="P125" s="222">
        <f>O125*H125</f>
        <v>0</v>
      </c>
      <c r="Q125" s="222">
        <v>0</v>
      </c>
      <c r="R125" s="222">
        <f>Q125*H125</f>
        <v>0</v>
      </c>
      <c r="S125" s="222">
        <v>0.32500000000000001</v>
      </c>
      <c r="T125" s="223">
        <f>S125*H125</f>
        <v>1.7550000000000001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4" t="s">
        <v>120</v>
      </c>
      <c r="AT125" s="224" t="s">
        <v>116</v>
      </c>
      <c r="AU125" s="224" t="s">
        <v>84</v>
      </c>
      <c r="AY125" s="17" t="s">
        <v>114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7" t="s">
        <v>82</v>
      </c>
      <c r="BK125" s="225">
        <f>ROUND(I125*H125,2)</f>
        <v>0</v>
      </c>
      <c r="BL125" s="17" t="s">
        <v>120</v>
      </c>
      <c r="BM125" s="224" t="s">
        <v>127</v>
      </c>
    </row>
    <row r="126" s="13" customFormat="1">
      <c r="A126" s="13"/>
      <c r="B126" s="226"/>
      <c r="C126" s="227"/>
      <c r="D126" s="228" t="s">
        <v>122</v>
      </c>
      <c r="E126" s="229" t="s">
        <v>1</v>
      </c>
      <c r="F126" s="230" t="s">
        <v>128</v>
      </c>
      <c r="G126" s="227"/>
      <c r="H126" s="231">
        <v>5.4000000000000004</v>
      </c>
      <c r="I126" s="232"/>
      <c r="J126" s="227"/>
      <c r="K126" s="227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122</v>
      </c>
      <c r="AU126" s="237" t="s">
        <v>84</v>
      </c>
      <c r="AV126" s="13" t="s">
        <v>84</v>
      </c>
      <c r="AW126" s="13" t="s">
        <v>34</v>
      </c>
      <c r="AX126" s="13" t="s">
        <v>82</v>
      </c>
      <c r="AY126" s="237" t="s">
        <v>114</v>
      </c>
    </row>
    <row r="127" s="2" customFormat="1" ht="21.75" customHeight="1">
      <c r="A127" s="38"/>
      <c r="B127" s="39"/>
      <c r="C127" s="212" t="s">
        <v>84</v>
      </c>
      <c r="D127" s="212" t="s">
        <v>116</v>
      </c>
      <c r="E127" s="213" t="s">
        <v>129</v>
      </c>
      <c r="F127" s="214" t="s">
        <v>130</v>
      </c>
      <c r="G127" s="215" t="s">
        <v>119</v>
      </c>
      <c r="H127" s="216">
        <v>69</v>
      </c>
      <c r="I127" s="217"/>
      <c r="J127" s="218">
        <f>ROUND(I127*H127,2)</f>
        <v>0</v>
      </c>
      <c r="K127" s="219"/>
      <c r="L127" s="44"/>
      <c r="M127" s="220" t="s">
        <v>1</v>
      </c>
      <c r="N127" s="221" t="s">
        <v>42</v>
      </c>
      <c r="O127" s="91"/>
      <c r="P127" s="222">
        <f>O127*H127</f>
        <v>0</v>
      </c>
      <c r="Q127" s="222">
        <v>0</v>
      </c>
      <c r="R127" s="222">
        <f>Q127*H127</f>
        <v>0</v>
      </c>
      <c r="S127" s="222">
        <v>0.28999999999999998</v>
      </c>
      <c r="T127" s="223">
        <f>S127*H127</f>
        <v>20.009999999999998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4" t="s">
        <v>120</v>
      </c>
      <c r="AT127" s="224" t="s">
        <v>116</v>
      </c>
      <c r="AU127" s="224" t="s">
        <v>84</v>
      </c>
      <c r="AY127" s="17" t="s">
        <v>114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7" t="s">
        <v>82</v>
      </c>
      <c r="BK127" s="225">
        <f>ROUND(I127*H127,2)</f>
        <v>0</v>
      </c>
      <c r="BL127" s="17" t="s">
        <v>120</v>
      </c>
      <c r="BM127" s="224" t="s">
        <v>131</v>
      </c>
    </row>
    <row r="128" s="13" customFormat="1">
      <c r="A128" s="13"/>
      <c r="B128" s="226"/>
      <c r="C128" s="227"/>
      <c r="D128" s="228" t="s">
        <v>122</v>
      </c>
      <c r="E128" s="229" t="s">
        <v>1</v>
      </c>
      <c r="F128" s="230" t="s">
        <v>132</v>
      </c>
      <c r="G128" s="227"/>
      <c r="H128" s="231">
        <v>69</v>
      </c>
      <c r="I128" s="232"/>
      <c r="J128" s="227"/>
      <c r="K128" s="227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122</v>
      </c>
      <c r="AU128" s="237" t="s">
        <v>84</v>
      </c>
      <c r="AV128" s="13" t="s">
        <v>84</v>
      </c>
      <c r="AW128" s="13" t="s">
        <v>34</v>
      </c>
      <c r="AX128" s="13" t="s">
        <v>82</v>
      </c>
      <c r="AY128" s="237" t="s">
        <v>114</v>
      </c>
    </row>
    <row r="129" s="2" customFormat="1" ht="16.5" customHeight="1">
      <c r="A129" s="38"/>
      <c r="B129" s="39"/>
      <c r="C129" s="212" t="s">
        <v>120</v>
      </c>
      <c r="D129" s="212" t="s">
        <v>116</v>
      </c>
      <c r="E129" s="213" t="s">
        <v>133</v>
      </c>
      <c r="F129" s="214" t="s">
        <v>134</v>
      </c>
      <c r="G129" s="215" t="s">
        <v>135</v>
      </c>
      <c r="H129" s="216">
        <v>54</v>
      </c>
      <c r="I129" s="217"/>
      <c r="J129" s="218">
        <f>ROUND(I129*H129,2)</f>
        <v>0</v>
      </c>
      <c r="K129" s="219"/>
      <c r="L129" s="44"/>
      <c r="M129" s="220" t="s">
        <v>1</v>
      </c>
      <c r="N129" s="221" t="s">
        <v>42</v>
      </c>
      <c r="O129" s="91"/>
      <c r="P129" s="222">
        <f>O129*H129</f>
        <v>0</v>
      </c>
      <c r="Q129" s="222">
        <v>0</v>
      </c>
      <c r="R129" s="222">
        <f>Q129*H129</f>
        <v>0</v>
      </c>
      <c r="S129" s="222">
        <v>0.20499999999999999</v>
      </c>
      <c r="T129" s="223">
        <f>S129*H129</f>
        <v>11.069999999999999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4" t="s">
        <v>120</v>
      </c>
      <c r="AT129" s="224" t="s">
        <v>116</v>
      </c>
      <c r="AU129" s="224" t="s">
        <v>84</v>
      </c>
      <c r="AY129" s="17" t="s">
        <v>114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7" t="s">
        <v>82</v>
      </c>
      <c r="BK129" s="225">
        <f>ROUND(I129*H129,2)</f>
        <v>0</v>
      </c>
      <c r="BL129" s="17" t="s">
        <v>120</v>
      </c>
      <c r="BM129" s="224" t="s">
        <v>136</v>
      </c>
    </row>
    <row r="130" s="13" customFormat="1">
      <c r="A130" s="13"/>
      <c r="B130" s="226"/>
      <c r="C130" s="227"/>
      <c r="D130" s="228" t="s">
        <v>122</v>
      </c>
      <c r="E130" s="229" t="s">
        <v>1</v>
      </c>
      <c r="F130" s="230" t="s">
        <v>137</v>
      </c>
      <c r="G130" s="227"/>
      <c r="H130" s="231">
        <v>54</v>
      </c>
      <c r="I130" s="232"/>
      <c r="J130" s="227"/>
      <c r="K130" s="227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122</v>
      </c>
      <c r="AU130" s="237" t="s">
        <v>84</v>
      </c>
      <c r="AV130" s="13" t="s">
        <v>84</v>
      </c>
      <c r="AW130" s="13" t="s">
        <v>34</v>
      </c>
      <c r="AX130" s="13" t="s">
        <v>82</v>
      </c>
      <c r="AY130" s="237" t="s">
        <v>114</v>
      </c>
    </row>
    <row r="131" s="2" customFormat="1" ht="33" customHeight="1">
      <c r="A131" s="38"/>
      <c r="B131" s="39"/>
      <c r="C131" s="212" t="s">
        <v>138</v>
      </c>
      <c r="D131" s="212" t="s">
        <v>116</v>
      </c>
      <c r="E131" s="213" t="s">
        <v>139</v>
      </c>
      <c r="F131" s="214" t="s">
        <v>140</v>
      </c>
      <c r="G131" s="215" t="s">
        <v>141</v>
      </c>
      <c r="H131" s="216">
        <v>29.998999999999999</v>
      </c>
      <c r="I131" s="217"/>
      <c r="J131" s="218">
        <f>ROUND(I131*H131,2)</f>
        <v>0</v>
      </c>
      <c r="K131" s="219"/>
      <c r="L131" s="44"/>
      <c r="M131" s="220" t="s">
        <v>1</v>
      </c>
      <c r="N131" s="221" t="s">
        <v>42</v>
      </c>
      <c r="O131" s="91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4" t="s">
        <v>120</v>
      </c>
      <c r="AT131" s="224" t="s">
        <v>116</v>
      </c>
      <c r="AU131" s="224" t="s">
        <v>84</v>
      </c>
      <c r="AY131" s="17" t="s">
        <v>114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7" t="s">
        <v>82</v>
      </c>
      <c r="BK131" s="225">
        <f>ROUND(I131*H131,2)</f>
        <v>0</v>
      </c>
      <c r="BL131" s="17" t="s">
        <v>120</v>
      </c>
      <c r="BM131" s="224" t="s">
        <v>142</v>
      </c>
    </row>
    <row r="132" s="13" customFormat="1">
      <c r="A132" s="13"/>
      <c r="B132" s="226"/>
      <c r="C132" s="227"/>
      <c r="D132" s="228" t="s">
        <v>122</v>
      </c>
      <c r="E132" s="229" t="s">
        <v>1</v>
      </c>
      <c r="F132" s="230" t="s">
        <v>143</v>
      </c>
      <c r="G132" s="227"/>
      <c r="H132" s="231">
        <v>2.8130000000000002</v>
      </c>
      <c r="I132" s="232"/>
      <c r="J132" s="227"/>
      <c r="K132" s="227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122</v>
      </c>
      <c r="AU132" s="237" t="s">
        <v>84</v>
      </c>
      <c r="AV132" s="13" t="s">
        <v>84</v>
      </c>
      <c r="AW132" s="13" t="s">
        <v>34</v>
      </c>
      <c r="AX132" s="13" t="s">
        <v>77</v>
      </c>
      <c r="AY132" s="237" t="s">
        <v>114</v>
      </c>
    </row>
    <row r="133" s="13" customFormat="1">
      <c r="A133" s="13"/>
      <c r="B133" s="226"/>
      <c r="C133" s="227"/>
      <c r="D133" s="228" t="s">
        <v>122</v>
      </c>
      <c r="E133" s="229" t="s">
        <v>1</v>
      </c>
      <c r="F133" s="230" t="s">
        <v>144</v>
      </c>
      <c r="G133" s="227"/>
      <c r="H133" s="231">
        <v>23.736000000000001</v>
      </c>
      <c r="I133" s="232"/>
      <c r="J133" s="227"/>
      <c r="K133" s="227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122</v>
      </c>
      <c r="AU133" s="237" t="s">
        <v>84</v>
      </c>
      <c r="AV133" s="13" t="s">
        <v>84</v>
      </c>
      <c r="AW133" s="13" t="s">
        <v>34</v>
      </c>
      <c r="AX133" s="13" t="s">
        <v>77</v>
      </c>
      <c r="AY133" s="237" t="s">
        <v>114</v>
      </c>
    </row>
    <row r="134" s="13" customFormat="1">
      <c r="A134" s="13"/>
      <c r="B134" s="226"/>
      <c r="C134" s="227"/>
      <c r="D134" s="228" t="s">
        <v>122</v>
      </c>
      <c r="E134" s="229" t="s">
        <v>1</v>
      </c>
      <c r="F134" s="230" t="s">
        <v>145</v>
      </c>
      <c r="G134" s="227"/>
      <c r="H134" s="231">
        <v>3.4500000000000002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122</v>
      </c>
      <c r="AU134" s="237" t="s">
        <v>84</v>
      </c>
      <c r="AV134" s="13" t="s">
        <v>84</v>
      </c>
      <c r="AW134" s="13" t="s">
        <v>34</v>
      </c>
      <c r="AX134" s="13" t="s">
        <v>77</v>
      </c>
      <c r="AY134" s="237" t="s">
        <v>114</v>
      </c>
    </row>
    <row r="135" s="14" customFormat="1">
      <c r="A135" s="14"/>
      <c r="B135" s="238"/>
      <c r="C135" s="239"/>
      <c r="D135" s="228" t="s">
        <v>122</v>
      </c>
      <c r="E135" s="240" t="s">
        <v>1</v>
      </c>
      <c r="F135" s="241" t="s">
        <v>146</v>
      </c>
      <c r="G135" s="239"/>
      <c r="H135" s="242">
        <v>29.998999999999999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122</v>
      </c>
      <c r="AU135" s="248" t="s">
        <v>84</v>
      </c>
      <c r="AV135" s="14" t="s">
        <v>120</v>
      </c>
      <c r="AW135" s="14" t="s">
        <v>34</v>
      </c>
      <c r="AX135" s="14" t="s">
        <v>82</v>
      </c>
      <c r="AY135" s="248" t="s">
        <v>114</v>
      </c>
    </row>
    <row r="136" s="2" customFormat="1" ht="33" customHeight="1">
      <c r="A136" s="38"/>
      <c r="B136" s="39"/>
      <c r="C136" s="212" t="s">
        <v>147</v>
      </c>
      <c r="D136" s="212" t="s">
        <v>116</v>
      </c>
      <c r="E136" s="213" t="s">
        <v>148</v>
      </c>
      <c r="F136" s="214" t="s">
        <v>149</v>
      </c>
      <c r="G136" s="215" t="s">
        <v>141</v>
      </c>
      <c r="H136" s="216">
        <v>2.3999999999999999</v>
      </c>
      <c r="I136" s="217"/>
      <c r="J136" s="218">
        <f>ROUND(I136*H136,2)</f>
        <v>0</v>
      </c>
      <c r="K136" s="219"/>
      <c r="L136" s="44"/>
      <c r="M136" s="220" t="s">
        <v>1</v>
      </c>
      <c r="N136" s="221" t="s">
        <v>42</v>
      </c>
      <c r="O136" s="91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4" t="s">
        <v>120</v>
      </c>
      <c r="AT136" s="224" t="s">
        <v>116</v>
      </c>
      <c r="AU136" s="224" t="s">
        <v>84</v>
      </c>
      <c r="AY136" s="17" t="s">
        <v>114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7" t="s">
        <v>82</v>
      </c>
      <c r="BK136" s="225">
        <f>ROUND(I136*H136,2)</f>
        <v>0</v>
      </c>
      <c r="BL136" s="17" t="s">
        <v>120</v>
      </c>
      <c r="BM136" s="224" t="s">
        <v>150</v>
      </c>
    </row>
    <row r="137" s="13" customFormat="1">
      <c r="A137" s="13"/>
      <c r="B137" s="226"/>
      <c r="C137" s="227"/>
      <c r="D137" s="228" t="s">
        <v>122</v>
      </c>
      <c r="E137" s="229" t="s">
        <v>1</v>
      </c>
      <c r="F137" s="230" t="s">
        <v>151</v>
      </c>
      <c r="G137" s="227"/>
      <c r="H137" s="231">
        <v>2.3999999999999999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122</v>
      </c>
      <c r="AU137" s="237" t="s">
        <v>84</v>
      </c>
      <c r="AV137" s="13" t="s">
        <v>84</v>
      </c>
      <c r="AW137" s="13" t="s">
        <v>34</v>
      </c>
      <c r="AX137" s="13" t="s">
        <v>82</v>
      </c>
      <c r="AY137" s="237" t="s">
        <v>114</v>
      </c>
    </row>
    <row r="138" s="2" customFormat="1" ht="33" customHeight="1">
      <c r="A138" s="38"/>
      <c r="B138" s="39"/>
      <c r="C138" s="212" t="s">
        <v>152</v>
      </c>
      <c r="D138" s="212" t="s">
        <v>116</v>
      </c>
      <c r="E138" s="213" t="s">
        <v>153</v>
      </c>
      <c r="F138" s="214" t="s">
        <v>154</v>
      </c>
      <c r="G138" s="215" t="s">
        <v>141</v>
      </c>
      <c r="H138" s="216">
        <v>32.399999999999999</v>
      </c>
      <c r="I138" s="217"/>
      <c r="J138" s="218">
        <f>ROUND(I138*H138,2)</f>
        <v>0</v>
      </c>
      <c r="K138" s="219"/>
      <c r="L138" s="44"/>
      <c r="M138" s="220" t="s">
        <v>1</v>
      </c>
      <c r="N138" s="221" t="s">
        <v>42</v>
      </c>
      <c r="O138" s="91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4" t="s">
        <v>120</v>
      </c>
      <c r="AT138" s="224" t="s">
        <v>116</v>
      </c>
      <c r="AU138" s="224" t="s">
        <v>84</v>
      </c>
      <c r="AY138" s="17" t="s">
        <v>114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7" t="s">
        <v>82</v>
      </c>
      <c r="BK138" s="225">
        <f>ROUND(I138*H138,2)</f>
        <v>0</v>
      </c>
      <c r="BL138" s="17" t="s">
        <v>120</v>
      </c>
      <c r="BM138" s="224" t="s">
        <v>155</v>
      </c>
    </row>
    <row r="139" s="15" customFormat="1">
      <c r="A139" s="15"/>
      <c r="B139" s="249"/>
      <c r="C139" s="250"/>
      <c r="D139" s="228" t="s">
        <v>122</v>
      </c>
      <c r="E139" s="251" t="s">
        <v>1</v>
      </c>
      <c r="F139" s="252" t="s">
        <v>156</v>
      </c>
      <c r="G139" s="250"/>
      <c r="H139" s="251" t="s">
        <v>1</v>
      </c>
      <c r="I139" s="253"/>
      <c r="J139" s="250"/>
      <c r="K139" s="250"/>
      <c r="L139" s="254"/>
      <c r="M139" s="255"/>
      <c r="N139" s="256"/>
      <c r="O139" s="256"/>
      <c r="P139" s="256"/>
      <c r="Q139" s="256"/>
      <c r="R139" s="256"/>
      <c r="S139" s="256"/>
      <c r="T139" s="25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8" t="s">
        <v>122</v>
      </c>
      <c r="AU139" s="258" t="s">
        <v>84</v>
      </c>
      <c r="AV139" s="15" t="s">
        <v>82</v>
      </c>
      <c r="AW139" s="15" t="s">
        <v>34</v>
      </c>
      <c r="AX139" s="15" t="s">
        <v>77</v>
      </c>
      <c r="AY139" s="258" t="s">
        <v>114</v>
      </c>
    </row>
    <row r="140" s="13" customFormat="1">
      <c r="A140" s="13"/>
      <c r="B140" s="226"/>
      <c r="C140" s="227"/>
      <c r="D140" s="228" t="s">
        <v>122</v>
      </c>
      <c r="E140" s="229" t="s">
        <v>1</v>
      </c>
      <c r="F140" s="230" t="s">
        <v>157</v>
      </c>
      <c r="G140" s="227"/>
      <c r="H140" s="231">
        <v>32.399999999999999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122</v>
      </c>
      <c r="AU140" s="237" t="s">
        <v>84</v>
      </c>
      <c r="AV140" s="13" t="s">
        <v>84</v>
      </c>
      <c r="AW140" s="13" t="s">
        <v>34</v>
      </c>
      <c r="AX140" s="13" t="s">
        <v>82</v>
      </c>
      <c r="AY140" s="237" t="s">
        <v>114</v>
      </c>
    </row>
    <row r="141" s="2" customFormat="1" ht="21.75" customHeight="1">
      <c r="A141" s="38"/>
      <c r="B141" s="39"/>
      <c r="C141" s="212" t="s">
        <v>158</v>
      </c>
      <c r="D141" s="212" t="s">
        <v>116</v>
      </c>
      <c r="E141" s="213" t="s">
        <v>159</v>
      </c>
      <c r="F141" s="214" t="s">
        <v>160</v>
      </c>
      <c r="G141" s="215" t="s">
        <v>119</v>
      </c>
      <c r="H141" s="216">
        <v>124.2</v>
      </c>
      <c r="I141" s="217"/>
      <c r="J141" s="218">
        <f>ROUND(I141*H141,2)</f>
        <v>0</v>
      </c>
      <c r="K141" s="219"/>
      <c r="L141" s="44"/>
      <c r="M141" s="220" t="s">
        <v>1</v>
      </c>
      <c r="N141" s="221" t="s">
        <v>42</v>
      </c>
      <c r="O141" s="91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4" t="s">
        <v>120</v>
      </c>
      <c r="AT141" s="224" t="s">
        <v>116</v>
      </c>
      <c r="AU141" s="224" t="s">
        <v>84</v>
      </c>
      <c r="AY141" s="17" t="s">
        <v>114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7" t="s">
        <v>82</v>
      </c>
      <c r="BK141" s="225">
        <f>ROUND(I141*H141,2)</f>
        <v>0</v>
      </c>
      <c r="BL141" s="17" t="s">
        <v>120</v>
      </c>
      <c r="BM141" s="224" t="s">
        <v>161</v>
      </c>
    </row>
    <row r="142" s="13" customFormat="1">
      <c r="A142" s="13"/>
      <c r="B142" s="226"/>
      <c r="C142" s="227"/>
      <c r="D142" s="228" t="s">
        <v>122</v>
      </c>
      <c r="E142" s="229" t="s">
        <v>1</v>
      </c>
      <c r="F142" s="230" t="s">
        <v>162</v>
      </c>
      <c r="G142" s="227"/>
      <c r="H142" s="231">
        <v>124.2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122</v>
      </c>
      <c r="AU142" s="237" t="s">
        <v>84</v>
      </c>
      <c r="AV142" s="13" t="s">
        <v>84</v>
      </c>
      <c r="AW142" s="13" t="s">
        <v>34</v>
      </c>
      <c r="AX142" s="13" t="s">
        <v>82</v>
      </c>
      <c r="AY142" s="237" t="s">
        <v>114</v>
      </c>
    </row>
    <row r="143" s="12" customFormat="1" ht="22.8" customHeight="1">
      <c r="A143" s="12"/>
      <c r="B143" s="196"/>
      <c r="C143" s="197"/>
      <c r="D143" s="198" t="s">
        <v>76</v>
      </c>
      <c r="E143" s="210" t="s">
        <v>138</v>
      </c>
      <c r="F143" s="210" t="s">
        <v>163</v>
      </c>
      <c r="G143" s="197"/>
      <c r="H143" s="197"/>
      <c r="I143" s="200"/>
      <c r="J143" s="211">
        <f>BK143</f>
        <v>0</v>
      </c>
      <c r="K143" s="197"/>
      <c r="L143" s="202"/>
      <c r="M143" s="203"/>
      <c r="N143" s="204"/>
      <c r="O143" s="204"/>
      <c r="P143" s="205">
        <f>SUM(P144:P180)</f>
        <v>0</v>
      </c>
      <c r="Q143" s="204"/>
      <c r="R143" s="205">
        <f>SUM(R144:R180)</f>
        <v>16.202200000000001</v>
      </c>
      <c r="S143" s="204"/>
      <c r="T143" s="206">
        <f>SUM(T144:T180)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7" t="s">
        <v>82</v>
      </c>
      <c r="AT143" s="208" t="s">
        <v>76</v>
      </c>
      <c r="AU143" s="208" t="s">
        <v>82</v>
      </c>
      <c r="AY143" s="207" t="s">
        <v>114</v>
      </c>
      <c r="BK143" s="209">
        <f>SUM(BK144:BK180)</f>
        <v>0</v>
      </c>
    </row>
    <row r="144" s="2" customFormat="1" ht="16.5" customHeight="1">
      <c r="A144" s="38"/>
      <c r="B144" s="39"/>
      <c r="C144" s="212" t="s">
        <v>164</v>
      </c>
      <c r="D144" s="212" t="s">
        <v>116</v>
      </c>
      <c r="E144" s="213" t="s">
        <v>165</v>
      </c>
      <c r="F144" s="214" t="s">
        <v>166</v>
      </c>
      <c r="G144" s="215" t="s">
        <v>119</v>
      </c>
      <c r="H144" s="216">
        <v>74.579999999999998</v>
      </c>
      <c r="I144" s="217"/>
      <c r="J144" s="218">
        <f>ROUND(I144*H144,2)</f>
        <v>0</v>
      </c>
      <c r="K144" s="219"/>
      <c r="L144" s="44"/>
      <c r="M144" s="220" t="s">
        <v>1</v>
      </c>
      <c r="N144" s="221" t="s">
        <v>42</v>
      </c>
      <c r="O144" s="91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4" t="s">
        <v>120</v>
      </c>
      <c r="AT144" s="224" t="s">
        <v>116</v>
      </c>
      <c r="AU144" s="224" t="s">
        <v>84</v>
      </c>
      <c r="AY144" s="17" t="s">
        <v>114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7" t="s">
        <v>82</v>
      </c>
      <c r="BK144" s="225">
        <f>ROUND(I144*H144,2)</f>
        <v>0</v>
      </c>
      <c r="BL144" s="17" t="s">
        <v>120</v>
      </c>
      <c r="BM144" s="224" t="s">
        <v>167</v>
      </c>
    </row>
    <row r="145" s="13" customFormat="1">
      <c r="A145" s="13"/>
      <c r="B145" s="226"/>
      <c r="C145" s="227"/>
      <c r="D145" s="228" t="s">
        <v>122</v>
      </c>
      <c r="E145" s="229" t="s">
        <v>1</v>
      </c>
      <c r="F145" s="230" t="s">
        <v>168</v>
      </c>
      <c r="G145" s="227"/>
      <c r="H145" s="231">
        <v>69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122</v>
      </c>
      <c r="AU145" s="237" t="s">
        <v>84</v>
      </c>
      <c r="AV145" s="13" t="s">
        <v>84</v>
      </c>
      <c r="AW145" s="13" t="s">
        <v>34</v>
      </c>
      <c r="AX145" s="13" t="s">
        <v>77</v>
      </c>
      <c r="AY145" s="237" t="s">
        <v>114</v>
      </c>
    </row>
    <row r="146" s="13" customFormat="1">
      <c r="A146" s="13"/>
      <c r="B146" s="226"/>
      <c r="C146" s="227"/>
      <c r="D146" s="228" t="s">
        <v>122</v>
      </c>
      <c r="E146" s="229" t="s">
        <v>1</v>
      </c>
      <c r="F146" s="230" t="s">
        <v>169</v>
      </c>
      <c r="G146" s="227"/>
      <c r="H146" s="231">
        <v>-15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122</v>
      </c>
      <c r="AU146" s="237" t="s">
        <v>84</v>
      </c>
      <c r="AV146" s="13" t="s">
        <v>84</v>
      </c>
      <c r="AW146" s="13" t="s">
        <v>34</v>
      </c>
      <c r="AX146" s="13" t="s">
        <v>77</v>
      </c>
      <c r="AY146" s="237" t="s">
        <v>114</v>
      </c>
    </row>
    <row r="147" s="13" customFormat="1">
      <c r="A147" s="13"/>
      <c r="B147" s="226"/>
      <c r="C147" s="227"/>
      <c r="D147" s="228" t="s">
        <v>122</v>
      </c>
      <c r="E147" s="229" t="s">
        <v>1</v>
      </c>
      <c r="F147" s="230" t="s">
        <v>170</v>
      </c>
      <c r="G147" s="227"/>
      <c r="H147" s="231">
        <v>13.800000000000001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122</v>
      </c>
      <c r="AU147" s="237" t="s">
        <v>84</v>
      </c>
      <c r="AV147" s="13" t="s">
        <v>84</v>
      </c>
      <c r="AW147" s="13" t="s">
        <v>34</v>
      </c>
      <c r="AX147" s="13" t="s">
        <v>77</v>
      </c>
      <c r="AY147" s="237" t="s">
        <v>114</v>
      </c>
    </row>
    <row r="148" s="14" customFormat="1">
      <c r="A148" s="14"/>
      <c r="B148" s="238"/>
      <c r="C148" s="239"/>
      <c r="D148" s="228" t="s">
        <v>122</v>
      </c>
      <c r="E148" s="240" t="s">
        <v>1</v>
      </c>
      <c r="F148" s="241" t="s">
        <v>146</v>
      </c>
      <c r="G148" s="239"/>
      <c r="H148" s="242">
        <v>67.799999999999997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122</v>
      </c>
      <c r="AU148" s="248" t="s">
        <v>84</v>
      </c>
      <c r="AV148" s="14" t="s">
        <v>120</v>
      </c>
      <c r="AW148" s="14" t="s">
        <v>34</v>
      </c>
      <c r="AX148" s="14" t="s">
        <v>77</v>
      </c>
      <c r="AY148" s="248" t="s">
        <v>114</v>
      </c>
    </row>
    <row r="149" s="13" customFormat="1">
      <c r="A149" s="13"/>
      <c r="B149" s="226"/>
      <c r="C149" s="227"/>
      <c r="D149" s="228" t="s">
        <v>122</v>
      </c>
      <c r="E149" s="229" t="s">
        <v>1</v>
      </c>
      <c r="F149" s="230" t="s">
        <v>171</v>
      </c>
      <c r="G149" s="227"/>
      <c r="H149" s="231">
        <v>74.579999999999998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122</v>
      </c>
      <c r="AU149" s="237" t="s">
        <v>84</v>
      </c>
      <c r="AV149" s="13" t="s">
        <v>84</v>
      </c>
      <c r="AW149" s="13" t="s">
        <v>34</v>
      </c>
      <c r="AX149" s="13" t="s">
        <v>82</v>
      </c>
      <c r="AY149" s="237" t="s">
        <v>114</v>
      </c>
    </row>
    <row r="150" s="2" customFormat="1" ht="16.5" customHeight="1">
      <c r="A150" s="38"/>
      <c r="B150" s="39"/>
      <c r="C150" s="212" t="s">
        <v>172</v>
      </c>
      <c r="D150" s="212" t="s">
        <v>116</v>
      </c>
      <c r="E150" s="213" t="s">
        <v>173</v>
      </c>
      <c r="F150" s="214" t="s">
        <v>174</v>
      </c>
      <c r="G150" s="215" t="s">
        <v>119</v>
      </c>
      <c r="H150" s="216">
        <v>77.219999999999999</v>
      </c>
      <c r="I150" s="217"/>
      <c r="J150" s="218">
        <f>ROUND(I150*H150,2)</f>
        <v>0</v>
      </c>
      <c r="K150" s="219"/>
      <c r="L150" s="44"/>
      <c r="M150" s="220" t="s">
        <v>1</v>
      </c>
      <c r="N150" s="221" t="s">
        <v>42</v>
      </c>
      <c r="O150" s="91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4" t="s">
        <v>120</v>
      </c>
      <c r="AT150" s="224" t="s">
        <v>116</v>
      </c>
      <c r="AU150" s="224" t="s">
        <v>84</v>
      </c>
      <c r="AY150" s="17" t="s">
        <v>114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7" t="s">
        <v>82</v>
      </c>
      <c r="BK150" s="225">
        <f>ROUND(I150*H150,2)</f>
        <v>0</v>
      </c>
      <c r="BL150" s="17" t="s">
        <v>120</v>
      </c>
      <c r="BM150" s="224" t="s">
        <v>175</v>
      </c>
    </row>
    <row r="151" s="13" customFormat="1">
      <c r="A151" s="13"/>
      <c r="B151" s="226"/>
      <c r="C151" s="227"/>
      <c r="D151" s="228" t="s">
        <v>122</v>
      </c>
      <c r="E151" s="229" t="s">
        <v>1</v>
      </c>
      <c r="F151" s="230" t="s">
        <v>176</v>
      </c>
      <c r="G151" s="227"/>
      <c r="H151" s="231">
        <v>15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122</v>
      </c>
      <c r="AU151" s="237" t="s">
        <v>84</v>
      </c>
      <c r="AV151" s="13" t="s">
        <v>84</v>
      </c>
      <c r="AW151" s="13" t="s">
        <v>34</v>
      </c>
      <c r="AX151" s="13" t="s">
        <v>77</v>
      </c>
      <c r="AY151" s="237" t="s">
        <v>114</v>
      </c>
    </row>
    <row r="152" s="13" customFormat="1">
      <c r="A152" s="13"/>
      <c r="B152" s="226"/>
      <c r="C152" s="227"/>
      <c r="D152" s="228" t="s">
        <v>122</v>
      </c>
      <c r="E152" s="229" t="s">
        <v>1</v>
      </c>
      <c r="F152" s="230" t="s">
        <v>177</v>
      </c>
      <c r="G152" s="227"/>
      <c r="H152" s="231">
        <v>55.200000000000003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122</v>
      </c>
      <c r="AU152" s="237" t="s">
        <v>84</v>
      </c>
      <c r="AV152" s="13" t="s">
        <v>84</v>
      </c>
      <c r="AW152" s="13" t="s">
        <v>34</v>
      </c>
      <c r="AX152" s="13" t="s">
        <v>77</v>
      </c>
      <c r="AY152" s="237" t="s">
        <v>114</v>
      </c>
    </row>
    <row r="153" s="13" customFormat="1">
      <c r="A153" s="13"/>
      <c r="B153" s="226"/>
      <c r="C153" s="227"/>
      <c r="D153" s="228" t="s">
        <v>122</v>
      </c>
      <c r="E153" s="229" t="s">
        <v>1</v>
      </c>
      <c r="F153" s="230" t="s">
        <v>178</v>
      </c>
      <c r="G153" s="227"/>
      <c r="H153" s="231">
        <v>77.219999999999999</v>
      </c>
      <c r="I153" s="232"/>
      <c r="J153" s="227"/>
      <c r="K153" s="227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122</v>
      </c>
      <c r="AU153" s="237" t="s">
        <v>84</v>
      </c>
      <c r="AV153" s="13" t="s">
        <v>84</v>
      </c>
      <c r="AW153" s="13" t="s">
        <v>34</v>
      </c>
      <c r="AX153" s="13" t="s">
        <v>82</v>
      </c>
      <c r="AY153" s="237" t="s">
        <v>114</v>
      </c>
    </row>
    <row r="154" s="2" customFormat="1" ht="21.75" customHeight="1">
      <c r="A154" s="38"/>
      <c r="B154" s="39"/>
      <c r="C154" s="212" t="s">
        <v>179</v>
      </c>
      <c r="D154" s="212" t="s">
        <v>116</v>
      </c>
      <c r="E154" s="213" t="s">
        <v>180</v>
      </c>
      <c r="F154" s="214" t="s">
        <v>181</v>
      </c>
      <c r="G154" s="215" t="s">
        <v>119</v>
      </c>
      <c r="H154" s="216">
        <v>55.200000000000003</v>
      </c>
      <c r="I154" s="217"/>
      <c r="J154" s="218">
        <f>ROUND(I154*H154,2)</f>
        <v>0</v>
      </c>
      <c r="K154" s="219"/>
      <c r="L154" s="44"/>
      <c r="M154" s="220" t="s">
        <v>1</v>
      </c>
      <c r="N154" s="221" t="s">
        <v>42</v>
      </c>
      <c r="O154" s="91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4" t="s">
        <v>120</v>
      </c>
      <c r="AT154" s="224" t="s">
        <v>116</v>
      </c>
      <c r="AU154" s="224" t="s">
        <v>84</v>
      </c>
      <c r="AY154" s="17" t="s">
        <v>114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7" t="s">
        <v>82</v>
      </c>
      <c r="BK154" s="225">
        <f>ROUND(I154*H154,2)</f>
        <v>0</v>
      </c>
      <c r="BL154" s="17" t="s">
        <v>120</v>
      </c>
      <c r="BM154" s="224" t="s">
        <v>182</v>
      </c>
    </row>
    <row r="155" s="13" customFormat="1">
      <c r="A155" s="13"/>
      <c r="B155" s="226"/>
      <c r="C155" s="227"/>
      <c r="D155" s="228" t="s">
        <v>122</v>
      </c>
      <c r="E155" s="229" t="s">
        <v>1</v>
      </c>
      <c r="F155" s="230" t="s">
        <v>183</v>
      </c>
      <c r="G155" s="227"/>
      <c r="H155" s="231">
        <v>55.200000000000003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122</v>
      </c>
      <c r="AU155" s="237" t="s">
        <v>84</v>
      </c>
      <c r="AV155" s="13" t="s">
        <v>84</v>
      </c>
      <c r="AW155" s="13" t="s">
        <v>34</v>
      </c>
      <c r="AX155" s="13" t="s">
        <v>82</v>
      </c>
      <c r="AY155" s="237" t="s">
        <v>114</v>
      </c>
    </row>
    <row r="156" s="2" customFormat="1" ht="21.75" customHeight="1">
      <c r="A156" s="38"/>
      <c r="B156" s="39"/>
      <c r="C156" s="212" t="s">
        <v>184</v>
      </c>
      <c r="D156" s="212" t="s">
        <v>116</v>
      </c>
      <c r="E156" s="213" t="s">
        <v>185</v>
      </c>
      <c r="F156" s="214" t="s">
        <v>186</v>
      </c>
      <c r="G156" s="215" t="s">
        <v>119</v>
      </c>
      <c r="H156" s="216">
        <v>55.200000000000003</v>
      </c>
      <c r="I156" s="217"/>
      <c r="J156" s="218">
        <f>ROUND(I156*H156,2)</f>
        <v>0</v>
      </c>
      <c r="K156" s="219"/>
      <c r="L156" s="44"/>
      <c r="M156" s="220" t="s">
        <v>1</v>
      </c>
      <c r="N156" s="221" t="s">
        <v>42</v>
      </c>
      <c r="O156" s="91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4" t="s">
        <v>120</v>
      </c>
      <c r="AT156" s="224" t="s">
        <v>116</v>
      </c>
      <c r="AU156" s="224" t="s">
        <v>84</v>
      </c>
      <c r="AY156" s="17" t="s">
        <v>114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7" t="s">
        <v>82</v>
      </c>
      <c r="BK156" s="225">
        <f>ROUND(I156*H156,2)</f>
        <v>0</v>
      </c>
      <c r="BL156" s="17" t="s">
        <v>120</v>
      </c>
      <c r="BM156" s="224" t="s">
        <v>187</v>
      </c>
    </row>
    <row r="157" s="2" customFormat="1" ht="33" customHeight="1">
      <c r="A157" s="38"/>
      <c r="B157" s="39"/>
      <c r="C157" s="212" t="s">
        <v>188</v>
      </c>
      <c r="D157" s="212" t="s">
        <v>116</v>
      </c>
      <c r="E157" s="213" t="s">
        <v>189</v>
      </c>
      <c r="F157" s="214" t="s">
        <v>190</v>
      </c>
      <c r="G157" s="215" t="s">
        <v>119</v>
      </c>
      <c r="H157" s="216">
        <v>55.200000000000003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42</v>
      </c>
      <c r="O157" s="91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120</v>
      </c>
      <c r="AT157" s="224" t="s">
        <v>116</v>
      </c>
      <c r="AU157" s="224" t="s">
        <v>84</v>
      </c>
      <c r="AY157" s="17" t="s">
        <v>114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82</v>
      </c>
      <c r="BK157" s="225">
        <f>ROUND(I157*H157,2)</f>
        <v>0</v>
      </c>
      <c r="BL157" s="17" t="s">
        <v>120</v>
      </c>
      <c r="BM157" s="224" t="s">
        <v>191</v>
      </c>
    </row>
    <row r="158" s="2" customFormat="1" ht="21.75" customHeight="1">
      <c r="A158" s="38"/>
      <c r="B158" s="39"/>
      <c r="C158" s="212" t="s">
        <v>192</v>
      </c>
      <c r="D158" s="212" t="s">
        <v>116</v>
      </c>
      <c r="E158" s="213" t="s">
        <v>193</v>
      </c>
      <c r="F158" s="214" t="s">
        <v>194</v>
      </c>
      <c r="G158" s="215" t="s">
        <v>119</v>
      </c>
      <c r="H158" s="216">
        <v>54</v>
      </c>
      <c r="I158" s="217"/>
      <c r="J158" s="218">
        <f>ROUND(I158*H158,2)</f>
        <v>0</v>
      </c>
      <c r="K158" s="219"/>
      <c r="L158" s="44"/>
      <c r="M158" s="220" t="s">
        <v>1</v>
      </c>
      <c r="N158" s="221" t="s">
        <v>42</v>
      </c>
      <c r="O158" s="91"/>
      <c r="P158" s="222">
        <f>O158*H158</f>
        <v>0</v>
      </c>
      <c r="Q158" s="222">
        <v>0.084250000000000005</v>
      </c>
      <c r="R158" s="222">
        <f>Q158*H158</f>
        <v>4.5495000000000001</v>
      </c>
      <c r="S158" s="222">
        <v>0</v>
      </c>
      <c r="T158" s="22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4" t="s">
        <v>120</v>
      </c>
      <c r="AT158" s="224" t="s">
        <v>116</v>
      </c>
      <c r="AU158" s="224" t="s">
        <v>84</v>
      </c>
      <c r="AY158" s="17" t="s">
        <v>114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7" t="s">
        <v>82</v>
      </c>
      <c r="BK158" s="225">
        <f>ROUND(I158*H158,2)</f>
        <v>0</v>
      </c>
      <c r="BL158" s="17" t="s">
        <v>120</v>
      </c>
      <c r="BM158" s="224" t="s">
        <v>195</v>
      </c>
    </row>
    <row r="159" s="2" customFormat="1" ht="21.75" customHeight="1">
      <c r="A159" s="38"/>
      <c r="B159" s="39"/>
      <c r="C159" s="259" t="s">
        <v>8</v>
      </c>
      <c r="D159" s="259" t="s">
        <v>196</v>
      </c>
      <c r="E159" s="260" t="s">
        <v>197</v>
      </c>
      <c r="F159" s="261" t="s">
        <v>198</v>
      </c>
      <c r="G159" s="262" t="s">
        <v>119</v>
      </c>
      <c r="H159" s="263">
        <v>55.536000000000001</v>
      </c>
      <c r="I159" s="264"/>
      <c r="J159" s="265">
        <f>ROUND(I159*H159,2)</f>
        <v>0</v>
      </c>
      <c r="K159" s="266"/>
      <c r="L159" s="267"/>
      <c r="M159" s="268" t="s">
        <v>1</v>
      </c>
      <c r="N159" s="269" t="s">
        <v>42</v>
      </c>
      <c r="O159" s="91"/>
      <c r="P159" s="222">
        <f>O159*H159</f>
        <v>0</v>
      </c>
      <c r="Q159" s="222">
        <v>0.13100000000000001</v>
      </c>
      <c r="R159" s="222">
        <f>Q159*H159</f>
        <v>7.2752160000000003</v>
      </c>
      <c r="S159" s="222">
        <v>0</v>
      </c>
      <c r="T159" s="22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4" t="s">
        <v>158</v>
      </c>
      <c r="AT159" s="224" t="s">
        <v>196</v>
      </c>
      <c r="AU159" s="224" t="s">
        <v>84</v>
      </c>
      <c r="AY159" s="17" t="s">
        <v>114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7" t="s">
        <v>82</v>
      </c>
      <c r="BK159" s="225">
        <f>ROUND(I159*H159,2)</f>
        <v>0</v>
      </c>
      <c r="BL159" s="17" t="s">
        <v>120</v>
      </c>
      <c r="BM159" s="224" t="s">
        <v>199</v>
      </c>
    </row>
    <row r="160" s="15" customFormat="1">
      <c r="A160" s="15"/>
      <c r="B160" s="249"/>
      <c r="C160" s="250"/>
      <c r="D160" s="228" t="s">
        <v>122</v>
      </c>
      <c r="E160" s="251" t="s">
        <v>1</v>
      </c>
      <c r="F160" s="252" t="s">
        <v>200</v>
      </c>
      <c r="G160" s="250"/>
      <c r="H160" s="251" t="s">
        <v>1</v>
      </c>
      <c r="I160" s="253"/>
      <c r="J160" s="250"/>
      <c r="K160" s="250"/>
      <c r="L160" s="254"/>
      <c r="M160" s="255"/>
      <c r="N160" s="256"/>
      <c r="O160" s="256"/>
      <c r="P160" s="256"/>
      <c r="Q160" s="256"/>
      <c r="R160" s="256"/>
      <c r="S160" s="256"/>
      <c r="T160" s="25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8" t="s">
        <v>122</v>
      </c>
      <c r="AU160" s="258" t="s">
        <v>84</v>
      </c>
      <c r="AV160" s="15" t="s">
        <v>82</v>
      </c>
      <c r="AW160" s="15" t="s">
        <v>34</v>
      </c>
      <c r="AX160" s="15" t="s">
        <v>77</v>
      </c>
      <c r="AY160" s="258" t="s">
        <v>114</v>
      </c>
    </row>
    <row r="161" s="13" customFormat="1">
      <c r="A161" s="13"/>
      <c r="B161" s="226"/>
      <c r="C161" s="227"/>
      <c r="D161" s="228" t="s">
        <v>122</v>
      </c>
      <c r="E161" s="229" t="s">
        <v>1</v>
      </c>
      <c r="F161" s="230" t="s">
        <v>201</v>
      </c>
      <c r="G161" s="227"/>
      <c r="H161" s="231">
        <v>69</v>
      </c>
      <c r="I161" s="232"/>
      <c r="J161" s="227"/>
      <c r="K161" s="227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122</v>
      </c>
      <c r="AU161" s="237" t="s">
        <v>84</v>
      </c>
      <c r="AV161" s="13" t="s">
        <v>84</v>
      </c>
      <c r="AW161" s="13" t="s">
        <v>34</v>
      </c>
      <c r="AX161" s="13" t="s">
        <v>77</v>
      </c>
      <c r="AY161" s="237" t="s">
        <v>114</v>
      </c>
    </row>
    <row r="162" s="15" customFormat="1">
      <c r="A162" s="15"/>
      <c r="B162" s="249"/>
      <c r="C162" s="250"/>
      <c r="D162" s="228" t="s">
        <v>122</v>
      </c>
      <c r="E162" s="251" t="s">
        <v>1</v>
      </c>
      <c r="F162" s="252" t="s">
        <v>202</v>
      </c>
      <c r="G162" s="250"/>
      <c r="H162" s="251" t="s">
        <v>1</v>
      </c>
      <c r="I162" s="253"/>
      <c r="J162" s="250"/>
      <c r="K162" s="250"/>
      <c r="L162" s="254"/>
      <c r="M162" s="255"/>
      <c r="N162" s="256"/>
      <c r="O162" s="256"/>
      <c r="P162" s="256"/>
      <c r="Q162" s="256"/>
      <c r="R162" s="256"/>
      <c r="S162" s="256"/>
      <c r="T162" s="257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8" t="s">
        <v>122</v>
      </c>
      <c r="AU162" s="258" t="s">
        <v>84</v>
      </c>
      <c r="AV162" s="15" t="s">
        <v>82</v>
      </c>
      <c r="AW162" s="15" t="s">
        <v>34</v>
      </c>
      <c r="AX162" s="15" t="s">
        <v>77</v>
      </c>
      <c r="AY162" s="258" t="s">
        <v>114</v>
      </c>
    </row>
    <row r="163" s="13" customFormat="1">
      <c r="A163" s="13"/>
      <c r="B163" s="226"/>
      <c r="C163" s="227"/>
      <c r="D163" s="228" t="s">
        <v>122</v>
      </c>
      <c r="E163" s="229" t="s">
        <v>1</v>
      </c>
      <c r="F163" s="230" t="s">
        <v>203</v>
      </c>
      <c r="G163" s="227"/>
      <c r="H163" s="231">
        <v>-15.6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122</v>
      </c>
      <c r="AU163" s="237" t="s">
        <v>84</v>
      </c>
      <c r="AV163" s="13" t="s">
        <v>84</v>
      </c>
      <c r="AW163" s="13" t="s">
        <v>34</v>
      </c>
      <c r="AX163" s="13" t="s">
        <v>77</v>
      </c>
      <c r="AY163" s="237" t="s">
        <v>114</v>
      </c>
    </row>
    <row r="164" s="14" customFormat="1">
      <c r="A164" s="14"/>
      <c r="B164" s="238"/>
      <c r="C164" s="239"/>
      <c r="D164" s="228" t="s">
        <v>122</v>
      </c>
      <c r="E164" s="240" t="s">
        <v>1</v>
      </c>
      <c r="F164" s="241" t="s">
        <v>146</v>
      </c>
      <c r="G164" s="239"/>
      <c r="H164" s="242">
        <v>53.399999999999999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122</v>
      </c>
      <c r="AU164" s="248" t="s">
        <v>84</v>
      </c>
      <c r="AV164" s="14" t="s">
        <v>120</v>
      </c>
      <c r="AW164" s="14" t="s">
        <v>34</v>
      </c>
      <c r="AX164" s="14" t="s">
        <v>82</v>
      </c>
      <c r="AY164" s="248" t="s">
        <v>114</v>
      </c>
    </row>
    <row r="165" s="13" customFormat="1">
      <c r="A165" s="13"/>
      <c r="B165" s="226"/>
      <c r="C165" s="227"/>
      <c r="D165" s="228" t="s">
        <v>122</v>
      </c>
      <c r="E165" s="227"/>
      <c r="F165" s="230" t="s">
        <v>204</v>
      </c>
      <c r="G165" s="227"/>
      <c r="H165" s="231">
        <v>55.536000000000001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122</v>
      </c>
      <c r="AU165" s="237" t="s">
        <v>84</v>
      </c>
      <c r="AV165" s="13" t="s">
        <v>84</v>
      </c>
      <c r="AW165" s="13" t="s">
        <v>4</v>
      </c>
      <c r="AX165" s="13" t="s">
        <v>82</v>
      </c>
      <c r="AY165" s="237" t="s">
        <v>114</v>
      </c>
    </row>
    <row r="166" s="2" customFormat="1" ht="21.75" customHeight="1">
      <c r="A166" s="38"/>
      <c r="B166" s="39"/>
      <c r="C166" s="259" t="s">
        <v>205</v>
      </c>
      <c r="D166" s="259" t="s">
        <v>196</v>
      </c>
      <c r="E166" s="260" t="s">
        <v>206</v>
      </c>
      <c r="F166" s="261" t="s">
        <v>207</v>
      </c>
      <c r="G166" s="262" t="s">
        <v>119</v>
      </c>
      <c r="H166" s="263">
        <v>0.624</v>
      </c>
      <c r="I166" s="264"/>
      <c r="J166" s="265">
        <f>ROUND(I166*H166,2)</f>
        <v>0</v>
      </c>
      <c r="K166" s="266"/>
      <c r="L166" s="267"/>
      <c r="M166" s="268" t="s">
        <v>1</v>
      </c>
      <c r="N166" s="269" t="s">
        <v>42</v>
      </c>
      <c r="O166" s="91"/>
      <c r="P166" s="222">
        <f>O166*H166</f>
        <v>0</v>
      </c>
      <c r="Q166" s="222">
        <v>0.13100000000000001</v>
      </c>
      <c r="R166" s="222">
        <f>Q166*H166</f>
        <v>0.081743999999999997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158</v>
      </c>
      <c r="AT166" s="224" t="s">
        <v>196</v>
      </c>
      <c r="AU166" s="224" t="s">
        <v>84</v>
      </c>
      <c r="AY166" s="17" t="s">
        <v>114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82</v>
      </c>
      <c r="BK166" s="225">
        <f>ROUND(I166*H166,2)</f>
        <v>0</v>
      </c>
      <c r="BL166" s="17" t="s">
        <v>120</v>
      </c>
      <c r="BM166" s="224" t="s">
        <v>208</v>
      </c>
    </row>
    <row r="167" s="15" customFormat="1">
      <c r="A167" s="15"/>
      <c r="B167" s="249"/>
      <c r="C167" s="250"/>
      <c r="D167" s="228" t="s">
        <v>122</v>
      </c>
      <c r="E167" s="251" t="s">
        <v>1</v>
      </c>
      <c r="F167" s="252" t="s">
        <v>209</v>
      </c>
      <c r="G167" s="250"/>
      <c r="H167" s="251" t="s">
        <v>1</v>
      </c>
      <c r="I167" s="253"/>
      <c r="J167" s="250"/>
      <c r="K167" s="250"/>
      <c r="L167" s="254"/>
      <c r="M167" s="255"/>
      <c r="N167" s="256"/>
      <c r="O167" s="256"/>
      <c r="P167" s="256"/>
      <c r="Q167" s="256"/>
      <c r="R167" s="256"/>
      <c r="S167" s="256"/>
      <c r="T167" s="25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8" t="s">
        <v>122</v>
      </c>
      <c r="AU167" s="258" t="s">
        <v>84</v>
      </c>
      <c r="AV167" s="15" t="s">
        <v>82</v>
      </c>
      <c r="AW167" s="15" t="s">
        <v>34</v>
      </c>
      <c r="AX167" s="15" t="s">
        <v>77</v>
      </c>
      <c r="AY167" s="258" t="s">
        <v>114</v>
      </c>
    </row>
    <row r="168" s="13" customFormat="1">
      <c r="A168" s="13"/>
      <c r="B168" s="226"/>
      <c r="C168" s="227"/>
      <c r="D168" s="228" t="s">
        <v>122</v>
      </c>
      <c r="E168" s="229" t="s">
        <v>1</v>
      </c>
      <c r="F168" s="230" t="s">
        <v>210</v>
      </c>
      <c r="G168" s="227"/>
      <c r="H168" s="231">
        <v>0.59999999999999998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122</v>
      </c>
      <c r="AU168" s="237" t="s">
        <v>84</v>
      </c>
      <c r="AV168" s="13" t="s">
        <v>84</v>
      </c>
      <c r="AW168" s="13" t="s">
        <v>34</v>
      </c>
      <c r="AX168" s="13" t="s">
        <v>82</v>
      </c>
      <c r="AY168" s="237" t="s">
        <v>114</v>
      </c>
    </row>
    <row r="169" s="13" customFormat="1">
      <c r="A169" s="13"/>
      <c r="B169" s="226"/>
      <c r="C169" s="227"/>
      <c r="D169" s="228" t="s">
        <v>122</v>
      </c>
      <c r="E169" s="227"/>
      <c r="F169" s="230" t="s">
        <v>211</v>
      </c>
      <c r="G169" s="227"/>
      <c r="H169" s="231">
        <v>0.624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122</v>
      </c>
      <c r="AU169" s="237" t="s">
        <v>84</v>
      </c>
      <c r="AV169" s="13" t="s">
        <v>84</v>
      </c>
      <c r="AW169" s="13" t="s">
        <v>4</v>
      </c>
      <c r="AX169" s="13" t="s">
        <v>82</v>
      </c>
      <c r="AY169" s="237" t="s">
        <v>114</v>
      </c>
    </row>
    <row r="170" s="2" customFormat="1" ht="21.75" customHeight="1">
      <c r="A170" s="38"/>
      <c r="B170" s="39"/>
      <c r="C170" s="212" t="s">
        <v>212</v>
      </c>
      <c r="D170" s="212" t="s">
        <v>116</v>
      </c>
      <c r="E170" s="213" t="s">
        <v>213</v>
      </c>
      <c r="F170" s="214" t="s">
        <v>214</v>
      </c>
      <c r="G170" s="215" t="s">
        <v>119</v>
      </c>
      <c r="H170" s="216">
        <v>15</v>
      </c>
      <c r="I170" s="217"/>
      <c r="J170" s="218">
        <f>ROUND(I170*H170,2)</f>
        <v>0</v>
      </c>
      <c r="K170" s="219"/>
      <c r="L170" s="44"/>
      <c r="M170" s="220" t="s">
        <v>1</v>
      </c>
      <c r="N170" s="221" t="s">
        <v>42</v>
      </c>
      <c r="O170" s="91"/>
      <c r="P170" s="222">
        <f>O170*H170</f>
        <v>0</v>
      </c>
      <c r="Q170" s="222">
        <v>0.10362</v>
      </c>
      <c r="R170" s="222">
        <f>Q170*H170</f>
        <v>1.5543</v>
      </c>
      <c r="S170" s="222">
        <v>0</v>
      </c>
      <c r="T170" s="22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4" t="s">
        <v>120</v>
      </c>
      <c r="AT170" s="224" t="s">
        <v>116</v>
      </c>
      <c r="AU170" s="224" t="s">
        <v>84</v>
      </c>
      <c r="AY170" s="17" t="s">
        <v>114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7" t="s">
        <v>82</v>
      </c>
      <c r="BK170" s="225">
        <f>ROUND(I170*H170,2)</f>
        <v>0</v>
      </c>
      <c r="BL170" s="17" t="s">
        <v>120</v>
      </c>
      <c r="BM170" s="224" t="s">
        <v>215</v>
      </c>
    </row>
    <row r="171" s="2" customFormat="1" ht="21.75" customHeight="1">
      <c r="A171" s="38"/>
      <c r="B171" s="39"/>
      <c r="C171" s="259" t="s">
        <v>216</v>
      </c>
      <c r="D171" s="259" t="s">
        <v>196</v>
      </c>
      <c r="E171" s="260" t="s">
        <v>217</v>
      </c>
      <c r="F171" s="261" t="s">
        <v>218</v>
      </c>
      <c r="G171" s="262" t="s">
        <v>119</v>
      </c>
      <c r="H171" s="263">
        <v>11.44</v>
      </c>
      <c r="I171" s="264"/>
      <c r="J171" s="265">
        <f>ROUND(I171*H171,2)</f>
        <v>0</v>
      </c>
      <c r="K171" s="266"/>
      <c r="L171" s="267"/>
      <c r="M171" s="268" t="s">
        <v>1</v>
      </c>
      <c r="N171" s="269" t="s">
        <v>42</v>
      </c>
      <c r="O171" s="91"/>
      <c r="P171" s="222">
        <f>O171*H171</f>
        <v>0</v>
      </c>
      <c r="Q171" s="222">
        <v>0.17599999999999999</v>
      </c>
      <c r="R171" s="222">
        <f>Q171*H171</f>
        <v>2.0134399999999997</v>
      </c>
      <c r="S171" s="222">
        <v>0</v>
      </c>
      <c r="T171" s="223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4" t="s">
        <v>158</v>
      </c>
      <c r="AT171" s="224" t="s">
        <v>196</v>
      </c>
      <c r="AU171" s="224" t="s">
        <v>84</v>
      </c>
      <c r="AY171" s="17" t="s">
        <v>114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7" t="s">
        <v>82</v>
      </c>
      <c r="BK171" s="225">
        <f>ROUND(I171*H171,2)</f>
        <v>0</v>
      </c>
      <c r="BL171" s="17" t="s">
        <v>120</v>
      </c>
      <c r="BM171" s="224" t="s">
        <v>219</v>
      </c>
    </row>
    <row r="172" s="13" customFormat="1">
      <c r="A172" s="13"/>
      <c r="B172" s="226"/>
      <c r="C172" s="227"/>
      <c r="D172" s="228" t="s">
        <v>122</v>
      </c>
      <c r="E172" s="229" t="s">
        <v>1</v>
      </c>
      <c r="F172" s="230" t="s">
        <v>220</v>
      </c>
      <c r="G172" s="227"/>
      <c r="H172" s="231">
        <v>15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122</v>
      </c>
      <c r="AU172" s="237" t="s">
        <v>84</v>
      </c>
      <c r="AV172" s="13" t="s">
        <v>84</v>
      </c>
      <c r="AW172" s="13" t="s">
        <v>34</v>
      </c>
      <c r="AX172" s="13" t="s">
        <v>77</v>
      </c>
      <c r="AY172" s="237" t="s">
        <v>114</v>
      </c>
    </row>
    <row r="173" s="15" customFormat="1">
      <c r="A173" s="15"/>
      <c r="B173" s="249"/>
      <c r="C173" s="250"/>
      <c r="D173" s="228" t="s">
        <v>122</v>
      </c>
      <c r="E173" s="251" t="s">
        <v>1</v>
      </c>
      <c r="F173" s="252" t="s">
        <v>221</v>
      </c>
      <c r="G173" s="250"/>
      <c r="H173" s="251" t="s">
        <v>1</v>
      </c>
      <c r="I173" s="253"/>
      <c r="J173" s="250"/>
      <c r="K173" s="250"/>
      <c r="L173" s="254"/>
      <c r="M173" s="255"/>
      <c r="N173" s="256"/>
      <c r="O173" s="256"/>
      <c r="P173" s="256"/>
      <c r="Q173" s="256"/>
      <c r="R173" s="256"/>
      <c r="S173" s="256"/>
      <c r="T173" s="257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8" t="s">
        <v>122</v>
      </c>
      <c r="AU173" s="258" t="s">
        <v>84</v>
      </c>
      <c r="AV173" s="15" t="s">
        <v>82</v>
      </c>
      <c r="AW173" s="15" t="s">
        <v>34</v>
      </c>
      <c r="AX173" s="15" t="s">
        <v>77</v>
      </c>
      <c r="AY173" s="258" t="s">
        <v>114</v>
      </c>
    </row>
    <row r="174" s="13" customFormat="1">
      <c r="A174" s="13"/>
      <c r="B174" s="226"/>
      <c r="C174" s="227"/>
      <c r="D174" s="228" t="s">
        <v>122</v>
      </c>
      <c r="E174" s="229" t="s">
        <v>1</v>
      </c>
      <c r="F174" s="230" t="s">
        <v>222</v>
      </c>
      <c r="G174" s="227"/>
      <c r="H174" s="231">
        <v>-4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122</v>
      </c>
      <c r="AU174" s="237" t="s">
        <v>84</v>
      </c>
      <c r="AV174" s="13" t="s">
        <v>84</v>
      </c>
      <c r="AW174" s="13" t="s">
        <v>34</v>
      </c>
      <c r="AX174" s="13" t="s">
        <v>77</v>
      </c>
      <c r="AY174" s="237" t="s">
        <v>114</v>
      </c>
    </row>
    <row r="175" s="14" customFormat="1">
      <c r="A175" s="14"/>
      <c r="B175" s="238"/>
      <c r="C175" s="239"/>
      <c r="D175" s="228" t="s">
        <v>122</v>
      </c>
      <c r="E175" s="240" t="s">
        <v>1</v>
      </c>
      <c r="F175" s="241" t="s">
        <v>146</v>
      </c>
      <c r="G175" s="239"/>
      <c r="H175" s="242">
        <v>11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122</v>
      </c>
      <c r="AU175" s="248" t="s">
        <v>84</v>
      </c>
      <c r="AV175" s="14" t="s">
        <v>120</v>
      </c>
      <c r="AW175" s="14" t="s">
        <v>34</v>
      </c>
      <c r="AX175" s="14" t="s">
        <v>82</v>
      </c>
      <c r="AY175" s="248" t="s">
        <v>114</v>
      </c>
    </row>
    <row r="176" s="13" customFormat="1">
      <c r="A176" s="13"/>
      <c r="B176" s="226"/>
      <c r="C176" s="227"/>
      <c r="D176" s="228" t="s">
        <v>122</v>
      </c>
      <c r="E176" s="227"/>
      <c r="F176" s="230" t="s">
        <v>223</v>
      </c>
      <c r="G176" s="227"/>
      <c r="H176" s="231">
        <v>11.44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122</v>
      </c>
      <c r="AU176" s="237" t="s">
        <v>84</v>
      </c>
      <c r="AV176" s="13" t="s">
        <v>84</v>
      </c>
      <c r="AW176" s="13" t="s">
        <v>4</v>
      </c>
      <c r="AX176" s="13" t="s">
        <v>82</v>
      </c>
      <c r="AY176" s="237" t="s">
        <v>114</v>
      </c>
    </row>
    <row r="177" s="2" customFormat="1" ht="21.75" customHeight="1">
      <c r="A177" s="38"/>
      <c r="B177" s="39"/>
      <c r="C177" s="259" t="s">
        <v>224</v>
      </c>
      <c r="D177" s="259" t="s">
        <v>196</v>
      </c>
      <c r="E177" s="260" t="s">
        <v>225</v>
      </c>
      <c r="F177" s="261" t="s">
        <v>226</v>
      </c>
      <c r="G177" s="262" t="s">
        <v>119</v>
      </c>
      <c r="H177" s="263">
        <v>4.1600000000000001</v>
      </c>
      <c r="I177" s="264"/>
      <c r="J177" s="265">
        <f>ROUND(I177*H177,2)</f>
        <v>0</v>
      </c>
      <c r="K177" s="266"/>
      <c r="L177" s="267"/>
      <c r="M177" s="268" t="s">
        <v>1</v>
      </c>
      <c r="N177" s="269" t="s">
        <v>42</v>
      </c>
      <c r="O177" s="91"/>
      <c r="P177" s="222">
        <f>O177*H177</f>
        <v>0</v>
      </c>
      <c r="Q177" s="222">
        <v>0.17499999999999999</v>
      </c>
      <c r="R177" s="222">
        <f>Q177*H177</f>
        <v>0.72799999999999998</v>
      </c>
      <c r="S177" s="222">
        <v>0</v>
      </c>
      <c r="T177" s="223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4" t="s">
        <v>158</v>
      </c>
      <c r="AT177" s="224" t="s">
        <v>196</v>
      </c>
      <c r="AU177" s="224" t="s">
        <v>84</v>
      </c>
      <c r="AY177" s="17" t="s">
        <v>114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7" t="s">
        <v>82</v>
      </c>
      <c r="BK177" s="225">
        <f>ROUND(I177*H177,2)</f>
        <v>0</v>
      </c>
      <c r="BL177" s="17" t="s">
        <v>120</v>
      </c>
      <c r="BM177" s="224" t="s">
        <v>227</v>
      </c>
    </row>
    <row r="178" s="15" customFormat="1">
      <c r="A178" s="15"/>
      <c r="B178" s="249"/>
      <c r="C178" s="250"/>
      <c r="D178" s="228" t="s">
        <v>122</v>
      </c>
      <c r="E178" s="251" t="s">
        <v>1</v>
      </c>
      <c r="F178" s="252" t="s">
        <v>228</v>
      </c>
      <c r="G178" s="250"/>
      <c r="H178" s="251" t="s">
        <v>1</v>
      </c>
      <c r="I178" s="253"/>
      <c r="J178" s="250"/>
      <c r="K178" s="250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122</v>
      </c>
      <c r="AU178" s="258" t="s">
        <v>84</v>
      </c>
      <c r="AV178" s="15" t="s">
        <v>82</v>
      </c>
      <c r="AW178" s="15" t="s">
        <v>34</v>
      </c>
      <c r="AX178" s="15" t="s">
        <v>77</v>
      </c>
      <c r="AY178" s="258" t="s">
        <v>114</v>
      </c>
    </row>
    <row r="179" s="13" customFormat="1">
      <c r="A179" s="13"/>
      <c r="B179" s="226"/>
      <c r="C179" s="227"/>
      <c r="D179" s="228" t="s">
        <v>122</v>
      </c>
      <c r="E179" s="229" t="s">
        <v>1</v>
      </c>
      <c r="F179" s="230" t="s">
        <v>229</v>
      </c>
      <c r="G179" s="227"/>
      <c r="H179" s="231">
        <v>4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122</v>
      </c>
      <c r="AU179" s="237" t="s">
        <v>84</v>
      </c>
      <c r="AV179" s="13" t="s">
        <v>84</v>
      </c>
      <c r="AW179" s="13" t="s">
        <v>34</v>
      </c>
      <c r="AX179" s="13" t="s">
        <v>82</v>
      </c>
      <c r="AY179" s="237" t="s">
        <v>114</v>
      </c>
    </row>
    <row r="180" s="13" customFormat="1">
      <c r="A180" s="13"/>
      <c r="B180" s="226"/>
      <c r="C180" s="227"/>
      <c r="D180" s="228" t="s">
        <v>122</v>
      </c>
      <c r="E180" s="227"/>
      <c r="F180" s="230" t="s">
        <v>230</v>
      </c>
      <c r="G180" s="227"/>
      <c r="H180" s="231">
        <v>4.1600000000000001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122</v>
      </c>
      <c r="AU180" s="237" t="s">
        <v>84</v>
      </c>
      <c r="AV180" s="13" t="s">
        <v>84</v>
      </c>
      <c r="AW180" s="13" t="s">
        <v>4</v>
      </c>
      <c r="AX180" s="13" t="s">
        <v>82</v>
      </c>
      <c r="AY180" s="237" t="s">
        <v>114</v>
      </c>
    </row>
    <row r="181" s="12" customFormat="1" ht="22.8" customHeight="1">
      <c r="A181" s="12"/>
      <c r="B181" s="196"/>
      <c r="C181" s="197"/>
      <c r="D181" s="198" t="s">
        <v>76</v>
      </c>
      <c r="E181" s="210" t="s">
        <v>164</v>
      </c>
      <c r="F181" s="210" t="s">
        <v>231</v>
      </c>
      <c r="G181" s="197"/>
      <c r="H181" s="197"/>
      <c r="I181" s="200"/>
      <c r="J181" s="211">
        <f>BK181</f>
        <v>0</v>
      </c>
      <c r="K181" s="197"/>
      <c r="L181" s="202"/>
      <c r="M181" s="203"/>
      <c r="N181" s="204"/>
      <c r="O181" s="204"/>
      <c r="P181" s="205">
        <f>SUM(P182:P197)</f>
        <v>0</v>
      </c>
      <c r="Q181" s="204"/>
      <c r="R181" s="205">
        <f>SUM(R182:R197)</f>
        <v>10.57948</v>
      </c>
      <c r="S181" s="204"/>
      <c r="T181" s="206">
        <f>SUM(T182:T197)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7" t="s">
        <v>82</v>
      </c>
      <c r="AT181" s="208" t="s">
        <v>76</v>
      </c>
      <c r="AU181" s="208" t="s">
        <v>82</v>
      </c>
      <c r="AY181" s="207" t="s">
        <v>114</v>
      </c>
      <c r="BK181" s="209">
        <f>SUM(BK182:BK197)</f>
        <v>0</v>
      </c>
    </row>
    <row r="182" s="2" customFormat="1" ht="33" customHeight="1">
      <c r="A182" s="38"/>
      <c r="B182" s="39"/>
      <c r="C182" s="212" t="s">
        <v>232</v>
      </c>
      <c r="D182" s="212" t="s">
        <v>116</v>
      </c>
      <c r="E182" s="213" t="s">
        <v>233</v>
      </c>
      <c r="F182" s="214" t="s">
        <v>234</v>
      </c>
      <c r="G182" s="215" t="s">
        <v>135</v>
      </c>
      <c r="H182" s="216">
        <v>46</v>
      </c>
      <c r="I182" s="217"/>
      <c r="J182" s="218">
        <f>ROUND(I182*H182,2)</f>
        <v>0</v>
      </c>
      <c r="K182" s="219"/>
      <c r="L182" s="44"/>
      <c r="M182" s="220" t="s">
        <v>1</v>
      </c>
      <c r="N182" s="221" t="s">
        <v>42</v>
      </c>
      <c r="O182" s="91"/>
      <c r="P182" s="222">
        <f>O182*H182</f>
        <v>0</v>
      </c>
      <c r="Q182" s="222">
        <v>0.15540000000000001</v>
      </c>
      <c r="R182" s="222">
        <f>Q182*H182</f>
        <v>7.1484000000000005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120</v>
      </c>
      <c r="AT182" s="224" t="s">
        <v>116</v>
      </c>
      <c r="AU182" s="224" t="s">
        <v>84</v>
      </c>
      <c r="AY182" s="17" t="s">
        <v>114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82</v>
      </c>
      <c r="BK182" s="225">
        <f>ROUND(I182*H182,2)</f>
        <v>0</v>
      </c>
      <c r="BL182" s="17" t="s">
        <v>120</v>
      </c>
      <c r="BM182" s="224" t="s">
        <v>235</v>
      </c>
    </row>
    <row r="183" s="2" customFormat="1" ht="16.5" customHeight="1">
      <c r="A183" s="38"/>
      <c r="B183" s="39"/>
      <c r="C183" s="259" t="s">
        <v>236</v>
      </c>
      <c r="D183" s="259" t="s">
        <v>196</v>
      </c>
      <c r="E183" s="260" t="s">
        <v>237</v>
      </c>
      <c r="F183" s="261" t="s">
        <v>238</v>
      </c>
      <c r="G183" s="262" t="s">
        <v>135</v>
      </c>
      <c r="H183" s="263">
        <v>10.199999999999999</v>
      </c>
      <c r="I183" s="264"/>
      <c r="J183" s="265">
        <f>ROUND(I183*H183,2)</f>
        <v>0</v>
      </c>
      <c r="K183" s="266"/>
      <c r="L183" s="267"/>
      <c r="M183" s="268" t="s">
        <v>1</v>
      </c>
      <c r="N183" s="269" t="s">
        <v>42</v>
      </c>
      <c r="O183" s="91"/>
      <c r="P183" s="222">
        <f>O183*H183</f>
        <v>0</v>
      </c>
      <c r="Q183" s="222">
        <v>0.055</v>
      </c>
      <c r="R183" s="222">
        <f>Q183*H183</f>
        <v>0.56099999999999994</v>
      </c>
      <c r="S183" s="222">
        <v>0</v>
      </c>
      <c r="T183" s="22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4" t="s">
        <v>158</v>
      </c>
      <c r="AT183" s="224" t="s">
        <v>196</v>
      </c>
      <c r="AU183" s="224" t="s">
        <v>84</v>
      </c>
      <c r="AY183" s="17" t="s">
        <v>114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7" t="s">
        <v>82</v>
      </c>
      <c r="BK183" s="225">
        <f>ROUND(I183*H183,2)</f>
        <v>0</v>
      </c>
      <c r="BL183" s="17" t="s">
        <v>120</v>
      </c>
      <c r="BM183" s="224" t="s">
        <v>239</v>
      </c>
    </row>
    <row r="184" s="15" customFormat="1">
      <c r="A184" s="15"/>
      <c r="B184" s="249"/>
      <c r="C184" s="250"/>
      <c r="D184" s="228" t="s">
        <v>122</v>
      </c>
      <c r="E184" s="251" t="s">
        <v>1</v>
      </c>
      <c r="F184" s="252" t="s">
        <v>240</v>
      </c>
      <c r="G184" s="250"/>
      <c r="H184" s="251" t="s">
        <v>1</v>
      </c>
      <c r="I184" s="253"/>
      <c r="J184" s="250"/>
      <c r="K184" s="250"/>
      <c r="L184" s="254"/>
      <c r="M184" s="255"/>
      <c r="N184" s="256"/>
      <c r="O184" s="256"/>
      <c r="P184" s="256"/>
      <c r="Q184" s="256"/>
      <c r="R184" s="256"/>
      <c r="S184" s="256"/>
      <c r="T184" s="25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8" t="s">
        <v>122</v>
      </c>
      <c r="AU184" s="258" t="s">
        <v>84</v>
      </c>
      <c r="AV184" s="15" t="s">
        <v>82</v>
      </c>
      <c r="AW184" s="15" t="s">
        <v>34</v>
      </c>
      <c r="AX184" s="15" t="s">
        <v>77</v>
      </c>
      <c r="AY184" s="258" t="s">
        <v>114</v>
      </c>
    </row>
    <row r="185" s="13" customFormat="1">
      <c r="A185" s="13"/>
      <c r="B185" s="226"/>
      <c r="C185" s="227"/>
      <c r="D185" s="228" t="s">
        <v>122</v>
      </c>
      <c r="E185" s="229" t="s">
        <v>1</v>
      </c>
      <c r="F185" s="230" t="s">
        <v>172</v>
      </c>
      <c r="G185" s="227"/>
      <c r="H185" s="231">
        <v>10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122</v>
      </c>
      <c r="AU185" s="237" t="s">
        <v>84</v>
      </c>
      <c r="AV185" s="13" t="s">
        <v>84</v>
      </c>
      <c r="AW185" s="13" t="s">
        <v>34</v>
      </c>
      <c r="AX185" s="13" t="s">
        <v>82</v>
      </c>
      <c r="AY185" s="237" t="s">
        <v>114</v>
      </c>
    </row>
    <row r="186" s="13" customFormat="1">
      <c r="A186" s="13"/>
      <c r="B186" s="226"/>
      <c r="C186" s="227"/>
      <c r="D186" s="228" t="s">
        <v>122</v>
      </c>
      <c r="E186" s="227"/>
      <c r="F186" s="230" t="s">
        <v>241</v>
      </c>
      <c r="G186" s="227"/>
      <c r="H186" s="231">
        <v>10.199999999999999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122</v>
      </c>
      <c r="AU186" s="237" t="s">
        <v>84</v>
      </c>
      <c r="AV186" s="13" t="s">
        <v>84</v>
      </c>
      <c r="AW186" s="13" t="s">
        <v>4</v>
      </c>
      <c r="AX186" s="13" t="s">
        <v>82</v>
      </c>
      <c r="AY186" s="237" t="s">
        <v>114</v>
      </c>
    </row>
    <row r="187" s="2" customFormat="1" ht="16.5" customHeight="1">
      <c r="A187" s="38"/>
      <c r="B187" s="39"/>
      <c r="C187" s="259" t="s">
        <v>242</v>
      </c>
      <c r="D187" s="259" t="s">
        <v>196</v>
      </c>
      <c r="E187" s="260" t="s">
        <v>243</v>
      </c>
      <c r="F187" s="261" t="s">
        <v>244</v>
      </c>
      <c r="G187" s="262" t="s">
        <v>135</v>
      </c>
      <c r="H187" s="263">
        <v>30.600000000000001</v>
      </c>
      <c r="I187" s="264"/>
      <c r="J187" s="265">
        <f>ROUND(I187*H187,2)</f>
        <v>0</v>
      </c>
      <c r="K187" s="266"/>
      <c r="L187" s="267"/>
      <c r="M187" s="268" t="s">
        <v>1</v>
      </c>
      <c r="N187" s="269" t="s">
        <v>42</v>
      </c>
      <c r="O187" s="91"/>
      <c r="P187" s="222">
        <f>O187*H187</f>
        <v>0</v>
      </c>
      <c r="Q187" s="222">
        <v>0.080000000000000002</v>
      </c>
      <c r="R187" s="222">
        <f>Q187*H187</f>
        <v>2.448</v>
      </c>
      <c r="S187" s="222">
        <v>0</v>
      </c>
      <c r="T187" s="22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158</v>
      </c>
      <c r="AT187" s="224" t="s">
        <v>196</v>
      </c>
      <c r="AU187" s="224" t="s">
        <v>84</v>
      </c>
      <c r="AY187" s="17" t="s">
        <v>114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82</v>
      </c>
      <c r="BK187" s="225">
        <f>ROUND(I187*H187,2)</f>
        <v>0</v>
      </c>
      <c r="BL187" s="17" t="s">
        <v>120</v>
      </c>
      <c r="BM187" s="224" t="s">
        <v>245</v>
      </c>
    </row>
    <row r="188" s="15" customFormat="1">
      <c r="A188" s="15"/>
      <c r="B188" s="249"/>
      <c r="C188" s="250"/>
      <c r="D188" s="228" t="s">
        <v>122</v>
      </c>
      <c r="E188" s="251" t="s">
        <v>1</v>
      </c>
      <c r="F188" s="252" t="s">
        <v>246</v>
      </c>
      <c r="G188" s="250"/>
      <c r="H188" s="251" t="s">
        <v>1</v>
      </c>
      <c r="I188" s="253"/>
      <c r="J188" s="250"/>
      <c r="K188" s="250"/>
      <c r="L188" s="254"/>
      <c r="M188" s="255"/>
      <c r="N188" s="256"/>
      <c r="O188" s="256"/>
      <c r="P188" s="256"/>
      <c r="Q188" s="256"/>
      <c r="R188" s="256"/>
      <c r="S188" s="256"/>
      <c r="T188" s="25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8" t="s">
        <v>122</v>
      </c>
      <c r="AU188" s="258" t="s">
        <v>84</v>
      </c>
      <c r="AV188" s="15" t="s">
        <v>82</v>
      </c>
      <c r="AW188" s="15" t="s">
        <v>34</v>
      </c>
      <c r="AX188" s="15" t="s">
        <v>77</v>
      </c>
      <c r="AY188" s="258" t="s">
        <v>114</v>
      </c>
    </row>
    <row r="189" s="13" customFormat="1">
      <c r="A189" s="13"/>
      <c r="B189" s="226"/>
      <c r="C189" s="227"/>
      <c r="D189" s="228" t="s">
        <v>122</v>
      </c>
      <c r="E189" s="229" t="s">
        <v>1</v>
      </c>
      <c r="F189" s="230" t="s">
        <v>247</v>
      </c>
      <c r="G189" s="227"/>
      <c r="H189" s="231">
        <v>30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122</v>
      </c>
      <c r="AU189" s="237" t="s">
        <v>84</v>
      </c>
      <c r="AV189" s="13" t="s">
        <v>84</v>
      </c>
      <c r="AW189" s="13" t="s">
        <v>34</v>
      </c>
      <c r="AX189" s="13" t="s">
        <v>82</v>
      </c>
      <c r="AY189" s="237" t="s">
        <v>114</v>
      </c>
    </row>
    <row r="190" s="13" customFormat="1">
      <c r="A190" s="13"/>
      <c r="B190" s="226"/>
      <c r="C190" s="227"/>
      <c r="D190" s="228" t="s">
        <v>122</v>
      </c>
      <c r="E190" s="227"/>
      <c r="F190" s="230" t="s">
        <v>248</v>
      </c>
      <c r="G190" s="227"/>
      <c r="H190" s="231">
        <v>30.600000000000001</v>
      </c>
      <c r="I190" s="232"/>
      <c r="J190" s="227"/>
      <c r="K190" s="227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122</v>
      </c>
      <c r="AU190" s="237" t="s">
        <v>84</v>
      </c>
      <c r="AV190" s="13" t="s">
        <v>84</v>
      </c>
      <c r="AW190" s="13" t="s">
        <v>4</v>
      </c>
      <c r="AX190" s="13" t="s">
        <v>82</v>
      </c>
      <c r="AY190" s="237" t="s">
        <v>114</v>
      </c>
    </row>
    <row r="191" s="2" customFormat="1" ht="21.75" customHeight="1">
      <c r="A191" s="38"/>
      <c r="B191" s="39"/>
      <c r="C191" s="259" t="s">
        <v>249</v>
      </c>
      <c r="D191" s="259" t="s">
        <v>196</v>
      </c>
      <c r="E191" s="260" t="s">
        <v>250</v>
      </c>
      <c r="F191" s="261" t="s">
        <v>251</v>
      </c>
      <c r="G191" s="262" t="s">
        <v>135</v>
      </c>
      <c r="H191" s="263">
        <v>6</v>
      </c>
      <c r="I191" s="264"/>
      <c r="J191" s="265">
        <f>ROUND(I191*H191,2)</f>
        <v>0</v>
      </c>
      <c r="K191" s="266"/>
      <c r="L191" s="267"/>
      <c r="M191" s="268" t="s">
        <v>1</v>
      </c>
      <c r="N191" s="269" t="s">
        <v>42</v>
      </c>
      <c r="O191" s="91"/>
      <c r="P191" s="222">
        <f>O191*H191</f>
        <v>0</v>
      </c>
      <c r="Q191" s="222">
        <v>0.065670000000000006</v>
      </c>
      <c r="R191" s="222">
        <f>Q191*H191</f>
        <v>0.39402000000000004</v>
      </c>
      <c r="S191" s="222">
        <v>0</v>
      </c>
      <c r="T191" s="223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4" t="s">
        <v>158</v>
      </c>
      <c r="AT191" s="224" t="s">
        <v>196</v>
      </c>
      <c r="AU191" s="224" t="s">
        <v>84</v>
      </c>
      <c r="AY191" s="17" t="s">
        <v>114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7" t="s">
        <v>82</v>
      </c>
      <c r="BK191" s="225">
        <f>ROUND(I191*H191,2)</f>
        <v>0</v>
      </c>
      <c r="BL191" s="17" t="s">
        <v>120</v>
      </c>
      <c r="BM191" s="224" t="s">
        <v>252</v>
      </c>
    </row>
    <row r="192" s="13" customFormat="1">
      <c r="A192" s="13"/>
      <c r="B192" s="226"/>
      <c r="C192" s="227"/>
      <c r="D192" s="228" t="s">
        <v>122</v>
      </c>
      <c r="E192" s="229" t="s">
        <v>1</v>
      </c>
      <c r="F192" s="230" t="s">
        <v>147</v>
      </c>
      <c r="G192" s="227"/>
      <c r="H192" s="231">
        <v>6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122</v>
      </c>
      <c r="AU192" s="237" t="s">
        <v>84</v>
      </c>
      <c r="AV192" s="13" t="s">
        <v>84</v>
      </c>
      <c r="AW192" s="13" t="s">
        <v>34</v>
      </c>
      <c r="AX192" s="13" t="s">
        <v>82</v>
      </c>
      <c r="AY192" s="237" t="s">
        <v>114</v>
      </c>
    </row>
    <row r="193" s="2" customFormat="1" ht="33" customHeight="1">
      <c r="A193" s="38"/>
      <c r="B193" s="39"/>
      <c r="C193" s="212" t="s">
        <v>253</v>
      </c>
      <c r="D193" s="212" t="s">
        <v>116</v>
      </c>
      <c r="E193" s="213" t="s">
        <v>254</v>
      </c>
      <c r="F193" s="214" t="s">
        <v>255</v>
      </c>
      <c r="G193" s="215" t="s">
        <v>135</v>
      </c>
      <c r="H193" s="216">
        <v>46</v>
      </c>
      <c r="I193" s="217"/>
      <c r="J193" s="218">
        <f>ROUND(I193*H193,2)</f>
        <v>0</v>
      </c>
      <c r="K193" s="219"/>
      <c r="L193" s="44"/>
      <c r="M193" s="220" t="s">
        <v>1</v>
      </c>
      <c r="N193" s="221" t="s">
        <v>42</v>
      </c>
      <c r="O193" s="91"/>
      <c r="P193" s="222">
        <f>O193*H193</f>
        <v>0</v>
      </c>
      <c r="Q193" s="222">
        <v>0.00060999999999999997</v>
      </c>
      <c r="R193" s="222">
        <f>Q193*H193</f>
        <v>0.028059999999999998</v>
      </c>
      <c r="S193" s="222">
        <v>0</v>
      </c>
      <c r="T193" s="22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4" t="s">
        <v>120</v>
      </c>
      <c r="AT193" s="224" t="s">
        <v>116</v>
      </c>
      <c r="AU193" s="224" t="s">
        <v>84</v>
      </c>
      <c r="AY193" s="17" t="s">
        <v>114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7" t="s">
        <v>82</v>
      </c>
      <c r="BK193" s="225">
        <f>ROUND(I193*H193,2)</f>
        <v>0</v>
      </c>
      <c r="BL193" s="17" t="s">
        <v>120</v>
      </c>
      <c r="BM193" s="224" t="s">
        <v>256</v>
      </c>
    </row>
    <row r="194" s="2" customFormat="1">
      <c r="A194" s="38"/>
      <c r="B194" s="39"/>
      <c r="C194" s="40"/>
      <c r="D194" s="228" t="s">
        <v>257</v>
      </c>
      <c r="E194" s="40"/>
      <c r="F194" s="270" t="s">
        <v>258</v>
      </c>
      <c r="G194" s="40"/>
      <c r="H194" s="40"/>
      <c r="I194" s="271"/>
      <c r="J194" s="40"/>
      <c r="K194" s="40"/>
      <c r="L194" s="44"/>
      <c r="M194" s="272"/>
      <c r="N194" s="273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257</v>
      </c>
      <c r="AU194" s="17" t="s">
        <v>84</v>
      </c>
    </row>
    <row r="195" s="13" customFormat="1">
      <c r="A195" s="13"/>
      <c r="B195" s="226"/>
      <c r="C195" s="227"/>
      <c r="D195" s="228" t="s">
        <v>122</v>
      </c>
      <c r="E195" s="229" t="s">
        <v>1</v>
      </c>
      <c r="F195" s="230" t="s">
        <v>259</v>
      </c>
      <c r="G195" s="227"/>
      <c r="H195" s="231">
        <v>46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122</v>
      </c>
      <c r="AU195" s="237" t="s">
        <v>84</v>
      </c>
      <c r="AV195" s="13" t="s">
        <v>84</v>
      </c>
      <c r="AW195" s="13" t="s">
        <v>34</v>
      </c>
      <c r="AX195" s="13" t="s">
        <v>82</v>
      </c>
      <c r="AY195" s="237" t="s">
        <v>114</v>
      </c>
    </row>
    <row r="196" s="2" customFormat="1" ht="21.75" customHeight="1">
      <c r="A196" s="38"/>
      <c r="B196" s="39"/>
      <c r="C196" s="212" t="s">
        <v>260</v>
      </c>
      <c r="D196" s="212" t="s">
        <v>116</v>
      </c>
      <c r="E196" s="213" t="s">
        <v>261</v>
      </c>
      <c r="F196" s="214" t="s">
        <v>262</v>
      </c>
      <c r="G196" s="215" t="s">
        <v>135</v>
      </c>
      <c r="H196" s="216">
        <v>46</v>
      </c>
      <c r="I196" s="217"/>
      <c r="J196" s="218">
        <f>ROUND(I196*H196,2)</f>
        <v>0</v>
      </c>
      <c r="K196" s="219"/>
      <c r="L196" s="44"/>
      <c r="M196" s="220" t="s">
        <v>1</v>
      </c>
      <c r="N196" s="221" t="s">
        <v>42</v>
      </c>
      <c r="O196" s="91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4" t="s">
        <v>120</v>
      </c>
      <c r="AT196" s="224" t="s">
        <v>116</v>
      </c>
      <c r="AU196" s="224" t="s">
        <v>84</v>
      </c>
      <c r="AY196" s="17" t="s">
        <v>114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7" t="s">
        <v>82</v>
      </c>
      <c r="BK196" s="225">
        <f>ROUND(I196*H196,2)</f>
        <v>0</v>
      </c>
      <c r="BL196" s="17" t="s">
        <v>120</v>
      </c>
      <c r="BM196" s="224" t="s">
        <v>263</v>
      </c>
    </row>
    <row r="197" s="13" customFormat="1">
      <c r="A197" s="13"/>
      <c r="B197" s="226"/>
      <c r="C197" s="227"/>
      <c r="D197" s="228" t="s">
        <v>122</v>
      </c>
      <c r="E197" s="229" t="s">
        <v>1</v>
      </c>
      <c r="F197" s="230" t="s">
        <v>259</v>
      </c>
      <c r="G197" s="227"/>
      <c r="H197" s="231">
        <v>46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122</v>
      </c>
      <c r="AU197" s="237" t="s">
        <v>84</v>
      </c>
      <c r="AV197" s="13" t="s">
        <v>84</v>
      </c>
      <c r="AW197" s="13" t="s">
        <v>34</v>
      </c>
      <c r="AX197" s="13" t="s">
        <v>82</v>
      </c>
      <c r="AY197" s="237" t="s">
        <v>114</v>
      </c>
    </row>
    <row r="198" s="12" customFormat="1" ht="22.8" customHeight="1">
      <c r="A198" s="12"/>
      <c r="B198" s="196"/>
      <c r="C198" s="197"/>
      <c r="D198" s="198" t="s">
        <v>76</v>
      </c>
      <c r="E198" s="210" t="s">
        <v>264</v>
      </c>
      <c r="F198" s="210" t="s">
        <v>265</v>
      </c>
      <c r="G198" s="197"/>
      <c r="H198" s="197"/>
      <c r="I198" s="200"/>
      <c r="J198" s="211">
        <f>BK198</f>
        <v>0</v>
      </c>
      <c r="K198" s="197"/>
      <c r="L198" s="202"/>
      <c r="M198" s="203"/>
      <c r="N198" s="204"/>
      <c r="O198" s="204"/>
      <c r="P198" s="205">
        <f>SUM(P199:P216)</f>
        <v>0</v>
      </c>
      <c r="Q198" s="204"/>
      <c r="R198" s="205">
        <f>SUM(R199:R216)</f>
        <v>0</v>
      </c>
      <c r="S198" s="204"/>
      <c r="T198" s="206">
        <f>SUM(T199:T216)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7" t="s">
        <v>82</v>
      </c>
      <c r="AT198" s="208" t="s">
        <v>76</v>
      </c>
      <c r="AU198" s="208" t="s">
        <v>82</v>
      </c>
      <c r="AY198" s="207" t="s">
        <v>114</v>
      </c>
      <c r="BK198" s="209">
        <f>SUM(BK199:BK216)</f>
        <v>0</v>
      </c>
    </row>
    <row r="199" s="2" customFormat="1" ht="21.75" customHeight="1">
      <c r="A199" s="38"/>
      <c r="B199" s="39"/>
      <c r="C199" s="212" t="s">
        <v>266</v>
      </c>
      <c r="D199" s="212" t="s">
        <v>116</v>
      </c>
      <c r="E199" s="213" t="s">
        <v>267</v>
      </c>
      <c r="F199" s="214" t="s">
        <v>268</v>
      </c>
      <c r="G199" s="215" t="s">
        <v>269</v>
      </c>
      <c r="H199" s="216">
        <v>20.010000000000002</v>
      </c>
      <c r="I199" s="217"/>
      <c r="J199" s="218">
        <f>ROUND(I199*H199,2)</f>
        <v>0</v>
      </c>
      <c r="K199" s="219"/>
      <c r="L199" s="44"/>
      <c r="M199" s="220" t="s">
        <v>1</v>
      </c>
      <c r="N199" s="221" t="s">
        <v>42</v>
      </c>
      <c r="O199" s="91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4" t="s">
        <v>120</v>
      </c>
      <c r="AT199" s="224" t="s">
        <v>116</v>
      </c>
      <c r="AU199" s="224" t="s">
        <v>84</v>
      </c>
      <c r="AY199" s="17" t="s">
        <v>114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7" t="s">
        <v>82</v>
      </c>
      <c r="BK199" s="225">
        <f>ROUND(I199*H199,2)</f>
        <v>0</v>
      </c>
      <c r="BL199" s="17" t="s">
        <v>120</v>
      </c>
      <c r="BM199" s="224" t="s">
        <v>270</v>
      </c>
    </row>
    <row r="200" s="15" customFormat="1">
      <c r="A200" s="15"/>
      <c r="B200" s="249"/>
      <c r="C200" s="250"/>
      <c r="D200" s="228" t="s">
        <v>122</v>
      </c>
      <c r="E200" s="251" t="s">
        <v>1</v>
      </c>
      <c r="F200" s="252" t="s">
        <v>271</v>
      </c>
      <c r="G200" s="250"/>
      <c r="H200" s="251" t="s">
        <v>1</v>
      </c>
      <c r="I200" s="253"/>
      <c r="J200" s="250"/>
      <c r="K200" s="250"/>
      <c r="L200" s="254"/>
      <c r="M200" s="255"/>
      <c r="N200" s="256"/>
      <c r="O200" s="256"/>
      <c r="P200" s="256"/>
      <c r="Q200" s="256"/>
      <c r="R200" s="256"/>
      <c r="S200" s="256"/>
      <c r="T200" s="25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8" t="s">
        <v>122</v>
      </c>
      <c r="AU200" s="258" t="s">
        <v>84</v>
      </c>
      <c r="AV200" s="15" t="s">
        <v>82</v>
      </c>
      <c r="AW200" s="15" t="s">
        <v>34</v>
      </c>
      <c r="AX200" s="15" t="s">
        <v>77</v>
      </c>
      <c r="AY200" s="258" t="s">
        <v>114</v>
      </c>
    </row>
    <row r="201" s="13" customFormat="1">
      <c r="A201" s="13"/>
      <c r="B201" s="226"/>
      <c r="C201" s="227"/>
      <c r="D201" s="228" t="s">
        <v>122</v>
      </c>
      <c r="E201" s="229" t="s">
        <v>1</v>
      </c>
      <c r="F201" s="230" t="s">
        <v>272</v>
      </c>
      <c r="G201" s="227"/>
      <c r="H201" s="231">
        <v>20.010000000000002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122</v>
      </c>
      <c r="AU201" s="237" t="s">
        <v>84</v>
      </c>
      <c r="AV201" s="13" t="s">
        <v>84</v>
      </c>
      <c r="AW201" s="13" t="s">
        <v>34</v>
      </c>
      <c r="AX201" s="13" t="s">
        <v>82</v>
      </c>
      <c r="AY201" s="237" t="s">
        <v>114</v>
      </c>
    </row>
    <row r="202" s="2" customFormat="1" ht="21.75" customHeight="1">
      <c r="A202" s="38"/>
      <c r="B202" s="39"/>
      <c r="C202" s="212" t="s">
        <v>273</v>
      </c>
      <c r="D202" s="212" t="s">
        <v>116</v>
      </c>
      <c r="E202" s="213" t="s">
        <v>274</v>
      </c>
      <c r="F202" s="214" t="s">
        <v>275</v>
      </c>
      <c r="G202" s="215" t="s">
        <v>269</v>
      </c>
      <c r="H202" s="216">
        <v>180.09</v>
      </c>
      <c r="I202" s="217"/>
      <c r="J202" s="218">
        <f>ROUND(I202*H202,2)</f>
        <v>0</v>
      </c>
      <c r="K202" s="219"/>
      <c r="L202" s="44"/>
      <c r="M202" s="220" t="s">
        <v>1</v>
      </c>
      <c r="N202" s="221" t="s">
        <v>42</v>
      </c>
      <c r="O202" s="91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4" t="s">
        <v>120</v>
      </c>
      <c r="AT202" s="224" t="s">
        <v>116</v>
      </c>
      <c r="AU202" s="224" t="s">
        <v>84</v>
      </c>
      <c r="AY202" s="17" t="s">
        <v>114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7" t="s">
        <v>82</v>
      </c>
      <c r="BK202" s="225">
        <f>ROUND(I202*H202,2)</f>
        <v>0</v>
      </c>
      <c r="BL202" s="17" t="s">
        <v>120</v>
      </c>
      <c r="BM202" s="224" t="s">
        <v>276</v>
      </c>
    </row>
    <row r="203" s="15" customFormat="1">
      <c r="A203" s="15"/>
      <c r="B203" s="249"/>
      <c r="C203" s="250"/>
      <c r="D203" s="228" t="s">
        <v>122</v>
      </c>
      <c r="E203" s="251" t="s">
        <v>1</v>
      </c>
      <c r="F203" s="252" t="s">
        <v>271</v>
      </c>
      <c r="G203" s="250"/>
      <c r="H203" s="251" t="s">
        <v>1</v>
      </c>
      <c r="I203" s="253"/>
      <c r="J203" s="250"/>
      <c r="K203" s="250"/>
      <c r="L203" s="254"/>
      <c r="M203" s="255"/>
      <c r="N203" s="256"/>
      <c r="O203" s="256"/>
      <c r="P203" s="256"/>
      <c r="Q203" s="256"/>
      <c r="R203" s="256"/>
      <c r="S203" s="256"/>
      <c r="T203" s="25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8" t="s">
        <v>122</v>
      </c>
      <c r="AU203" s="258" t="s">
        <v>84</v>
      </c>
      <c r="AV203" s="15" t="s">
        <v>82</v>
      </c>
      <c r="AW203" s="15" t="s">
        <v>34</v>
      </c>
      <c r="AX203" s="15" t="s">
        <v>77</v>
      </c>
      <c r="AY203" s="258" t="s">
        <v>114</v>
      </c>
    </row>
    <row r="204" s="13" customFormat="1">
      <c r="A204" s="13"/>
      <c r="B204" s="226"/>
      <c r="C204" s="227"/>
      <c r="D204" s="228" t="s">
        <v>122</v>
      </c>
      <c r="E204" s="229" t="s">
        <v>1</v>
      </c>
      <c r="F204" s="230" t="s">
        <v>277</v>
      </c>
      <c r="G204" s="227"/>
      <c r="H204" s="231">
        <v>180.09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122</v>
      </c>
      <c r="AU204" s="237" t="s">
        <v>84</v>
      </c>
      <c r="AV204" s="13" t="s">
        <v>84</v>
      </c>
      <c r="AW204" s="13" t="s">
        <v>34</v>
      </c>
      <c r="AX204" s="13" t="s">
        <v>82</v>
      </c>
      <c r="AY204" s="237" t="s">
        <v>114</v>
      </c>
    </row>
    <row r="205" s="2" customFormat="1" ht="21.75" customHeight="1">
      <c r="A205" s="38"/>
      <c r="B205" s="39"/>
      <c r="C205" s="212" t="s">
        <v>278</v>
      </c>
      <c r="D205" s="212" t="s">
        <v>116</v>
      </c>
      <c r="E205" s="213" t="s">
        <v>279</v>
      </c>
      <c r="F205" s="214" t="s">
        <v>280</v>
      </c>
      <c r="G205" s="215" t="s">
        <v>269</v>
      </c>
      <c r="H205" s="216">
        <v>30.414999999999999</v>
      </c>
      <c r="I205" s="217"/>
      <c r="J205" s="218">
        <f>ROUND(I205*H205,2)</f>
        <v>0</v>
      </c>
      <c r="K205" s="219"/>
      <c r="L205" s="44"/>
      <c r="M205" s="220" t="s">
        <v>1</v>
      </c>
      <c r="N205" s="221" t="s">
        <v>42</v>
      </c>
      <c r="O205" s="91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120</v>
      </c>
      <c r="AT205" s="224" t="s">
        <v>116</v>
      </c>
      <c r="AU205" s="224" t="s">
        <v>84</v>
      </c>
      <c r="AY205" s="17" t="s">
        <v>114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82</v>
      </c>
      <c r="BK205" s="225">
        <f>ROUND(I205*H205,2)</f>
        <v>0</v>
      </c>
      <c r="BL205" s="17" t="s">
        <v>120</v>
      </c>
      <c r="BM205" s="224" t="s">
        <v>281</v>
      </c>
    </row>
    <row r="206" s="15" customFormat="1">
      <c r="A206" s="15"/>
      <c r="B206" s="249"/>
      <c r="C206" s="250"/>
      <c r="D206" s="228" t="s">
        <v>122</v>
      </c>
      <c r="E206" s="251" t="s">
        <v>1</v>
      </c>
      <c r="F206" s="252" t="s">
        <v>271</v>
      </c>
      <c r="G206" s="250"/>
      <c r="H206" s="251" t="s">
        <v>1</v>
      </c>
      <c r="I206" s="253"/>
      <c r="J206" s="250"/>
      <c r="K206" s="250"/>
      <c r="L206" s="254"/>
      <c r="M206" s="255"/>
      <c r="N206" s="256"/>
      <c r="O206" s="256"/>
      <c r="P206" s="256"/>
      <c r="Q206" s="256"/>
      <c r="R206" s="256"/>
      <c r="S206" s="256"/>
      <c r="T206" s="25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8" t="s">
        <v>122</v>
      </c>
      <c r="AU206" s="258" t="s">
        <v>84</v>
      </c>
      <c r="AV206" s="15" t="s">
        <v>82</v>
      </c>
      <c r="AW206" s="15" t="s">
        <v>34</v>
      </c>
      <c r="AX206" s="15" t="s">
        <v>77</v>
      </c>
      <c r="AY206" s="258" t="s">
        <v>114</v>
      </c>
    </row>
    <row r="207" s="13" customFormat="1">
      <c r="A207" s="13"/>
      <c r="B207" s="226"/>
      <c r="C207" s="227"/>
      <c r="D207" s="228" t="s">
        <v>122</v>
      </c>
      <c r="E207" s="229" t="s">
        <v>1</v>
      </c>
      <c r="F207" s="230" t="s">
        <v>282</v>
      </c>
      <c r="G207" s="227"/>
      <c r="H207" s="231">
        <v>30.414999999999999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122</v>
      </c>
      <c r="AU207" s="237" t="s">
        <v>84</v>
      </c>
      <c r="AV207" s="13" t="s">
        <v>84</v>
      </c>
      <c r="AW207" s="13" t="s">
        <v>34</v>
      </c>
      <c r="AX207" s="13" t="s">
        <v>82</v>
      </c>
      <c r="AY207" s="237" t="s">
        <v>114</v>
      </c>
    </row>
    <row r="208" s="2" customFormat="1" ht="21.75" customHeight="1">
      <c r="A208" s="38"/>
      <c r="B208" s="39"/>
      <c r="C208" s="212" t="s">
        <v>283</v>
      </c>
      <c r="D208" s="212" t="s">
        <v>116</v>
      </c>
      <c r="E208" s="213" t="s">
        <v>284</v>
      </c>
      <c r="F208" s="214" t="s">
        <v>285</v>
      </c>
      <c r="G208" s="215" t="s">
        <v>269</v>
      </c>
      <c r="H208" s="216">
        <v>273.73500000000001</v>
      </c>
      <c r="I208" s="217"/>
      <c r="J208" s="218">
        <f>ROUND(I208*H208,2)</f>
        <v>0</v>
      </c>
      <c r="K208" s="219"/>
      <c r="L208" s="44"/>
      <c r="M208" s="220" t="s">
        <v>1</v>
      </c>
      <c r="N208" s="221" t="s">
        <v>42</v>
      </c>
      <c r="O208" s="91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4" t="s">
        <v>120</v>
      </c>
      <c r="AT208" s="224" t="s">
        <v>116</v>
      </c>
      <c r="AU208" s="224" t="s">
        <v>84</v>
      </c>
      <c r="AY208" s="17" t="s">
        <v>114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7" t="s">
        <v>82</v>
      </c>
      <c r="BK208" s="225">
        <f>ROUND(I208*H208,2)</f>
        <v>0</v>
      </c>
      <c r="BL208" s="17" t="s">
        <v>120</v>
      </c>
      <c r="BM208" s="224" t="s">
        <v>286</v>
      </c>
    </row>
    <row r="209" s="15" customFormat="1">
      <c r="A209" s="15"/>
      <c r="B209" s="249"/>
      <c r="C209" s="250"/>
      <c r="D209" s="228" t="s">
        <v>122</v>
      </c>
      <c r="E209" s="251" t="s">
        <v>1</v>
      </c>
      <c r="F209" s="252" t="s">
        <v>271</v>
      </c>
      <c r="G209" s="250"/>
      <c r="H209" s="251" t="s">
        <v>1</v>
      </c>
      <c r="I209" s="253"/>
      <c r="J209" s="250"/>
      <c r="K209" s="250"/>
      <c r="L209" s="254"/>
      <c r="M209" s="255"/>
      <c r="N209" s="256"/>
      <c r="O209" s="256"/>
      <c r="P209" s="256"/>
      <c r="Q209" s="256"/>
      <c r="R209" s="256"/>
      <c r="S209" s="256"/>
      <c r="T209" s="25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8" t="s">
        <v>122</v>
      </c>
      <c r="AU209" s="258" t="s">
        <v>84</v>
      </c>
      <c r="AV209" s="15" t="s">
        <v>82</v>
      </c>
      <c r="AW209" s="15" t="s">
        <v>34</v>
      </c>
      <c r="AX209" s="15" t="s">
        <v>77</v>
      </c>
      <c r="AY209" s="258" t="s">
        <v>114</v>
      </c>
    </row>
    <row r="210" s="13" customFormat="1">
      <c r="A210" s="13"/>
      <c r="B210" s="226"/>
      <c r="C210" s="227"/>
      <c r="D210" s="228" t="s">
        <v>122</v>
      </c>
      <c r="E210" s="229" t="s">
        <v>1</v>
      </c>
      <c r="F210" s="230" t="s">
        <v>287</v>
      </c>
      <c r="G210" s="227"/>
      <c r="H210" s="231">
        <v>273.73500000000001</v>
      </c>
      <c r="I210" s="232"/>
      <c r="J210" s="227"/>
      <c r="K210" s="227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122</v>
      </c>
      <c r="AU210" s="237" t="s">
        <v>84</v>
      </c>
      <c r="AV210" s="13" t="s">
        <v>84</v>
      </c>
      <c r="AW210" s="13" t="s">
        <v>34</v>
      </c>
      <c r="AX210" s="13" t="s">
        <v>82</v>
      </c>
      <c r="AY210" s="237" t="s">
        <v>114</v>
      </c>
    </row>
    <row r="211" s="2" customFormat="1" ht="21.75" customHeight="1">
      <c r="A211" s="38"/>
      <c r="B211" s="39"/>
      <c r="C211" s="212" t="s">
        <v>288</v>
      </c>
      <c r="D211" s="212" t="s">
        <v>116</v>
      </c>
      <c r="E211" s="213" t="s">
        <v>289</v>
      </c>
      <c r="F211" s="214" t="s">
        <v>290</v>
      </c>
      <c r="G211" s="215" t="s">
        <v>269</v>
      </c>
      <c r="H211" s="216">
        <v>30.414999999999999</v>
      </c>
      <c r="I211" s="217"/>
      <c r="J211" s="218">
        <f>ROUND(I211*H211,2)</f>
        <v>0</v>
      </c>
      <c r="K211" s="219"/>
      <c r="L211" s="44"/>
      <c r="M211" s="220" t="s">
        <v>1</v>
      </c>
      <c r="N211" s="221" t="s">
        <v>42</v>
      </c>
      <c r="O211" s="91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4" t="s">
        <v>120</v>
      </c>
      <c r="AT211" s="224" t="s">
        <v>116</v>
      </c>
      <c r="AU211" s="224" t="s">
        <v>84</v>
      </c>
      <c r="AY211" s="17" t="s">
        <v>114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7" t="s">
        <v>82</v>
      </c>
      <c r="BK211" s="225">
        <f>ROUND(I211*H211,2)</f>
        <v>0</v>
      </c>
      <c r="BL211" s="17" t="s">
        <v>120</v>
      </c>
      <c r="BM211" s="224" t="s">
        <v>291</v>
      </c>
    </row>
    <row r="212" s="13" customFormat="1">
      <c r="A212" s="13"/>
      <c r="B212" s="226"/>
      <c r="C212" s="227"/>
      <c r="D212" s="228" t="s">
        <v>122</v>
      </c>
      <c r="E212" s="229" t="s">
        <v>1</v>
      </c>
      <c r="F212" s="230" t="s">
        <v>292</v>
      </c>
      <c r="G212" s="227"/>
      <c r="H212" s="231">
        <v>30.414999999999999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122</v>
      </c>
      <c r="AU212" s="237" t="s">
        <v>84</v>
      </c>
      <c r="AV212" s="13" t="s">
        <v>84</v>
      </c>
      <c r="AW212" s="13" t="s">
        <v>34</v>
      </c>
      <c r="AX212" s="13" t="s">
        <v>82</v>
      </c>
      <c r="AY212" s="237" t="s">
        <v>114</v>
      </c>
    </row>
    <row r="213" s="2" customFormat="1" ht="33" customHeight="1">
      <c r="A213" s="38"/>
      <c r="B213" s="39"/>
      <c r="C213" s="212" t="s">
        <v>293</v>
      </c>
      <c r="D213" s="212" t="s">
        <v>116</v>
      </c>
      <c r="E213" s="213" t="s">
        <v>294</v>
      </c>
      <c r="F213" s="214" t="s">
        <v>295</v>
      </c>
      <c r="G213" s="215" t="s">
        <v>269</v>
      </c>
      <c r="H213" s="216">
        <v>30.414999999999999</v>
      </c>
      <c r="I213" s="217"/>
      <c r="J213" s="218">
        <f>ROUND(I213*H213,2)</f>
        <v>0</v>
      </c>
      <c r="K213" s="219"/>
      <c r="L213" s="44"/>
      <c r="M213" s="220" t="s">
        <v>1</v>
      </c>
      <c r="N213" s="221" t="s">
        <v>42</v>
      </c>
      <c r="O213" s="91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4" t="s">
        <v>120</v>
      </c>
      <c r="AT213" s="224" t="s">
        <v>116</v>
      </c>
      <c r="AU213" s="224" t="s">
        <v>84</v>
      </c>
      <c r="AY213" s="17" t="s">
        <v>114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7" t="s">
        <v>82</v>
      </c>
      <c r="BK213" s="225">
        <f>ROUND(I213*H213,2)</f>
        <v>0</v>
      </c>
      <c r="BL213" s="17" t="s">
        <v>120</v>
      </c>
      <c r="BM213" s="224" t="s">
        <v>296</v>
      </c>
    </row>
    <row r="214" s="13" customFormat="1">
      <c r="A214" s="13"/>
      <c r="B214" s="226"/>
      <c r="C214" s="227"/>
      <c r="D214" s="228" t="s">
        <v>122</v>
      </c>
      <c r="E214" s="229" t="s">
        <v>1</v>
      </c>
      <c r="F214" s="230" t="s">
        <v>282</v>
      </c>
      <c r="G214" s="227"/>
      <c r="H214" s="231">
        <v>30.414999999999999</v>
      </c>
      <c r="I214" s="232"/>
      <c r="J214" s="227"/>
      <c r="K214" s="227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122</v>
      </c>
      <c r="AU214" s="237" t="s">
        <v>84</v>
      </c>
      <c r="AV214" s="13" t="s">
        <v>84</v>
      </c>
      <c r="AW214" s="13" t="s">
        <v>34</v>
      </c>
      <c r="AX214" s="13" t="s">
        <v>82</v>
      </c>
      <c r="AY214" s="237" t="s">
        <v>114</v>
      </c>
    </row>
    <row r="215" s="2" customFormat="1" ht="21.75" customHeight="1">
      <c r="A215" s="38"/>
      <c r="B215" s="39"/>
      <c r="C215" s="212" t="s">
        <v>297</v>
      </c>
      <c r="D215" s="212" t="s">
        <v>116</v>
      </c>
      <c r="E215" s="213" t="s">
        <v>298</v>
      </c>
      <c r="F215" s="214" t="s">
        <v>299</v>
      </c>
      <c r="G215" s="215" t="s">
        <v>269</v>
      </c>
      <c r="H215" s="216">
        <v>20.010000000000002</v>
      </c>
      <c r="I215" s="217"/>
      <c r="J215" s="218">
        <f>ROUND(I215*H215,2)</f>
        <v>0</v>
      </c>
      <c r="K215" s="219"/>
      <c r="L215" s="44"/>
      <c r="M215" s="220" t="s">
        <v>1</v>
      </c>
      <c r="N215" s="221" t="s">
        <v>42</v>
      </c>
      <c r="O215" s="91"/>
      <c r="P215" s="222">
        <f>O215*H215</f>
        <v>0</v>
      </c>
      <c r="Q215" s="222">
        <v>0</v>
      </c>
      <c r="R215" s="222">
        <f>Q215*H215</f>
        <v>0</v>
      </c>
      <c r="S215" s="222">
        <v>0</v>
      </c>
      <c r="T215" s="22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4" t="s">
        <v>120</v>
      </c>
      <c r="AT215" s="224" t="s">
        <v>116</v>
      </c>
      <c r="AU215" s="224" t="s">
        <v>84</v>
      </c>
      <c r="AY215" s="17" t="s">
        <v>114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7" t="s">
        <v>82</v>
      </c>
      <c r="BK215" s="225">
        <f>ROUND(I215*H215,2)</f>
        <v>0</v>
      </c>
      <c r="BL215" s="17" t="s">
        <v>120</v>
      </c>
      <c r="BM215" s="224" t="s">
        <v>300</v>
      </c>
    </row>
    <row r="216" s="13" customFormat="1">
      <c r="A216" s="13"/>
      <c r="B216" s="226"/>
      <c r="C216" s="227"/>
      <c r="D216" s="228" t="s">
        <v>122</v>
      </c>
      <c r="E216" s="229" t="s">
        <v>1</v>
      </c>
      <c r="F216" s="230" t="s">
        <v>272</v>
      </c>
      <c r="G216" s="227"/>
      <c r="H216" s="231">
        <v>20.010000000000002</v>
      </c>
      <c r="I216" s="232"/>
      <c r="J216" s="227"/>
      <c r="K216" s="227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122</v>
      </c>
      <c r="AU216" s="237" t="s">
        <v>84</v>
      </c>
      <c r="AV216" s="13" t="s">
        <v>84</v>
      </c>
      <c r="AW216" s="13" t="s">
        <v>34</v>
      </c>
      <c r="AX216" s="13" t="s">
        <v>82</v>
      </c>
      <c r="AY216" s="237" t="s">
        <v>114</v>
      </c>
    </row>
    <row r="217" s="12" customFormat="1" ht="22.8" customHeight="1">
      <c r="A217" s="12"/>
      <c r="B217" s="196"/>
      <c r="C217" s="197"/>
      <c r="D217" s="198" t="s">
        <v>76</v>
      </c>
      <c r="E217" s="210" t="s">
        <v>301</v>
      </c>
      <c r="F217" s="210" t="s">
        <v>302</v>
      </c>
      <c r="G217" s="197"/>
      <c r="H217" s="197"/>
      <c r="I217" s="200"/>
      <c r="J217" s="211">
        <f>BK217</f>
        <v>0</v>
      </c>
      <c r="K217" s="197"/>
      <c r="L217" s="202"/>
      <c r="M217" s="203"/>
      <c r="N217" s="204"/>
      <c r="O217" s="204"/>
      <c r="P217" s="205">
        <f>P218</f>
        <v>0</v>
      </c>
      <c r="Q217" s="204"/>
      <c r="R217" s="205">
        <f>R218</f>
        <v>0</v>
      </c>
      <c r="S217" s="204"/>
      <c r="T217" s="206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7" t="s">
        <v>82</v>
      </c>
      <c r="AT217" s="208" t="s">
        <v>76</v>
      </c>
      <c r="AU217" s="208" t="s">
        <v>82</v>
      </c>
      <c r="AY217" s="207" t="s">
        <v>114</v>
      </c>
      <c r="BK217" s="209">
        <f>BK218</f>
        <v>0</v>
      </c>
    </row>
    <row r="218" s="2" customFormat="1" ht="21.75" customHeight="1">
      <c r="A218" s="38"/>
      <c r="B218" s="39"/>
      <c r="C218" s="212" t="s">
        <v>303</v>
      </c>
      <c r="D218" s="212" t="s">
        <v>116</v>
      </c>
      <c r="E218" s="213" t="s">
        <v>304</v>
      </c>
      <c r="F218" s="214" t="s">
        <v>305</v>
      </c>
      <c r="G218" s="215" t="s">
        <v>269</v>
      </c>
      <c r="H218" s="216">
        <v>26.782</v>
      </c>
      <c r="I218" s="217"/>
      <c r="J218" s="218">
        <f>ROUND(I218*H218,2)</f>
        <v>0</v>
      </c>
      <c r="K218" s="219"/>
      <c r="L218" s="44"/>
      <c r="M218" s="220" t="s">
        <v>1</v>
      </c>
      <c r="N218" s="221" t="s">
        <v>42</v>
      </c>
      <c r="O218" s="91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4" t="s">
        <v>120</v>
      </c>
      <c r="AT218" s="224" t="s">
        <v>116</v>
      </c>
      <c r="AU218" s="224" t="s">
        <v>84</v>
      </c>
      <c r="AY218" s="17" t="s">
        <v>114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7" t="s">
        <v>82</v>
      </c>
      <c r="BK218" s="225">
        <f>ROUND(I218*H218,2)</f>
        <v>0</v>
      </c>
      <c r="BL218" s="17" t="s">
        <v>120</v>
      </c>
      <c r="BM218" s="224" t="s">
        <v>306</v>
      </c>
    </row>
    <row r="219" s="12" customFormat="1" ht="25.92" customHeight="1">
      <c r="A219" s="12"/>
      <c r="B219" s="196"/>
      <c r="C219" s="197"/>
      <c r="D219" s="198" t="s">
        <v>76</v>
      </c>
      <c r="E219" s="199" t="s">
        <v>307</v>
      </c>
      <c r="F219" s="199" t="s">
        <v>308</v>
      </c>
      <c r="G219" s="197"/>
      <c r="H219" s="197"/>
      <c r="I219" s="200"/>
      <c r="J219" s="201">
        <f>BK219</f>
        <v>0</v>
      </c>
      <c r="K219" s="197"/>
      <c r="L219" s="202"/>
      <c r="M219" s="203"/>
      <c r="N219" s="204"/>
      <c r="O219" s="204"/>
      <c r="P219" s="205">
        <f>P220</f>
        <v>0</v>
      </c>
      <c r="Q219" s="204"/>
      <c r="R219" s="205">
        <f>R220</f>
        <v>0</v>
      </c>
      <c r="S219" s="204"/>
      <c r="T219" s="206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7" t="s">
        <v>84</v>
      </c>
      <c r="AT219" s="208" t="s">
        <v>76</v>
      </c>
      <c r="AU219" s="208" t="s">
        <v>77</v>
      </c>
      <c r="AY219" s="207" t="s">
        <v>114</v>
      </c>
      <c r="BK219" s="209">
        <f>BK220</f>
        <v>0</v>
      </c>
    </row>
    <row r="220" s="12" customFormat="1" ht="22.8" customHeight="1">
      <c r="A220" s="12"/>
      <c r="B220" s="196"/>
      <c r="C220" s="197"/>
      <c r="D220" s="198" t="s">
        <v>76</v>
      </c>
      <c r="E220" s="210" t="s">
        <v>309</v>
      </c>
      <c r="F220" s="210" t="s">
        <v>310</v>
      </c>
      <c r="G220" s="197"/>
      <c r="H220" s="197"/>
      <c r="I220" s="200"/>
      <c r="J220" s="211">
        <f>BK220</f>
        <v>0</v>
      </c>
      <c r="K220" s="197"/>
      <c r="L220" s="202"/>
      <c r="M220" s="203"/>
      <c r="N220" s="204"/>
      <c r="O220" s="204"/>
      <c r="P220" s="205">
        <f>SUM(P221:P223)</f>
        <v>0</v>
      </c>
      <c r="Q220" s="204"/>
      <c r="R220" s="205">
        <f>SUM(R221:R223)</f>
        <v>0</v>
      </c>
      <c r="S220" s="204"/>
      <c r="T220" s="206">
        <f>SUM(T221:T223)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7" t="s">
        <v>84</v>
      </c>
      <c r="AT220" s="208" t="s">
        <v>76</v>
      </c>
      <c r="AU220" s="208" t="s">
        <v>82</v>
      </c>
      <c r="AY220" s="207" t="s">
        <v>114</v>
      </c>
      <c r="BK220" s="209">
        <f>SUM(BK221:BK223)</f>
        <v>0</v>
      </c>
    </row>
    <row r="221" s="2" customFormat="1" ht="33" customHeight="1">
      <c r="A221" s="38"/>
      <c r="B221" s="39"/>
      <c r="C221" s="212" t="s">
        <v>311</v>
      </c>
      <c r="D221" s="212" t="s">
        <v>116</v>
      </c>
      <c r="E221" s="213" t="s">
        <v>312</v>
      </c>
      <c r="F221" s="214" t="s">
        <v>313</v>
      </c>
      <c r="G221" s="215" t="s">
        <v>135</v>
      </c>
      <c r="H221" s="216">
        <v>12</v>
      </c>
      <c r="I221" s="217"/>
      <c r="J221" s="218">
        <f>ROUND(I221*H221,2)</f>
        <v>0</v>
      </c>
      <c r="K221" s="219"/>
      <c r="L221" s="44"/>
      <c r="M221" s="220" t="s">
        <v>1</v>
      </c>
      <c r="N221" s="221" t="s">
        <v>42</v>
      </c>
      <c r="O221" s="91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4" t="s">
        <v>205</v>
      </c>
      <c r="AT221" s="224" t="s">
        <v>116</v>
      </c>
      <c r="AU221" s="224" t="s">
        <v>84</v>
      </c>
      <c r="AY221" s="17" t="s">
        <v>114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7" t="s">
        <v>82</v>
      </c>
      <c r="BK221" s="225">
        <f>ROUND(I221*H221,2)</f>
        <v>0</v>
      </c>
      <c r="BL221" s="17" t="s">
        <v>205</v>
      </c>
      <c r="BM221" s="224" t="s">
        <v>314</v>
      </c>
    </row>
    <row r="222" s="2" customFormat="1">
      <c r="A222" s="38"/>
      <c r="B222" s="39"/>
      <c r="C222" s="40"/>
      <c r="D222" s="228" t="s">
        <v>257</v>
      </c>
      <c r="E222" s="40"/>
      <c r="F222" s="270" t="s">
        <v>315</v>
      </c>
      <c r="G222" s="40"/>
      <c r="H222" s="40"/>
      <c r="I222" s="271"/>
      <c r="J222" s="40"/>
      <c r="K222" s="40"/>
      <c r="L222" s="44"/>
      <c r="M222" s="272"/>
      <c r="N222" s="273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257</v>
      </c>
      <c r="AU222" s="17" t="s">
        <v>84</v>
      </c>
    </row>
    <row r="223" s="13" customFormat="1">
      <c r="A223" s="13"/>
      <c r="B223" s="226"/>
      <c r="C223" s="227"/>
      <c r="D223" s="228" t="s">
        <v>122</v>
      </c>
      <c r="E223" s="229" t="s">
        <v>1</v>
      </c>
      <c r="F223" s="230" t="s">
        <v>316</v>
      </c>
      <c r="G223" s="227"/>
      <c r="H223" s="231">
        <v>12</v>
      </c>
      <c r="I223" s="232"/>
      <c r="J223" s="227"/>
      <c r="K223" s="227"/>
      <c r="L223" s="233"/>
      <c r="M223" s="274"/>
      <c r="N223" s="275"/>
      <c r="O223" s="275"/>
      <c r="P223" s="275"/>
      <c r="Q223" s="275"/>
      <c r="R223" s="275"/>
      <c r="S223" s="275"/>
      <c r="T223" s="27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122</v>
      </c>
      <c r="AU223" s="237" t="s">
        <v>84</v>
      </c>
      <c r="AV223" s="13" t="s">
        <v>84</v>
      </c>
      <c r="AW223" s="13" t="s">
        <v>34</v>
      </c>
      <c r="AX223" s="13" t="s">
        <v>82</v>
      </c>
      <c r="AY223" s="237" t="s">
        <v>114</v>
      </c>
    </row>
    <row r="224" s="2" customFormat="1" ht="6.96" customHeight="1">
      <c r="A224" s="38"/>
      <c r="B224" s="66"/>
      <c r="C224" s="67"/>
      <c r="D224" s="67"/>
      <c r="E224" s="67"/>
      <c r="F224" s="67"/>
      <c r="G224" s="67"/>
      <c r="H224" s="67"/>
      <c r="I224" s="67"/>
      <c r="J224" s="67"/>
      <c r="K224" s="67"/>
      <c r="L224" s="44"/>
      <c r="M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</row>
  </sheetData>
  <sheetProtection sheet="1" autoFilter="0" formatColumns="0" formatRows="0" objects="1" scenarios="1" spinCount="100000" saltValue="t8S0SI4VO9RqF5XD0Fcnmj+igva33DUNZfAW7tVkbUBbGeUSZId7BdxT5G8Iy85FI4OBXexDPirNRYef+hkzUA==" hashValue="4wynwh9sN6tQXyok5yIw2mfRBxQdceEfiwcH7pJIZRVRmXkp/RLN/NtF+z1/MLtz41hlWksWTddXGptEWXqJ5Q==" algorithmName="SHA-512" password="CC35"/>
  <autoFilter ref="C119:K223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T-X230\Petr</dc:creator>
  <cp:lastModifiedBy>T-X230\Petr</cp:lastModifiedBy>
  <dcterms:created xsi:type="dcterms:W3CDTF">2021-03-17T07:55:25Z</dcterms:created>
  <dcterms:modified xsi:type="dcterms:W3CDTF">2021-03-17T07:55:27Z</dcterms:modified>
</cp:coreProperties>
</file>