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VZ\Chlumec nad Cidlinou\Zadávací dokumentace - SKO Chlumec\ZD\"/>
    </mc:Choice>
  </mc:AlternateContent>
  <xr:revisionPtr revIDLastSave="0" documentId="13_ncr:1_{2349B988-A481-462E-A846-18A2F49CBE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ýkaz výměr" sheetId="2" r:id="rId1"/>
    <sheet name="Celkové náklady" sheetId="1" r:id="rId2"/>
    <sheet name="Stanovení ceny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3" l="1"/>
  <c r="C71" i="3"/>
  <c r="C56" i="3"/>
  <c r="D11" i="3"/>
  <c r="D10" i="3"/>
  <c r="E10" i="3" s="1"/>
  <c r="E11" i="3"/>
  <c r="C40" i="3"/>
  <c r="D40" i="3" s="1"/>
  <c r="C39" i="3"/>
  <c r="D39" i="3" s="1"/>
  <c r="D30" i="3"/>
  <c r="E30" i="3" s="1"/>
  <c r="D29" i="3"/>
  <c r="E29" i="3" s="1"/>
  <c r="D85" i="3" l="1"/>
  <c r="E85" i="3"/>
  <c r="C85" i="3"/>
  <c r="C22" i="1"/>
  <c r="C38" i="3"/>
  <c r="D38" i="3" s="1"/>
  <c r="D41" i="3" s="1"/>
  <c r="C86" i="3" l="1"/>
  <c r="E86" i="3" l="1"/>
  <c r="D86" i="3"/>
  <c r="D9" i="3"/>
  <c r="E9" i="3" s="1"/>
  <c r="D13" i="3"/>
  <c r="E13" i="3" s="1"/>
  <c r="D22" i="3" l="1"/>
  <c r="D12" i="3"/>
  <c r="E12" i="3" s="1"/>
  <c r="D8" i="3"/>
  <c r="E8" i="3" s="1"/>
  <c r="E14" i="3" s="1"/>
  <c r="E22" i="3" l="1"/>
  <c r="D21" i="3"/>
  <c r="E21" i="3" s="1"/>
  <c r="E23" i="3" s="1"/>
  <c r="E84" i="3" l="1"/>
  <c r="C84" i="3"/>
  <c r="D84" i="3"/>
  <c r="E83" i="3"/>
  <c r="D83" i="3"/>
  <c r="C83" i="3"/>
  <c r="E56" i="3" l="1"/>
  <c r="E55" i="3" s="1"/>
  <c r="D56" i="3"/>
  <c r="D55" i="3" s="1"/>
  <c r="C55" i="3"/>
  <c r="E73" i="3"/>
  <c r="D73" i="3"/>
  <c r="C73" i="3"/>
  <c r="E60" i="3"/>
  <c r="E61" i="3" s="1"/>
  <c r="D60" i="3"/>
  <c r="D61" i="3" s="1"/>
  <c r="E57" i="3"/>
  <c r="D57" i="3"/>
  <c r="C60" i="3"/>
  <c r="C61" i="3" s="1"/>
  <c r="C57" i="3"/>
  <c r="D68" i="3" l="1"/>
  <c r="E58" i="3"/>
  <c r="E62" i="3" s="1"/>
  <c r="D58" i="3"/>
  <c r="D62" i="3" s="1"/>
  <c r="C58" i="3"/>
  <c r="C62" i="3" s="1"/>
  <c r="D76" i="3" l="1"/>
  <c r="D77" i="3" s="1"/>
  <c r="D80" i="3" s="1"/>
  <c r="D74" i="3"/>
  <c r="D79" i="3" s="1"/>
  <c r="C87" i="3"/>
  <c r="E68" i="3"/>
  <c r="E76" i="3" s="1"/>
  <c r="E77" i="3" s="1"/>
  <c r="E80" i="3" s="1"/>
  <c r="C68" i="3"/>
  <c r="D87" i="3"/>
  <c r="E87" i="3"/>
  <c r="D81" i="3" l="1"/>
  <c r="D88" i="3" s="1"/>
  <c r="D89" i="3" s="1"/>
  <c r="E74" i="3"/>
  <c r="E79" i="3" s="1"/>
  <c r="E81" i="3" s="1"/>
  <c r="E88" i="3" s="1"/>
  <c r="E89" i="3" s="1"/>
  <c r="C76" i="3"/>
  <c r="C77" i="3" s="1"/>
  <c r="C80" i="3" s="1"/>
  <c r="C74" i="3"/>
  <c r="C79" i="3" s="1"/>
  <c r="C11" i="1" l="1"/>
  <c r="C13" i="1" s="1"/>
  <c r="C15" i="1"/>
  <c r="C17" i="1" s="1"/>
  <c r="C81" i="3"/>
  <c r="C88" i="3" s="1"/>
  <c r="C89" i="3" s="1"/>
  <c r="C7" i="1" l="1"/>
  <c r="C20" i="1" s="1"/>
  <c r="C24" i="1" l="1"/>
  <c r="C9" i="1"/>
</calcChain>
</file>

<file path=xl/sharedStrings.xml><?xml version="1.0" encoding="utf-8"?>
<sst xmlns="http://schemas.openxmlformats.org/spreadsheetml/2006/main" count="144" uniqueCount="107">
  <si>
    <t>Jednotkové množství</t>
  </si>
  <si>
    <t>t</t>
  </si>
  <si>
    <t>Výkaz výměr - stanovení nabídkové ceny</t>
  </si>
  <si>
    <t>Výkaz Výměr</t>
  </si>
  <si>
    <t>Nabídková cena dle výkazu výměr - Stanovení nabídkové ceny</t>
  </si>
  <si>
    <t>* Za  správnost stanovené sazby DPH nese odpovědnost účastník zadávacího řízení.</t>
  </si>
  <si>
    <t>Účastník:</t>
  </si>
  <si>
    <t>Poplatek za uložení odpadu na skládku</t>
  </si>
  <si>
    <t>v zákonné výši</t>
  </si>
  <si>
    <t>Poplatek za skládkování</t>
  </si>
  <si>
    <t>ROK:</t>
  </si>
  <si>
    <t>Poplatek za skládkování celkem</t>
  </si>
  <si>
    <t>Cena celkem za rok*</t>
  </si>
  <si>
    <t>Poplatek bez slevy za 1 t</t>
  </si>
  <si>
    <r>
      <rPr>
        <b/>
        <u/>
        <sz val="18"/>
        <color theme="1"/>
        <rFont val="Times New Roman"/>
        <family val="1"/>
        <charset val="238"/>
      </rPr>
      <t>Návod pro vyplnění:</t>
    </r>
    <r>
      <rPr>
        <b/>
        <sz val="18"/>
        <color theme="1"/>
        <rFont val="Times New Roman"/>
        <family val="1"/>
        <charset val="238"/>
      </rPr>
      <t xml:space="preserve"> účastník vyplní pouze vyznačená, tzn. odemčená a podbarvená pole - žlutě, na všech záložkách  </t>
    </r>
  </si>
  <si>
    <t>Směsný komunální odpad (kat. č. 20 03 01) - jiné nakládání než skládkování</t>
  </si>
  <si>
    <t xml:space="preserve">Množství skládkovného odpadu </t>
  </si>
  <si>
    <t>Cena za nakládání</t>
  </si>
  <si>
    <t>Jednotková cena za 1 t</t>
  </si>
  <si>
    <t>Limit pro slevu (t/obyv)</t>
  </si>
  <si>
    <t>Poplatek se slevou za 1 t</t>
  </si>
  <si>
    <t>Max. množství odpadu se slevou (t):</t>
  </si>
  <si>
    <t>Množství odpadu se slevou (t):</t>
  </si>
  <si>
    <t>Max. množství odpadu bez slevy (t):</t>
  </si>
  <si>
    <t>Množství odpadu bez slevy (t):</t>
  </si>
  <si>
    <t>Výše poplatku se slevou (§157)</t>
  </si>
  <si>
    <t>Ostatní - poplatek bez slevy</t>
  </si>
  <si>
    <t>Množství produkovaného SKO *</t>
  </si>
  <si>
    <t>Směsný komunální odpad (kat. č. 20 03 01) - skládkování</t>
  </si>
  <si>
    <t>1 100 l</t>
  </si>
  <si>
    <t>Výkaz výměr - Spotřební materiál</t>
  </si>
  <si>
    <t>Dodání spotřebního materiálu</t>
  </si>
  <si>
    <t>Jednotka</t>
  </si>
  <si>
    <t>Jednotková cena bez DPH za 1 ks</t>
  </si>
  <si>
    <t>Výkaz výměr - pronájem nádob</t>
  </si>
  <si>
    <t xml:space="preserve">Pronájem  nádob </t>
  </si>
  <si>
    <t>Výkaz výměr - Odpad - nakládání</t>
  </si>
  <si>
    <t>Jednotková cena bez DPH (za 1 t)**</t>
  </si>
  <si>
    <t>kus</t>
  </si>
  <si>
    <t>Vývoz nádob - SKO</t>
  </si>
  <si>
    <t>Objem sběrných nádob</t>
  </si>
  <si>
    <t>Počet nádob</t>
  </si>
  <si>
    <t>Počet svozů / rok</t>
  </si>
  <si>
    <t>Cena za vývoz celkem bez DPH</t>
  </si>
  <si>
    <t>Celkem vývoz nádob SKO</t>
  </si>
  <si>
    <t>Pronájem nádob</t>
  </si>
  <si>
    <t>Jednotková cena bez DPH za pronájem jedné nádoby (kontejneru) za měsíc</t>
  </si>
  <si>
    <t>Celkem</t>
  </si>
  <si>
    <t>Dodávka</t>
  </si>
  <si>
    <t>počet / ks / rok</t>
  </si>
  <si>
    <t>Jednotková cena bez DPH za 1 kus</t>
  </si>
  <si>
    <t>Cena za rok</t>
  </si>
  <si>
    <t>Dodání materiálu - celkem</t>
  </si>
  <si>
    <t xml:space="preserve">Cena za nakládání s odpady 
v rámci svozu SKO a separovaných odpadů </t>
  </si>
  <si>
    <t>Nádoba</t>
  </si>
  <si>
    <t>Délka pronájmu / měsíc</t>
  </si>
  <si>
    <t xml:space="preserve">Cena za pronájem nádob celkem za rok bez DPH </t>
  </si>
  <si>
    <t>Vývoz nádob SKO</t>
  </si>
  <si>
    <t>Nákup spotřebního vybavení</t>
  </si>
  <si>
    <t>Jednotková cena bez DPH (za jeden výsyp jedné nádoby)*</t>
  </si>
  <si>
    <t>Počet obyvatel obce:</t>
  </si>
  <si>
    <t>Výsyp nádob</t>
  </si>
  <si>
    <t>120 l</t>
  </si>
  <si>
    <t>** zadavatel si vyhrazuje právo upravovat četnost svozu dle aktuálních potřeb a požadavků občanů města, případně realizovat vývoz na výzvu</t>
  </si>
  <si>
    <t>Četnost vývozu**</t>
  </si>
  <si>
    <t>Sběrné nádoby na SKO</t>
  </si>
  <si>
    <t>1 kus / měsíc</t>
  </si>
  <si>
    <t>** ceny jsou uvedeny bez poplatku za uložení odpadu na skládku, poplatek bude k ceně připočten v aktuální výši dle zákona.</t>
  </si>
  <si>
    <t>Směsný komunální odpad (kat. č. 200301)** - skládkování</t>
  </si>
  <si>
    <t>1 100 l</t>
  </si>
  <si>
    <t>Cena celkem za rok 2027 bez DPH (Kč)</t>
  </si>
  <si>
    <t>Výše DPH za rok 2027 (Kč)</t>
  </si>
  <si>
    <t>Cena celkem za rok 2027 včetně DPH (Kč)</t>
  </si>
  <si>
    <t>Cena celkem za rok 2028 bez DPH (Kč)</t>
  </si>
  <si>
    <t>Výše DPH za rok 2028 (Kč)</t>
  </si>
  <si>
    <t>Cena celkem za rok 2028 včetně DPH (Kč)</t>
  </si>
  <si>
    <t>Cena celkem za rok 2029 bez DPH (Kč)</t>
  </si>
  <si>
    <t>Cena celkem za rok 2029 včetně DPH (Kč)</t>
  </si>
  <si>
    <t xml:space="preserve">Nakládání s SKO </t>
  </si>
  <si>
    <t xml:space="preserve">Množství skládkovaného SKO </t>
  </si>
  <si>
    <t xml:space="preserve">Nakládání s SKO  </t>
  </si>
  <si>
    <t>Výše DPH za rok 2029 (Kč)</t>
  </si>
  <si>
    <t>Uchazeč uvede jakým jiným způsobem než skládkováním bude nakládat se Směsným komunálním odpadem:</t>
  </si>
  <si>
    <t>* cena zahrnuje pouze nakládání s odpady, ostatní náklady spojené s výsypem nádob na SKO  jsou zahrnuty v jednotkové ceně za výsyp nádob, účastník je oprávněn ocenit položku nulou, případně záporným číslem, záporně oceněná položka bude chápana jako platba zadavateli za převzaté odpady.</t>
  </si>
  <si>
    <t>Výkaz výměr - mytí nádob</t>
  </si>
  <si>
    <t xml:space="preserve">Mytí  nádob </t>
  </si>
  <si>
    <t>1 kus</t>
  </si>
  <si>
    <t xml:space="preserve">1 kus </t>
  </si>
  <si>
    <t xml:space="preserve">Jednotková cena bez DPH za mytí jedné nádoby </t>
  </si>
  <si>
    <t>různá</t>
  </si>
  <si>
    <t>Jednotková cena bez DPH za pronájem jedné nádoby, kontejneru za měsíc</t>
  </si>
  <si>
    <t>Pytle na SKO – 60 l</t>
  </si>
  <si>
    <t>Pytle na SKO – 120 l</t>
  </si>
  <si>
    <t>Známka na nádobu</t>
  </si>
  <si>
    <t>*cena zahrnuje veškeré činnosti stanovené v zadávací dokumentace, s výjimkou činností, které jsou oceněny samostatně, účastník je oprávněn ocenit položku nulou, případně záporným číslem, záporně oceněná položka bude chápana jako platba zadavateli za převzaté odpady .</t>
  </si>
  <si>
    <t>Mytí nádob</t>
  </si>
  <si>
    <t>počet mytí za rok</t>
  </si>
  <si>
    <t>Cena za nakládání s SKO  celkem</t>
  </si>
  <si>
    <t>Jednotková cena bez DPH (za jeden výsyp jedné nádoby)</t>
  </si>
  <si>
    <t>Jednotková cena bez DPH za mytí jedné nádoby (kontejneru) za měsíc</t>
  </si>
  <si>
    <t xml:space="preserve">Cena za mytí nádob celkem za rok bez DPH </t>
  </si>
  <si>
    <t>Lze uvést 0 až 1050 t, pro rok 2027 jen 0 až 875</t>
  </si>
  <si>
    <t>Nabídková cena bez DPH v Kč za 34 měsíců</t>
  </si>
  <si>
    <t>Výše DPH v Kč za 34 měsíců</t>
  </si>
  <si>
    <t>Nabídková cena včetně DPH v Kč za 34 měsíců</t>
  </si>
  <si>
    <t>Odpad – nakládání*</t>
  </si>
  <si>
    <t xml:space="preserve">*jedná se o předpokládané (pro stanovení nabídkové ceny závazné) množství odpadu 1050 t (kód 200301), jehož produkce se předpokládá a které by mohlo být uloženo na skládce. V případě, že uchazeč bude s převzatým odpadem nakládat jiným konečným způsobem než skládkováním, (např. energetické využití), pak je oprávněn o toto množství výše uvednou hodnotu ponížit, (doplní ho do podžluceného pole) což se promítne do řádku Poplatek za skládkování. Uchazeč současně do nabídky uvede jakým jiným způsobem bude s odpadem (kód 200301) nakládat a toto sdělení (zejména množství odpadů 200301, které nebude skládkováno) bude pro uchazeče závazné a bude zapracováno do smlouvy o dílo před jejím podpisem.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</si>
</sst>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č_-;\-* #,##0.00\ _K_č_-;_-* &quot;-&quot;??\ _K_č_-;_-@_-"/>
    <numFmt numFmtId="165" formatCode="#,##0.00\ &quot;Kč&quot;"/>
    <numFmt numFmtId="166" formatCode="#,##0.00\ _K_č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8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i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191">
    <xf numFmtId="0" fontId="0" fillId="0" borderId="0" xfId="0"/>
    <xf numFmtId="0" fontId="5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15" fillId="2" borderId="1" xfId="0" applyFont="1" applyFill="1" applyBorder="1" applyAlignment="1" applyProtection="1">
      <alignment horizontal="center" vertical="center" wrapText="1"/>
      <protection hidden="1"/>
    </xf>
    <xf numFmtId="0" fontId="15" fillId="2" borderId="4" xfId="0" applyFont="1" applyFill="1" applyBorder="1" applyAlignment="1" applyProtection="1">
      <alignment horizontal="center" vertical="center" wrapText="1"/>
      <protection hidden="1"/>
    </xf>
    <xf numFmtId="0" fontId="10" fillId="8" borderId="7" xfId="0" applyFont="1" applyFill="1" applyBorder="1" applyAlignment="1" applyProtection="1">
      <alignment horizontal="center" vertical="center" wrapText="1"/>
      <protection hidden="1"/>
    </xf>
    <xf numFmtId="4" fontId="10" fillId="8" borderId="7" xfId="0" applyNumberFormat="1" applyFont="1" applyFill="1" applyBorder="1" applyAlignment="1" applyProtection="1">
      <alignment horizontal="center" vertical="center" wrapText="1"/>
      <protection hidden="1"/>
    </xf>
    <xf numFmtId="166" fontId="10" fillId="8" borderId="7" xfId="0" applyNumberFormat="1" applyFont="1" applyFill="1" applyBorder="1" applyAlignment="1" applyProtection="1">
      <alignment horizontal="center" vertical="center" wrapText="1"/>
      <protection hidden="1"/>
    </xf>
    <xf numFmtId="166" fontId="10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21" fillId="0" borderId="0" xfId="0" applyFont="1" applyProtection="1">
      <protection hidden="1"/>
    </xf>
    <xf numFmtId="4" fontId="10" fillId="0" borderId="7" xfId="0" applyNumberFormat="1" applyFont="1" applyBorder="1" applyAlignment="1" applyProtection="1">
      <alignment horizontal="center" vertical="center" wrapText="1"/>
      <protection hidden="1"/>
    </xf>
    <xf numFmtId="166" fontId="10" fillId="0" borderId="7" xfId="0" applyNumberFormat="1" applyFont="1" applyBorder="1" applyAlignment="1" applyProtection="1">
      <alignment horizontal="center" vertical="center" wrapText="1"/>
      <protection hidden="1"/>
    </xf>
    <xf numFmtId="0" fontId="15" fillId="2" borderId="6" xfId="0" applyFont="1" applyFill="1" applyBorder="1" applyAlignment="1" applyProtection="1">
      <alignment horizontal="center" vertical="center" wrapText="1"/>
      <protection hidden="1"/>
    </xf>
    <xf numFmtId="0" fontId="15" fillId="2" borderId="37" xfId="0" applyFont="1" applyFill="1" applyBorder="1" applyAlignment="1" applyProtection="1">
      <alignment horizontal="center" vertical="center" wrapText="1"/>
      <protection hidden="1"/>
    </xf>
    <xf numFmtId="0" fontId="15" fillId="2" borderId="1" xfId="0" applyFont="1" applyFill="1" applyBorder="1" applyAlignment="1" applyProtection="1">
      <alignment horizontal="left" vertical="center" wrapText="1"/>
      <protection hidden="1"/>
    </xf>
    <xf numFmtId="3" fontId="10" fillId="8" borderId="7" xfId="0" applyNumberFormat="1" applyFont="1" applyFill="1" applyBorder="1" applyAlignment="1" applyProtection="1">
      <alignment horizontal="center" vertical="center" wrapText="1"/>
      <protection hidden="1"/>
    </xf>
    <xf numFmtId="166" fontId="15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2" fillId="2" borderId="2" xfId="0" applyFont="1" applyFill="1" applyBorder="1" applyProtection="1">
      <protection hidden="1"/>
    </xf>
    <xf numFmtId="0" fontId="10" fillId="5" borderId="0" xfId="0" applyFont="1" applyFill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0" fontId="10" fillId="8" borderId="0" xfId="0" applyFont="1" applyFill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wrapText="1"/>
      <protection hidden="1"/>
    </xf>
    <xf numFmtId="164" fontId="2" fillId="8" borderId="4" xfId="1" applyFont="1" applyFill="1" applyBorder="1" applyAlignment="1" applyProtection="1">
      <alignment horizontal="center" vertical="center"/>
      <protection hidden="1"/>
    </xf>
    <xf numFmtId="0" fontId="2" fillId="8" borderId="21" xfId="0" applyFont="1" applyFill="1" applyBorder="1" applyAlignment="1" applyProtection="1">
      <alignment wrapText="1"/>
      <protection hidden="1"/>
    </xf>
    <xf numFmtId="0" fontId="5" fillId="8" borderId="21" xfId="0" applyFont="1" applyFill="1" applyBorder="1" applyProtection="1">
      <protection hidden="1"/>
    </xf>
    <xf numFmtId="0" fontId="12" fillId="8" borderId="22" xfId="0" applyFont="1" applyFill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2" fillId="8" borderId="16" xfId="0" applyFont="1" applyFill="1" applyBorder="1" applyAlignment="1" applyProtection="1">
      <alignment wrapText="1"/>
      <protection hidden="1"/>
    </xf>
    <xf numFmtId="0" fontId="5" fillId="8" borderId="30" xfId="0" applyFont="1" applyFill="1" applyBorder="1" applyProtection="1"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2" borderId="8" xfId="0" applyFont="1" applyFill="1" applyBorder="1" applyProtection="1">
      <protection hidden="1"/>
    </xf>
    <xf numFmtId="0" fontId="5" fillId="6" borderId="6" xfId="0" applyFont="1" applyFill="1" applyBorder="1" applyAlignment="1" applyProtection="1">
      <alignment horizontal="center"/>
      <protection hidden="1"/>
    </xf>
    <xf numFmtId="164" fontId="5" fillId="6" borderId="24" xfId="0" applyNumberFormat="1" applyFont="1" applyFill="1" applyBorder="1" applyAlignment="1" applyProtection="1">
      <alignment horizontal="center"/>
      <protection hidden="1"/>
    </xf>
    <xf numFmtId="0" fontId="10" fillId="8" borderId="1" xfId="0" applyFont="1" applyFill="1" applyBorder="1" applyAlignment="1" applyProtection="1">
      <alignment horizontal="left" vertical="center" wrapText="1"/>
      <protection hidden="1"/>
    </xf>
    <xf numFmtId="4" fontId="5" fillId="6" borderId="18" xfId="0" applyNumberFormat="1" applyFont="1" applyFill="1" applyBorder="1" applyAlignment="1" applyProtection="1">
      <alignment horizontal="center"/>
      <protection hidden="1"/>
    </xf>
    <xf numFmtId="4" fontId="5" fillId="6" borderId="19" xfId="0" applyNumberFormat="1" applyFont="1" applyFill="1" applyBorder="1" applyAlignment="1" applyProtection="1">
      <alignment horizontal="center"/>
      <protection hidden="1"/>
    </xf>
    <xf numFmtId="4" fontId="5" fillId="8" borderId="20" xfId="0" applyNumberFormat="1" applyFont="1" applyFill="1" applyBorder="1" applyAlignment="1" applyProtection="1">
      <alignment horizontal="center"/>
      <protection hidden="1"/>
    </xf>
    <xf numFmtId="4" fontId="5" fillId="8" borderId="17" xfId="0" applyNumberFormat="1" applyFont="1" applyFill="1" applyBorder="1" applyAlignment="1" applyProtection="1">
      <alignment horizontal="center"/>
      <protection hidden="1"/>
    </xf>
    <xf numFmtId="0" fontId="15" fillId="10" borderId="1" xfId="0" applyFont="1" applyFill="1" applyBorder="1" applyAlignment="1" applyProtection="1">
      <alignment horizontal="left" vertical="center" wrapText="1"/>
      <protection hidden="1"/>
    </xf>
    <xf numFmtId="4" fontId="5" fillId="10" borderId="20" xfId="0" applyNumberFormat="1" applyFont="1" applyFill="1" applyBorder="1" applyAlignment="1" applyProtection="1">
      <alignment horizontal="center"/>
      <protection hidden="1"/>
    </xf>
    <xf numFmtId="4" fontId="5" fillId="10" borderId="17" xfId="0" applyNumberFormat="1" applyFont="1" applyFill="1" applyBorder="1" applyAlignment="1" applyProtection="1">
      <alignment horizontal="center"/>
      <protection hidden="1"/>
    </xf>
    <xf numFmtId="4" fontId="5" fillId="6" borderId="20" xfId="0" applyNumberFormat="1" applyFont="1" applyFill="1" applyBorder="1" applyAlignment="1" applyProtection="1">
      <alignment horizontal="center"/>
      <protection hidden="1"/>
    </xf>
    <xf numFmtId="4" fontId="5" fillId="6" borderId="17" xfId="0" applyNumberFormat="1" applyFont="1" applyFill="1" applyBorder="1" applyAlignment="1" applyProtection="1">
      <alignment horizontal="center"/>
      <protection hidden="1"/>
    </xf>
    <xf numFmtId="0" fontId="10" fillId="0" borderId="23" xfId="0" applyFont="1" applyBorder="1" applyAlignment="1" applyProtection="1">
      <alignment horizontal="left" vertical="center" wrapText="1"/>
      <protection hidden="1"/>
    </xf>
    <xf numFmtId="4" fontId="5" fillId="3" borderId="27" xfId="0" applyNumberFormat="1" applyFont="1" applyFill="1" applyBorder="1" applyAlignment="1" applyProtection="1">
      <alignment horizontal="center" vertical="center"/>
      <protection locked="0" hidden="1"/>
    </xf>
    <xf numFmtId="4" fontId="5" fillId="8" borderId="29" xfId="0" applyNumberFormat="1" applyFont="1" applyFill="1" applyBorder="1" applyAlignment="1" applyProtection="1">
      <alignment horizontal="center" vertical="center"/>
      <protection hidden="1"/>
    </xf>
    <xf numFmtId="0" fontId="15" fillId="10" borderId="5" xfId="0" applyFont="1" applyFill="1" applyBorder="1" applyAlignment="1" applyProtection="1">
      <alignment horizontal="left" vertical="center" wrapText="1"/>
      <protection hidden="1"/>
    </xf>
    <xf numFmtId="4" fontId="5" fillId="10" borderId="25" xfId="0" applyNumberFormat="1" applyFont="1" applyFill="1" applyBorder="1" applyAlignment="1" applyProtection="1">
      <alignment horizontal="center"/>
      <protection hidden="1"/>
    </xf>
    <xf numFmtId="4" fontId="5" fillId="10" borderId="26" xfId="0" applyNumberFormat="1" applyFont="1" applyFill="1" applyBorder="1" applyAlignment="1" applyProtection="1">
      <alignment horizontal="center"/>
      <protection hidden="1"/>
    </xf>
    <xf numFmtId="4" fontId="5" fillId="8" borderId="28" xfId="0" applyNumberFormat="1" applyFont="1" applyFill="1" applyBorder="1" applyAlignment="1" applyProtection="1">
      <alignment horizontal="center" vertical="center"/>
      <protection hidden="1"/>
    </xf>
    <xf numFmtId="0" fontId="2" fillId="8" borderId="0" xfId="0" applyFont="1" applyFill="1" applyProtection="1">
      <protection hidden="1"/>
    </xf>
    <xf numFmtId="0" fontId="2" fillId="2" borderId="15" xfId="0" applyFont="1" applyFill="1" applyBorder="1" applyAlignment="1" applyProtection="1">
      <alignment horizontal="left" wrapText="1"/>
      <protection hidden="1"/>
    </xf>
    <xf numFmtId="4" fontId="5" fillId="2" borderId="28" xfId="0" applyNumberFormat="1" applyFont="1" applyFill="1" applyBorder="1" applyAlignment="1" applyProtection="1">
      <alignment horizontal="center" vertical="center"/>
      <protection hidden="1"/>
    </xf>
    <xf numFmtId="4" fontId="5" fillId="2" borderId="29" xfId="0" applyNumberFormat="1" applyFont="1" applyFill="1" applyBorder="1" applyAlignment="1" applyProtection="1">
      <alignment horizontal="center" vertical="center"/>
      <protection hidden="1"/>
    </xf>
    <xf numFmtId="0" fontId="5" fillId="7" borderId="1" xfId="0" applyFont="1" applyFill="1" applyBorder="1" applyProtection="1">
      <protection hidden="1"/>
    </xf>
    <xf numFmtId="3" fontId="5" fillId="7" borderId="4" xfId="0" applyNumberFormat="1" applyFont="1" applyFill="1" applyBorder="1" applyProtection="1">
      <protection hidden="1"/>
    </xf>
    <xf numFmtId="0" fontId="2" fillId="8" borderId="11" xfId="0" applyFont="1" applyFill="1" applyBorder="1" applyAlignment="1" applyProtection="1">
      <alignment wrapText="1"/>
      <protection hidden="1"/>
    </xf>
    <xf numFmtId="0" fontId="2" fillId="2" borderId="3" xfId="0" applyFont="1" applyFill="1" applyBorder="1" applyAlignment="1" applyProtection="1">
      <alignment wrapText="1"/>
      <protection hidden="1"/>
    </xf>
    <xf numFmtId="0" fontId="2" fillId="8" borderId="30" xfId="0" applyFont="1" applyFill="1" applyBorder="1" applyAlignment="1" applyProtection="1">
      <alignment wrapText="1"/>
      <protection hidden="1"/>
    </xf>
    <xf numFmtId="0" fontId="5" fillId="8" borderId="33" xfId="0" applyFont="1" applyFill="1" applyBorder="1" applyProtection="1">
      <protection hidden="1"/>
    </xf>
    <xf numFmtId="0" fontId="5" fillId="0" borderId="15" xfId="0" applyFont="1" applyBorder="1" applyAlignment="1" applyProtection="1">
      <alignment horizontal="center"/>
      <protection hidden="1"/>
    </xf>
    <xf numFmtId="0" fontId="5" fillId="6" borderId="19" xfId="0" applyFont="1" applyFill="1" applyBorder="1" applyAlignment="1" applyProtection="1">
      <alignment horizontal="center"/>
      <protection hidden="1"/>
    </xf>
    <xf numFmtId="0" fontId="5" fillId="4" borderId="15" xfId="0" applyFont="1" applyFill="1" applyBorder="1" applyAlignment="1" applyProtection="1">
      <alignment horizontal="center"/>
      <protection hidden="1"/>
    </xf>
    <xf numFmtId="4" fontId="5" fillId="4" borderId="20" xfId="0" applyNumberFormat="1" applyFont="1" applyFill="1" applyBorder="1" applyAlignment="1" applyProtection="1">
      <alignment horizontal="center"/>
      <protection hidden="1"/>
    </xf>
    <xf numFmtId="4" fontId="5" fillId="4" borderId="17" xfId="0" applyNumberFormat="1" applyFont="1" applyFill="1" applyBorder="1" applyAlignment="1" applyProtection="1">
      <alignment horizontal="center"/>
      <protection hidden="1"/>
    </xf>
    <xf numFmtId="4" fontId="5" fillId="8" borderId="31" xfId="0" applyNumberFormat="1" applyFont="1" applyFill="1" applyBorder="1" applyAlignment="1" applyProtection="1">
      <alignment horizontal="center" vertical="center"/>
      <protection hidden="1"/>
    </xf>
    <xf numFmtId="4" fontId="5" fillId="8" borderId="35" xfId="0" applyNumberFormat="1" applyFont="1" applyFill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4" fontId="5" fillId="8" borderId="32" xfId="0" applyNumberFormat="1" applyFont="1" applyFill="1" applyBorder="1" applyAlignment="1" applyProtection="1">
      <alignment horizontal="center" vertical="center"/>
      <protection hidden="1"/>
    </xf>
    <xf numFmtId="4" fontId="5" fillId="8" borderId="36" xfId="0" applyNumberFormat="1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4" fontId="5" fillId="2" borderId="1" xfId="0" applyNumberFormat="1" applyFont="1" applyFill="1" applyBorder="1" applyAlignment="1" applyProtection="1">
      <alignment horizontal="center"/>
      <protection hidden="1"/>
    </xf>
    <xf numFmtId="0" fontId="2" fillId="11" borderId="1" xfId="0" applyFont="1" applyFill="1" applyBorder="1" applyAlignment="1" applyProtection="1">
      <alignment horizontal="center"/>
      <protection hidden="1"/>
    </xf>
    <xf numFmtId="4" fontId="5" fillId="11" borderId="1" xfId="0" applyNumberFormat="1" applyFont="1" applyFill="1" applyBorder="1" applyAlignment="1" applyProtection="1">
      <alignment horizontal="center"/>
      <protection hidden="1"/>
    </xf>
    <xf numFmtId="0" fontId="5" fillId="8" borderId="1" xfId="0" applyFont="1" applyFill="1" applyBorder="1" applyProtection="1">
      <protection hidden="1"/>
    </xf>
    <xf numFmtId="4" fontId="5" fillId="8" borderId="1" xfId="0" applyNumberFormat="1" applyFont="1" applyFill="1" applyBorder="1" applyAlignment="1" applyProtection="1">
      <alignment horizontal="center"/>
      <protection hidden="1"/>
    </xf>
    <xf numFmtId="0" fontId="5" fillId="8" borderId="1" xfId="0" applyFont="1" applyFill="1" applyBorder="1" applyAlignment="1" applyProtection="1">
      <alignment vertical="center" wrapText="1"/>
      <protection hidden="1"/>
    </xf>
    <xf numFmtId="165" fontId="5" fillId="8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9" borderId="1" xfId="0" applyFont="1" applyFill="1" applyBorder="1" applyAlignment="1" applyProtection="1">
      <alignment horizontal="left" vertical="center" wrapText="1"/>
      <protection hidden="1"/>
    </xf>
    <xf numFmtId="165" fontId="5" fillId="9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0" xfId="0" applyFont="1" applyBorder="1" applyProtection="1">
      <protection hidden="1"/>
    </xf>
    <xf numFmtId="0" fontId="5" fillId="0" borderId="10" xfId="0" applyFont="1" applyBorder="1" applyAlignment="1" applyProtection="1">
      <alignment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165" fontId="5" fillId="3" borderId="7" xfId="0" applyNumberFormat="1" applyFont="1" applyFill="1" applyBorder="1" applyAlignment="1" applyProtection="1">
      <alignment horizontal="center" vertical="center" wrapText="1"/>
      <protection locked="0" hidden="1"/>
    </xf>
    <xf numFmtId="164" fontId="5" fillId="6" borderId="40" xfId="0" applyNumberFormat="1" applyFont="1" applyFill="1" applyBorder="1" applyAlignment="1" applyProtection="1">
      <alignment horizontal="center"/>
      <protection hidden="1"/>
    </xf>
    <xf numFmtId="164" fontId="5" fillId="6" borderId="41" xfId="0" applyNumberFormat="1" applyFont="1" applyFill="1" applyBorder="1" applyAlignment="1" applyProtection="1">
      <alignment horizontal="center"/>
      <protection hidden="1"/>
    </xf>
    <xf numFmtId="4" fontId="5" fillId="6" borderId="42" xfId="0" applyNumberFormat="1" applyFont="1" applyFill="1" applyBorder="1" applyAlignment="1" applyProtection="1">
      <alignment horizontal="center"/>
      <protection hidden="1"/>
    </xf>
    <xf numFmtId="4" fontId="5" fillId="8" borderId="43" xfId="0" applyNumberFormat="1" applyFont="1" applyFill="1" applyBorder="1" applyAlignment="1" applyProtection="1">
      <alignment horizontal="center"/>
      <protection hidden="1"/>
    </xf>
    <xf numFmtId="4" fontId="5" fillId="10" borderId="43" xfId="0" applyNumberFormat="1" applyFont="1" applyFill="1" applyBorder="1" applyAlignment="1" applyProtection="1">
      <alignment horizontal="center"/>
      <protection hidden="1"/>
    </xf>
    <xf numFmtId="4" fontId="5" fillId="3" borderId="23" xfId="0" applyNumberFormat="1" applyFont="1" applyFill="1" applyBorder="1" applyAlignment="1" applyProtection="1">
      <alignment horizontal="center" vertical="center"/>
      <protection locked="0" hidden="1"/>
    </xf>
    <xf numFmtId="4" fontId="5" fillId="8" borderId="44" xfId="0" applyNumberFormat="1" applyFont="1" applyFill="1" applyBorder="1" applyAlignment="1" applyProtection="1">
      <alignment horizontal="center" vertical="center"/>
      <protection hidden="1"/>
    </xf>
    <xf numFmtId="4" fontId="5" fillId="10" borderId="45" xfId="0" applyNumberFormat="1" applyFont="1" applyFill="1" applyBorder="1" applyAlignment="1" applyProtection="1">
      <alignment horizontal="center"/>
      <protection hidden="1"/>
    </xf>
    <xf numFmtId="4" fontId="5" fillId="2" borderId="44" xfId="0" applyNumberFormat="1" applyFont="1" applyFill="1" applyBorder="1" applyAlignment="1" applyProtection="1">
      <alignment horizontal="center" vertical="center"/>
      <protection hidden="1"/>
    </xf>
    <xf numFmtId="164" fontId="5" fillId="0" borderId="28" xfId="0" applyNumberFormat="1" applyFont="1" applyBorder="1" applyAlignment="1" applyProtection="1">
      <alignment horizontal="center" vertical="center"/>
      <protection hidden="1"/>
    </xf>
    <xf numFmtId="0" fontId="5" fillId="6" borderId="42" xfId="0" applyFont="1" applyFill="1" applyBorder="1" applyAlignment="1" applyProtection="1">
      <alignment horizontal="center"/>
      <protection hidden="1"/>
    </xf>
    <xf numFmtId="4" fontId="5" fillId="6" borderId="43" xfId="0" applyNumberFormat="1" applyFont="1" applyFill="1" applyBorder="1" applyAlignment="1" applyProtection="1">
      <alignment horizontal="center"/>
      <protection hidden="1"/>
    </xf>
    <xf numFmtId="4" fontId="5" fillId="8" borderId="34" xfId="0" applyNumberFormat="1" applyFont="1" applyFill="1" applyBorder="1" applyAlignment="1" applyProtection="1">
      <alignment horizontal="center"/>
      <protection hidden="1"/>
    </xf>
    <xf numFmtId="4" fontId="5" fillId="4" borderId="43" xfId="0" applyNumberFormat="1" applyFont="1" applyFill="1" applyBorder="1" applyAlignment="1" applyProtection="1">
      <alignment horizontal="center"/>
      <protection hidden="1"/>
    </xf>
    <xf numFmtId="4" fontId="5" fillId="0" borderId="29" xfId="0" applyNumberFormat="1" applyFont="1" applyBorder="1" applyAlignment="1" applyProtection="1">
      <alignment horizontal="center" vertical="center"/>
      <protection hidden="1"/>
    </xf>
    <xf numFmtId="4" fontId="5" fillId="0" borderId="44" xfId="0" applyNumberFormat="1" applyFont="1" applyBorder="1" applyAlignment="1" applyProtection="1">
      <alignment horizontal="center" vertical="center"/>
      <protection hidden="1"/>
    </xf>
    <xf numFmtId="0" fontId="10" fillId="0" borderId="46" xfId="0" applyFont="1" applyBorder="1" applyAlignment="1" applyProtection="1">
      <alignment horizontal="center" vertical="center" wrapText="1"/>
      <protection hidden="1"/>
    </xf>
    <xf numFmtId="0" fontId="10" fillId="0" borderId="47" xfId="0" applyFont="1" applyBorder="1" applyAlignment="1" applyProtection="1">
      <alignment horizontal="center" vertical="center" wrapText="1"/>
      <protection hidden="1"/>
    </xf>
    <xf numFmtId="4" fontId="10" fillId="0" borderId="48" xfId="0" applyNumberFormat="1" applyFont="1" applyBorder="1" applyAlignment="1" applyProtection="1">
      <alignment horizontal="center" vertical="center" wrapText="1"/>
      <protection hidden="1"/>
    </xf>
    <xf numFmtId="4" fontId="10" fillId="0" borderId="49" xfId="0" applyNumberFormat="1" applyFont="1" applyBorder="1" applyAlignment="1" applyProtection="1">
      <alignment horizontal="center" vertical="center" wrapText="1"/>
      <protection hidden="1"/>
    </xf>
    <xf numFmtId="0" fontId="10" fillId="0" borderId="36" xfId="0" applyFont="1" applyBorder="1" applyAlignment="1" applyProtection="1">
      <alignment horizontal="center" vertical="center" wrapText="1"/>
      <protection hidden="1"/>
    </xf>
    <xf numFmtId="0" fontId="10" fillId="0" borderId="39" xfId="0" applyFont="1" applyBorder="1" applyAlignment="1" applyProtection="1">
      <alignment horizontal="center" vertical="center" wrapText="1"/>
      <protection hidden="1"/>
    </xf>
    <xf numFmtId="0" fontId="5" fillId="8" borderId="5" xfId="0" applyFont="1" applyFill="1" applyBorder="1" applyAlignment="1" applyProtection="1">
      <alignment horizontal="justify" vertical="center" wrapText="1"/>
      <protection hidden="1"/>
    </xf>
    <xf numFmtId="0" fontId="16" fillId="4" borderId="4" xfId="0" applyFont="1" applyFill="1" applyBorder="1" applyAlignment="1" applyProtection="1">
      <alignment horizontal="center" vertical="center" wrapText="1"/>
      <protection hidden="1"/>
    </xf>
    <xf numFmtId="2" fontId="5" fillId="6" borderId="18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justify" vertical="center" wrapText="1"/>
      <protection hidden="1"/>
    </xf>
    <xf numFmtId="0" fontId="3" fillId="0" borderId="9" xfId="0" applyFont="1" applyBorder="1" applyProtection="1"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 applyProtection="1">
      <alignment horizontal="center" vertical="center" wrapText="1"/>
      <protection hidden="1"/>
    </xf>
    <xf numFmtId="0" fontId="14" fillId="0" borderId="9" xfId="0" applyFont="1" applyBorder="1" applyProtection="1">
      <protection hidden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10" fillId="0" borderId="7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left" vertical="center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4" fillId="0" borderId="9" xfId="0" applyFont="1" applyBorder="1" applyAlignment="1" applyProtection="1">
      <alignment horizontal="center" vertical="top" wrapText="1"/>
      <protection hidden="1"/>
    </xf>
    <xf numFmtId="0" fontId="4" fillId="0" borderId="0" xfId="0" applyFont="1" applyAlignment="1" applyProtection="1">
      <alignment horizontal="center" vertical="top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10" fillId="7" borderId="5" xfId="0" applyFont="1" applyFill="1" applyBorder="1" applyAlignment="1" applyProtection="1">
      <alignment horizontal="left" vertical="center" wrapText="1"/>
      <protection hidden="1"/>
    </xf>
    <xf numFmtId="0" fontId="14" fillId="0" borderId="5" xfId="0" applyFont="1" applyBorder="1" applyAlignment="1" applyProtection="1">
      <alignment horizontal="left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14" fillId="0" borderId="1" xfId="0" applyFont="1" applyBorder="1" applyProtection="1">
      <protection hidden="1"/>
    </xf>
    <xf numFmtId="0" fontId="10" fillId="8" borderId="4" xfId="0" applyFont="1" applyFill="1" applyBorder="1" applyAlignment="1" applyProtection="1">
      <alignment horizontal="center" vertical="center" wrapText="1"/>
      <protection hidden="1"/>
    </xf>
    <xf numFmtId="0" fontId="5" fillId="8" borderId="4" xfId="0" applyFont="1" applyFill="1" applyBorder="1" applyAlignment="1" applyProtection="1">
      <alignment horizontal="center" vertical="center" wrapText="1"/>
      <protection hidden="1"/>
    </xf>
    <xf numFmtId="165" fontId="5" fillId="3" borderId="4" xfId="0" applyNumberFormat="1" applyFont="1" applyFill="1" applyBorder="1" applyAlignment="1" applyProtection="1">
      <alignment horizontal="center" vertical="center" wrapText="1"/>
      <protection locked="0" hidden="1"/>
    </xf>
    <xf numFmtId="165" fontId="10" fillId="3" borderId="4" xfId="0" applyNumberFormat="1" applyFont="1" applyFill="1" applyBorder="1" applyAlignment="1" applyProtection="1">
      <alignment horizontal="center" vertical="center" wrapText="1"/>
      <protection locked="0" hidden="1"/>
    </xf>
    <xf numFmtId="165" fontId="10" fillId="3" borderId="7" xfId="0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7" fillId="3" borderId="0" xfId="0" applyFont="1" applyFill="1" applyAlignment="1" applyProtection="1">
      <alignment horizontal="center" vertical="center" wrapText="1"/>
      <protection hidden="1"/>
    </xf>
    <xf numFmtId="165" fontId="15" fillId="7" borderId="11" xfId="0" applyNumberFormat="1" applyFont="1" applyFill="1" applyBorder="1" applyAlignment="1" applyProtection="1">
      <alignment horizontal="center" vertical="center"/>
      <protection hidden="1"/>
    </xf>
    <xf numFmtId="0" fontId="2" fillId="2" borderId="11" xfId="0" applyFont="1" applyFill="1" applyBorder="1" applyAlignment="1" applyProtection="1">
      <alignment horizontal="center" vertical="center"/>
      <protection hidden="1"/>
    </xf>
    <xf numFmtId="165" fontId="2" fillId="2" borderId="11" xfId="0" applyNumberFormat="1" applyFont="1" applyFill="1" applyBorder="1" applyAlignment="1" applyProtection="1">
      <alignment horizontal="center" vertical="center"/>
      <protection hidden="1"/>
    </xf>
    <xf numFmtId="0" fontId="15" fillId="7" borderId="11" xfId="0" applyFont="1" applyFill="1" applyBorder="1" applyAlignment="1" applyProtection="1">
      <alignment horizontal="center" vertical="center"/>
      <protection hidden="1"/>
    </xf>
    <xf numFmtId="165" fontId="15" fillId="7" borderId="13" xfId="0" applyNumberFormat="1" applyFont="1" applyFill="1" applyBorder="1" applyAlignment="1" applyProtection="1">
      <alignment horizontal="center" vertical="center"/>
      <protection hidden="1"/>
    </xf>
    <xf numFmtId="165" fontId="15" fillId="7" borderId="14" xfId="0" applyNumberFormat="1" applyFont="1" applyFill="1" applyBorder="1" applyAlignment="1" applyProtection="1">
      <alignment horizontal="center" vertical="center"/>
      <protection hidden="1"/>
    </xf>
    <xf numFmtId="0" fontId="9" fillId="0" borderId="12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2" xfId="0" applyFont="1" applyBorder="1" applyAlignment="1" applyProtection="1">
      <alignment wrapText="1"/>
      <protection hidden="1"/>
    </xf>
    <xf numFmtId="0" fontId="0" fillId="0" borderId="3" xfId="0" applyBorder="1" applyAlignment="1" applyProtection="1">
      <alignment wrapText="1"/>
      <protection hidden="1"/>
    </xf>
    <xf numFmtId="0" fontId="0" fillId="0" borderId="4" xfId="0" applyBorder="1" applyAlignment="1" applyProtection="1">
      <alignment wrapText="1"/>
      <protection hidden="1"/>
    </xf>
    <xf numFmtId="0" fontId="3" fillId="3" borderId="2" xfId="0" applyFont="1" applyFill="1" applyBorder="1" applyAlignment="1" applyProtection="1">
      <alignment wrapText="1"/>
      <protection locked="0" hidden="1"/>
    </xf>
    <xf numFmtId="0" fontId="0" fillId="0" borderId="3" xfId="0" applyBorder="1" applyAlignment="1" applyProtection="1">
      <alignment wrapText="1"/>
      <protection locked="0" hidden="1"/>
    </xf>
    <xf numFmtId="0" fontId="0" fillId="0" borderId="4" xfId="0" applyBorder="1" applyAlignment="1" applyProtection="1">
      <alignment wrapText="1"/>
      <protection locked="0" hidden="1"/>
    </xf>
    <xf numFmtId="0" fontId="7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22" fillId="0" borderId="2" xfId="0" applyFont="1" applyBorder="1" applyAlignment="1" applyProtection="1">
      <alignment horizontal="justify" vertical="center" wrapText="1"/>
      <protection hidden="1"/>
    </xf>
    <xf numFmtId="0" fontId="17" fillId="7" borderId="0" xfId="0" applyFont="1" applyFill="1" applyAlignment="1" applyProtection="1">
      <alignment horizontal="left" wrapText="1"/>
      <protection hidden="1"/>
    </xf>
    <xf numFmtId="0" fontId="2" fillId="2" borderId="2" xfId="0" applyFont="1" applyFill="1" applyBorder="1" applyAlignment="1" applyProtection="1">
      <alignment horizontal="center" vertical="center" wrapText="1"/>
      <protection hidden="1"/>
    </xf>
    <xf numFmtId="0" fontId="20" fillId="2" borderId="3" xfId="0" applyFont="1" applyFill="1" applyBorder="1" applyAlignment="1" applyProtection="1">
      <alignment horizontal="center" vertical="center" wrapText="1"/>
      <protection hidden="1"/>
    </xf>
    <xf numFmtId="0" fontId="20" fillId="2" borderId="4" xfId="0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wrapText="1"/>
      <protection hidden="1"/>
    </xf>
    <xf numFmtId="0" fontId="4" fillId="0" borderId="2" xfId="0" applyFont="1" applyBorder="1" applyAlignment="1" applyProtection="1">
      <alignment horizontal="justify" vertical="center" wrapText="1"/>
      <protection hidden="1"/>
    </xf>
    <xf numFmtId="0" fontId="15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15" fillId="8" borderId="0" xfId="0" applyFont="1" applyFill="1" applyAlignment="1" applyProtection="1">
      <alignment horizontal="center" vertical="center"/>
      <protection hidden="1"/>
    </xf>
    <xf numFmtId="0" fontId="15" fillId="2" borderId="2" xfId="0" applyFont="1" applyFill="1" applyBorder="1" applyAlignment="1" applyProtection="1">
      <alignment horizontal="left" vertical="center" wrapText="1"/>
      <protection hidden="1"/>
    </xf>
    <xf numFmtId="0" fontId="15" fillId="2" borderId="3" xfId="0" applyFont="1" applyFill="1" applyBorder="1" applyAlignment="1" applyProtection="1">
      <alignment horizontal="left" vertical="center" wrapText="1"/>
      <protection hidden="1"/>
    </xf>
    <xf numFmtId="0" fontId="15" fillId="2" borderId="4" xfId="0" applyFont="1" applyFill="1" applyBorder="1" applyAlignment="1" applyProtection="1">
      <alignment horizontal="left" vertical="center" wrapText="1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17" fillId="8" borderId="2" xfId="0" applyFont="1" applyFill="1" applyBorder="1" applyAlignment="1" applyProtection="1">
      <alignment wrapText="1"/>
      <protection hidden="1"/>
    </xf>
    <xf numFmtId="0" fontId="17" fillId="8" borderId="3" xfId="0" applyFont="1" applyFill="1" applyBorder="1" applyAlignment="1" applyProtection="1">
      <alignment wrapText="1"/>
      <protection hidden="1"/>
    </xf>
    <xf numFmtId="0" fontId="17" fillId="8" borderId="4" xfId="0" applyFont="1" applyFill="1" applyBorder="1" applyAlignment="1" applyProtection="1">
      <alignment wrapText="1"/>
      <protection hidden="1"/>
    </xf>
    <xf numFmtId="0" fontId="2" fillId="8" borderId="0" xfId="0" applyFont="1" applyFill="1" applyAlignment="1" applyProtection="1">
      <alignment horizontal="center"/>
      <protection hidden="1"/>
    </xf>
    <xf numFmtId="0" fontId="18" fillId="8" borderId="6" xfId="0" applyFont="1" applyFill="1" applyBorder="1" applyAlignment="1" applyProtection="1">
      <alignment horizontal="center" vertical="center" wrapText="1"/>
      <protection hidden="1"/>
    </xf>
    <xf numFmtId="0" fontId="18" fillId="8" borderId="23" xfId="0" applyFont="1" applyFill="1" applyBorder="1" applyAlignment="1" applyProtection="1">
      <alignment horizontal="center" vertical="center" wrapText="1"/>
      <protection hidden="1"/>
    </xf>
    <xf numFmtId="0" fontId="19" fillId="0" borderId="23" xfId="0" applyFont="1" applyBorder="1" applyAlignment="1" applyProtection="1">
      <alignment horizontal="center" vertical="center" wrapText="1"/>
      <protection hidden="1"/>
    </xf>
    <xf numFmtId="0" fontId="19" fillId="0" borderId="9" xfId="0" applyFont="1" applyBorder="1" applyAlignment="1" applyProtection="1">
      <alignment horizontal="center" vertical="center" wrapText="1"/>
      <protection hidden="1"/>
    </xf>
    <xf numFmtId="0" fontId="15" fillId="2" borderId="2" xfId="0" applyFont="1" applyFill="1" applyBorder="1" applyAlignment="1" applyProtection="1">
      <alignment horizontal="justify" vertical="center" wrapText="1"/>
      <protection hidden="1"/>
    </xf>
    <xf numFmtId="0" fontId="15" fillId="2" borderId="3" xfId="0" applyFont="1" applyFill="1" applyBorder="1" applyAlignment="1" applyProtection="1">
      <alignment horizontal="justify" vertical="center" wrapText="1"/>
      <protection hidden="1"/>
    </xf>
    <xf numFmtId="0" fontId="15" fillId="2" borderId="4" xfId="0" applyFont="1" applyFill="1" applyBorder="1" applyAlignment="1" applyProtection="1">
      <alignment horizontal="justify" vertical="center" wrapText="1"/>
      <protection hidden="1"/>
    </xf>
    <xf numFmtId="0" fontId="15" fillId="2" borderId="15" xfId="0" applyFont="1" applyFill="1" applyBorder="1" applyAlignment="1" applyProtection="1">
      <alignment horizontal="left" vertical="center" wrapText="1"/>
      <protection hidden="1"/>
    </xf>
    <xf numFmtId="0" fontId="15" fillId="2" borderId="38" xfId="0" applyFont="1" applyFill="1" applyBorder="1" applyAlignment="1" applyProtection="1">
      <alignment horizontal="left" vertical="center" wrapText="1"/>
      <protection hidden="1"/>
    </xf>
    <xf numFmtId="0" fontId="15" fillId="2" borderId="7" xfId="0" applyFont="1" applyFill="1" applyBorder="1" applyAlignment="1" applyProtection="1">
      <alignment horizontal="left" vertical="center" wrapText="1"/>
      <protection hidden="1"/>
    </xf>
    <xf numFmtId="165" fontId="15" fillId="3" borderId="11" xfId="0" applyNumberFormat="1" applyFont="1" applyFill="1" applyBorder="1" applyAlignment="1" applyProtection="1">
      <alignment horizontal="center" vertical="center"/>
      <protection locked="0" hidden="1"/>
    </xf>
    <xf numFmtId="165" fontId="2" fillId="3" borderId="13" xfId="0" applyNumberFormat="1" applyFont="1" applyFill="1" applyBorder="1" applyAlignment="1" applyProtection="1">
      <alignment horizontal="center" vertical="center"/>
      <protection locked="0" hidden="1"/>
    </xf>
    <xf numFmtId="165" fontId="2" fillId="3" borderId="14" xfId="0" applyNumberFormat="1" applyFont="1" applyFill="1" applyBorder="1" applyAlignment="1" applyProtection="1">
      <alignment horizontal="center" vertical="center"/>
      <protection locked="0" hidden="1"/>
    </xf>
    <xf numFmtId="0" fontId="3" fillId="3" borderId="0" xfId="0" applyFont="1" applyFill="1" applyAlignment="1" applyProtection="1">
      <alignment horizontal="left" vertical="top" wrapText="1"/>
      <protection locked="0" hidden="1"/>
    </xf>
    <xf numFmtId="0" fontId="0" fillId="3" borderId="0" xfId="0" applyFill="1" applyAlignment="1" applyProtection="1">
      <alignment horizontal="left" vertical="top" wrapText="1"/>
      <protection locked="0" hidden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E97"/>
  <sheetViews>
    <sheetView tabSelected="1" showWhiteSpace="0" zoomScaleNormal="100" workbookViewId="0">
      <selection activeCell="C7" sqref="C7"/>
    </sheetView>
  </sheetViews>
  <sheetFormatPr defaultColWidth="9.109375" defaultRowHeight="14.4" x14ac:dyDescent="0.3"/>
  <cols>
    <col min="1" max="1" width="41.5546875" style="18" customWidth="1"/>
    <col min="2" max="2" width="24.5546875" style="18" customWidth="1"/>
    <col min="3" max="3" width="27.6640625" style="18" customWidth="1"/>
    <col min="4" max="16384" width="9.109375" style="18"/>
  </cols>
  <sheetData>
    <row r="1" spans="1:3" x14ac:dyDescent="0.3">
      <c r="A1" s="3"/>
      <c r="B1" s="3"/>
      <c r="C1" s="3"/>
    </row>
    <row r="2" spans="1:3" ht="22.8" x14ac:dyDescent="0.4">
      <c r="A2" s="156" t="s">
        <v>3</v>
      </c>
      <c r="B2" s="157"/>
      <c r="C2" s="157"/>
    </row>
    <row r="3" spans="1:3" x14ac:dyDescent="0.3">
      <c r="A3" s="3"/>
      <c r="B3" s="3"/>
      <c r="C3" s="3"/>
    </row>
    <row r="4" spans="1:3" ht="15.6" x14ac:dyDescent="0.3">
      <c r="A4" s="149" t="s">
        <v>61</v>
      </c>
      <c r="B4" s="149"/>
      <c r="C4" s="149"/>
    </row>
    <row r="5" spans="1:3" ht="16.2" thickBot="1" x14ac:dyDescent="0.35">
      <c r="A5" s="1"/>
      <c r="B5" s="1"/>
      <c r="C5" s="1"/>
    </row>
    <row r="6" spans="1:3" ht="47.4" thickBot="1" x14ac:dyDescent="0.35">
      <c r="A6" s="113" t="s">
        <v>65</v>
      </c>
      <c r="B6" s="84" t="s">
        <v>64</v>
      </c>
      <c r="C6" s="84" t="s">
        <v>59</v>
      </c>
    </row>
    <row r="7" spans="1:3" ht="16.2" thickBot="1" x14ac:dyDescent="0.35">
      <c r="A7" s="114" t="s">
        <v>62</v>
      </c>
      <c r="B7" s="115" t="s">
        <v>89</v>
      </c>
      <c r="C7" s="85"/>
    </row>
    <row r="8" spans="1:3" ht="22.5" customHeight="1" thickBot="1" x14ac:dyDescent="0.35">
      <c r="A8" s="114" t="s">
        <v>29</v>
      </c>
      <c r="B8" s="115" t="s">
        <v>89</v>
      </c>
      <c r="C8" s="85"/>
    </row>
    <row r="9" spans="1:3" ht="16.2" thickBot="1" x14ac:dyDescent="0.35">
      <c r="A9" s="1"/>
      <c r="B9" s="1"/>
      <c r="C9" s="1"/>
    </row>
    <row r="10" spans="1:3" ht="44.25" customHeight="1" thickBot="1" x14ac:dyDescent="0.35">
      <c r="A10" s="163" t="s">
        <v>94</v>
      </c>
      <c r="B10" s="151"/>
      <c r="C10" s="152"/>
    </row>
    <row r="11" spans="1:3" ht="30.75" customHeight="1" thickBot="1" x14ac:dyDescent="0.35">
      <c r="A11" s="164" t="s">
        <v>63</v>
      </c>
      <c r="B11" s="151"/>
      <c r="C11" s="152"/>
    </row>
    <row r="12" spans="1:3" ht="14.25" customHeight="1" x14ac:dyDescent="0.3">
      <c r="A12" s="116"/>
      <c r="B12" s="28"/>
      <c r="C12" s="28"/>
    </row>
    <row r="13" spans="1:3" ht="13.5" customHeight="1" x14ac:dyDescent="0.3">
      <c r="A13" s="116"/>
      <c r="B13" s="28"/>
      <c r="C13" s="28"/>
    </row>
    <row r="14" spans="1:3" ht="15.6" x14ac:dyDescent="0.3">
      <c r="A14" s="149" t="s">
        <v>34</v>
      </c>
      <c r="B14" s="149"/>
      <c r="C14" s="149"/>
    </row>
    <row r="15" spans="1:3" ht="15" thickBot="1" x14ac:dyDescent="0.35">
      <c r="A15" s="117"/>
      <c r="B15" s="3"/>
      <c r="C15" s="3"/>
    </row>
    <row r="16" spans="1:3" ht="47.4" thickBot="1" x14ac:dyDescent="0.35">
      <c r="A16" s="113" t="s">
        <v>35</v>
      </c>
      <c r="B16" s="118" t="s">
        <v>32</v>
      </c>
      <c r="C16" s="118" t="s">
        <v>90</v>
      </c>
    </row>
    <row r="17" spans="1:3" ht="16.2" thickBot="1" x14ac:dyDescent="0.35">
      <c r="A17" s="114" t="s">
        <v>62</v>
      </c>
      <c r="B17" s="119" t="s">
        <v>66</v>
      </c>
      <c r="C17" s="135"/>
    </row>
    <row r="18" spans="1:3" ht="16.2" thickBot="1" x14ac:dyDescent="0.35">
      <c r="A18" s="114" t="s">
        <v>29</v>
      </c>
      <c r="B18" s="119" t="s">
        <v>66</v>
      </c>
      <c r="C18" s="85"/>
    </row>
    <row r="19" spans="1:3" x14ac:dyDescent="0.3">
      <c r="A19" s="3"/>
      <c r="B19" s="3"/>
      <c r="C19" s="3"/>
    </row>
    <row r="20" spans="1:3" x14ac:dyDescent="0.3">
      <c r="A20" s="3"/>
      <c r="B20" s="3"/>
      <c r="C20" s="3"/>
    </row>
    <row r="21" spans="1:3" ht="15.6" x14ac:dyDescent="0.3">
      <c r="A21" s="165" t="s">
        <v>84</v>
      </c>
      <c r="B21" s="165"/>
      <c r="C21" s="165"/>
    </row>
    <row r="22" spans="1:3" ht="15" thickBot="1" x14ac:dyDescent="0.35">
      <c r="A22" s="120"/>
      <c r="B22" s="2"/>
      <c r="C22" s="2"/>
    </row>
    <row r="23" spans="1:3" ht="31.8" thickBot="1" x14ac:dyDescent="0.35">
      <c r="A23" s="4" t="s">
        <v>85</v>
      </c>
      <c r="B23" s="5" t="s">
        <v>32</v>
      </c>
      <c r="C23" s="5" t="s">
        <v>88</v>
      </c>
    </row>
    <row r="24" spans="1:3" ht="16.2" thickBot="1" x14ac:dyDescent="0.35">
      <c r="A24" s="121" t="s">
        <v>62</v>
      </c>
      <c r="B24" s="122" t="s">
        <v>86</v>
      </c>
      <c r="C24" s="136"/>
    </row>
    <row r="25" spans="1:3" ht="16.2" thickBot="1" x14ac:dyDescent="0.35">
      <c r="A25" s="121" t="s">
        <v>29</v>
      </c>
      <c r="B25" s="122" t="s">
        <v>87</v>
      </c>
      <c r="C25" s="137"/>
    </row>
    <row r="26" spans="1:3" x14ac:dyDescent="0.3">
      <c r="A26" s="2"/>
      <c r="B26" s="2"/>
      <c r="C26" s="2"/>
    </row>
    <row r="27" spans="1:3" x14ac:dyDescent="0.3">
      <c r="A27" s="3"/>
      <c r="B27" s="3"/>
      <c r="C27" s="3"/>
    </row>
    <row r="28" spans="1:3" ht="15.6" x14ac:dyDescent="0.3">
      <c r="A28" s="149" t="s">
        <v>30</v>
      </c>
      <c r="B28" s="149"/>
      <c r="C28" s="149"/>
    </row>
    <row r="29" spans="1:3" ht="15" thickBot="1" x14ac:dyDescent="0.35">
      <c r="A29" s="2"/>
      <c r="B29" s="2"/>
      <c r="C29" s="3"/>
    </row>
    <row r="30" spans="1:3" ht="31.8" thickBot="1" x14ac:dyDescent="0.35">
      <c r="A30" s="4" t="s">
        <v>31</v>
      </c>
      <c r="B30" s="5" t="s">
        <v>32</v>
      </c>
      <c r="C30" s="84" t="s">
        <v>33</v>
      </c>
    </row>
    <row r="31" spans="1:3" ht="16.2" thickBot="1" x14ac:dyDescent="0.35">
      <c r="A31" s="123" t="s">
        <v>91</v>
      </c>
      <c r="B31" s="124" t="s">
        <v>38</v>
      </c>
      <c r="C31" s="85"/>
    </row>
    <row r="32" spans="1:3" ht="16.2" thickBot="1" x14ac:dyDescent="0.35">
      <c r="A32" s="125" t="s">
        <v>92</v>
      </c>
      <c r="B32" s="119" t="s">
        <v>38</v>
      </c>
      <c r="C32" s="85"/>
    </row>
    <row r="33" spans="1:5" ht="16.2" thickBot="1" x14ac:dyDescent="0.35">
      <c r="A33" s="125" t="s">
        <v>93</v>
      </c>
      <c r="B33" s="119" t="s">
        <v>38</v>
      </c>
      <c r="C33" s="85"/>
    </row>
    <row r="34" spans="1:5" x14ac:dyDescent="0.3">
      <c r="A34" s="126"/>
      <c r="B34" s="127"/>
      <c r="C34" s="127"/>
    </row>
    <row r="35" spans="1:5" x14ac:dyDescent="0.3">
      <c r="A35" s="127"/>
      <c r="B35" s="127"/>
      <c r="C35" s="127"/>
    </row>
    <row r="37" spans="1:5" ht="15.6" x14ac:dyDescent="0.3">
      <c r="A37" s="149" t="s">
        <v>36</v>
      </c>
      <c r="B37" s="149"/>
      <c r="C37" s="149"/>
    </row>
    <row r="38" spans="1:5" ht="15" thickBot="1" x14ac:dyDescent="0.35">
      <c r="A38" s="3"/>
      <c r="B38" s="3"/>
      <c r="C38" s="3"/>
    </row>
    <row r="39" spans="1:5" ht="16.2" thickBot="1" x14ac:dyDescent="0.35">
      <c r="A39" s="160" t="s">
        <v>53</v>
      </c>
      <c r="B39" s="161"/>
      <c r="C39" s="162"/>
    </row>
    <row r="40" spans="1:5" ht="31.8" thickBot="1" x14ac:dyDescent="0.35">
      <c r="A40" s="128" t="s">
        <v>105</v>
      </c>
      <c r="B40" s="84" t="s">
        <v>0</v>
      </c>
      <c r="C40" s="84" t="s">
        <v>37</v>
      </c>
    </row>
    <row r="41" spans="1:5" ht="36" customHeight="1" thickBot="1" x14ac:dyDescent="0.35">
      <c r="A41" s="129" t="s">
        <v>68</v>
      </c>
      <c r="B41" s="119" t="s">
        <v>1</v>
      </c>
      <c r="C41" s="85"/>
      <c r="D41" s="3"/>
      <c r="E41" s="3"/>
    </row>
    <row r="42" spans="1:5" ht="28.2" thickBot="1" x14ac:dyDescent="0.35">
      <c r="A42" s="130" t="s">
        <v>15</v>
      </c>
      <c r="B42" s="131" t="s">
        <v>1</v>
      </c>
      <c r="C42" s="85"/>
      <c r="D42" s="3"/>
      <c r="E42" s="3"/>
    </row>
    <row r="43" spans="1:5" ht="16.2" thickBot="1" x14ac:dyDescent="0.35">
      <c r="A43" s="132" t="s">
        <v>7</v>
      </c>
      <c r="B43" s="133" t="s">
        <v>1</v>
      </c>
      <c r="C43" s="134" t="s">
        <v>8</v>
      </c>
      <c r="D43" s="3"/>
      <c r="E43" s="3"/>
    </row>
    <row r="44" spans="1:5" ht="64.5" customHeight="1" thickBot="1" x14ac:dyDescent="0.35">
      <c r="A44" s="158" t="s">
        <v>83</v>
      </c>
      <c r="B44" s="151"/>
      <c r="C44" s="152"/>
      <c r="D44" s="3"/>
      <c r="E44" s="3"/>
    </row>
    <row r="45" spans="1:5" ht="33" customHeight="1" x14ac:dyDescent="0.35">
      <c r="A45" s="159" t="s">
        <v>67</v>
      </c>
      <c r="B45" s="159"/>
      <c r="C45" s="159"/>
      <c r="D45" s="3"/>
      <c r="E45" s="3"/>
    </row>
    <row r="46" spans="1:5" x14ac:dyDescent="0.3">
      <c r="A46" s="2"/>
      <c r="B46" s="2"/>
      <c r="C46" s="2"/>
      <c r="D46" s="3"/>
      <c r="E46" s="3"/>
    </row>
    <row r="47" spans="1:5" x14ac:dyDescent="0.3">
      <c r="A47" s="3"/>
      <c r="B47" s="3"/>
      <c r="C47" s="3"/>
      <c r="D47" s="3"/>
      <c r="E47" s="3"/>
    </row>
    <row r="48" spans="1:5" ht="15" thickBot="1" x14ac:dyDescent="0.35">
      <c r="A48" s="3"/>
      <c r="B48" s="3"/>
      <c r="C48" s="3"/>
      <c r="D48" s="3"/>
      <c r="E48" s="3"/>
    </row>
    <row r="49" spans="1:5" ht="32.25" customHeight="1" thickBot="1" x14ac:dyDescent="0.35">
      <c r="A49" s="150" t="s">
        <v>82</v>
      </c>
      <c r="B49" s="151"/>
      <c r="C49" s="152"/>
      <c r="D49" s="3"/>
      <c r="E49" s="3"/>
    </row>
    <row r="50" spans="1:5" ht="32.25" customHeight="1" thickBot="1" x14ac:dyDescent="0.35">
      <c r="A50" s="153"/>
      <c r="B50" s="154"/>
      <c r="C50" s="155"/>
      <c r="D50" s="3"/>
      <c r="E50" s="3"/>
    </row>
    <row r="51" spans="1:5" x14ac:dyDescent="0.3">
      <c r="A51" s="3"/>
      <c r="B51" s="3"/>
      <c r="C51" s="3"/>
      <c r="D51" s="3"/>
      <c r="E51" s="3"/>
    </row>
    <row r="52" spans="1:5" x14ac:dyDescent="0.3">
      <c r="A52" s="3"/>
      <c r="B52" s="3"/>
      <c r="C52" s="3"/>
      <c r="D52" s="3"/>
      <c r="E52" s="3"/>
    </row>
    <row r="53" spans="1:5" x14ac:dyDescent="0.3">
      <c r="A53" s="3"/>
      <c r="B53" s="3"/>
      <c r="C53" s="3"/>
      <c r="D53" s="3"/>
      <c r="E53" s="3"/>
    </row>
    <row r="54" spans="1:5" x14ac:dyDescent="0.3">
      <c r="A54" s="3"/>
      <c r="B54" s="3"/>
      <c r="C54" s="3"/>
      <c r="D54" s="3"/>
      <c r="E54" s="3"/>
    </row>
    <row r="55" spans="1:5" x14ac:dyDescent="0.3">
      <c r="A55" s="3"/>
      <c r="B55" s="3"/>
      <c r="C55" s="3"/>
      <c r="D55" s="3"/>
      <c r="E55" s="3"/>
    </row>
    <row r="56" spans="1:5" x14ac:dyDescent="0.3">
      <c r="A56" s="3"/>
      <c r="B56" s="3"/>
      <c r="C56" s="3"/>
      <c r="D56" s="3"/>
      <c r="E56" s="3"/>
    </row>
    <row r="57" spans="1:5" x14ac:dyDescent="0.3">
      <c r="A57" s="3"/>
      <c r="B57" s="3"/>
      <c r="C57" s="3"/>
      <c r="D57" s="3"/>
      <c r="E57" s="3"/>
    </row>
    <row r="58" spans="1:5" x14ac:dyDescent="0.3">
      <c r="A58" s="3"/>
      <c r="B58" s="3"/>
      <c r="C58" s="3"/>
      <c r="D58" s="3"/>
      <c r="E58" s="3"/>
    </row>
    <row r="59" spans="1:5" x14ac:dyDescent="0.3">
      <c r="A59" s="3"/>
      <c r="B59" s="3"/>
      <c r="C59" s="3"/>
      <c r="D59" s="3"/>
      <c r="E59" s="3"/>
    </row>
    <row r="60" spans="1:5" x14ac:dyDescent="0.3">
      <c r="A60" s="3"/>
      <c r="B60" s="3"/>
      <c r="C60" s="3"/>
      <c r="D60" s="3"/>
      <c r="E60" s="3"/>
    </row>
    <row r="61" spans="1:5" x14ac:dyDescent="0.3">
      <c r="A61" s="3"/>
      <c r="B61" s="3"/>
      <c r="C61" s="3"/>
      <c r="D61" s="3"/>
      <c r="E61" s="3"/>
    </row>
    <row r="62" spans="1:5" x14ac:dyDescent="0.3">
      <c r="A62" s="3"/>
      <c r="B62" s="3"/>
      <c r="C62" s="3"/>
      <c r="D62" s="3"/>
      <c r="E62" s="3"/>
    </row>
    <row r="63" spans="1:5" x14ac:dyDescent="0.3">
      <c r="A63" s="3"/>
      <c r="B63" s="3"/>
      <c r="C63" s="3"/>
      <c r="D63" s="3"/>
      <c r="E63" s="3"/>
    </row>
    <row r="64" spans="1:5" x14ac:dyDescent="0.3">
      <c r="A64" s="3"/>
      <c r="B64" s="3"/>
      <c r="C64" s="3"/>
      <c r="D64" s="3"/>
      <c r="E64" s="3"/>
    </row>
    <row r="65" spans="1:5" x14ac:dyDescent="0.3">
      <c r="A65" s="3"/>
      <c r="B65" s="3"/>
      <c r="C65" s="3"/>
      <c r="D65" s="3"/>
      <c r="E65" s="3"/>
    </row>
    <row r="66" spans="1:5" x14ac:dyDescent="0.3">
      <c r="A66" s="3"/>
      <c r="B66" s="3"/>
      <c r="C66" s="3"/>
      <c r="D66" s="3"/>
      <c r="E66" s="3"/>
    </row>
    <row r="67" spans="1:5" x14ac:dyDescent="0.3">
      <c r="A67" s="3"/>
      <c r="B67" s="3"/>
      <c r="C67" s="3"/>
      <c r="D67" s="3"/>
      <c r="E67" s="3"/>
    </row>
    <row r="68" spans="1:5" x14ac:dyDescent="0.3">
      <c r="A68" s="3"/>
      <c r="B68" s="3"/>
      <c r="C68" s="3"/>
      <c r="D68" s="3"/>
      <c r="E68" s="3"/>
    </row>
    <row r="69" spans="1:5" x14ac:dyDescent="0.3">
      <c r="A69" s="3"/>
      <c r="B69" s="3"/>
      <c r="C69" s="3"/>
      <c r="D69" s="3"/>
      <c r="E69" s="3"/>
    </row>
    <row r="70" spans="1:5" x14ac:dyDescent="0.3">
      <c r="A70" s="3"/>
      <c r="B70" s="3"/>
      <c r="C70" s="3"/>
      <c r="D70" s="3"/>
      <c r="E70" s="3"/>
    </row>
    <row r="71" spans="1:5" x14ac:dyDescent="0.3">
      <c r="A71" s="3"/>
      <c r="B71" s="3"/>
      <c r="C71" s="3"/>
      <c r="D71" s="3"/>
      <c r="E71" s="3"/>
    </row>
    <row r="72" spans="1:5" x14ac:dyDescent="0.3">
      <c r="A72" s="3"/>
      <c r="B72" s="3"/>
      <c r="C72" s="3"/>
      <c r="D72" s="3"/>
      <c r="E72" s="3"/>
    </row>
    <row r="73" spans="1:5" x14ac:dyDescent="0.3">
      <c r="A73" s="3"/>
      <c r="B73" s="3"/>
      <c r="C73" s="3"/>
      <c r="D73" s="3"/>
      <c r="E73" s="3"/>
    </row>
    <row r="74" spans="1:5" x14ac:dyDescent="0.3">
      <c r="A74" s="3"/>
      <c r="B74" s="3"/>
      <c r="C74" s="3"/>
      <c r="D74" s="3"/>
      <c r="E74" s="3"/>
    </row>
    <row r="75" spans="1:5" x14ac:dyDescent="0.3">
      <c r="A75" s="3"/>
      <c r="B75" s="3"/>
      <c r="C75" s="3"/>
      <c r="D75" s="3"/>
      <c r="E75" s="3"/>
    </row>
    <row r="76" spans="1:5" x14ac:dyDescent="0.3">
      <c r="A76" s="3"/>
      <c r="B76" s="3"/>
      <c r="C76" s="3"/>
      <c r="D76" s="3"/>
      <c r="E76" s="3"/>
    </row>
    <row r="77" spans="1:5" x14ac:dyDescent="0.3">
      <c r="A77" s="3"/>
      <c r="B77" s="3"/>
      <c r="C77" s="3"/>
      <c r="D77" s="3"/>
      <c r="E77" s="3"/>
    </row>
    <row r="78" spans="1:5" x14ac:dyDescent="0.3">
      <c r="A78" s="3"/>
      <c r="B78" s="3"/>
      <c r="C78" s="3"/>
      <c r="D78" s="3"/>
      <c r="E78" s="3"/>
    </row>
    <row r="79" spans="1:5" x14ac:dyDescent="0.3">
      <c r="A79" s="3"/>
      <c r="B79" s="3"/>
      <c r="C79" s="3"/>
      <c r="D79" s="3"/>
      <c r="E79" s="3"/>
    </row>
    <row r="80" spans="1:5" x14ac:dyDescent="0.3">
      <c r="A80" s="3"/>
      <c r="B80" s="3"/>
      <c r="C80" s="3"/>
      <c r="D80" s="3"/>
      <c r="E80" s="3"/>
    </row>
    <row r="81" spans="1:5" x14ac:dyDescent="0.3">
      <c r="A81" s="3"/>
      <c r="B81" s="3"/>
      <c r="C81" s="3"/>
      <c r="D81" s="3"/>
      <c r="E81" s="3"/>
    </row>
    <row r="82" spans="1:5" x14ac:dyDescent="0.3">
      <c r="A82" s="3"/>
      <c r="B82" s="3"/>
      <c r="C82" s="3"/>
      <c r="D82" s="3"/>
      <c r="E82" s="3"/>
    </row>
    <row r="83" spans="1:5" x14ac:dyDescent="0.3">
      <c r="A83" s="3"/>
      <c r="B83" s="3"/>
      <c r="C83" s="3"/>
      <c r="D83" s="3"/>
      <c r="E83" s="3"/>
    </row>
    <row r="84" spans="1:5" x14ac:dyDescent="0.3">
      <c r="A84" s="3"/>
      <c r="B84" s="3"/>
      <c r="C84" s="3"/>
      <c r="D84" s="3"/>
      <c r="E84" s="3"/>
    </row>
    <row r="85" spans="1:5" x14ac:dyDescent="0.3">
      <c r="A85" s="3"/>
      <c r="B85" s="3"/>
      <c r="C85" s="3"/>
      <c r="D85" s="3"/>
      <c r="E85" s="3"/>
    </row>
    <row r="86" spans="1:5" x14ac:dyDescent="0.3">
      <c r="A86" s="3"/>
      <c r="B86" s="3"/>
      <c r="C86" s="3"/>
      <c r="D86" s="3"/>
      <c r="E86" s="3"/>
    </row>
    <row r="87" spans="1:5" x14ac:dyDescent="0.3">
      <c r="A87" s="3"/>
      <c r="B87" s="3"/>
      <c r="C87" s="3"/>
      <c r="D87" s="3"/>
      <c r="E87" s="3"/>
    </row>
    <row r="88" spans="1:5" x14ac:dyDescent="0.3">
      <c r="A88" s="3"/>
      <c r="B88" s="3"/>
      <c r="C88" s="3"/>
      <c r="D88" s="3"/>
      <c r="E88" s="3"/>
    </row>
    <row r="89" spans="1:5" x14ac:dyDescent="0.3">
      <c r="A89" s="3"/>
      <c r="B89" s="3"/>
      <c r="C89" s="3"/>
      <c r="D89" s="3"/>
      <c r="E89" s="3"/>
    </row>
    <row r="90" spans="1:5" x14ac:dyDescent="0.3">
      <c r="A90" s="3"/>
      <c r="B90" s="3"/>
      <c r="C90" s="3"/>
      <c r="D90" s="3"/>
      <c r="E90" s="3"/>
    </row>
    <row r="91" spans="1:5" x14ac:dyDescent="0.3">
      <c r="A91" s="3"/>
      <c r="B91" s="3"/>
      <c r="C91" s="3"/>
      <c r="D91" s="3"/>
      <c r="E91" s="3"/>
    </row>
    <row r="92" spans="1:5" x14ac:dyDescent="0.3">
      <c r="A92" s="3"/>
      <c r="B92" s="3"/>
      <c r="C92" s="3"/>
      <c r="D92" s="3"/>
      <c r="E92" s="3"/>
    </row>
    <row r="93" spans="1:5" x14ac:dyDescent="0.3">
      <c r="A93" s="3"/>
      <c r="B93" s="3"/>
      <c r="C93" s="3"/>
      <c r="D93" s="3"/>
      <c r="E93" s="3"/>
    </row>
    <row r="94" spans="1:5" x14ac:dyDescent="0.3">
      <c r="A94" s="3"/>
      <c r="B94" s="3"/>
      <c r="C94" s="3"/>
      <c r="D94" s="3"/>
      <c r="E94" s="3"/>
    </row>
    <row r="95" spans="1:5" x14ac:dyDescent="0.3">
      <c r="A95" s="3"/>
      <c r="B95" s="3"/>
      <c r="C95" s="3"/>
      <c r="D95" s="3"/>
      <c r="E95" s="3"/>
    </row>
    <row r="96" spans="1:5" x14ac:dyDescent="0.3">
      <c r="A96" s="3"/>
      <c r="B96" s="3"/>
      <c r="C96" s="3"/>
      <c r="D96" s="3"/>
      <c r="E96" s="3"/>
    </row>
    <row r="97" spans="1:5" x14ac:dyDescent="0.3">
      <c r="A97" s="3"/>
      <c r="B97" s="3"/>
      <c r="C97" s="3"/>
      <c r="D97" s="3"/>
      <c r="E97" s="3"/>
    </row>
  </sheetData>
  <sheetProtection algorithmName="SHA-512" hashValue="YzKV0HcCh20T8Sz+yL+dYgdVIKJepkQsfseha9z0rlGxyOybtbmZNq+fahsYvlvjJ5v+8rOsXO8tzGctkJsgiA==" saltValue="Ia8tCql5DtygZz+ysTBq0g==" spinCount="100000" sheet="1" formatCells="0" formatColumns="0" formatRows="0" selectLockedCells="1"/>
  <mergeCells count="13">
    <mergeCell ref="A28:C28"/>
    <mergeCell ref="A49:C49"/>
    <mergeCell ref="A50:C50"/>
    <mergeCell ref="A2:C2"/>
    <mergeCell ref="A44:C44"/>
    <mergeCell ref="A45:C45"/>
    <mergeCell ref="A4:C4"/>
    <mergeCell ref="A14:C14"/>
    <mergeCell ref="A37:C37"/>
    <mergeCell ref="A39:C39"/>
    <mergeCell ref="A10:C10"/>
    <mergeCell ref="A11:C11"/>
    <mergeCell ref="A21:C21"/>
  </mergeCells>
  <pageMargins left="0.70866141732283472" right="0.70866141732283472" top="0.78740157480314965" bottom="0.78740157480314965" header="0.31496062992125984" footer="0.31496062992125984"/>
  <pageSetup paperSize="9" scale="92" fitToHeight="0" orientation="portrait" r:id="rId1"/>
  <headerFooter>
    <oddHeader>&amp;R"Zajištění sběru, přepravy, využití a/nebo odstranění směsných komunálních odpadů 2026"
Příloha č.6_Výkaz výměr, Výkaz výměr - Stanovení nabídkové ceny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D45"/>
  <sheetViews>
    <sheetView topLeftCell="A11" workbookViewId="0">
      <selection activeCell="A39" sqref="A39:D45"/>
    </sheetView>
  </sheetViews>
  <sheetFormatPr defaultColWidth="9.109375" defaultRowHeight="14.4" x14ac:dyDescent="0.3"/>
  <cols>
    <col min="1" max="1" width="9.109375" style="18"/>
    <col min="2" max="2" width="42.44140625" style="18" customWidth="1"/>
    <col min="3" max="3" width="9.109375" style="18"/>
    <col min="4" max="4" width="24.6640625" style="18" customWidth="1"/>
    <col min="5" max="16384" width="9.109375" style="18"/>
  </cols>
  <sheetData>
    <row r="4" spans="1:4" ht="45.75" customHeight="1" thickBot="1" x14ac:dyDescent="0.35">
      <c r="A4" s="148" t="s">
        <v>4</v>
      </c>
      <c r="B4" s="148"/>
      <c r="C4" s="148"/>
      <c r="D4" s="148"/>
    </row>
    <row r="5" spans="1:4" ht="15" thickTop="1" x14ac:dyDescent="0.3"/>
    <row r="7" spans="1:4" ht="15.6" x14ac:dyDescent="0.3">
      <c r="A7" s="145" t="s">
        <v>70</v>
      </c>
      <c r="B7" s="145"/>
      <c r="C7" s="142">
        <f>'Stanovení ceny '!C89</f>
        <v>702660</v>
      </c>
      <c r="D7" s="142"/>
    </row>
    <row r="8" spans="1:4" ht="15.6" x14ac:dyDescent="0.3">
      <c r="A8" s="145" t="s">
        <v>71</v>
      </c>
      <c r="B8" s="145"/>
      <c r="C8" s="186"/>
      <c r="D8" s="186"/>
    </row>
    <row r="9" spans="1:4" ht="15.6" x14ac:dyDescent="0.3">
      <c r="A9" s="145" t="s">
        <v>72</v>
      </c>
      <c r="B9" s="145"/>
      <c r="C9" s="142">
        <f>C7+C8</f>
        <v>702660</v>
      </c>
      <c r="D9" s="142"/>
    </row>
    <row r="10" spans="1:4" ht="15.6" x14ac:dyDescent="0.3">
      <c r="A10" s="112"/>
      <c r="B10" s="112"/>
      <c r="C10" s="112"/>
      <c r="D10" s="112"/>
    </row>
    <row r="11" spans="1:4" ht="15.6" x14ac:dyDescent="0.3">
      <c r="A11" s="145" t="s">
        <v>73</v>
      </c>
      <c r="B11" s="145"/>
      <c r="C11" s="146">
        <f>'Stanovení ceny '!D89</f>
        <v>942586</v>
      </c>
      <c r="D11" s="147"/>
    </row>
    <row r="12" spans="1:4" ht="15.6" x14ac:dyDescent="0.3">
      <c r="A12" s="145" t="s">
        <v>74</v>
      </c>
      <c r="B12" s="145"/>
      <c r="C12" s="186"/>
      <c r="D12" s="186"/>
    </row>
    <row r="13" spans="1:4" ht="15.6" x14ac:dyDescent="0.3">
      <c r="A13" s="145" t="s">
        <v>75</v>
      </c>
      <c r="B13" s="145"/>
      <c r="C13" s="142">
        <f>C11+C12</f>
        <v>942586</v>
      </c>
      <c r="D13" s="142"/>
    </row>
    <row r="14" spans="1:4" ht="15.6" x14ac:dyDescent="0.3">
      <c r="A14" s="112"/>
      <c r="B14" s="112"/>
      <c r="C14" s="112"/>
      <c r="D14" s="112"/>
    </row>
    <row r="15" spans="1:4" ht="15.6" x14ac:dyDescent="0.3">
      <c r="A15" s="145" t="s">
        <v>76</v>
      </c>
      <c r="B15" s="145"/>
      <c r="C15" s="146">
        <f>'Stanovení ceny '!E89</f>
        <v>1034328</v>
      </c>
      <c r="D15" s="147"/>
    </row>
    <row r="16" spans="1:4" ht="15.6" x14ac:dyDescent="0.3">
      <c r="A16" s="145" t="s">
        <v>81</v>
      </c>
      <c r="B16" s="145"/>
      <c r="C16" s="186"/>
      <c r="D16" s="186"/>
    </row>
    <row r="17" spans="1:4" ht="15.6" x14ac:dyDescent="0.3">
      <c r="A17" s="145" t="s">
        <v>77</v>
      </c>
      <c r="B17" s="145"/>
      <c r="C17" s="142">
        <f>C15+C16</f>
        <v>1034328</v>
      </c>
      <c r="D17" s="142"/>
    </row>
    <row r="18" spans="1:4" ht="15.6" x14ac:dyDescent="0.3">
      <c r="A18" s="112"/>
      <c r="B18" s="112"/>
      <c r="C18" s="112"/>
      <c r="D18" s="112"/>
    </row>
    <row r="19" spans="1:4" ht="15.6" x14ac:dyDescent="0.3">
      <c r="A19" s="111"/>
      <c r="B19" s="111"/>
      <c r="C19" s="111"/>
      <c r="D19" s="111"/>
    </row>
    <row r="20" spans="1:4" ht="30" customHeight="1" x14ac:dyDescent="0.3">
      <c r="A20" s="143" t="s">
        <v>102</v>
      </c>
      <c r="B20" s="143"/>
      <c r="C20" s="144">
        <f>C7+C11+C15</f>
        <v>2679574</v>
      </c>
      <c r="D20" s="144"/>
    </row>
    <row r="21" spans="1:4" ht="9" customHeight="1" x14ac:dyDescent="0.3">
      <c r="A21" s="138"/>
      <c r="B21" s="138"/>
      <c r="C21" s="138"/>
      <c r="D21" s="138"/>
    </row>
    <row r="22" spans="1:4" ht="30" customHeight="1" x14ac:dyDescent="0.3">
      <c r="A22" s="143" t="s">
        <v>103</v>
      </c>
      <c r="B22" s="143"/>
      <c r="C22" s="187">
        <f>C8+C12+C16</f>
        <v>0</v>
      </c>
      <c r="D22" s="188"/>
    </row>
    <row r="23" spans="1:4" ht="9" customHeight="1" x14ac:dyDescent="0.3">
      <c r="A23" s="138"/>
      <c r="B23" s="138"/>
      <c r="C23" s="138"/>
      <c r="D23" s="138"/>
    </row>
    <row r="24" spans="1:4" ht="30" customHeight="1" x14ac:dyDescent="0.3">
      <c r="A24" s="143" t="s">
        <v>104</v>
      </c>
      <c r="B24" s="143"/>
      <c r="C24" s="144">
        <f>C20+C22</f>
        <v>2679574</v>
      </c>
      <c r="D24" s="144"/>
    </row>
    <row r="25" spans="1:4" x14ac:dyDescent="0.3">
      <c r="A25" s="3"/>
      <c r="B25" s="3"/>
      <c r="C25" s="3"/>
      <c r="D25" s="3"/>
    </row>
    <row r="26" spans="1:4" x14ac:dyDescent="0.3">
      <c r="A26" s="140" t="s">
        <v>5</v>
      </c>
      <c r="B26" s="140"/>
      <c r="C26" s="140"/>
      <c r="D26" s="140"/>
    </row>
    <row r="27" spans="1:4" x14ac:dyDescent="0.3">
      <c r="A27" s="139"/>
      <c r="B27" s="139"/>
      <c r="C27" s="139"/>
      <c r="D27" s="139"/>
    </row>
    <row r="28" spans="1:4" x14ac:dyDescent="0.3">
      <c r="A28" s="139"/>
      <c r="B28" s="139"/>
      <c r="C28" s="139"/>
      <c r="D28" s="139"/>
    </row>
    <row r="29" spans="1:4" x14ac:dyDescent="0.3">
      <c r="A29" s="139"/>
      <c r="B29" s="139"/>
      <c r="C29" s="139"/>
      <c r="D29" s="139"/>
    </row>
    <row r="30" spans="1:4" x14ac:dyDescent="0.3">
      <c r="A30" s="139"/>
      <c r="B30" s="139"/>
      <c r="C30" s="139"/>
      <c r="D30" s="139"/>
    </row>
    <row r="32" spans="1:4" x14ac:dyDescent="0.3">
      <c r="A32" s="141" t="s">
        <v>14</v>
      </c>
      <c r="B32" s="141"/>
      <c r="C32" s="141"/>
      <c r="D32" s="141"/>
    </row>
    <row r="33" spans="1:4" x14ac:dyDescent="0.3">
      <c r="A33" s="141"/>
      <c r="B33" s="141"/>
      <c r="C33" s="141"/>
      <c r="D33" s="141"/>
    </row>
    <row r="34" spans="1:4" x14ac:dyDescent="0.3">
      <c r="A34" s="141"/>
      <c r="B34" s="141"/>
      <c r="C34" s="141"/>
      <c r="D34" s="141"/>
    </row>
    <row r="35" spans="1:4" x14ac:dyDescent="0.3">
      <c r="A35" s="141"/>
      <c r="B35" s="141"/>
      <c r="C35" s="141"/>
      <c r="D35" s="141"/>
    </row>
    <row r="36" spans="1:4" x14ac:dyDescent="0.3">
      <c r="A36" s="141"/>
      <c r="B36" s="141"/>
      <c r="C36" s="141"/>
      <c r="D36" s="141"/>
    </row>
    <row r="37" spans="1:4" x14ac:dyDescent="0.3">
      <c r="A37" s="141"/>
      <c r="B37" s="141"/>
      <c r="C37" s="141"/>
      <c r="D37" s="141"/>
    </row>
    <row r="39" spans="1:4" x14ac:dyDescent="0.3">
      <c r="A39" s="189" t="s">
        <v>6</v>
      </c>
      <c r="B39" s="190"/>
      <c r="C39" s="190"/>
      <c r="D39" s="190"/>
    </row>
    <row r="40" spans="1:4" x14ac:dyDescent="0.3">
      <c r="A40" s="190"/>
      <c r="B40" s="190"/>
      <c r="C40" s="190"/>
      <c r="D40" s="190"/>
    </row>
    <row r="41" spans="1:4" x14ac:dyDescent="0.3">
      <c r="A41" s="190"/>
      <c r="B41" s="190"/>
      <c r="C41" s="190"/>
      <c r="D41" s="190"/>
    </row>
    <row r="42" spans="1:4" x14ac:dyDescent="0.3">
      <c r="A42" s="190"/>
      <c r="B42" s="190"/>
      <c r="C42" s="190"/>
      <c r="D42" s="190"/>
    </row>
    <row r="43" spans="1:4" x14ac:dyDescent="0.3">
      <c r="A43" s="190"/>
      <c r="B43" s="190"/>
      <c r="C43" s="190"/>
      <c r="D43" s="190"/>
    </row>
    <row r="44" spans="1:4" x14ac:dyDescent="0.3">
      <c r="A44" s="190"/>
      <c r="B44" s="190"/>
      <c r="C44" s="190"/>
      <c r="D44" s="190"/>
    </row>
    <row r="45" spans="1:4" x14ac:dyDescent="0.3">
      <c r="A45" s="190"/>
      <c r="B45" s="190"/>
      <c r="C45" s="190"/>
      <c r="D45" s="190"/>
    </row>
  </sheetData>
  <sheetProtection algorithmName="SHA-512" hashValue="ARUyWMyjRE4LdVcCXc0TvPi6MLrNHvUnBSaoufZsyVtSXy1x5QwwH6qqdTAKPnbAhaK6pkEGidvbpMEnoRJD0Q==" saltValue="Si/CgwNhYZ7WB3LIIdD9gg==" spinCount="100000" sheet="1" formatCells="0" formatColumns="0" formatRows="0" selectLockedCells="1"/>
  <mergeCells count="28">
    <mergeCell ref="A15:B15"/>
    <mergeCell ref="C15:D15"/>
    <mergeCell ref="A16:B16"/>
    <mergeCell ref="C16:D16"/>
    <mergeCell ref="A17:B17"/>
    <mergeCell ref="C17:D17"/>
    <mergeCell ref="A4:D4"/>
    <mergeCell ref="A7:B7"/>
    <mergeCell ref="A8:B8"/>
    <mergeCell ref="A9:B9"/>
    <mergeCell ref="C8:D8"/>
    <mergeCell ref="C9:D9"/>
    <mergeCell ref="A26:D26"/>
    <mergeCell ref="A32:D37"/>
    <mergeCell ref="A39:D45"/>
    <mergeCell ref="C7:D7"/>
    <mergeCell ref="A20:B20"/>
    <mergeCell ref="A22:B22"/>
    <mergeCell ref="A24:B24"/>
    <mergeCell ref="C20:D20"/>
    <mergeCell ref="C22:D22"/>
    <mergeCell ref="C24:D24"/>
    <mergeCell ref="A11:B11"/>
    <mergeCell ref="C11:D11"/>
    <mergeCell ref="A12:B12"/>
    <mergeCell ref="C12:D12"/>
    <mergeCell ref="A13:B13"/>
    <mergeCell ref="C13:D13"/>
  </mergeCell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91"/>
  <sheetViews>
    <sheetView topLeftCell="A51" zoomScale="85" zoomScaleNormal="85" workbookViewId="0">
      <selection activeCell="C59" sqref="C59"/>
    </sheetView>
  </sheetViews>
  <sheetFormatPr defaultColWidth="9.109375" defaultRowHeight="14.4" x14ac:dyDescent="0.3"/>
  <cols>
    <col min="1" max="1" width="25.109375" style="18" customWidth="1"/>
    <col min="2" max="2" width="40.44140625" style="18" customWidth="1"/>
    <col min="3" max="3" width="19" style="18" customWidth="1"/>
    <col min="4" max="5" width="18.6640625" style="18" customWidth="1"/>
    <col min="6" max="6" width="19.109375" style="18" customWidth="1"/>
    <col min="7" max="16384" width="9.109375" style="18"/>
  </cols>
  <sheetData>
    <row r="1" spans="1:5" x14ac:dyDescent="0.3">
      <c r="A1" s="3"/>
      <c r="B1" s="3"/>
      <c r="C1" s="3"/>
      <c r="D1" s="3"/>
      <c r="E1" s="3"/>
    </row>
    <row r="2" spans="1:5" ht="39.75" customHeight="1" x14ac:dyDescent="0.3">
      <c r="A2" s="171" t="s">
        <v>2</v>
      </c>
      <c r="B2" s="171"/>
      <c r="C2" s="171"/>
      <c r="D2" s="171"/>
      <c r="E2" s="171"/>
    </row>
    <row r="3" spans="1:5" x14ac:dyDescent="0.3">
      <c r="A3" s="3"/>
      <c r="B3" s="3"/>
      <c r="C3" s="3"/>
      <c r="D3" s="3"/>
      <c r="E3" s="3"/>
    </row>
    <row r="4" spans="1:5" x14ac:dyDescent="0.3">
      <c r="A4" s="3"/>
      <c r="B4" s="3"/>
      <c r="C4" s="3"/>
      <c r="D4" s="3"/>
      <c r="E4" s="3"/>
    </row>
    <row r="5" spans="1:5" ht="15.6" x14ac:dyDescent="0.3">
      <c r="A5" s="165" t="s">
        <v>39</v>
      </c>
      <c r="B5" s="165"/>
      <c r="C5" s="165"/>
      <c r="D5" s="165"/>
      <c r="E5" s="165"/>
    </row>
    <row r="6" spans="1:5" ht="15" thickBot="1" x14ac:dyDescent="0.35">
      <c r="A6" s="2"/>
      <c r="B6" s="2"/>
      <c r="C6" s="2"/>
      <c r="D6" s="2"/>
      <c r="E6" s="2"/>
    </row>
    <row r="7" spans="1:5" ht="63" thickBot="1" x14ac:dyDescent="0.35">
      <c r="A7" s="4" t="s">
        <v>40</v>
      </c>
      <c r="B7" s="5" t="s">
        <v>41</v>
      </c>
      <c r="C7" s="5" t="s">
        <v>42</v>
      </c>
      <c r="D7" s="5" t="s">
        <v>98</v>
      </c>
      <c r="E7" s="5" t="s">
        <v>43</v>
      </c>
    </row>
    <row r="8" spans="1:5" ht="16.2" thickBot="1" x14ac:dyDescent="0.35">
      <c r="A8" s="108" t="s">
        <v>62</v>
      </c>
      <c r="B8" s="6">
        <v>359</v>
      </c>
      <c r="C8" s="6">
        <v>52</v>
      </c>
      <c r="D8" s="7">
        <f>('Výkaz výměr'!C7)</f>
        <v>0</v>
      </c>
      <c r="E8" s="8">
        <f t="shared" ref="E8:E9" si="0">B8*C8*D8</f>
        <v>0</v>
      </c>
    </row>
    <row r="9" spans="1:5" ht="16.2" thickBot="1" x14ac:dyDescent="0.35">
      <c r="A9" s="108" t="s">
        <v>62</v>
      </c>
      <c r="B9" s="6">
        <v>16</v>
      </c>
      <c r="C9" s="6">
        <v>43</v>
      </c>
      <c r="D9" s="7">
        <f>('Výkaz výměr'!C7)</f>
        <v>0</v>
      </c>
      <c r="E9" s="8">
        <f t="shared" si="0"/>
        <v>0</v>
      </c>
    </row>
    <row r="10" spans="1:5" ht="16.2" thickBot="1" x14ac:dyDescent="0.35">
      <c r="A10" s="108" t="s">
        <v>62</v>
      </c>
      <c r="B10" s="6">
        <v>1145</v>
      </c>
      <c r="C10" s="6">
        <v>26</v>
      </c>
      <c r="D10" s="7">
        <f>('Výkaz výměr'!C7)</f>
        <v>0</v>
      </c>
      <c r="E10" s="8">
        <f t="shared" ref="E10:E11" si="1">B10*C10*D10</f>
        <v>0</v>
      </c>
    </row>
    <row r="11" spans="1:5" ht="16.2" thickBot="1" x14ac:dyDescent="0.35">
      <c r="A11" s="108" t="s">
        <v>62</v>
      </c>
      <c r="B11" s="6">
        <v>445</v>
      </c>
      <c r="C11" s="6">
        <v>13</v>
      </c>
      <c r="D11" s="7">
        <f>('Výkaz výměr'!C7)</f>
        <v>0</v>
      </c>
      <c r="E11" s="8">
        <f t="shared" si="1"/>
        <v>0</v>
      </c>
    </row>
    <row r="12" spans="1:5" ht="16.2" thickBot="1" x14ac:dyDescent="0.35">
      <c r="A12" s="108" t="s">
        <v>69</v>
      </c>
      <c r="B12" s="6">
        <v>50</v>
      </c>
      <c r="C12" s="6">
        <v>52</v>
      </c>
      <c r="D12" s="7">
        <f>('Výkaz výměr'!C8)</f>
        <v>0</v>
      </c>
      <c r="E12" s="8">
        <f t="shared" ref="E12:E13" si="2">B12*C12*D12</f>
        <v>0</v>
      </c>
    </row>
    <row r="13" spans="1:5" ht="16.2" thickBot="1" x14ac:dyDescent="0.35">
      <c r="A13" s="108" t="s">
        <v>69</v>
      </c>
      <c r="B13" s="6">
        <v>7</v>
      </c>
      <c r="C13" s="6">
        <v>26</v>
      </c>
      <c r="D13" s="7">
        <f>('Výkaz výměr'!C8)</f>
        <v>0</v>
      </c>
      <c r="E13" s="8">
        <f t="shared" si="2"/>
        <v>0</v>
      </c>
    </row>
    <row r="14" spans="1:5" ht="16.2" thickBot="1" x14ac:dyDescent="0.35">
      <c r="A14" s="180" t="s">
        <v>44</v>
      </c>
      <c r="B14" s="181"/>
      <c r="C14" s="181"/>
      <c r="D14" s="182"/>
      <c r="E14" s="9">
        <f>SUM(E8:E13)</f>
        <v>0</v>
      </c>
    </row>
    <row r="15" spans="1:5" x14ac:dyDescent="0.3">
      <c r="A15" s="10"/>
      <c r="B15" s="10"/>
      <c r="C15" s="10"/>
      <c r="D15" s="10"/>
      <c r="E15" s="10"/>
    </row>
    <row r="16" spans="1:5" x14ac:dyDescent="0.3">
      <c r="A16" s="3"/>
      <c r="B16" s="3"/>
      <c r="C16" s="3"/>
      <c r="D16" s="3"/>
      <c r="E16" s="3"/>
    </row>
    <row r="17" spans="1:5" x14ac:dyDescent="0.3">
      <c r="A17" s="3"/>
      <c r="B17" s="3"/>
      <c r="C17" s="3"/>
      <c r="D17" s="3"/>
      <c r="E17" s="3"/>
    </row>
    <row r="18" spans="1:5" ht="15.6" x14ac:dyDescent="0.3">
      <c r="A18" s="165" t="s">
        <v>45</v>
      </c>
      <c r="B18" s="165"/>
      <c r="C18" s="165"/>
      <c r="D18" s="165"/>
      <c r="E18" s="165"/>
    </row>
    <row r="19" spans="1:5" ht="15" thickBot="1" x14ac:dyDescent="0.35">
      <c r="A19" s="2"/>
      <c r="B19" s="2"/>
      <c r="C19" s="2"/>
      <c r="D19" s="2"/>
      <c r="E19" s="2"/>
    </row>
    <row r="20" spans="1:5" ht="94.2" thickBot="1" x14ac:dyDescent="0.35">
      <c r="A20" s="13" t="s">
        <v>54</v>
      </c>
      <c r="B20" s="14" t="s">
        <v>41</v>
      </c>
      <c r="C20" s="14" t="s">
        <v>55</v>
      </c>
      <c r="D20" s="14" t="s">
        <v>46</v>
      </c>
      <c r="E20" s="5" t="s">
        <v>56</v>
      </c>
    </row>
    <row r="21" spans="1:5" ht="16.2" thickBot="1" x14ac:dyDescent="0.35">
      <c r="A21" s="125" t="s">
        <v>62</v>
      </c>
      <c r="B21" s="102">
        <v>1966</v>
      </c>
      <c r="C21" s="106">
        <v>12</v>
      </c>
      <c r="D21" s="104">
        <f>('Výkaz výměr'!C17)</f>
        <v>0</v>
      </c>
      <c r="E21" s="12">
        <f t="shared" ref="E21:E22" si="3">B21*C21*D21</f>
        <v>0</v>
      </c>
    </row>
    <row r="22" spans="1:5" ht="16.2" thickBot="1" x14ac:dyDescent="0.35">
      <c r="A22" s="125" t="s">
        <v>29</v>
      </c>
      <c r="B22" s="103">
        <v>57</v>
      </c>
      <c r="C22" s="107">
        <v>12</v>
      </c>
      <c r="D22" s="105">
        <f>('Výkaz výměr'!C18)</f>
        <v>0</v>
      </c>
      <c r="E22" s="12">
        <f t="shared" si="3"/>
        <v>0</v>
      </c>
    </row>
    <row r="23" spans="1:5" ht="16.2" thickBot="1" x14ac:dyDescent="0.35">
      <c r="A23" s="183" t="s">
        <v>47</v>
      </c>
      <c r="B23" s="184"/>
      <c r="C23" s="184"/>
      <c r="D23" s="185"/>
      <c r="E23" s="9">
        <f>SUM(E21:E22)</f>
        <v>0</v>
      </c>
    </row>
    <row r="24" spans="1:5" x14ac:dyDescent="0.3">
      <c r="A24" s="10"/>
      <c r="B24" s="10"/>
      <c r="C24" s="10"/>
      <c r="D24" s="10"/>
      <c r="E24" s="10"/>
    </row>
    <row r="25" spans="1:5" x14ac:dyDescent="0.3">
      <c r="A25" s="10"/>
      <c r="B25" s="10"/>
      <c r="C25" s="10"/>
      <c r="D25" s="10"/>
      <c r="E25" s="10"/>
    </row>
    <row r="26" spans="1:5" ht="15.6" x14ac:dyDescent="0.3">
      <c r="A26" s="165" t="s">
        <v>95</v>
      </c>
      <c r="B26" s="165"/>
      <c r="C26" s="165"/>
      <c r="D26" s="165"/>
      <c r="E26" s="165"/>
    </row>
    <row r="27" spans="1:5" ht="15" thickBot="1" x14ac:dyDescent="0.35">
      <c r="A27" s="2"/>
      <c r="B27" s="2"/>
      <c r="C27" s="2"/>
      <c r="D27" s="2"/>
      <c r="E27" s="2"/>
    </row>
    <row r="28" spans="1:5" ht="78.599999999999994" thickBot="1" x14ac:dyDescent="0.35">
      <c r="A28" s="13" t="s">
        <v>54</v>
      </c>
      <c r="B28" s="14" t="s">
        <v>41</v>
      </c>
      <c r="C28" s="14" t="s">
        <v>96</v>
      </c>
      <c r="D28" s="14" t="s">
        <v>99</v>
      </c>
      <c r="E28" s="5" t="s">
        <v>100</v>
      </c>
    </row>
    <row r="29" spans="1:5" ht="16.2" thickBot="1" x14ac:dyDescent="0.35">
      <c r="A29" s="125" t="s">
        <v>62</v>
      </c>
      <c r="B29" s="102">
        <v>1966</v>
      </c>
      <c r="C29" s="106">
        <v>1</v>
      </c>
      <c r="D29" s="104">
        <f>('Výkaz výměr'!C24)</f>
        <v>0</v>
      </c>
      <c r="E29" s="12">
        <f t="shared" ref="E29:E30" si="4">B29*C29*D29</f>
        <v>0</v>
      </c>
    </row>
    <row r="30" spans="1:5" ht="16.2" thickBot="1" x14ac:dyDescent="0.35">
      <c r="A30" s="125" t="s">
        <v>29</v>
      </c>
      <c r="B30" s="103">
        <v>57</v>
      </c>
      <c r="C30" s="107">
        <v>1</v>
      </c>
      <c r="D30" s="105">
        <f>('Výkaz výměr'!C25)</f>
        <v>0</v>
      </c>
      <c r="E30" s="12">
        <f t="shared" si="4"/>
        <v>0</v>
      </c>
    </row>
    <row r="31" spans="1:5" ht="16.2" thickBot="1" x14ac:dyDescent="0.35">
      <c r="A31" s="183" t="s">
        <v>47</v>
      </c>
      <c r="B31" s="184"/>
      <c r="C31" s="184"/>
      <c r="D31" s="185"/>
      <c r="E31" s="9">
        <f>SUM(E29:E30)</f>
        <v>0</v>
      </c>
    </row>
    <row r="32" spans="1:5" x14ac:dyDescent="0.3">
      <c r="A32" s="10"/>
      <c r="B32" s="10"/>
      <c r="C32" s="10"/>
      <c r="D32" s="10"/>
      <c r="E32" s="10"/>
    </row>
    <row r="33" spans="1:5" x14ac:dyDescent="0.3">
      <c r="A33" s="10"/>
      <c r="B33" s="10"/>
      <c r="C33" s="10"/>
      <c r="D33" s="10"/>
      <c r="E33" s="10"/>
    </row>
    <row r="34" spans="1:5" x14ac:dyDescent="0.3">
      <c r="A34" s="10"/>
      <c r="B34" s="10"/>
      <c r="C34" s="10"/>
      <c r="D34" s="10"/>
      <c r="E34" s="10"/>
    </row>
    <row r="35" spans="1:5" ht="15.6" x14ac:dyDescent="0.3">
      <c r="A35" s="167" t="s">
        <v>31</v>
      </c>
      <c r="B35" s="167"/>
      <c r="C35" s="167"/>
      <c r="D35" s="167"/>
      <c r="E35" s="10"/>
    </row>
    <row r="36" spans="1:5" ht="15" thickBot="1" x14ac:dyDescent="0.35">
      <c r="A36" s="2"/>
      <c r="B36" s="2"/>
      <c r="C36" s="2"/>
      <c r="D36" s="2"/>
      <c r="E36" s="10"/>
    </row>
    <row r="37" spans="1:5" ht="31.8" thickBot="1" x14ac:dyDescent="0.35">
      <c r="A37" s="15" t="s">
        <v>48</v>
      </c>
      <c r="B37" s="5" t="s">
        <v>49</v>
      </c>
      <c r="C37" s="5" t="s">
        <v>50</v>
      </c>
      <c r="D37" s="5" t="s">
        <v>51</v>
      </c>
      <c r="E37" s="10"/>
    </row>
    <row r="38" spans="1:5" ht="16.2" thickBot="1" x14ac:dyDescent="0.35">
      <c r="A38" s="123" t="s">
        <v>91</v>
      </c>
      <c r="B38" s="16">
        <v>250</v>
      </c>
      <c r="C38" s="11">
        <f>('Výkaz výměr'!C31)</f>
        <v>0</v>
      </c>
      <c r="D38" s="12">
        <f>B38*C38</f>
        <v>0</v>
      </c>
      <c r="E38" s="10"/>
    </row>
    <row r="39" spans="1:5" ht="16.2" thickBot="1" x14ac:dyDescent="0.35">
      <c r="A39" s="125" t="s">
        <v>92</v>
      </c>
      <c r="B39" s="16">
        <v>2000</v>
      </c>
      <c r="C39" s="11">
        <f>('Výkaz výměr'!C32)</f>
        <v>0</v>
      </c>
      <c r="D39" s="12">
        <f t="shared" ref="D39:D40" si="5">B39*C39</f>
        <v>0</v>
      </c>
      <c r="E39" s="10"/>
    </row>
    <row r="40" spans="1:5" ht="16.2" thickBot="1" x14ac:dyDescent="0.35">
      <c r="A40" s="125" t="s">
        <v>93</v>
      </c>
      <c r="B40" s="16">
        <v>2100</v>
      </c>
      <c r="C40" s="11">
        <f>('Výkaz výměr'!C33)</f>
        <v>0</v>
      </c>
      <c r="D40" s="12">
        <f t="shared" si="5"/>
        <v>0</v>
      </c>
      <c r="E40" s="10"/>
    </row>
    <row r="41" spans="1:5" ht="16.2" thickBot="1" x14ac:dyDescent="0.35">
      <c r="A41" s="168" t="s">
        <v>52</v>
      </c>
      <c r="B41" s="169"/>
      <c r="C41" s="170"/>
      <c r="D41" s="17">
        <f>SUM(D38:D40)</f>
        <v>0</v>
      </c>
      <c r="E41" s="2"/>
    </row>
    <row r="42" spans="1:5" x14ac:dyDescent="0.3">
      <c r="A42" s="3"/>
      <c r="B42" s="3"/>
      <c r="C42" s="3"/>
      <c r="D42" s="3"/>
      <c r="E42" s="3"/>
    </row>
    <row r="43" spans="1:5" x14ac:dyDescent="0.3">
      <c r="A43" s="3"/>
      <c r="B43" s="3"/>
      <c r="C43" s="3"/>
      <c r="D43" s="3"/>
      <c r="E43" s="3"/>
    </row>
    <row r="44" spans="1:5" x14ac:dyDescent="0.3">
      <c r="A44" s="3"/>
      <c r="B44" s="3"/>
      <c r="C44" s="3"/>
      <c r="D44" s="3"/>
      <c r="E44" s="3"/>
    </row>
    <row r="45" spans="1:5" x14ac:dyDescent="0.3">
      <c r="A45" s="3"/>
      <c r="B45" s="3"/>
      <c r="C45" s="3"/>
      <c r="D45" s="3"/>
      <c r="E45" s="3"/>
    </row>
    <row r="46" spans="1:5" ht="16.5" customHeight="1" x14ac:dyDescent="0.3">
      <c r="A46" s="20"/>
      <c r="B46" s="21"/>
      <c r="C46" s="20"/>
      <c r="D46" s="22"/>
      <c r="E46" s="20"/>
    </row>
    <row r="47" spans="1:5" ht="15.6" x14ac:dyDescent="0.3">
      <c r="A47" s="175" t="s">
        <v>80</v>
      </c>
      <c r="B47" s="175"/>
      <c r="C47" s="175"/>
      <c r="D47" s="175"/>
      <c r="E47" s="175"/>
    </row>
    <row r="48" spans="1:5" ht="10.5" customHeight="1" thickBot="1" x14ac:dyDescent="0.35">
      <c r="A48" s="1"/>
      <c r="B48" s="1"/>
      <c r="C48" s="1"/>
      <c r="D48" s="1"/>
      <c r="E48" s="1"/>
    </row>
    <row r="49" spans="1:6" ht="39" customHeight="1" thickBot="1" x14ac:dyDescent="0.35">
      <c r="A49" s="23" t="s">
        <v>27</v>
      </c>
      <c r="B49" s="24">
        <v>1050</v>
      </c>
      <c r="C49" s="1"/>
      <c r="D49" s="1"/>
      <c r="E49" s="1"/>
    </row>
    <row r="50" spans="1:6" ht="15.75" customHeight="1" thickBot="1" x14ac:dyDescent="0.35">
      <c r="A50" s="25"/>
      <c r="B50" s="26"/>
      <c r="C50" s="1"/>
      <c r="D50" s="1"/>
      <c r="E50" s="1"/>
    </row>
    <row r="51" spans="1:6" ht="96.75" customHeight="1" thickBot="1" x14ac:dyDescent="0.4">
      <c r="A51" s="172" t="s">
        <v>106</v>
      </c>
      <c r="B51" s="173"/>
      <c r="C51" s="173"/>
      <c r="D51" s="173"/>
      <c r="E51" s="174"/>
    </row>
    <row r="52" spans="1:6" ht="15.75" customHeight="1" x14ac:dyDescent="0.35">
      <c r="A52" s="27"/>
      <c r="B52" s="28"/>
      <c r="C52" s="28"/>
      <c r="D52" s="28"/>
      <c r="E52" s="28"/>
    </row>
    <row r="53" spans="1:6" ht="15.75" customHeight="1" thickBot="1" x14ac:dyDescent="0.4">
      <c r="A53" s="27"/>
      <c r="B53" s="28"/>
      <c r="C53" s="28"/>
      <c r="D53" s="28"/>
      <c r="E53" s="28"/>
    </row>
    <row r="54" spans="1:6" ht="16.2" thickBot="1" x14ac:dyDescent="0.35">
      <c r="A54" s="29" t="s">
        <v>10</v>
      </c>
      <c r="B54" s="30"/>
      <c r="C54" s="31">
        <v>2027</v>
      </c>
      <c r="D54" s="31">
        <v>2028</v>
      </c>
      <c r="E54" s="31">
        <v>2029</v>
      </c>
    </row>
    <row r="55" spans="1:6" ht="16.2" thickBot="1" x14ac:dyDescent="0.35">
      <c r="A55" s="32" t="s">
        <v>17</v>
      </c>
      <c r="B55" s="33" t="s">
        <v>16</v>
      </c>
      <c r="C55" s="86">
        <f>C56</f>
        <v>875</v>
      </c>
      <c r="D55" s="34">
        <f>D56</f>
        <v>1050</v>
      </c>
      <c r="E55" s="87">
        <f>E56</f>
        <v>1050</v>
      </c>
    </row>
    <row r="56" spans="1:6" ht="31.8" thickBot="1" x14ac:dyDescent="0.35">
      <c r="A56" s="176"/>
      <c r="B56" s="35" t="s">
        <v>28</v>
      </c>
      <c r="C56" s="36">
        <f>(B49-C59)/12*10</f>
        <v>875</v>
      </c>
      <c r="D56" s="37">
        <f>(B49-D59)</f>
        <v>1050</v>
      </c>
      <c r="E56" s="88">
        <f>(B49-E59)</f>
        <v>1050</v>
      </c>
    </row>
    <row r="57" spans="1:6" ht="16.2" thickBot="1" x14ac:dyDescent="0.35">
      <c r="A57" s="177"/>
      <c r="B57" s="35" t="s">
        <v>18</v>
      </c>
      <c r="C57" s="38">
        <f>('Výkaz výměr'!C41)</f>
        <v>0</v>
      </c>
      <c r="D57" s="39">
        <f>('Výkaz výměr'!C41)</f>
        <v>0</v>
      </c>
      <c r="E57" s="89">
        <f>('Výkaz výměr'!C41)</f>
        <v>0</v>
      </c>
    </row>
    <row r="58" spans="1:6" ht="16.2" thickBot="1" x14ac:dyDescent="0.35">
      <c r="A58" s="177"/>
      <c r="B58" s="40" t="s">
        <v>17</v>
      </c>
      <c r="C58" s="41">
        <f>C57*C56</f>
        <v>0</v>
      </c>
      <c r="D58" s="42">
        <f t="shared" ref="D58:E58" si="6">D57*D56</f>
        <v>0</v>
      </c>
      <c r="E58" s="90">
        <f t="shared" si="6"/>
        <v>0</v>
      </c>
    </row>
    <row r="59" spans="1:6" ht="43.8" thickBot="1" x14ac:dyDescent="0.35">
      <c r="A59" s="178"/>
      <c r="B59" s="45" t="s">
        <v>15</v>
      </c>
      <c r="C59" s="46">
        <v>0</v>
      </c>
      <c r="D59" s="46">
        <v>0</v>
      </c>
      <c r="E59" s="91">
        <v>0</v>
      </c>
      <c r="F59" s="109" t="s">
        <v>101</v>
      </c>
    </row>
    <row r="60" spans="1:6" ht="16.2" thickBot="1" x14ac:dyDescent="0.35">
      <c r="A60" s="179"/>
      <c r="B60" s="35" t="s">
        <v>18</v>
      </c>
      <c r="C60" s="51">
        <f>('Výkaz výměr'!C42)</f>
        <v>0</v>
      </c>
      <c r="D60" s="47">
        <f>('Výkaz výměr'!C42)</f>
        <v>0</v>
      </c>
      <c r="E60" s="92">
        <f>('Výkaz výměr'!C42)</f>
        <v>0</v>
      </c>
    </row>
    <row r="61" spans="1:6" ht="16.2" thickBot="1" x14ac:dyDescent="0.35">
      <c r="A61" s="178"/>
      <c r="B61" s="48" t="s">
        <v>17</v>
      </c>
      <c r="C61" s="49">
        <f>C60*C59</f>
        <v>0</v>
      </c>
      <c r="D61" s="50">
        <f t="shared" ref="D61:E61" si="7">D60*D59</f>
        <v>0</v>
      </c>
      <c r="E61" s="93">
        <f t="shared" si="7"/>
        <v>0</v>
      </c>
    </row>
    <row r="62" spans="1:6" ht="16.2" thickBot="1" x14ac:dyDescent="0.35">
      <c r="A62" s="52"/>
      <c r="B62" s="53" t="s">
        <v>97</v>
      </c>
      <c r="C62" s="54">
        <f>C58+C61</f>
        <v>0</v>
      </c>
      <c r="D62" s="55">
        <f>D58+D61</f>
        <v>0</v>
      </c>
      <c r="E62" s="94">
        <f>E58+E61</f>
        <v>0</v>
      </c>
    </row>
    <row r="63" spans="1:6" ht="15.6" x14ac:dyDescent="0.3">
      <c r="A63" s="1"/>
      <c r="B63" s="1"/>
      <c r="C63" s="1"/>
      <c r="D63" s="1"/>
      <c r="E63" s="1"/>
    </row>
    <row r="64" spans="1:6" ht="16.2" thickBot="1" x14ac:dyDescent="0.35">
      <c r="A64" s="1"/>
      <c r="B64" s="1"/>
      <c r="C64" s="1"/>
      <c r="D64" s="1"/>
      <c r="E64" s="1"/>
    </row>
    <row r="65" spans="1:5" ht="15.75" customHeight="1" thickBot="1" x14ac:dyDescent="0.35">
      <c r="A65" s="56" t="s">
        <v>60</v>
      </c>
      <c r="B65" s="57">
        <v>5606</v>
      </c>
      <c r="C65" s="1"/>
      <c r="D65" s="1"/>
      <c r="E65" s="1"/>
    </row>
    <row r="66" spans="1:5" ht="15.6" x14ac:dyDescent="0.3">
      <c r="A66" s="1"/>
      <c r="B66" s="1"/>
      <c r="C66" s="1"/>
      <c r="D66" s="1"/>
      <c r="E66" s="1"/>
    </row>
    <row r="67" spans="1:5" ht="16.2" thickBot="1" x14ac:dyDescent="0.35">
      <c r="A67" s="1"/>
      <c r="B67" s="1"/>
      <c r="C67" s="1"/>
      <c r="D67" s="1"/>
      <c r="E67" s="1"/>
    </row>
    <row r="68" spans="1:5" ht="22.5" customHeight="1" thickBot="1" x14ac:dyDescent="0.35">
      <c r="A68" s="58"/>
      <c r="B68" s="59" t="s">
        <v>79</v>
      </c>
      <c r="C68" s="95">
        <f>C55</f>
        <v>875</v>
      </c>
      <c r="D68" s="100">
        <f>D55</f>
        <v>1050</v>
      </c>
      <c r="E68" s="101">
        <f>E55</f>
        <v>1050</v>
      </c>
    </row>
    <row r="69" spans="1:5" ht="19.5" customHeight="1" thickBot="1" x14ac:dyDescent="0.35">
      <c r="A69" s="25"/>
      <c r="B69" s="26"/>
      <c r="C69" s="1"/>
      <c r="D69" s="1"/>
      <c r="E69" s="1"/>
    </row>
    <row r="70" spans="1:5" ht="16.2" thickBot="1" x14ac:dyDescent="0.35">
      <c r="A70" s="60" t="s">
        <v>10</v>
      </c>
      <c r="B70" s="61"/>
      <c r="C70" s="31">
        <v>2027</v>
      </c>
      <c r="D70" s="31">
        <v>2028</v>
      </c>
      <c r="E70" s="31">
        <v>2029</v>
      </c>
    </row>
    <row r="71" spans="1:5" ht="16.2" thickBot="1" x14ac:dyDescent="0.35">
      <c r="A71" s="19" t="s">
        <v>9</v>
      </c>
      <c r="B71" s="62" t="s">
        <v>19</v>
      </c>
      <c r="C71" s="110">
        <f>(0.14/12*10)</f>
        <v>0.11666666666666667</v>
      </c>
      <c r="D71" s="63">
        <v>0.13</v>
      </c>
      <c r="E71" s="96">
        <v>0.12</v>
      </c>
    </row>
    <row r="72" spans="1:5" ht="16.2" thickBot="1" x14ac:dyDescent="0.35">
      <c r="A72" s="52"/>
      <c r="B72" s="62" t="s">
        <v>20</v>
      </c>
      <c r="C72" s="43">
        <v>500</v>
      </c>
      <c r="D72" s="44">
        <v>500</v>
      </c>
      <c r="E72" s="97">
        <v>500</v>
      </c>
    </row>
    <row r="73" spans="1:5" ht="16.2" thickBot="1" x14ac:dyDescent="0.35">
      <c r="A73" s="52"/>
      <c r="B73" s="62" t="s">
        <v>21</v>
      </c>
      <c r="C73" s="43">
        <f>B65*C71</f>
        <v>654.0333333333333</v>
      </c>
      <c r="D73" s="44">
        <f>B65*D71</f>
        <v>728.78</v>
      </c>
      <c r="E73" s="97">
        <f>B65*E71</f>
        <v>672.72</v>
      </c>
    </row>
    <row r="74" spans="1:5" ht="16.2" thickBot="1" x14ac:dyDescent="0.35">
      <c r="A74" s="52"/>
      <c r="B74" s="62" t="s">
        <v>22</v>
      </c>
      <c r="C74" s="38">
        <f>IF(C68&lt;C$73,C68,C$73)</f>
        <v>654.0333333333333</v>
      </c>
      <c r="D74" s="38">
        <f>IF(D68&lt;D$73,D68,D$73)</f>
        <v>728.78</v>
      </c>
      <c r="E74" s="98">
        <f>IF(E68&lt;E$73,E68,E$73)</f>
        <v>672.72</v>
      </c>
    </row>
    <row r="75" spans="1:5" ht="16.2" thickBot="1" x14ac:dyDescent="0.35">
      <c r="A75" s="52"/>
      <c r="B75" s="62" t="s">
        <v>13</v>
      </c>
      <c r="C75" s="43">
        <v>1700</v>
      </c>
      <c r="D75" s="44">
        <v>1800</v>
      </c>
      <c r="E75" s="97">
        <v>1850</v>
      </c>
    </row>
    <row r="76" spans="1:5" ht="16.2" thickBot="1" x14ac:dyDescent="0.35">
      <c r="A76" s="52"/>
      <c r="B76" s="62" t="s">
        <v>23</v>
      </c>
      <c r="C76" s="43">
        <f>C68-B65*C71</f>
        <v>220.9666666666667</v>
      </c>
      <c r="D76" s="44">
        <f>D68-B65*D71</f>
        <v>321.22000000000003</v>
      </c>
      <c r="E76" s="97">
        <f>E68-B65*E71</f>
        <v>377.28</v>
      </c>
    </row>
    <row r="77" spans="1:5" ht="16.2" thickBot="1" x14ac:dyDescent="0.35">
      <c r="A77" s="52"/>
      <c r="B77" s="62" t="s">
        <v>24</v>
      </c>
      <c r="C77" s="38">
        <f>IF(C$76&lt;0,0,C$76)</f>
        <v>220.9666666666667</v>
      </c>
      <c r="D77" s="38">
        <f>IF(D$76&lt;0,0,D$76)</f>
        <v>321.22000000000003</v>
      </c>
      <c r="E77" s="98">
        <f>IF(E$76&lt;0,0,E$76)</f>
        <v>377.28</v>
      </c>
    </row>
    <row r="78" spans="1:5" ht="6" customHeight="1" thickBot="1" x14ac:dyDescent="0.35">
      <c r="A78" s="52"/>
      <c r="B78" s="64"/>
      <c r="C78" s="65"/>
      <c r="D78" s="66"/>
      <c r="E78" s="99"/>
    </row>
    <row r="79" spans="1:5" ht="16.2" thickBot="1" x14ac:dyDescent="0.35">
      <c r="A79" s="1"/>
      <c r="B79" s="62" t="s">
        <v>25</v>
      </c>
      <c r="C79" s="67">
        <f>(C74*C72)</f>
        <v>327016.66666666663</v>
      </c>
      <c r="D79" s="67">
        <f t="shared" ref="D79:E79" si="8">(D74*D72)</f>
        <v>364390</v>
      </c>
      <c r="E79" s="68">
        <f t="shared" si="8"/>
        <v>336360</v>
      </c>
    </row>
    <row r="80" spans="1:5" ht="16.2" thickBot="1" x14ac:dyDescent="0.35">
      <c r="A80" s="1"/>
      <c r="B80" s="69" t="s">
        <v>26</v>
      </c>
      <c r="C80" s="70">
        <f>C77*C75</f>
        <v>375643.33333333337</v>
      </c>
      <c r="D80" s="70">
        <f t="shared" ref="D80:E80" si="9">D77*D75</f>
        <v>578196</v>
      </c>
      <c r="E80" s="71">
        <f t="shared" si="9"/>
        <v>697968</v>
      </c>
    </row>
    <row r="81" spans="1:5" ht="16.2" thickBot="1" x14ac:dyDescent="0.35">
      <c r="A81" s="1"/>
      <c r="B81" s="72" t="s">
        <v>11</v>
      </c>
      <c r="C81" s="73">
        <f>SUM(C79:C80)</f>
        <v>702660</v>
      </c>
      <c r="D81" s="73">
        <f>SUM(D79:D80)</f>
        <v>942586</v>
      </c>
      <c r="E81" s="73">
        <f t="shared" ref="E81" si="10">SUM(E79:E80)</f>
        <v>1034328</v>
      </c>
    </row>
    <row r="82" spans="1:5" ht="16.2" thickBot="1" x14ac:dyDescent="0.35">
      <c r="A82" s="1"/>
      <c r="B82" s="74"/>
      <c r="C82" s="75"/>
      <c r="D82" s="75"/>
      <c r="E82" s="75"/>
    </row>
    <row r="83" spans="1:5" ht="16.2" thickBot="1" x14ac:dyDescent="0.35">
      <c r="A83" s="1"/>
      <c r="B83" s="76" t="s">
        <v>57</v>
      </c>
      <c r="C83" s="77">
        <f>$E14</f>
        <v>0</v>
      </c>
      <c r="D83" s="77">
        <f>$E14</f>
        <v>0</v>
      </c>
      <c r="E83" s="77">
        <f>$E14</f>
        <v>0</v>
      </c>
    </row>
    <row r="84" spans="1:5" ht="16.2" thickBot="1" x14ac:dyDescent="0.35">
      <c r="A84" s="1"/>
      <c r="B84" s="76" t="s">
        <v>45</v>
      </c>
      <c r="C84" s="77">
        <f>$E23</f>
        <v>0</v>
      </c>
      <c r="D84" s="77">
        <f>$E23</f>
        <v>0</v>
      </c>
      <c r="E84" s="77">
        <f>$E23</f>
        <v>0</v>
      </c>
    </row>
    <row r="85" spans="1:5" ht="16.2" thickBot="1" x14ac:dyDescent="0.35">
      <c r="A85" s="1"/>
      <c r="B85" s="76" t="s">
        <v>95</v>
      </c>
      <c r="C85" s="77">
        <f>$E31</f>
        <v>0</v>
      </c>
      <c r="D85" s="77">
        <f t="shared" ref="D85:E85" si="11">$E31</f>
        <v>0</v>
      </c>
      <c r="E85" s="77">
        <f t="shared" si="11"/>
        <v>0</v>
      </c>
    </row>
    <row r="86" spans="1:5" ht="16.2" thickBot="1" x14ac:dyDescent="0.35">
      <c r="A86" s="1"/>
      <c r="B86" s="76" t="s">
        <v>58</v>
      </c>
      <c r="C86" s="77">
        <f>D41</f>
        <v>0</v>
      </c>
      <c r="D86" s="77">
        <f>D41</f>
        <v>0</v>
      </c>
      <c r="E86" s="77">
        <f>D41</f>
        <v>0</v>
      </c>
    </row>
    <row r="87" spans="1:5" ht="16.2" thickBot="1" x14ac:dyDescent="0.35">
      <c r="A87" s="1"/>
      <c r="B87" s="78" t="s">
        <v>78</v>
      </c>
      <c r="C87" s="79">
        <f>C62</f>
        <v>0</v>
      </c>
      <c r="D87" s="79">
        <f>D62</f>
        <v>0</v>
      </c>
      <c r="E87" s="79">
        <f>E62</f>
        <v>0</v>
      </c>
    </row>
    <row r="88" spans="1:5" ht="16.2" thickBot="1" x14ac:dyDescent="0.35">
      <c r="A88" s="1"/>
      <c r="B88" s="78" t="s">
        <v>9</v>
      </c>
      <c r="C88" s="79">
        <f>C81</f>
        <v>702660</v>
      </c>
      <c r="D88" s="79">
        <f>D81</f>
        <v>942586</v>
      </c>
      <c r="E88" s="79">
        <f>E81</f>
        <v>1034328</v>
      </c>
    </row>
    <row r="89" spans="1:5" ht="16.5" customHeight="1" thickBot="1" x14ac:dyDescent="0.35">
      <c r="A89" s="1"/>
      <c r="B89" s="80" t="s">
        <v>12</v>
      </c>
      <c r="C89" s="81">
        <f>SUM(C83:C88)</f>
        <v>702660</v>
      </c>
      <c r="D89" s="81">
        <f>SUM(D83:D88)</f>
        <v>942586</v>
      </c>
      <c r="E89" s="81">
        <f>SUM(E83:E88)</f>
        <v>1034328</v>
      </c>
    </row>
    <row r="90" spans="1:5" ht="15.6" x14ac:dyDescent="0.3">
      <c r="A90" s="1"/>
      <c r="B90" s="82"/>
      <c r="C90" s="83"/>
      <c r="D90" s="83"/>
      <c r="E90" s="1"/>
    </row>
    <row r="91" spans="1:5" ht="15.6" x14ac:dyDescent="0.3">
      <c r="A91" s="166"/>
      <c r="B91" s="166"/>
      <c r="C91" s="166"/>
      <c r="D91" s="166"/>
      <c r="E91" s="1"/>
    </row>
  </sheetData>
  <sheetProtection algorithmName="SHA-512" hashValue="R/5uEJSmSqMpngg/95zxpdJcOO4LaP/XWapeiovkKSLsBZc68qRFctqh9tgK7yj4Klz3g0H63zIDjIF8ZGd/DQ==" saltValue="nuATpCxdOLQ7RwvDkbuy1g==" spinCount="100000" sheet="1" formatCells="0" formatColumns="0" formatRows="0" selectLockedCells="1"/>
  <mergeCells count="13">
    <mergeCell ref="A91:D91"/>
    <mergeCell ref="A35:D35"/>
    <mergeCell ref="A41:C41"/>
    <mergeCell ref="A2:E2"/>
    <mergeCell ref="A51:E51"/>
    <mergeCell ref="A47:E47"/>
    <mergeCell ref="A56:A61"/>
    <mergeCell ref="A5:E5"/>
    <mergeCell ref="A14:D14"/>
    <mergeCell ref="A18:E18"/>
    <mergeCell ref="A23:D23"/>
    <mergeCell ref="A26:E26"/>
    <mergeCell ref="A31:D31"/>
  </mergeCells>
  <dataValidations count="3">
    <dataValidation type="whole" allowBlank="1" showInputMessage="1" showErrorMessage="1" sqref="C59" xr:uid="{00000000-0002-0000-0200-000000000000}">
      <formula1>0</formula1>
      <formula2>B49/12*10</formula2>
    </dataValidation>
    <dataValidation type="whole" allowBlank="1" showInputMessage="1" showErrorMessage="1" sqref="D59" xr:uid="{00000000-0002-0000-0200-000001000000}">
      <formula1>0</formula1>
      <formula2>B49</formula2>
    </dataValidation>
    <dataValidation type="whole" allowBlank="1" showInputMessage="1" showErrorMessage="1" sqref="E59" xr:uid="{00000000-0002-0000-0200-000002000000}">
      <formula1>0</formula1>
      <formula2>B49</formula2>
    </dataValidation>
  </dataValidations>
  <pageMargins left="0.7" right="0.7" top="0.78740157499999996" bottom="0.78740157499999996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Výkaz výměr</vt:lpstr>
      <vt:lpstr>Celkové náklady</vt:lpstr>
      <vt:lpstr>Stanovení ceny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horky</dc:creator>
  <cp:lastModifiedBy>Jana Trachtová</cp:lastModifiedBy>
  <cp:lastPrinted>2022-05-31T14:21:23Z</cp:lastPrinted>
  <dcterms:created xsi:type="dcterms:W3CDTF">2015-06-05T18:19:34Z</dcterms:created>
  <dcterms:modified xsi:type="dcterms:W3CDTF">2026-10-21T11:48:34Z</dcterms:modified>
</cp:coreProperties>
</file>