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spn6\Downloads\"/>
    </mc:Choice>
  </mc:AlternateContent>
  <bookViews>
    <workbookView xWindow="28680" yWindow="-120" windowWidth="29040" windowHeight="15840" activeTab="1"/>
  </bookViews>
  <sheets>
    <sheet name="Pokyny pro vyplnění" sheetId="11" r:id="rId1"/>
    <sheet name="Stavba" sheetId="1" r:id="rId2"/>
    <sheet name="VzorPolozky" sheetId="10" state="hidden" r:id="rId3"/>
    <sheet name="01 2023006-001 Pol" sheetId="12" r:id="rId4"/>
    <sheet name="01 2023006-002 Pol" sheetId="13" r:id="rId5"/>
    <sheet name="01 2023006-003 Pol" sheetId="14" r:id="rId6"/>
    <sheet name="01 2023006-004 Pol" sheetId="15" r:id="rId7"/>
    <sheet name="01 2023006-005 Pol" sheetId="16" r:id="rId8"/>
    <sheet name="01 2023006-006 Pol" sheetId="17" r:id="rId9"/>
    <sheet name="01 2023006-007 Pol" sheetId="18" r:id="rId10"/>
    <sheet name="01 2023006-008 Pol" sheetId="19" r:id="rId11"/>
    <sheet name="01 2023006-009 Pol" sheetId="20" r:id="rId12"/>
    <sheet name="02 2023006-021 Pol" sheetId="21" r:id="rId13"/>
    <sheet name="02 2023006-022 Pol" sheetId="22" r:id="rId14"/>
    <sheet name="02 2023006-023 Pol" sheetId="23" r:id="rId15"/>
    <sheet name="02 2023006-024 Pol" sheetId="24" r:id="rId16"/>
    <sheet name="02 2023006-026 Pol" sheetId="25" r:id="rId17"/>
    <sheet name="02 2023006-026 P1" sheetId="26" r:id="rId18"/>
    <sheet name="02 2023006-027 Pol" sheetId="27" r:id="rId19"/>
    <sheet name="02 2023006-028 Pol" sheetId="28" r:id="rId20"/>
  </sheets>
  <externalReferences>
    <externalReference r:id="rId21"/>
  </externalReferences>
  <definedNames>
    <definedName name="CelkemDPHVypocet" localSheetId="1">Stavba!$H$60</definedName>
    <definedName name="CenaCelkem">Stavba!$G$29</definedName>
    <definedName name="CenaCelkemBezDPH">Stavba!$G$28</definedName>
    <definedName name="CenaCelkemVypocet" localSheetId="1">Stavba!$I$60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2023006-001 Pol'!$1:$7</definedName>
    <definedName name="_xlnm.Print_Titles" localSheetId="4">'01 2023006-002 Pol'!$1:$7</definedName>
    <definedName name="_xlnm.Print_Titles" localSheetId="5">'01 2023006-003 Pol'!$1:$7</definedName>
    <definedName name="_xlnm.Print_Titles" localSheetId="6">'01 2023006-004 Pol'!$1:$7</definedName>
    <definedName name="_xlnm.Print_Titles" localSheetId="7">'01 2023006-005 Pol'!$1:$7</definedName>
    <definedName name="_xlnm.Print_Titles" localSheetId="8">'01 2023006-006 Pol'!$1:$7</definedName>
    <definedName name="_xlnm.Print_Titles" localSheetId="9">'01 2023006-007 Pol'!$1:$7</definedName>
    <definedName name="_xlnm.Print_Titles" localSheetId="10">'01 2023006-008 Pol'!$1:$7</definedName>
    <definedName name="_xlnm.Print_Titles" localSheetId="11">'01 2023006-009 Pol'!$1:$7</definedName>
    <definedName name="_xlnm.Print_Titles" localSheetId="12">'02 2023006-021 Pol'!$1:$7</definedName>
    <definedName name="_xlnm.Print_Titles" localSheetId="13">'02 2023006-022 Pol'!$1:$7</definedName>
    <definedName name="_xlnm.Print_Titles" localSheetId="14">'02 2023006-023 Pol'!$1:$7</definedName>
    <definedName name="_xlnm.Print_Titles" localSheetId="15">'02 2023006-024 Pol'!$1:$7</definedName>
    <definedName name="_xlnm.Print_Titles" localSheetId="17">'02 2023006-026 P1'!$1:$7</definedName>
    <definedName name="_xlnm.Print_Titles" localSheetId="16">'02 2023006-026 Pol'!$1:$7</definedName>
    <definedName name="_xlnm.Print_Titles" localSheetId="18">'02 2023006-027 Pol'!$1:$7</definedName>
    <definedName name="_xlnm.Print_Titles" localSheetId="19">'02 2023006-028 Pol'!$1:$7</definedName>
    <definedName name="oadresa">Stavba!$D$6</definedName>
    <definedName name="Objednatel" localSheetId="1">Stavba!$D$5</definedName>
    <definedName name="Objekt" localSheetId="1">Stavba!$B$38</definedName>
    <definedName name="_xlnm.Print_Area" localSheetId="3">'01 2023006-001 Pol'!$A$1:$Y$1961</definedName>
    <definedName name="_xlnm.Print_Area" localSheetId="4">'01 2023006-002 Pol'!$A$1:$Y$196</definedName>
    <definedName name="_xlnm.Print_Area" localSheetId="5">'01 2023006-003 Pol'!$A$1:$Y$367</definedName>
    <definedName name="_xlnm.Print_Area" localSheetId="6">'01 2023006-004 Pol'!$A$1:$Y$46</definedName>
    <definedName name="_xlnm.Print_Area" localSheetId="7">'01 2023006-005 Pol'!$A$1:$Y$143</definedName>
    <definedName name="_xlnm.Print_Area" localSheetId="8">'01 2023006-006 Pol'!$A$1:$Y$192</definedName>
    <definedName name="_xlnm.Print_Area" localSheetId="9">'01 2023006-007 Pol'!$A$1:$Y$225</definedName>
    <definedName name="_xlnm.Print_Area" localSheetId="10">'01 2023006-008 Pol'!$A$1:$Y$46</definedName>
    <definedName name="_xlnm.Print_Area" localSheetId="11">'01 2023006-009 Pol'!$A$1:$Y$92</definedName>
    <definedName name="_xlnm.Print_Area" localSheetId="12">'02 2023006-021 Pol'!$A$1:$Y$1122</definedName>
    <definedName name="_xlnm.Print_Area" localSheetId="13">'02 2023006-022 Pol'!$A$1:$Y$109</definedName>
    <definedName name="_xlnm.Print_Area" localSheetId="14">'02 2023006-023 Pol'!$A$1:$Y$190</definedName>
    <definedName name="_xlnm.Print_Area" localSheetId="15">'02 2023006-024 Pol'!$A$1:$Y$106</definedName>
    <definedName name="_xlnm.Print_Area" localSheetId="17">'02 2023006-026 P1'!$A$1:$Y$126</definedName>
    <definedName name="_xlnm.Print_Area" localSheetId="16">'02 2023006-026 Pol'!$A$1:$Y$59</definedName>
    <definedName name="_xlnm.Print_Area" localSheetId="18">'02 2023006-027 Pol'!$A$1:$Y$90</definedName>
    <definedName name="_xlnm.Print_Area" localSheetId="19">'02 2023006-028 Pol'!$A$1:$Y$102</definedName>
    <definedName name="_xlnm.Print_Area" localSheetId="1">Stavba!$A$1:$J$173</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Stavba!$F$60</definedName>
    <definedName name="ZakladDPHZakl">Stavba!$G$25</definedName>
    <definedName name="ZakladDPHZaklVypocet" localSheetId="1">Stavba!$G$60</definedName>
    <definedName name="ZaObjednatele">Stavba!$G$34</definedName>
    <definedName name="Zaokrouhleni">Stavba!$G$27</definedName>
    <definedName name="ZaZhotovitele">Stavba!$D$34</definedName>
    <definedName name="Zhotovitel">Stavba!$D$11:$G$11</definedName>
  </definedNames>
  <calcPr calcId="162913"/>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72" i="1" l="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G59" i="1"/>
  <c r="F59" i="1"/>
  <c r="G58" i="1"/>
  <c r="F58" i="1"/>
  <c r="G57" i="1"/>
  <c r="F57" i="1"/>
  <c r="G56" i="1"/>
  <c r="F56" i="1"/>
  <c r="G55" i="1"/>
  <c r="F55" i="1"/>
  <c r="G54" i="1"/>
  <c r="F54" i="1"/>
  <c r="G53" i="1"/>
  <c r="F53" i="1"/>
  <c r="G52" i="1"/>
  <c r="F52" i="1"/>
  <c r="G51" i="1"/>
  <c r="F51" i="1"/>
  <c r="G50" i="1"/>
  <c r="H50" i="1" s="1"/>
  <c r="I50" i="1" s="1"/>
  <c r="F50" i="1"/>
  <c r="G49" i="1"/>
  <c r="F49" i="1"/>
  <c r="G48" i="1"/>
  <c r="F48" i="1"/>
  <c r="G47" i="1"/>
  <c r="F47" i="1"/>
  <c r="G46" i="1"/>
  <c r="F46" i="1"/>
  <c r="G45" i="1"/>
  <c r="F45" i="1"/>
  <c r="G44" i="1"/>
  <c r="F44" i="1"/>
  <c r="G43" i="1"/>
  <c r="F43" i="1"/>
  <c r="G42" i="1"/>
  <c r="F42" i="1"/>
  <c r="G41" i="1"/>
  <c r="F41" i="1"/>
  <c r="G39" i="1"/>
  <c r="F39" i="1"/>
  <c r="G101" i="28"/>
  <c r="BA41" i="28"/>
  <c r="BA40" i="28"/>
  <c r="BA38" i="28"/>
  <c r="BA37" i="28"/>
  <c r="BA20" i="28"/>
  <c r="BA19" i="28"/>
  <c r="BA14" i="28"/>
  <c r="BA13" i="28"/>
  <c r="BA11" i="28"/>
  <c r="BA10" i="28"/>
  <c r="I8" i="28"/>
  <c r="G9" i="28"/>
  <c r="I9" i="28"/>
  <c r="K9" i="28"/>
  <c r="K8" i="28" s="1"/>
  <c r="M9" i="28"/>
  <c r="O9" i="28"/>
  <c r="O8" i="28" s="1"/>
  <c r="Q9" i="28"/>
  <c r="Q8" i="28" s="1"/>
  <c r="V9" i="28"/>
  <c r="V8" i="28" s="1"/>
  <c r="G12" i="28"/>
  <c r="M12" i="28" s="1"/>
  <c r="I12" i="28"/>
  <c r="K12" i="28"/>
  <c r="O12" i="28"/>
  <c r="Q12" i="28"/>
  <c r="V12" i="28"/>
  <c r="G15" i="28"/>
  <c r="I15" i="28"/>
  <c r="K15" i="28"/>
  <c r="M15" i="28"/>
  <c r="O15" i="28"/>
  <c r="Q15" i="28"/>
  <c r="V15" i="28"/>
  <c r="G18" i="28"/>
  <c r="I18" i="28"/>
  <c r="K18" i="28"/>
  <c r="M18" i="28"/>
  <c r="O18" i="28"/>
  <c r="Q18" i="28"/>
  <c r="V18" i="28"/>
  <c r="G21" i="28"/>
  <c r="M21" i="28" s="1"/>
  <c r="I21" i="28"/>
  <c r="K21" i="28"/>
  <c r="O21" i="28"/>
  <c r="Q21" i="28"/>
  <c r="V21" i="28"/>
  <c r="G24" i="28"/>
  <c r="I24" i="28"/>
  <c r="K24" i="28"/>
  <c r="M24" i="28"/>
  <c r="O24" i="28"/>
  <c r="Q24" i="28"/>
  <c r="V24" i="28"/>
  <c r="G27" i="28"/>
  <c r="M27" i="28" s="1"/>
  <c r="I27" i="28"/>
  <c r="K27" i="28"/>
  <c r="O27" i="28"/>
  <c r="Q27" i="28"/>
  <c r="V27" i="28"/>
  <c r="G28" i="28"/>
  <c r="I28" i="28"/>
  <c r="K28" i="28"/>
  <c r="M28" i="28"/>
  <c r="O28" i="28"/>
  <c r="Q28" i="28"/>
  <c r="V28" i="28"/>
  <c r="G30" i="28"/>
  <c r="I30" i="28"/>
  <c r="I29" i="28" s="1"/>
  <c r="K30" i="28"/>
  <c r="K29" i="28" s="1"/>
  <c r="M30" i="28"/>
  <c r="O30" i="28"/>
  <c r="O29" i="28" s="1"/>
  <c r="Q30" i="28"/>
  <c r="Q29" i="28" s="1"/>
  <c r="V30" i="28"/>
  <c r="G33" i="28"/>
  <c r="I33" i="28"/>
  <c r="K33" i="28"/>
  <c r="M33" i="28"/>
  <c r="O33" i="28"/>
  <c r="Q33" i="28"/>
  <c r="V33" i="28"/>
  <c r="V29" i="28" s="1"/>
  <c r="G36" i="28"/>
  <c r="G29" i="28" s="1"/>
  <c r="I36" i="28"/>
  <c r="K36" i="28"/>
  <c r="O36" i="28"/>
  <c r="Q36" i="28"/>
  <c r="V36" i="28"/>
  <c r="G39" i="28"/>
  <c r="I39" i="28"/>
  <c r="K39" i="28"/>
  <c r="M39" i="28"/>
  <c r="O39" i="28"/>
  <c r="Q39" i="28"/>
  <c r="V39" i="28"/>
  <c r="G43" i="28"/>
  <c r="I43" i="28"/>
  <c r="K43" i="28"/>
  <c r="K42" i="28" s="1"/>
  <c r="M43" i="28"/>
  <c r="O43" i="28"/>
  <c r="O42" i="28" s="1"/>
  <c r="Q43" i="28"/>
  <c r="Q42" i="28" s="1"/>
  <c r="V43" i="28"/>
  <c r="V42" i="28" s="1"/>
  <c r="G44" i="28"/>
  <c r="I44" i="28"/>
  <c r="K44" i="28"/>
  <c r="M44" i="28"/>
  <c r="O44" i="28"/>
  <c r="Q44" i="28"/>
  <c r="V44" i="28"/>
  <c r="G45" i="28"/>
  <c r="I45" i="28"/>
  <c r="I42" i="28" s="1"/>
  <c r="K45" i="28"/>
  <c r="M45" i="28"/>
  <c r="O45" i="28"/>
  <c r="Q45" i="28"/>
  <c r="V45" i="28"/>
  <c r="G46" i="28"/>
  <c r="I46" i="28"/>
  <c r="K46" i="28"/>
  <c r="M46" i="28"/>
  <c r="O46" i="28"/>
  <c r="Q46" i="28"/>
  <c r="V46" i="28"/>
  <c r="G49" i="28"/>
  <c r="G42" i="28" s="1"/>
  <c r="I49" i="28"/>
  <c r="K49" i="28"/>
  <c r="O49" i="28"/>
  <c r="Q49" i="28"/>
  <c r="V49" i="28"/>
  <c r="G50" i="28"/>
  <c r="I50" i="28"/>
  <c r="K50" i="28"/>
  <c r="M50" i="28"/>
  <c r="O50" i="28"/>
  <c r="Q50" i="28"/>
  <c r="V50" i="28"/>
  <c r="G51" i="28"/>
  <c r="M51" i="28" s="1"/>
  <c r="I51" i="28"/>
  <c r="K51" i="28"/>
  <c r="O51" i="28"/>
  <c r="Q51" i="28"/>
  <c r="V51" i="28"/>
  <c r="G52" i="28"/>
  <c r="I52" i="28"/>
  <c r="K52" i="28"/>
  <c r="M52" i="28"/>
  <c r="O52" i="28"/>
  <c r="Q52" i="28"/>
  <c r="V52" i="28"/>
  <c r="G53" i="28"/>
  <c r="I53" i="28"/>
  <c r="K53" i="28"/>
  <c r="M53" i="28"/>
  <c r="O53" i="28"/>
  <c r="Q53" i="28"/>
  <c r="V53" i="28"/>
  <c r="G54" i="28"/>
  <c r="M54" i="28" s="1"/>
  <c r="I54" i="28"/>
  <c r="K54" i="28"/>
  <c r="O54" i="28"/>
  <c r="Q54" i="28"/>
  <c r="V54" i="28"/>
  <c r="G55" i="28"/>
  <c r="I55" i="28"/>
  <c r="K55" i="28"/>
  <c r="M55" i="28"/>
  <c r="O55" i="28"/>
  <c r="Q55" i="28"/>
  <c r="V55" i="28"/>
  <c r="G56" i="28"/>
  <c r="M56" i="28" s="1"/>
  <c r="I56" i="28"/>
  <c r="K56" i="28"/>
  <c r="O56" i="28"/>
  <c r="Q56" i="28"/>
  <c r="V56" i="28"/>
  <c r="G57" i="28"/>
  <c r="I57" i="28"/>
  <c r="K57" i="28"/>
  <c r="M57" i="28"/>
  <c r="O57" i="28"/>
  <c r="Q57" i="28"/>
  <c r="V57" i="28"/>
  <c r="G58" i="28"/>
  <c r="I58" i="28"/>
  <c r="K58" i="28"/>
  <c r="M58" i="28"/>
  <c r="O58" i="28"/>
  <c r="Q58" i="28"/>
  <c r="V58" i="28"/>
  <c r="G59" i="28"/>
  <c r="I59" i="28"/>
  <c r="K59" i="28"/>
  <c r="M59" i="28"/>
  <c r="O59" i="28"/>
  <c r="Q59" i="28"/>
  <c r="V59" i="28"/>
  <c r="G60" i="28"/>
  <c r="I60" i="28"/>
  <c r="K60" i="28"/>
  <c r="M60" i="28"/>
  <c r="O60" i="28"/>
  <c r="Q60" i="28"/>
  <c r="V60" i="28"/>
  <c r="G61" i="28"/>
  <c r="M61" i="28" s="1"/>
  <c r="I61" i="28"/>
  <c r="K61" i="28"/>
  <c r="O61" i="28"/>
  <c r="Q61" i="28"/>
  <c r="V61" i="28"/>
  <c r="G62" i="28"/>
  <c r="I62" i="28"/>
  <c r="K62" i="28"/>
  <c r="M62" i="28"/>
  <c r="O62" i="28"/>
  <c r="Q62" i="28"/>
  <c r="V62" i="28"/>
  <c r="G63" i="28"/>
  <c r="M63" i="28" s="1"/>
  <c r="I63" i="28"/>
  <c r="K63" i="28"/>
  <c r="O63" i="28"/>
  <c r="Q63" i="28"/>
  <c r="V63" i="28"/>
  <c r="G64" i="28"/>
  <c r="I64" i="28"/>
  <c r="K64" i="28"/>
  <c r="M64" i="28"/>
  <c r="O64" i="28"/>
  <c r="Q64" i="28"/>
  <c r="V64" i="28"/>
  <c r="G65" i="28"/>
  <c r="I65" i="28"/>
  <c r="K65" i="28"/>
  <c r="M65" i="28"/>
  <c r="O65" i="28"/>
  <c r="Q65" i="28"/>
  <c r="V65" i="28"/>
  <c r="G66" i="28"/>
  <c r="M66" i="28" s="1"/>
  <c r="I66" i="28"/>
  <c r="K66" i="28"/>
  <c r="O66" i="28"/>
  <c r="Q66" i="28"/>
  <c r="V66" i="28"/>
  <c r="G67" i="28"/>
  <c r="I67" i="28"/>
  <c r="K67" i="28"/>
  <c r="M67" i="28"/>
  <c r="O67" i="28"/>
  <c r="Q67" i="28"/>
  <c r="V67" i="28"/>
  <c r="G68" i="28"/>
  <c r="M68" i="28" s="1"/>
  <c r="I68" i="28"/>
  <c r="K68" i="28"/>
  <c r="O68" i="28"/>
  <c r="Q68" i="28"/>
  <c r="V68" i="28"/>
  <c r="G69" i="28"/>
  <c r="I69" i="28"/>
  <c r="K69" i="28"/>
  <c r="M69" i="28"/>
  <c r="O69" i="28"/>
  <c r="Q69" i="28"/>
  <c r="V69" i="28"/>
  <c r="G70" i="28"/>
  <c r="I70" i="28"/>
  <c r="K70" i="28"/>
  <c r="M70" i="28"/>
  <c r="O70" i="28"/>
  <c r="Q70" i="28"/>
  <c r="V70" i="28"/>
  <c r="G71" i="28"/>
  <c r="I71" i="28"/>
  <c r="K71" i="28"/>
  <c r="M71" i="28"/>
  <c r="O71" i="28"/>
  <c r="Q71" i="28"/>
  <c r="V71" i="28"/>
  <c r="G72" i="28"/>
  <c r="I72" i="28"/>
  <c r="K72" i="28"/>
  <c r="M72" i="28"/>
  <c r="O72" i="28"/>
  <c r="Q72" i="28"/>
  <c r="V72" i="28"/>
  <c r="G73" i="28"/>
  <c r="M73" i="28" s="1"/>
  <c r="I73" i="28"/>
  <c r="K73" i="28"/>
  <c r="O73" i="28"/>
  <c r="Q73" i="28"/>
  <c r="V73" i="28"/>
  <c r="G74" i="28"/>
  <c r="I74" i="28"/>
  <c r="K74" i="28"/>
  <c r="M74" i="28"/>
  <c r="O74" i="28"/>
  <c r="Q74" i="28"/>
  <c r="V74" i="28"/>
  <c r="G75" i="28"/>
  <c r="M75" i="28" s="1"/>
  <c r="I75" i="28"/>
  <c r="K75" i="28"/>
  <c r="O75" i="28"/>
  <c r="Q75" i="28"/>
  <c r="V75" i="28"/>
  <c r="G76" i="28"/>
  <c r="I76" i="28"/>
  <c r="K76" i="28"/>
  <c r="M76" i="28"/>
  <c r="O76" i="28"/>
  <c r="Q76" i="28"/>
  <c r="V76" i="28"/>
  <c r="G77" i="28"/>
  <c r="M77" i="28" s="1"/>
  <c r="I77" i="28"/>
  <c r="K77" i="28"/>
  <c r="O77" i="28"/>
  <c r="Q77" i="28"/>
  <c r="V77" i="28"/>
  <c r="G78" i="28"/>
  <c r="M78" i="28" s="1"/>
  <c r="I78" i="28"/>
  <c r="K78" i="28"/>
  <c r="O78" i="28"/>
  <c r="Q78" i="28"/>
  <c r="V78" i="28"/>
  <c r="G79" i="28"/>
  <c r="I79" i="28"/>
  <c r="K79" i="28"/>
  <c r="M79" i="28"/>
  <c r="O79" i="28"/>
  <c r="Q79" i="28"/>
  <c r="V79" i="28"/>
  <c r="G83" i="28"/>
  <c r="I83" i="28"/>
  <c r="K83" i="28"/>
  <c r="K82" i="28" s="1"/>
  <c r="M83" i="28"/>
  <c r="O83" i="28"/>
  <c r="O82" i="28" s="1"/>
  <c r="Q83" i="28"/>
  <c r="Q82" i="28" s="1"/>
  <c r="V83" i="28"/>
  <c r="V82" i="28" s="1"/>
  <c r="G84" i="28"/>
  <c r="M84" i="28" s="1"/>
  <c r="I84" i="28"/>
  <c r="K84" i="28"/>
  <c r="O84" i="28"/>
  <c r="Q84" i="28"/>
  <c r="V84" i="28"/>
  <c r="G85" i="28"/>
  <c r="I85" i="28"/>
  <c r="I82" i="28" s="1"/>
  <c r="K85" i="28"/>
  <c r="M85" i="28"/>
  <c r="O85" i="28"/>
  <c r="Q85" i="28"/>
  <c r="V85" i="28"/>
  <c r="G87" i="28"/>
  <c r="I87" i="28"/>
  <c r="K87" i="28"/>
  <c r="M87" i="28"/>
  <c r="O87" i="28"/>
  <c r="Q87" i="28"/>
  <c r="V87" i="28"/>
  <c r="G88" i="28"/>
  <c r="G82" i="28" s="1"/>
  <c r="I88" i="28"/>
  <c r="K88" i="28"/>
  <c r="O88" i="28"/>
  <c r="Q88" i="28"/>
  <c r="V88" i="28"/>
  <c r="I91" i="28"/>
  <c r="K91" i="28"/>
  <c r="O91" i="28"/>
  <c r="Q91" i="28"/>
  <c r="V91" i="28"/>
  <c r="G92" i="28"/>
  <c r="M92" i="28" s="1"/>
  <c r="M91" i="28" s="1"/>
  <c r="I92" i="28"/>
  <c r="K92" i="28"/>
  <c r="O92" i="28"/>
  <c r="Q92" i="28"/>
  <c r="V92" i="28"/>
  <c r="G95" i="28"/>
  <c r="I95" i="28"/>
  <c r="K95" i="28"/>
  <c r="M95" i="28"/>
  <c r="O95" i="28"/>
  <c r="G96" i="28"/>
  <c r="I96" i="28"/>
  <c r="K96" i="28"/>
  <c r="M96" i="28"/>
  <c r="O96" i="28"/>
  <c r="Q96" i="28"/>
  <c r="Q95" i="28" s="1"/>
  <c r="V96" i="28"/>
  <c r="V95" i="28" s="1"/>
  <c r="I97" i="28"/>
  <c r="K97" i="28"/>
  <c r="G98" i="28"/>
  <c r="I98" i="28"/>
  <c r="K98" i="28"/>
  <c r="M98" i="28"/>
  <c r="O98" i="28"/>
  <c r="O97" i="28" s="1"/>
  <c r="Q98" i="28"/>
  <c r="Q97" i="28" s="1"/>
  <c r="V98" i="28"/>
  <c r="V97" i="28" s="1"/>
  <c r="G99" i="28"/>
  <c r="M99" i="28" s="1"/>
  <c r="I99" i="28"/>
  <c r="K99" i="28"/>
  <c r="O99" i="28"/>
  <c r="Q99" i="28"/>
  <c r="V99" i="28"/>
  <c r="AE101" i="28"/>
  <c r="G89" i="27"/>
  <c r="BA58" i="27"/>
  <c r="BA57" i="27"/>
  <c r="BA55" i="27"/>
  <c r="BA54" i="27"/>
  <c r="BA41" i="27"/>
  <c r="BA40" i="27"/>
  <c r="BA38" i="27"/>
  <c r="BA37" i="27"/>
  <c r="BA20" i="27"/>
  <c r="BA19" i="27"/>
  <c r="BA14" i="27"/>
  <c r="BA13" i="27"/>
  <c r="BA11" i="27"/>
  <c r="BA10" i="27"/>
  <c r="O8" i="27"/>
  <c r="G9" i="27"/>
  <c r="M9" i="27" s="1"/>
  <c r="I9" i="27"/>
  <c r="I8" i="27" s="1"/>
  <c r="K9" i="27"/>
  <c r="K8" i="27" s="1"/>
  <c r="O9" i="27"/>
  <c r="Q9" i="27"/>
  <c r="Q8" i="27" s="1"/>
  <c r="V9" i="27"/>
  <c r="G12" i="27"/>
  <c r="M12" i="27" s="1"/>
  <c r="I12" i="27"/>
  <c r="K12" i="27"/>
  <c r="O12" i="27"/>
  <c r="Q12" i="27"/>
  <c r="V12" i="27"/>
  <c r="V8" i="27" s="1"/>
  <c r="G15" i="27"/>
  <c r="G8" i="27" s="1"/>
  <c r="I15" i="27"/>
  <c r="K15" i="27"/>
  <c r="O15" i="27"/>
  <c r="Q15" i="27"/>
  <c r="V15" i="27"/>
  <c r="G18" i="27"/>
  <c r="M18" i="27" s="1"/>
  <c r="I18" i="27"/>
  <c r="K18" i="27"/>
  <c r="O18" i="27"/>
  <c r="Q18" i="27"/>
  <c r="V18" i="27"/>
  <c r="G21" i="27"/>
  <c r="I21" i="27"/>
  <c r="K21" i="27"/>
  <c r="M21" i="27"/>
  <c r="O21" i="27"/>
  <c r="Q21" i="27"/>
  <c r="V21" i="27"/>
  <c r="G24" i="27"/>
  <c r="I24" i="27"/>
  <c r="K24" i="27"/>
  <c r="M24" i="27"/>
  <c r="O24" i="27"/>
  <c r="Q24" i="27"/>
  <c r="V24" i="27"/>
  <c r="G27" i="27"/>
  <c r="I27" i="27"/>
  <c r="K27" i="27"/>
  <c r="M27" i="27"/>
  <c r="O27" i="27"/>
  <c r="Q27" i="27"/>
  <c r="V27" i="27"/>
  <c r="G28" i="27"/>
  <c r="M28" i="27" s="1"/>
  <c r="I28" i="27"/>
  <c r="K28" i="27"/>
  <c r="O28" i="27"/>
  <c r="Q28" i="27"/>
  <c r="V28" i="27"/>
  <c r="Q29" i="27"/>
  <c r="V29" i="27"/>
  <c r="G30" i="27"/>
  <c r="I30" i="27"/>
  <c r="K30" i="27"/>
  <c r="K29" i="27" s="1"/>
  <c r="M30" i="27"/>
  <c r="O30" i="27"/>
  <c r="O29" i="27" s="1"/>
  <c r="Q30" i="27"/>
  <c r="V30" i="27"/>
  <c r="G33" i="27"/>
  <c r="I33" i="27"/>
  <c r="K33" i="27"/>
  <c r="M33" i="27"/>
  <c r="O33" i="27"/>
  <c r="Q33" i="27"/>
  <c r="V33" i="27"/>
  <c r="G36" i="27"/>
  <c r="G29" i="27" s="1"/>
  <c r="I36" i="27"/>
  <c r="K36" i="27"/>
  <c r="O36" i="27"/>
  <c r="Q36" i="27"/>
  <c r="V36" i="27"/>
  <c r="G39" i="27"/>
  <c r="M39" i="27" s="1"/>
  <c r="I39" i="27"/>
  <c r="I29" i="27" s="1"/>
  <c r="K39" i="27"/>
  <c r="O39" i="27"/>
  <c r="Q39" i="27"/>
  <c r="V39" i="27"/>
  <c r="G43" i="27"/>
  <c r="M43" i="27" s="1"/>
  <c r="I43" i="27"/>
  <c r="K43" i="27"/>
  <c r="O43" i="27"/>
  <c r="Q43" i="27"/>
  <c r="Q42" i="27" s="1"/>
  <c r="V43" i="27"/>
  <c r="G44" i="27"/>
  <c r="M44" i="27" s="1"/>
  <c r="I44" i="27"/>
  <c r="K44" i="27"/>
  <c r="O44" i="27"/>
  <c r="O42" i="27" s="1"/>
  <c r="Q44" i="27"/>
  <c r="V44" i="27"/>
  <c r="G45" i="27"/>
  <c r="I45" i="27"/>
  <c r="I42" i="27" s="1"/>
  <c r="K45" i="27"/>
  <c r="M45" i="27"/>
  <c r="O45" i="27"/>
  <c r="Q45" i="27"/>
  <c r="V45" i="27"/>
  <c r="G46" i="27"/>
  <c r="I46" i="27"/>
  <c r="K46" i="27"/>
  <c r="K42" i="27" s="1"/>
  <c r="M46" i="27"/>
  <c r="O46" i="27"/>
  <c r="Q46" i="27"/>
  <c r="V46" i="27"/>
  <c r="G47" i="27"/>
  <c r="I47" i="27"/>
  <c r="K47" i="27"/>
  <c r="M47" i="27"/>
  <c r="O47" i="27"/>
  <c r="Q47" i="27"/>
  <c r="V47" i="27"/>
  <c r="G48" i="27"/>
  <c r="M48" i="27" s="1"/>
  <c r="I48" i="27"/>
  <c r="K48" i="27"/>
  <c r="O48" i="27"/>
  <c r="Q48" i="27"/>
  <c r="V48" i="27"/>
  <c r="G49" i="27"/>
  <c r="M49" i="27" s="1"/>
  <c r="I49" i="27"/>
  <c r="K49" i="27"/>
  <c r="O49" i="27"/>
  <c r="Q49" i="27"/>
  <c r="V49" i="27"/>
  <c r="V42" i="27" s="1"/>
  <c r="G50" i="27"/>
  <c r="I50" i="27"/>
  <c r="K50" i="27"/>
  <c r="M50" i="27"/>
  <c r="O50" i="27"/>
  <c r="Q50" i="27"/>
  <c r="V50" i="27"/>
  <c r="G51" i="27"/>
  <c r="I51" i="27"/>
  <c r="K51" i="27"/>
  <c r="M51" i="27"/>
  <c r="O51" i="27"/>
  <c r="Q51" i="27"/>
  <c r="V51" i="27"/>
  <c r="G52" i="27"/>
  <c r="M52" i="27" s="1"/>
  <c r="I52" i="27"/>
  <c r="K52" i="27"/>
  <c r="O52" i="27"/>
  <c r="Q52" i="27"/>
  <c r="V52" i="27"/>
  <c r="G53" i="27"/>
  <c r="M53" i="27" s="1"/>
  <c r="I53" i="27"/>
  <c r="K53" i="27"/>
  <c r="O53" i="27"/>
  <c r="Q53" i="27"/>
  <c r="V53" i="27"/>
  <c r="G56" i="27"/>
  <c r="M56" i="27" s="1"/>
  <c r="I56" i="27"/>
  <c r="K56" i="27"/>
  <c r="O56" i="27"/>
  <c r="Q56" i="27"/>
  <c r="V56" i="27"/>
  <c r="G59" i="27"/>
  <c r="M59" i="27" s="1"/>
  <c r="I59" i="27"/>
  <c r="K59" i="27"/>
  <c r="O59" i="27"/>
  <c r="Q59" i="27"/>
  <c r="V59" i="27"/>
  <c r="G60" i="27"/>
  <c r="M60" i="27" s="1"/>
  <c r="I60" i="27"/>
  <c r="K60" i="27"/>
  <c r="O60" i="27"/>
  <c r="Q60" i="27"/>
  <c r="V60" i="27"/>
  <c r="G61" i="27"/>
  <c r="I61" i="27"/>
  <c r="K61" i="27"/>
  <c r="M61" i="27"/>
  <c r="O61" i="27"/>
  <c r="Q61" i="27"/>
  <c r="V61" i="27"/>
  <c r="G62" i="27"/>
  <c r="I62" i="27"/>
  <c r="K62" i="27"/>
  <c r="M62" i="27"/>
  <c r="O62" i="27"/>
  <c r="Q62" i="27"/>
  <c r="V62" i="27"/>
  <c r="G63" i="27"/>
  <c r="I63" i="27"/>
  <c r="K63" i="27"/>
  <c r="M63" i="27"/>
  <c r="O63" i="27"/>
  <c r="Q63" i="27"/>
  <c r="V63" i="27"/>
  <c r="G64" i="27"/>
  <c r="M64" i="27" s="1"/>
  <c r="I64" i="27"/>
  <c r="K64" i="27"/>
  <c r="O64" i="27"/>
  <c r="Q64" i="27"/>
  <c r="V64" i="27"/>
  <c r="G65" i="27"/>
  <c r="M65" i="27" s="1"/>
  <c r="I65" i="27"/>
  <c r="K65" i="27"/>
  <c r="O65" i="27"/>
  <c r="Q65" i="27"/>
  <c r="V65" i="27"/>
  <c r="G66" i="27"/>
  <c r="I66" i="27"/>
  <c r="K66" i="27"/>
  <c r="M66" i="27"/>
  <c r="O66" i="27"/>
  <c r="Q66" i="27"/>
  <c r="V66" i="27"/>
  <c r="G67" i="27"/>
  <c r="I67" i="27"/>
  <c r="K67" i="27"/>
  <c r="M67" i="27"/>
  <c r="O67" i="27"/>
  <c r="Q67" i="27"/>
  <c r="V67" i="27"/>
  <c r="G68" i="27"/>
  <c r="M68" i="27" s="1"/>
  <c r="I68" i="27"/>
  <c r="K68" i="27"/>
  <c r="O68" i="27"/>
  <c r="Q68" i="27"/>
  <c r="V68" i="27"/>
  <c r="G69" i="27"/>
  <c r="M69" i="27" s="1"/>
  <c r="I69" i="27"/>
  <c r="K69" i="27"/>
  <c r="O69" i="27"/>
  <c r="Q69" i="27"/>
  <c r="V69" i="27"/>
  <c r="G70" i="27"/>
  <c r="M70" i="27" s="1"/>
  <c r="I70" i="27"/>
  <c r="K70" i="27"/>
  <c r="O70" i="27"/>
  <c r="Q70" i="27"/>
  <c r="V70" i="27"/>
  <c r="G71" i="27"/>
  <c r="M71" i="27" s="1"/>
  <c r="I71" i="27"/>
  <c r="K71" i="27"/>
  <c r="O71" i="27"/>
  <c r="Q71" i="27"/>
  <c r="V71" i="27"/>
  <c r="G72" i="27"/>
  <c r="M72" i="27" s="1"/>
  <c r="I72" i="27"/>
  <c r="K72" i="27"/>
  <c r="O72" i="27"/>
  <c r="Q72" i="27"/>
  <c r="V72" i="27"/>
  <c r="G73" i="27"/>
  <c r="I73" i="27"/>
  <c r="K73" i="27"/>
  <c r="M73" i="27"/>
  <c r="O73" i="27"/>
  <c r="Q73" i="27"/>
  <c r="V73" i="27"/>
  <c r="G74" i="27"/>
  <c r="I74" i="27"/>
  <c r="K74" i="27"/>
  <c r="M74" i="27"/>
  <c r="O74" i="27"/>
  <c r="Q74" i="27"/>
  <c r="V74" i="27"/>
  <c r="G75" i="27"/>
  <c r="I75" i="27"/>
  <c r="K75" i="27"/>
  <c r="M75" i="27"/>
  <c r="O75" i="27"/>
  <c r="Q75" i="27"/>
  <c r="V75" i="27"/>
  <c r="G76" i="27"/>
  <c r="M76" i="27" s="1"/>
  <c r="I76" i="27"/>
  <c r="K76" i="27"/>
  <c r="O76" i="27"/>
  <c r="Q76" i="27"/>
  <c r="V76" i="27"/>
  <c r="G77" i="27"/>
  <c r="M77" i="27" s="1"/>
  <c r="I77" i="27"/>
  <c r="K77" i="27"/>
  <c r="O77" i="27"/>
  <c r="Q77" i="27"/>
  <c r="V77" i="27"/>
  <c r="G78" i="27"/>
  <c r="I78" i="27"/>
  <c r="K78" i="27"/>
  <c r="M78" i="27"/>
  <c r="O78" i="27"/>
  <c r="Q78" i="27"/>
  <c r="V78" i="27"/>
  <c r="G79" i="27"/>
  <c r="I79" i="27"/>
  <c r="K79" i="27"/>
  <c r="M79" i="27"/>
  <c r="O79" i="27"/>
  <c r="Q79" i="27"/>
  <c r="V79" i="27"/>
  <c r="G80" i="27"/>
  <c r="M80" i="27" s="1"/>
  <c r="I80" i="27"/>
  <c r="K80" i="27"/>
  <c r="O80" i="27"/>
  <c r="Q80" i="27"/>
  <c r="V80" i="27"/>
  <c r="I83" i="27"/>
  <c r="K83" i="27"/>
  <c r="Q83" i="27"/>
  <c r="G84" i="27"/>
  <c r="M84" i="27" s="1"/>
  <c r="M83" i="27" s="1"/>
  <c r="I84" i="27"/>
  <c r="K84" i="27"/>
  <c r="O84" i="27"/>
  <c r="O83" i="27" s="1"/>
  <c r="Q84" i="27"/>
  <c r="V84" i="27"/>
  <c r="V83" i="27" s="1"/>
  <c r="G85" i="27"/>
  <c r="V85" i="27"/>
  <c r="G86" i="27"/>
  <c r="M86" i="27" s="1"/>
  <c r="M85" i="27" s="1"/>
  <c r="I86" i="27"/>
  <c r="I85" i="27" s="1"/>
  <c r="K86" i="27"/>
  <c r="K85" i="27" s="1"/>
  <c r="O86" i="27"/>
  <c r="O85" i="27" s="1"/>
  <c r="Q86" i="27"/>
  <c r="Q85" i="27" s="1"/>
  <c r="V86" i="27"/>
  <c r="G87" i="27"/>
  <c r="I87" i="27"/>
  <c r="K87" i="27"/>
  <c r="M87" i="27"/>
  <c r="O87" i="27"/>
  <c r="Q87" i="27"/>
  <c r="V87" i="27"/>
  <c r="AE89" i="27"/>
  <c r="G125" i="26"/>
  <c r="G9" i="26"/>
  <c r="G8" i="26" s="1"/>
  <c r="I9" i="26"/>
  <c r="I8" i="26" s="1"/>
  <c r="K9" i="26"/>
  <c r="K8" i="26" s="1"/>
  <c r="O9" i="26"/>
  <c r="O8" i="26" s="1"/>
  <c r="Q9" i="26"/>
  <c r="Q8" i="26" s="1"/>
  <c r="V9" i="26"/>
  <c r="G10" i="26"/>
  <c r="M10" i="26" s="1"/>
  <c r="I10" i="26"/>
  <c r="K10" i="26"/>
  <c r="O10" i="26"/>
  <c r="Q10" i="26"/>
  <c r="V10" i="26"/>
  <c r="G11" i="26"/>
  <c r="M11" i="26" s="1"/>
  <c r="I11" i="26"/>
  <c r="K11" i="26"/>
  <c r="O11" i="26"/>
  <c r="Q11" i="26"/>
  <c r="V11" i="26"/>
  <c r="G12" i="26"/>
  <c r="I12" i="26"/>
  <c r="K12" i="26"/>
  <c r="M12" i="26"/>
  <c r="O12" i="26"/>
  <c r="Q12" i="26"/>
  <c r="V12" i="26"/>
  <c r="G13" i="26"/>
  <c r="M13" i="26" s="1"/>
  <c r="I13" i="26"/>
  <c r="K13" i="26"/>
  <c r="O13" i="26"/>
  <c r="Q13" i="26"/>
  <c r="V13" i="26"/>
  <c r="G14" i="26"/>
  <c r="I14" i="26"/>
  <c r="K14" i="26"/>
  <c r="M14" i="26"/>
  <c r="O14" i="26"/>
  <c r="Q14" i="26"/>
  <c r="V14" i="26"/>
  <c r="G15" i="26"/>
  <c r="I15" i="26"/>
  <c r="K15" i="26"/>
  <c r="M15" i="26"/>
  <c r="O15" i="26"/>
  <c r="Q15" i="26"/>
  <c r="V15" i="26"/>
  <c r="V8" i="26" s="1"/>
  <c r="G16" i="26"/>
  <c r="I16" i="26"/>
  <c r="K16" i="26"/>
  <c r="M16" i="26"/>
  <c r="O16" i="26"/>
  <c r="Q16" i="26"/>
  <c r="V16" i="26"/>
  <c r="G17" i="26"/>
  <c r="I17" i="26"/>
  <c r="K17" i="26"/>
  <c r="M17" i="26"/>
  <c r="O17" i="26"/>
  <c r="Q17" i="26"/>
  <c r="V17" i="26"/>
  <c r="G18" i="26"/>
  <c r="M18" i="26" s="1"/>
  <c r="I18" i="26"/>
  <c r="K18" i="26"/>
  <c r="O18" i="26"/>
  <c r="Q18" i="26"/>
  <c r="V18" i="26"/>
  <c r="G19" i="26"/>
  <c r="I19" i="26"/>
  <c r="K19" i="26"/>
  <c r="M19" i="26"/>
  <c r="O19" i="26"/>
  <c r="Q19" i="26"/>
  <c r="V19" i="26"/>
  <c r="G20" i="26"/>
  <c r="M20" i="26" s="1"/>
  <c r="I20" i="26"/>
  <c r="K20" i="26"/>
  <c r="O20" i="26"/>
  <c r="Q20" i="26"/>
  <c r="V20" i="26"/>
  <c r="G21" i="26"/>
  <c r="M21" i="26" s="1"/>
  <c r="I21" i="26"/>
  <c r="K21" i="26"/>
  <c r="O21" i="26"/>
  <c r="Q21" i="26"/>
  <c r="V21" i="26"/>
  <c r="G22" i="26"/>
  <c r="M22" i="26" s="1"/>
  <c r="I22" i="26"/>
  <c r="K22" i="26"/>
  <c r="O22" i="26"/>
  <c r="Q22" i="26"/>
  <c r="V22" i="26"/>
  <c r="G23" i="26"/>
  <c r="M23" i="26" s="1"/>
  <c r="I23" i="26"/>
  <c r="K23" i="26"/>
  <c r="O23" i="26"/>
  <c r="Q23" i="26"/>
  <c r="V23" i="26"/>
  <c r="G24" i="26"/>
  <c r="I24" i="26"/>
  <c r="K24" i="26"/>
  <c r="M24" i="26"/>
  <c r="O24" i="26"/>
  <c r="Q24" i="26"/>
  <c r="V24" i="26"/>
  <c r="G25" i="26"/>
  <c r="M25" i="26" s="1"/>
  <c r="I25" i="26"/>
  <c r="K25" i="26"/>
  <c r="O25" i="26"/>
  <c r="Q25" i="26"/>
  <c r="V25" i="26"/>
  <c r="G26" i="26"/>
  <c r="I26" i="26"/>
  <c r="K26" i="26"/>
  <c r="M26" i="26"/>
  <c r="O26" i="26"/>
  <c r="Q26" i="26"/>
  <c r="V26" i="26"/>
  <c r="G27" i="26"/>
  <c r="I27" i="26"/>
  <c r="K27" i="26"/>
  <c r="M27" i="26"/>
  <c r="O27" i="26"/>
  <c r="Q27" i="26"/>
  <c r="V27" i="26"/>
  <c r="G28" i="26"/>
  <c r="I28" i="26"/>
  <c r="K28" i="26"/>
  <c r="M28" i="26"/>
  <c r="O28" i="26"/>
  <c r="Q28" i="26"/>
  <c r="V28" i="26"/>
  <c r="G29" i="26"/>
  <c r="I29" i="26"/>
  <c r="K29" i="26"/>
  <c r="M29" i="26"/>
  <c r="O29" i="26"/>
  <c r="Q29" i="26"/>
  <c r="V29" i="26"/>
  <c r="G30" i="26"/>
  <c r="M30" i="26" s="1"/>
  <c r="I30" i="26"/>
  <c r="K30" i="26"/>
  <c r="O30" i="26"/>
  <c r="Q30" i="26"/>
  <c r="V30" i="26"/>
  <c r="G31" i="26"/>
  <c r="I31" i="26"/>
  <c r="K31" i="26"/>
  <c r="M31" i="26"/>
  <c r="O31" i="26"/>
  <c r="Q31" i="26"/>
  <c r="V31" i="26"/>
  <c r="G32" i="26"/>
  <c r="M32" i="26" s="1"/>
  <c r="I32" i="26"/>
  <c r="K32" i="26"/>
  <c r="O32" i="26"/>
  <c r="Q32" i="26"/>
  <c r="V32" i="26"/>
  <c r="G33" i="26"/>
  <c r="M33" i="26" s="1"/>
  <c r="I33" i="26"/>
  <c r="K33" i="26"/>
  <c r="O33" i="26"/>
  <c r="Q33" i="26"/>
  <c r="V33" i="26"/>
  <c r="G34" i="26"/>
  <c r="M34" i="26" s="1"/>
  <c r="I34" i="26"/>
  <c r="K34" i="26"/>
  <c r="O34" i="26"/>
  <c r="Q34" i="26"/>
  <c r="V34" i="26"/>
  <c r="G35" i="26"/>
  <c r="M35" i="26" s="1"/>
  <c r="I35" i="26"/>
  <c r="K35" i="26"/>
  <c r="O35" i="26"/>
  <c r="Q35" i="26"/>
  <c r="V35" i="26"/>
  <c r="G36" i="26"/>
  <c r="I36" i="26"/>
  <c r="K36" i="26"/>
  <c r="M36" i="26"/>
  <c r="O36" i="26"/>
  <c r="Q36" i="26"/>
  <c r="V36" i="26"/>
  <c r="G37" i="26"/>
  <c r="M37" i="26" s="1"/>
  <c r="I37" i="26"/>
  <c r="K37" i="26"/>
  <c r="O37" i="26"/>
  <c r="Q37" i="26"/>
  <c r="V37" i="26"/>
  <c r="G38" i="26"/>
  <c r="I38" i="26"/>
  <c r="K38" i="26"/>
  <c r="M38" i="26"/>
  <c r="O38" i="26"/>
  <c r="Q38" i="26"/>
  <c r="V38" i="26"/>
  <c r="G39" i="26"/>
  <c r="M39" i="26" s="1"/>
  <c r="I39" i="26"/>
  <c r="K39" i="26"/>
  <c r="O39" i="26"/>
  <c r="Q39" i="26"/>
  <c r="V39" i="26"/>
  <c r="G40" i="26"/>
  <c r="I40" i="26"/>
  <c r="K40" i="26"/>
  <c r="M40" i="26"/>
  <c r="O40" i="26"/>
  <c r="Q40" i="26"/>
  <c r="V40" i="26"/>
  <c r="G41" i="26"/>
  <c r="I41" i="26"/>
  <c r="K41" i="26"/>
  <c r="M41" i="26"/>
  <c r="O41" i="26"/>
  <c r="Q41" i="26"/>
  <c r="V41" i="26"/>
  <c r="G42" i="26"/>
  <c r="I42" i="26"/>
  <c r="K42" i="26"/>
  <c r="M42" i="26"/>
  <c r="O42" i="26"/>
  <c r="Q42" i="26"/>
  <c r="V42" i="26"/>
  <c r="G43" i="26"/>
  <c r="M43" i="26" s="1"/>
  <c r="I43" i="26"/>
  <c r="K43" i="26"/>
  <c r="O43" i="26"/>
  <c r="Q43" i="26"/>
  <c r="V43" i="26"/>
  <c r="G44" i="26"/>
  <c r="M44" i="26" s="1"/>
  <c r="I44" i="26"/>
  <c r="K44" i="26"/>
  <c r="O44" i="26"/>
  <c r="Q44" i="26"/>
  <c r="V44" i="26"/>
  <c r="G45" i="26"/>
  <c r="M45" i="26" s="1"/>
  <c r="I45" i="26"/>
  <c r="K45" i="26"/>
  <c r="O45" i="26"/>
  <c r="Q45" i="26"/>
  <c r="V45" i="26"/>
  <c r="G46" i="26"/>
  <c r="M46" i="26" s="1"/>
  <c r="I46" i="26"/>
  <c r="K46" i="26"/>
  <c r="O46" i="26"/>
  <c r="Q46" i="26"/>
  <c r="V46" i="26"/>
  <c r="G47" i="26"/>
  <c r="M47" i="26" s="1"/>
  <c r="I47" i="26"/>
  <c r="K47" i="26"/>
  <c r="O47" i="26"/>
  <c r="Q47" i="26"/>
  <c r="V47" i="26"/>
  <c r="G48" i="26"/>
  <c r="I48" i="26"/>
  <c r="K48" i="26"/>
  <c r="M48" i="26"/>
  <c r="O48" i="26"/>
  <c r="Q48" i="26"/>
  <c r="V48" i="26"/>
  <c r="G49" i="26"/>
  <c r="M49" i="26" s="1"/>
  <c r="I49" i="26"/>
  <c r="K49" i="26"/>
  <c r="O49" i="26"/>
  <c r="Q49" i="26"/>
  <c r="V49" i="26"/>
  <c r="G50" i="26"/>
  <c r="I50" i="26"/>
  <c r="K50" i="26"/>
  <c r="M50" i="26"/>
  <c r="O50" i="26"/>
  <c r="Q50" i="26"/>
  <c r="V50" i="26"/>
  <c r="G51" i="26"/>
  <c r="M51" i="26" s="1"/>
  <c r="I51" i="26"/>
  <c r="K51" i="26"/>
  <c r="O51" i="26"/>
  <c r="Q51" i="26"/>
  <c r="V51" i="26"/>
  <c r="G52" i="26"/>
  <c r="I52" i="26"/>
  <c r="K52" i="26"/>
  <c r="M52" i="26"/>
  <c r="O52" i="26"/>
  <c r="Q52" i="26"/>
  <c r="V52" i="26"/>
  <c r="G53" i="26"/>
  <c r="I53" i="26"/>
  <c r="K53" i="26"/>
  <c r="M53" i="26"/>
  <c r="O53" i="26"/>
  <c r="Q53" i="26"/>
  <c r="V53" i="26"/>
  <c r="G54" i="26"/>
  <c r="I54" i="26"/>
  <c r="K54" i="26"/>
  <c r="M54" i="26"/>
  <c r="O54" i="26"/>
  <c r="Q54" i="26"/>
  <c r="V54" i="26"/>
  <c r="G55" i="26"/>
  <c r="M55" i="26" s="1"/>
  <c r="I55" i="26"/>
  <c r="K55" i="26"/>
  <c r="O55" i="26"/>
  <c r="Q55" i="26"/>
  <c r="V55" i="26"/>
  <c r="G56" i="26"/>
  <c r="M56" i="26" s="1"/>
  <c r="I56" i="26"/>
  <c r="K56" i="26"/>
  <c r="O56" i="26"/>
  <c r="Q56" i="26"/>
  <c r="V56" i="26"/>
  <c r="G57" i="26"/>
  <c r="M57" i="26" s="1"/>
  <c r="I57" i="26"/>
  <c r="K57" i="26"/>
  <c r="O57" i="26"/>
  <c r="Q57" i="26"/>
  <c r="V57" i="26"/>
  <c r="G58" i="26"/>
  <c r="M58" i="26" s="1"/>
  <c r="I58" i="26"/>
  <c r="K58" i="26"/>
  <c r="O58" i="26"/>
  <c r="Q58" i="26"/>
  <c r="V58" i="26"/>
  <c r="G59" i="26"/>
  <c r="M59" i="26" s="1"/>
  <c r="I59" i="26"/>
  <c r="K59" i="26"/>
  <c r="O59" i="26"/>
  <c r="Q59" i="26"/>
  <c r="V59" i="26"/>
  <c r="G60" i="26"/>
  <c r="I60" i="26"/>
  <c r="K60" i="26"/>
  <c r="M60" i="26"/>
  <c r="O60" i="26"/>
  <c r="Q60" i="26"/>
  <c r="V60" i="26"/>
  <c r="G61" i="26"/>
  <c r="M61" i="26" s="1"/>
  <c r="I61" i="26"/>
  <c r="K61" i="26"/>
  <c r="O61" i="26"/>
  <c r="Q61" i="26"/>
  <c r="V61" i="26"/>
  <c r="G62" i="26"/>
  <c r="I62" i="26"/>
  <c r="K62" i="26"/>
  <c r="M62" i="26"/>
  <c r="O62" i="26"/>
  <c r="Q62" i="26"/>
  <c r="V62" i="26"/>
  <c r="G63" i="26"/>
  <c r="M63" i="26" s="1"/>
  <c r="I63" i="26"/>
  <c r="K63" i="26"/>
  <c r="O63" i="26"/>
  <c r="Q63" i="26"/>
  <c r="V63" i="26"/>
  <c r="G64" i="26"/>
  <c r="I64" i="26"/>
  <c r="K64" i="26"/>
  <c r="M64" i="26"/>
  <c r="O64" i="26"/>
  <c r="Q64" i="26"/>
  <c r="V64" i="26"/>
  <c r="G65" i="26"/>
  <c r="I65" i="26"/>
  <c r="K65" i="26"/>
  <c r="M65" i="26"/>
  <c r="O65" i="26"/>
  <c r="Q65" i="26"/>
  <c r="V65" i="26"/>
  <c r="G66" i="26"/>
  <c r="I66" i="26"/>
  <c r="K66" i="26"/>
  <c r="M66" i="26"/>
  <c r="O66" i="26"/>
  <c r="Q66" i="26"/>
  <c r="V66" i="26"/>
  <c r="G67" i="26"/>
  <c r="M67" i="26" s="1"/>
  <c r="I67" i="26"/>
  <c r="K67" i="26"/>
  <c r="O67" i="26"/>
  <c r="Q67" i="26"/>
  <c r="V67" i="26"/>
  <c r="G68" i="26"/>
  <c r="M68" i="26" s="1"/>
  <c r="I68" i="26"/>
  <c r="K68" i="26"/>
  <c r="O68" i="26"/>
  <c r="Q68" i="26"/>
  <c r="V68" i="26"/>
  <c r="G69" i="26"/>
  <c r="M69" i="26" s="1"/>
  <c r="I69" i="26"/>
  <c r="K69" i="26"/>
  <c r="O69" i="26"/>
  <c r="Q69" i="26"/>
  <c r="V69" i="26"/>
  <c r="G70" i="26"/>
  <c r="M70" i="26" s="1"/>
  <c r="I70" i="26"/>
  <c r="K70" i="26"/>
  <c r="O70" i="26"/>
  <c r="Q70" i="26"/>
  <c r="V70" i="26"/>
  <c r="G71" i="26"/>
  <c r="M71" i="26" s="1"/>
  <c r="I71" i="26"/>
  <c r="K71" i="26"/>
  <c r="O71" i="26"/>
  <c r="Q71" i="26"/>
  <c r="V71" i="26"/>
  <c r="G72" i="26"/>
  <c r="I72" i="26"/>
  <c r="K72" i="26"/>
  <c r="M72" i="26"/>
  <c r="O72" i="26"/>
  <c r="Q72" i="26"/>
  <c r="V72" i="26"/>
  <c r="G73" i="26"/>
  <c r="M73" i="26" s="1"/>
  <c r="I73" i="26"/>
  <c r="K73" i="26"/>
  <c r="O73" i="26"/>
  <c r="Q73" i="26"/>
  <c r="V73" i="26"/>
  <c r="G74" i="26"/>
  <c r="M74" i="26" s="1"/>
  <c r="I74" i="26"/>
  <c r="K74" i="26"/>
  <c r="O74" i="26"/>
  <c r="Q74" i="26"/>
  <c r="V74" i="26"/>
  <c r="G75" i="26"/>
  <c r="M75" i="26" s="1"/>
  <c r="I75" i="26"/>
  <c r="K75" i="26"/>
  <c r="O75" i="26"/>
  <c r="Q75" i="26"/>
  <c r="V75" i="26"/>
  <c r="G76" i="26"/>
  <c r="I76" i="26"/>
  <c r="K76" i="26"/>
  <c r="M76" i="26"/>
  <c r="O76" i="26"/>
  <c r="Q76" i="26"/>
  <c r="V76" i="26"/>
  <c r="G77" i="26"/>
  <c r="I77" i="26"/>
  <c r="K77" i="26"/>
  <c r="M77" i="26"/>
  <c r="O77" i="26"/>
  <c r="Q77" i="26"/>
  <c r="V77" i="26"/>
  <c r="G78" i="26"/>
  <c r="I78" i="26"/>
  <c r="K78" i="26"/>
  <c r="M78" i="26"/>
  <c r="O78" i="26"/>
  <c r="Q78" i="26"/>
  <c r="V78" i="26"/>
  <c r="G79" i="26"/>
  <c r="M79" i="26" s="1"/>
  <c r="I79" i="26"/>
  <c r="K79" i="26"/>
  <c r="O79" i="26"/>
  <c r="Q79" i="26"/>
  <c r="V79" i="26"/>
  <c r="G80" i="26"/>
  <c r="M80" i="26" s="1"/>
  <c r="I80" i="26"/>
  <c r="K80" i="26"/>
  <c r="O80" i="26"/>
  <c r="Q80" i="26"/>
  <c r="V80" i="26"/>
  <c r="G81" i="26"/>
  <c r="M81" i="26" s="1"/>
  <c r="I81" i="26"/>
  <c r="K81" i="26"/>
  <c r="O81" i="26"/>
  <c r="Q81" i="26"/>
  <c r="V81" i="26"/>
  <c r="G82" i="26"/>
  <c r="M82" i="26" s="1"/>
  <c r="I82" i="26"/>
  <c r="K82" i="26"/>
  <c r="O82" i="26"/>
  <c r="Q82" i="26"/>
  <c r="V82" i="26"/>
  <c r="G83" i="26"/>
  <c r="M83" i="26" s="1"/>
  <c r="I83" i="26"/>
  <c r="K83" i="26"/>
  <c r="O83" i="26"/>
  <c r="Q83" i="26"/>
  <c r="V83" i="26"/>
  <c r="G84" i="26"/>
  <c r="I84" i="26"/>
  <c r="K84" i="26"/>
  <c r="M84" i="26"/>
  <c r="O84" i="26"/>
  <c r="Q84" i="26"/>
  <c r="V84" i="26"/>
  <c r="G85" i="26"/>
  <c r="M85" i="26" s="1"/>
  <c r="I85" i="26"/>
  <c r="K85" i="26"/>
  <c r="O85" i="26"/>
  <c r="Q85" i="26"/>
  <c r="V85" i="26"/>
  <c r="G86" i="26"/>
  <c r="M86" i="26" s="1"/>
  <c r="I86" i="26"/>
  <c r="K86" i="26"/>
  <c r="O86" i="26"/>
  <c r="Q86" i="26"/>
  <c r="V86" i="26"/>
  <c r="G87" i="26"/>
  <c r="M87" i="26" s="1"/>
  <c r="I87" i="26"/>
  <c r="K87" i="26"/>
  <c r="O87" i="26"/>
  <c r="Q87" i="26"/>
  <c r="V87" i="26"/>
  <c r="G88" i="26"/>
  <c r="I88" i="26"/>
  <c r="K88" i="26"/>
  <c r="M88" i="26"/>
  <c r="O88" i="26"/>
  <c r="Q88" i="26"/>
  <c r="V88" i="26"/>
  <c r="G89" i="26"/>
  <c r="I89" i="26"/>
  <c r="K89" i="26"/>
  <c r="M89" i="26"/>
  <c r="O89" i="26"/>
  <c r="Q89" i="26"/>
  <c r="V89" i="26"/>
  <c r="G90" i="26"/>
  <c r="I90" i="26"/>
  <c r="K90" i="26"/>
  <c r="M90" i="26"/>
  <c r="O90" i="26"/>
  <c r="Q90" i="26"/>
  <c r="V90" i="26"/>
  <c r="G91" i="26"/>
  <c r="M91" i="26" s="1"/>
  <c r="I91" i="26"/>
  <c r="K91" i="26"/>
  <c r="O91" i="26"/>
  <c r="Q91" i="26"/>
  <c r="V91" i="26"/>
  <c r="G92" i="26"/>
  <c r="M92" i="26" s="1"/>
  <c r="I92" i="26"/>
  <c r="K92" i="26"/>
  <c r="O92" i="26"/>
  <c r="Q92" i="26"/>
  <c r="V92" i="26"/>
  <c r="G93" i="26"/>
  <c r="M93" i="26" s="1"/>
  <c r="I93" i="26"/>
  <c r="K93" i="26"/>
  <c r="O93" i="26"/>
  <c r="Q93" i="26"/>
  <c r="V93" i="26"/>
  <c r="G94" i="26"/>
  <c r="M94" i="26" s="1"/>
  <c r="I94" i="26"/>
  <c r="K94" i="26"/>
  <c r="O94" i="26"/>
  <c r="Q94" i="26"/>
  <c r="V94" i="26"/>
  <c r="G95" i="26"/>
  <c r="M95" i="26" s="1"/>
  <c r="I95" i="26"/>
  <c r="K95" i="26"/>
  <c r="O95" i="26"/>
  <c r="Q95" i="26"/>
  <c r="V95" i="26"/>
  <c r="G96" i="26"/>
  <c r="I96" i="26"/>
  <c r="K96" i="26"/>
  <c r="M96" i="26"/>
  <c r="O96" i="26"/>
  <c r="Q96" i="26"/>
  <c r="V96" i="26"/>
  <c r="G97" i="26"/>
  <c r="M97" i="26" s="1"/>
  <c r="I97" i="26"/>
  <c r="K97" i="26"/>
  <c r="O97" i="26"/>
  <c r="Q97" i="26"/>
  <c r="V97" i="26"/>
  <c r="G98" i="26"/>
  <c r="M98" i="26" s="1"/>
  <c r="I98" i="26"/>
  <c r="K98" i="26"/>
  <c r="O98" i="26"/>
  <c r="Q98" i="26"/>
  <c r="V98" i="26"/>
  <c r="G99" i="26"/>
  <c r="M99" i="26" s="1"/>
  <c r="I99" i="26"/>
  <c r="K99" i="26"/>
  <c r="O99" i="26"/>
  <c r="Q99" i="26"/>
  <c r="V99" i="26"/>
  <c r="G100" i="26"/>
  <c r="I100" i="26"/>
  <c r="K100" i="26"/>
  <c r="M100" i="26"/>
  <c r="O100" i="26"/>
  <c r="Q100" i="26"/>
  <c r="V100" i="26"/>
  <c r="G101" i="26"/>
  <c r="I101" i="26"/>
  <c r="K101" i="26"/>
  <c r="M101" i="26"/>
  <c r="O101" i="26"/>
  <c r="Q101" i="26"/>
  <c r="V101" i="26"/>
  <c r="G102" i="26"/>
  <c r="I102" i="26"/>
  <c r="K102" i="26"/>
  <c r="M102" i="26"/>
  <c r="O102" i="26"/>
  <c r="Q102" i="26"/>
  <c r="V102" i="26"/>
  <c r="G103" i="26"/>
  <c r="M103" i="26" s="1"/>
  <c r="I103" i="26"/>
  <c r="K103" i="26"/>
  <c r="O103" i="26"/>
  <c r="Q103" i="26"/>
  <c r="V103" i="26"/>
  <c r="G104" i="26"/>
  <c r="M104" i="26" s="1"/>
  <c r="I104" i="26"/>
  <c r="K104" i="26"/>
  <c r="O104" i="26"/>
  <c r="Q104" i="26"/>
  <c r="V104" i="26"/>
  <c r="G105" i="26"/>
  <c r="M105" i="26" s="1"/>
  <c r="I105" i="26"/>
  <c r="K105" i="26"/>
  <c r="O105" i="26"/>
  <c r="Q105" i="26"/>
  <c r="V105" i="26"/>
  <c r="G106" i="26"/>
  <c r="M106" i="26" s="1"/>
  <c r="I106" i="26"/>
  <c r="K106" i="26"/>
  <c r="O106" i="26"/>
  <c r="Q106" i="26"/>
  <c r="V106" i="26"/>
  <c r="G107" i="26"/>
  <c r="M107" i="26" s="1"/>
  <c r="I107" i="26"/>
  <c r="K107" i="26"/>
  <c r="O107" i="26"/>
  <c r="Q107" i="26"/>
  <c r="V107" i="26"/>
  <c r="G108" i="26"/>
  <c r="I108" i="26"/>
  <c r="K108" i="26"/>
  <c r="M108" i="26"/>
  <c r="O108" i="26"/>
  <c r="Q108" i="26"/>
  <c r="V108" i="26"/>
  <c r="G109" i="26"/>
  <c r="M109" i="26" s="1"/>
  <c r="I109" i="26"/>
  <c r="K109" i="26"/>
  <c r="O109" i="26"/>
  <c r="Q109" i="26"/>
  <c r="V109" i="26"/>
  <c r="G110" i="26"/>
  <c r="M110" i="26" s="1"/>
  <c r="I110" i="26"/>
  <c r="K110" i="26"/>
  <c r="O110" i="26"/>
  <c r="Q110" i="26"/>
  <c r="V110" i="26"/>
  <c r="G112" i="26"/>
  <c r="I112" i="26"/>
  <c r="K112" i="26"/>
  <c r="K111" i="26" s="1"/>
  <c r="M112" i="26"/>
  <c r="O112" i="26"/>
  <c r="Q112" i="26"/>
  <c r="Q111" i="26" s="1"/>
  <c r="V112" i="26"/>
  <c r="V111" i="26" s="1"/>
  <c r="G113" i="26"/>
  <c r="I113" i="26"/>
  <c r="K113" i="26"/>
  <c r="M113" i="26"/>
  <c r="O113" i="26"/>
  <c r="O111" i="26" s="1"/>
  <c r="Q113" i="26"/>
  <c r="V113" i="26"/>
  <c r="G114" i="26"/>
  <c r="I114" i="26"/>
  <c r="I111" i="26" s="1"/>
  <c r="K114" i="26"/>
  <c r="M114" i="26"/>
  <c r="O114" i="26"/>
  <c r="Q114" i="26"/>
  <c r="V114" i="26"/>
  <c r="G115" i="26"/>
  <c r="M115" i="26" s="1"/>
  <c r="I115" i="26"/>
  <c r="K115" i="26"/>
  <c r="O115" i="26"/>
  <c r="Q115" i="26"/>
  <c r="V115" i="26"/>
  <c r="G116" i="26"/>
  <c r="M116" i="26" s="1"/>
  <c r="I116" i="26"/>
  <c r="K116" i="26"/>
  <c r="O116" i="26"/>
  <c r="Q116" i="26"/>
  <c r="V116" i="26"/>
  <c r="G117" i="26"/>
  <c r="G111" i="26" s="1"/>
  <c r="I117" i="26"/>
  <c r="K117" i="26"/>
  <c r="O117" i="26"/>
  <c r="Q117" i="26"/>
  <c r="V117" i="26"/>
  <c r="G118" i="26"/>
  <c r="M118" i="26" s="1"/>
  <c r="I118" i="26"/>
  <c r="K118" i="26"/>
  <c r="O118" i="26"/>
  <c r="Q118" i="26"/>
  <c r="V118" i="26"/>
  <c r="G119" i="26"/>
  <c r="M119" i="26" s="1"/>
  <c r="I119" i="26"/>
  <c r="K119" i="26"/>
  <c r="O119" i="26"/>
  <c r="Q119" i="26"/>
  <c r="V119" i="26"/>
  <c r="G120" i="26"/>
  <c r="I120" i="26"/>
  <c r="K120" i="26"/>
  <c r="M120" i="26"/>
  <c r="O120" i="26"/>
  <c r="Q120" i="26"/>
  <c r="V120" i="26"/>
  <c r="G121" i="26"/>
  <c r="M121" i="26" s="1"/>
  <c r="I121" i="26"/>
  <c r="K121" i="26"/>
  <c r="O121" i="26"/>
  <c r="Q121" i="26"/>
  <c r="V121" i="26"/>
  <c r="K122" i="26"/>
  <c r="Q122" i="26"/>
  <c r="G123" i="26"/>
  <c r="M123" i="26" s="1"/>
  <c r="M122" i="26" s="1"/>
  <c r="I123" i="26"/>
  <c r="I122" i="26" s="1"/>
  <c r="K123" i="26"/>
  <c r="O123" i="26"/>
  <c r="O122" i="26" s="1"/>
  <c r="Q123" i="26"/>
  <c r="V123" i="26"/>
  <c r="V122" i="26" s="1"/>
  <c r="AE125" i="26"/>
  <c r="G58" i="25"/>
  <c r="G9" i="25"/>
  <c r="I9" i="25"/>
  <c r="I8" i="25" s="1"/>
  <c r="K9" i="25"/>
  <c r="K8" i="25" s="1"/>
  <c r="M9" i="25"/>
  <c r="O9" i="25"/>
  <c r="O8" i="25" s="1"/>
  <c r="Q9" i="25"/>
  <c r="Q8" i="25" s="1"/>
  <c r="V9" i="25"/>
  <c r="G10" i="25"/>
  <c r="I10" i="25"/>
  <c r="K10" i="25"/>
  <c r="M10" i="25"/>
  <c r="O10" i="25"/>
  <c r="Q10" i="25"/>
  <c r="V10" i="25"/>
  <c r="V8" i="25" s="1"/>
  <c r="G11" i="25"/>
  <c r="G8" i="25" s="1"/>
  <c r="I11" i="25"/>
  <c r="K11" i="25"/>
  <c r="O11" i="25"/>
  <c r="Q11" i="25"/>
  <c r="V11" i="25"/>
  <c r="G12" i="25"/>
  <c r="I12" i="25"/>
  <c r="K12" i="25"/>
  <c r="M12" i="25"/>
  <c r="O12" i="25"/>
  <c r="Q12" i="25"/>
  <c r="V12" i="25"/>
  <c r="G13" i="25"/>
  <c r="M13" i="25" s="1"/>
  <c r="I13" i="25"/>
  <c r="K13" i="25"/>
  <c r="O13" i="25"/>
  <c r="Q13" i="25"/>
  <c r="V13" i="25"/>
  <c r="G14" i="25"/>
  <c r="I14" i="25"/>
  <c r="K14" i="25"/>
  <c r="M14" i="25"/>
  <c r="O14" i="25"/>
  <c r="Q14" i="25"/>
  <c r="V14" i="25"/>
  <c r="G15" i="25"/>
  <c r="I15" i="25"/>
  <c r="K15" i="25"/>
  <c r="M15" i="25"/>
  <c r="O15" i="25"/>
  <c r="Q15" i="25"/>
  <c r="V15" i="25"/>
  <c r="G16" i="25"/>
  <c r="I16" i="25"/>
  <c r="K16" i="25"/>
  <c r="M16" i="25"/>
  <c r="O16" i="25"/>
  <c r="Q16" i="25"/>
  <c r="V16" i="25"/>
  <c r="G17" i="25"/>
  <c r="I17" i="25"/>
  <c r="K17" i="25"/>
  <c r="M17" i="25"/>
  <c r="O17" i="25"/>
  <c r="Q17" i="25"/>
  <c r="V17" i="25"/>
  <c r="G18" i="25"/>
  <c r="M18" i="25" s="1"/>
  <c r="I18" i="25"/>
  <c r="K18" i="25"/>
  <c r="O18" i="25"/>
  <c r="Q18" i="25"/>
  <c r="V18" i="25"/>
  <c r="G19" i="25"/>
  <c r="I19" i="25"/>
  <c r="K19" i="25"/>
  <c r="M19" i="25"/>
  <c r="O19" i="25"/>
  <c r="Q19" i="25"/>
  <c r="V19" i="25"/>
  <c r="G20" i="25"/>
  <c r="M20" i="25" s="1"/>
  <c r="I20" i="25"/>
  <c r="K20" i="25"/>
  <c r="O20" i="25"/>
  <c r="Q20" i="25"/>
  <c r="V20" i="25"/>
  <c r="G21" i="25"/>
  <c r="I21" i="25"/>
  <c r="K21" i="25"/>
  <c r="M21" i="25"/>
  <c r="O21" i="25"/>
  <c r="Q21" i="25"/>
  <c r="V21" i="25"/>
  <c r="G22" i="25"/>
  <c r="I22" i="25"/>
  <c r="K22" i="25"/>
  <c r="M22" i="25"/>
  <c r="O22" i="25"/>
  <c r="Q22" i="25"/>
  <c r="V22" i="25"/>
  <c r="G23" i="25"/>
  <c r="M23" i="25" s="1"/>
  <c r="I23" i="25"/>
  <c r="K23" i="25"/>
  <c r="O23" i="25"/>
  <c r="Q23" i="25"/>
  <c r="V23" i="25"/>
  <c r="G24" i="25"/>
  <c r="I24" i="25"/>
  <c r="K24" i="25"/>
  <c r="M24" i="25"/>
  <c r="O24" i="25"/>
  <c r="Q24" i="25"/>
  <c r="V24" i="25"/>
  <c r="G25" i="25"/>
  <c r="M25" i="25" s="1"/>
  <c r="I25" i="25"/>
  <c r="K25" i="25"/>
  <c r="O25" i="25"/>
  <c r="Q25" i="25"/>
  <c r="V25" i="25"/>
  <c r="G26" i="25"/>
  <c r="I26" i="25"/>
  <c r="K26" i="25"/>
  <c r="M26" i="25"/>
  <c r="O26" i="25"/>
  <c r="Q26" i="25"/>
  <c r="V26" i="25"/>
  <c r="G27" i="25"/>
  <c r="I27" i="25"/>
  <c r="K27" i="25"/>
  <c r="M27" i="25"/>
  <c r="O27" i="25"/>
  <c r="Q27" i="25"/>
  <c r="V27" i="25"/>
  <c r="G28" i="25"/>
  <c r="I28" i="25"/>
  <c r="K28" i="25"/>
  <c r="M28" i="25"/>
  <c r="O28" i="25"/>
  <c r="Q28" i="25"/>
  <c r="V28" i="25"/>
  <c r="G29" i="25"/>
  <c r="I29" i="25"/>
  <c r="K29" i="25"/>
  <c r="M29" i="25"/>
  <c r="O29" i="25"/>
  <c r="Q29" i="25"/>
  <c r="V29" i="25"/>
  <c r="G31" i="25"/>
  <c r="M31" i="25" s="1"/>
  <c r="I31" i="25"/>
  <c r="K31" i="25"/>
  <c r="O31" i="25"/>
  <c r="Q31" i="25"/>
  <c r="V31" i="25"/>
  <c r="G32" i="25"/>
  <c r="I32" i="25"/>
  <c r="K32" i="25"/>
  <c r="M32" i="25"/>
  <c r="O32" i="25"/>
  <c r="Q32" i="25"/>
  <c r="V32" i="25"/>
  <c r="G33" i="25"/>
  <c r="M33" i="25" s="1"/>
  <c r="I33" i="25"/>
  <c r="K33" i="25"/>
  <c r="O33" i="25"/>
  <c r="Q33" i="25"/>
  <c r="V33" i="25"/>
  <c r="G34" i="25"/>
  <c r="I34" i="25"/>
  <c r="K34" i="25"/>
  <c r="M34" i="25"/>
  <c r="O34" i="25"/>
  <c r="Q34" i="25"/>
  <c r="V34" i="25"/>
  <c r="G35" i="25"/>
  <c r="I35" i="25"/>
  <c r="K35" i="25"/>
  <c r="M35" i="25"/>
  <c r="O35" i="25"/>
  <c r="Q35" i="25"/>
  <c r="V35" i="25"/>
  <c r="G36" i="25"/>
  <c r="M36" i="25" s="1"/>
  <c r="I36" i="25"/>
  <c r="K36" i="25"/>
  <c r="O36" i="25"/>
  <c r="Q36" i="25"/>
  <c r="V36" i="25"/>
  <c r="G37" i="25"/>
  <c r="I37" i="25"/>
  <c r="K37" i="25"/>
  <c r="M37" i="25"/>
  <c r="O37" i="25"/>
  <c r="Q37" i="25"/>
  <c r="V37" i="25"/>
  <c r="G38" i="25"/>
  <c r="M38" i="25" s="1"/>
  <c r="I38" i="25"/>
  <c r="K38" i="25"/>
  <c r="O38" i="25"/>
  <c r="Q38" i="25"/>
  <c r="V38" i="25"/>
  <c r="G39" i="25"/>
  <c r="I39" i="25"/>
  <c r="K39" i="25"/>
  <c r="M39" i="25"/>
  <c r="O39" i="25"/>
  <c r="Q39" i="25"/>
  <c r="V39" i="25"/>
  <c r="G40" i="25"/>
  <c r="I40" i="25"/>
  <c r="K40" i="25"/>
  <c r="M40" i="25"/>
  <c r="O40" i="25"/>
  <c r="Q40" i="25"/>
  <c r="V40" i="25"/>
  <c r="G41" i="25"/>
  <c r="I41" i="25"/>
  <c r="K41" i="25"/>
  <c r="M41" i="25"/>
  <c r="O41" i="25"/>
  <c r="Q41" i="25"/>
  <c r="V41" i="25"/>
  <c r="G42" i="25"/>
  <c r="I42" i="25"/>
  <c r="K42" i="25"/>
  <c r="M42" i="25"/>
  <c r="O42" i="25"/>
  <c r="Q42" i="25"/>
  <c r="V42" i="25"/>
  <c r="G43" i="25"/>
  <c r="I43" i="25"/>
  <c r="G44" i="25"/>
  <c r="I44" i="25"/>
  <c r="K44" i="25"/>
  <c r="M44" i="25"/>
  <c r="M43" i="25" s="1"/>
  <c r="O44" i="25"/>
  <c r="O43" i="25" s="1"/>
  <c r="Q44" i="25"/>
  <c r="Q43" i="25" s="1"/>
  <c r="V44" i="25"/>
  <c r="V43" i="25" s="1"/>
  <c r="G45" i="25"/>
  <c r="M45" i="25" s="1"/>
  <c r="I45" i="25"/>
  <c r="K45" i="25"/>
  <c r="O45" i="25"/>
  <c r="Q45" i="25"/>
  <c r="V45" i="25"/>
  <c r="G46" i="25"/>
  <c r="I46" i="25"/>
  <c r="K46" i="25"/>
  <c r="K43" i="25" s="1"/>
  <c r="M46" i="25"/>
  <c r="O46" i="25"/>
  <c r="Q46" i="25"/>
  <c r="V46" i="25"/>
  <c r="O47" i="25"/>
  <c r="V47" i="25"/>
  <c r="G48" i="25"/>
  <c r="M48" i="25" s="1"/>
  <c r="M47" i="25" s="1"/>
  <c r="I48" i="25"/>
  <c r="I47" i="25" s="1"/>
  <c r="K48" i="25"/>
  <c r="K47" i="25" s="1"/>
  <c r="O48" i="25"/>
  <c r="Q48" i="25"/>
  <c r="Q47" i="25" s="1"/>
  <c r="V48" i="25"/>
  <c r="K49" i="25"/>
  <c r="O49" i="25"/>
  <c r="Q49" i="25"/>
  <c r="V49" i="25"/>
  <c r="G50" i="25"/>
  <c r="M50" i="25" s="1"/>
  <c r="M49" i="25" s="1"/>
  <c r="I50" i="25"/>
  <c r="I49" i="25" s="1"/>
  <c r="K50" i="25"/>
  <c r="O50" i="25"/>
  <c r="Q50" i="25"/>
  <c r="V50" i="25"/>
  <c r="O51" i="25"/>
  <c r="Q51" i="25"/>
  <c r="G52" i="25"/>
  <c r="I52" i="25"/>
  <c r="I51" i="25" s="1"/>
  <c r="K52" i="25"/>
  <c r="M52" i="25"/>
  <c r="O52" i="25"/>
  <c r="Q52" i="25"/>
  <c r="V52" i="25"/>
  <c r="G53" i="25"/>
  <c r="I53" i="25"/>
  <c r="K53" i="25"/>
  <c r="K51" i="25" s="1"/>
  <c r="M53" i="25"/>
  <c r="M51" i="25" s="1"/>
  <c r="O53" i="25"/>
  <c r="Q53" i="25"/>
  <c r="V53" i="25"/>
  <c r="G54" i="25"/>
  <c r="I54" i="25"/>
  <c r="K54" i="25"/>
  <c r="M54" i="25"/>
  <c r="O54" i="25"/>
  <c r="Q54" i="25"/>
  <c r="V54" i="25"/>
  <c r="V51" i="25" s="1"/>
  <c r="G55" i="25"/>
  <c r="M55" i="25" s="1"/>
  <c r="I55" i="25"/>
  <c r="K55" i="25"/>
  <c r="O55" i="25"/>
  <c r="Q55" i="25"/>
  <c r="V55" i="25"/>
  <c r="G56" i="25"/>
  <c r="I56" i="25"/>
  <c r="K56" i="25"/>
  <c r="M56" i="25"/>
  <c r="O56" i="25"/>
  <c r="Q56" i="25"/>
  <c r="V56" i="25"/>
  <c r="AE58" i="25"/>
  <c r="G105" i="24"/>
  <c r="G9" i="24"/>
  <c r="I9" i="24"/>
  <c r="I8" i="24" s="1"/>
  <c r="K9" i="24"/>
  <c r="K8" i="24" s="1"/>
  <c r="M9" i="24"/>
  <c r="O9" i="24"/>
  <c r="O8" i="24" s="1"/>
  <c r="Q9" i="24"/>
  <c r="Q8" i="24" s="1"/>
  <c r="V9" i="24"/>
  <c r="G10" i="24"/>
  <c r="I10" i="24"/>
  <c r="K10" i="24"/>
  <c r="M10" i="24"/>
  <c r="O10" i="24"/>
  <c r="Q10" i="24"/>
  <c r="V10" i="24"/>
  <c r="V8" i="24" s="1"/>
  <c r="G11" i="24"/>
  <c r="AF105" i="24" s="1"/>
  <c r="I11" i="24"/>
  <c r="K11" i="24"/>
  <c r="M11" i="24"/>
  <c r="O11" i="24"/>
  <c r="Q11" i="24"/>
  <c r="V11" i="24"/>
  <c r="G12" i="24"/>
  <c r="M12" i="24" s="1"/>
  <c r="I12" i="24"/>
  <c r="K12" i="24"/>
  <c r="O12" i="24"/>
  <c r="Q12" i="24"/>
  <c r="V12" i="24"/>
  <c r="G13" i="24"/>
  <c r="G8" i="24" s="1"/>
  <c r="I13" i="24"/>
  <c r="K13" i="24"/>
  <c r="O13" i="24"/>
  <c r="Q13" i="24"/>
  <c r="V13" i="24"/>
  <c r="G14" i="24"/>
  <c r="I14" i="24"/>
  <c r="K14" i="24"/>
  <c r="M14" i="24"/>
  <c r="O14" i="24"/>
  <c r="Q14" i="24"/>
  <c r="V14" i="24"/>
  <c r="G15" i="24"/>
  <c r="I15" i="24"/>
  <c r="K15" i="24"/>
  <c r="M15" i="24"/>
  <c r="O15" i="24"/>
  <c r="Q15" i="24"/>
  <c r="V15" i="24"/>
  <c r="G16" i="24"/>
  <c r="I16" i="24"/>
  <c r="K16" i="24"/>
  <c r="M16" i="24"/>
  <c r="O16" i="24"/>
  <c r="Q16" i="24"/>
  <c r="V16" i="24"/>
  <c r="G17" i="24"/>
  <c r="I17" i="24"/>
  <c r="K17" i="24"/>
  <c r="M17" i="24"/>
  <c r="O17" i="24"/>
  <c r="Q17" i="24"/>
  <c r="V17" i="24"/>
  <c r="G18" i="24"/>
  <c r="M18" i="24" s="1"/>
  <c r="I18" i="24"/>
  <c r="K18" i="24"/>
  <c r="O18" i="24"/>
  <c r="Q18" i="24"/>
  <c r="V18" i="24"/>
  <c r="G19" i="24"/>
  <c r="M19" i="24" s="1"/>
  <c r="I19" i="24"/>
  <c r="K19" i="24"/>
  <c r="O19" i="24"/>
  <c r="Q19" i="24"/>
  <c r="V19" i="24"/>
  <c r="G21" i="24"/>
  <c r="I21" i="24"/>
  <c r="I20" i="24" s="1"/>
  <c r="K21" i="24"/>
  <c r="K20" i="24" s="1"/>
  <c r="M21" i="24"/>
  <c r="O21" i="24"/>
  <c r="O20" i="24" s="1"/>
  <c r="Q21" i="24"/>
  <c r="Q20" i="24" s="1"/>
  <c r="V21" i="24"/>
  <c r="G22" i="24"/>
  <c r="I22" i="24"/>
  <c r="K22" i="24"/>
  <c r="M22" i="24"/>
  <c r="O22" i="24"/>
  <c r="Q22" i="24"/>
  <c r="V22" i="24"/>
  <c r="V20" i="24" s="1"/>
  <c r="G23" i="24"/>
  <c r="I23" i="24"/>
  <c r="K23" i="24"/>
  <c r="M23" i="24"/>
  <c r="O23" i="24"/>
  <c r="Q23" i="24"/>
  <c r="V23" i="24"/>
  <c r="G24" i="24"/>
  <c r="M24" i="24" s="1"/>
  <c r="I24" i="24"/>
  <c r="K24" i="24"/>
  <c r="O24" i="24"/>
  <c r="Q24" i="24"/>
  <c r="V24" i="24"/>
  <c r="G25" i="24"/>
  <c r="G20" i="24" s="1"/>
  <c r="I25" i="24"/>
  <c r="K25" i="24"/>
  <c r="O25" i="24"/>
  <c r="Q25" i="24"/>
  <c r="V25" i="24"/>
  <c r="G26" i="24"/>
  <c r="I26" i="24"/>
  <c r="K26" i="24"/>
  <c r="M26" i="24"/>
  <c r="O26" i="24"/>
  <c r="Q26" i="24"/>
  <c r="V26" i="24"/>
  <c r="G28" i="24"/>
  <c r="G27" i="24" s="1"/>
  <c r="I28" i="24"/>
  <c r="I27" i="24" s="1"/>
  <c r="K28" i="24"/>
  <c r="K27" i="24" s="1"/>
  <c r="M28" i="24"/>
  <c r="O28" i="24"/>
  <c r="O27" i="24" s="1"/>
  <c r="Q28" i="24"/>
  <c r="Q27" i="24" s="1"/>
  <c r="V28" i="24"/>
  <c r="G31" i="24"/>
  <c r="I31" i="24"/>
  <c r="K31" i="24"/>
  <c r="M31" i="24"/>
  <c r="O31" i="24"/>
  <c r="Q31" i="24"/>
  <c r="V31" i="24"/>
  <c r="V27" i="24" s="1"/>
  <c r="G34" i="24"/>
  <c r="M34" i="24" s="1"/>
  <c r="I34" i="24"/>
  <c r="K34" i="24"/>
  <c r="O34" i="24"/>
  <c r="Q34" i="24"/>
  <c r="V34" i="24"/>
  <c r="G37" i="24"/>
  <c r="M37" i="24" s="1"/>
  <c r="I37" i="24"/>
  <c r="K37" i="24"/>
  <c r="O37" i="24"/>
  <c r="Q37" i="24"/>
  <c r="V37" i="24"/>
  <c r="G40" i="24"/>
  <c r="M40" i="24" s="1"/>
  <c r="I40" i="24"/>
  <c r="K40" i="24"/>
  <c r="O40" i="24"/>
  <c r="Q40" i="24"/>
  <c r="V40" i="24"/>
  <c r="G41" i="24"/>
  <c r="I41" i="24"/>
  <c r="K41" i="24"/>
  <c r="M41" i="24"/>
  <c r="O41" i="24"/>
  <c r="Q41" i="24"/>
  <c r="V41" i="24"/>
  <c r="G42" i="24"/>
  <c r="I42" i="24"/>
  <c r="K42" i="24"/>
  <c r="M42" i="24"/>
  <c r="O42" i="24"/>
  <c r="Q42" i="24"/>
  <c r="V42" i="24"/>
  <c r="G43" i="24"/>
  <c r="I43" i="24"/>
  <c r="K43" i="24"/>
  <c r="M43" i="24"/>
  <c r="O43" i="24"/>
  <c r="Q43" i="24"/>
  <c r="V43" i="24"/>
  <c r="G44" i="24"/>
  <c r="M44" i="24" s="1"/>
  <c r="I44" i="24"/>
  <c r="K44" i="24"/>
  <c r="O44" i="24"/>
  <c r="Q44" i="24"/>
  <c r="V44" i="24"/>
  <c r="G45" i="24"/>
  <c r="M45" i="24" s="1"/>
  <c r="I45" i="24"/>
  <c r="K45" i="24"/>
  <c r="O45" i="24"/>
  <c r="Q45" i="24"/>
  <c r="V45" i="24"/>
  <c r="G46" i="24"/>
  <c r="I46" i="24"/>
  <c r="K46" i="24"/>
  <c r="M46" i="24"/>
  <c r="O46" i="24"/>
  <c r="Q46" i="24"/>
  <c r="V46" i="24"/>
  <c r="G48" i="24"/>
  <c r="G47" i="24" s="1"/>
  <c r="I48" i="24"/>
  <c r="I47" i="24" s="1"/>
  <c r="K48" i="24"/>
  <c r="K47" i="24" s="1"/>
  <c r="M48" i="24"/>
  <c r="O48" i="24"/>
  <c r="O47" i="24" s="1"/>
  <c r="Q48" i="24"/>
  <c r="Q47" i="24" s="1"/>
  <c r="V48" i="24"/>
  <c r="G49" i="24"/>
  <c r="I49" i="24"/>
  <c r="K49" i="24"/>
  <c r="M49" i="24"/>
  <c r="O49" i="24"/>
  <c r="Q49" i="24"/>
  <c r="V49" i="24"/>
  <c r="V47" i="24" s="1"/>
  <c r="G50" i="24"/>
  <c r="M50" i="24" s="1"/>
  <c r="I50" i="24"/>
  <c r="K50" i="24"/>
  <c r="O50" i="24"/>
  <c r="Q50" i="24"/>
  <c r="V50" i="24"/>
  <c r="G51" i="24"/>
  <c r="M51" i="24" s="1"/>
  <c r="I51" i="24"/>
  <c r="K51" i="24"/>
  <c r="O51" i="24"/>
  <c r="Q51" i="24"/>
  <c r="V51" i="24"/>
  <c r="G52" i="24"/>
  <c r="M52" i="24" s="1"/>
  <c r="I52" i="24"/>
  <c r="K52" i="24"/>
  <c r="O52" i="24"/>
  <c r="Q52" i="24"/>
  <c r="V52" i="24"/>
  <c r="G53" i="24"/>
  <c r="I53" i="24"/>
  <c r="K53" i="24"/>
  <c r="M53" i="24"/>
  <c r="O53" i="24"/>
  <c r="Q53" i="24"/>
  <c r="V53" i="24"/>
  <c r="G54" i="24"/>
  <c r="I54" i="24"/>
  <c r="K54" i="24"/>
  <c r="M54" i="24"/>
  <c r="O54" i="24"/>
  <c r="Q54" i="24"/>
  <c r="V54" i="24"/>
  <c r="G55" i="24"/>
  <c r="I55" i="24"/>
  <c r="K55" i="24"/>
  <c r="M55" i="24"/>
  <c r="O55" i="24"/>
  <c r="Q55" i="24"/>
  <c r="V55" i="24"/>
  <c r="G56" i="24"/>
  <c r="M56" i="24" s="1"/>
  <c r="I56" i="24"/>
  <c r="K56" i="24"/>
  <c r="O56" i="24"/>
  <c r="Q56" i="24"/>
  <c r="V56" i="24"/>
  <c r="G57" i="24"/>
  <c r="M57" i="24" s="1"/>
  <c r="I57" i="24"/>
  <c r="K57" i="24"/>
  <c r="O57" i="24"/>
  <c r="Q57" i="24"/>
  <c r="V57" i="24"/>
  <c r="G58" i="24"/>
  <c r="I58" i="24"/>
  <c r="K58" i="24"/>
  <c r="M58" i="24"/>
  <c r="O58" i="24"/>
  <c r="Q58" i="24"/>
  <c r="V58" i="24"/>
  <c r="G59" i="24"/>
  <c r="I59" i="24"/>
  <c r="K59" i="24"/>
  <c r="M59" i="24"/>
  <c r="O59" i="24"/>
  <c r="Q59" i="24"/>
  <c r="V59" i="24"/>
  <c r="G60" i="24"/>
  <c r="I60" i="24"/>
  <c r="K60" i="24"/>
  <c r="M60" i="24"/>
  <c r="O60" i="24"/>
  <c r="Q60" i="24"/>
  <c r="V60" i="24"/>
  <c r="G61" i="24"/>
  <c r="I61" i="24"/>
  <c r="K61" i="24"/>
  <c r="M61" i="24"/>
  <c r="O61" i="24"/>
  <c r="Q61" i="24"/>
  <c r="V61" i="24"/>
  <c r="G62" i="24"/>
  <c r="M62" i="24" s="1"/>
  <c r="I62" i="24"/>
  <c r="K62" i="24"/>
  <c r="O62" i="24"/>
  <c r="Q62" i="24"/>
  <c r="V62" i="24"/>
  <c r="G63" i="24"/>
  <c r="M63" i="24" s="1"/>
  <c r="I63" i="24"/>
  <c r="K63" i="24"/>
  <c r="O63" i="24"/>
  <c r="Q63" i="24"/>
  <c r="V63" i="24"/>
  <c r="G64" i="24"/>
  <c r="M64" i="24" s="1"/>
  <c r="I64" i="24"/>
  <c r="K64" i="24"/>
  <c r="O64" i="24"/>
  <c r="Q64" i="24"/>
  <c r="V64" i="24"/>
  <c r="G65" i="24"/>
  <c r="I65" i="24"/>
  <c r="K65" i="24"/>
  <c r="M65" i="24"/>
  <c r="O65" i="24"/>
  <c r="Q65" i="24"/>
  <c r="V65" i="24"/>
  <c r="G66" i="24"/>
  <c r="I66" i="24"/>
  <c r="K66" i="24"/>
  <c r="M66" i="24"/>
  <c r="O66" i="24"/>
  <c r="Q66" i="24"/>
  <c r="V66" i="24"/>
  <c r="G67" i="24"/>
  <c r="I67" i="24"/>
  <c r="K67" i="24"/>
  <c r="M67" i="24"/>
  <c r="O67" i="24"/>
  <c r="Q67" i="24"/>
  <c r="V67" i="24"/>
  <c r="G68" i="24"/>
  <c r="M68" i="24" s="1"/>
  <c r="I68" i="24"/>
  <c r="K68" i="24"/>
  <c r="O68" i="24"/>
  <c r="Q68" i="24"/>
  <c r="V68" i="24"/>
  <c r="I69" i="24"/>
  <c r="G70" i="24"/>
  <c r="I70" i="24"/>
  <c r="K70" i="24"/>
  <c r="K69" i="24" s="1"/>
  <c r="M70" i="24"/>
  <c r="O70" i="24"/>
  <c r="O69" i="24" s="1"/>
  <c r="Q70" i="24"/>
  <c r="Q69" i="24" s="1"/>
  <c r="V70" i="24"/>
  <c r="V69" i="24" s="1"/>
  <c r="G71" i="24"/>
  <c r="I71" i="24"/>
  <c r="K71" i="24"/>
  <c r="M71" i="24"/>
  <c r="O71" i="24"/>
  <c r="Q71" i="24"/>
  <c r="V71" i="24"/>
  <c r="G72" i="24"/>
  <c r="I72" i="24"/>
  <c r="K72" i="24"/>
  <c r="M72" i="24"/>
  <c r="O72" i="24"/>
  <c r="Q72" i="24"/>
  <c r="V72" i="24"/>
  <c r="G73" i="24"/>
  <c r="I73" i="24"/>
  <c r="K73" i="24"/>
  <c r="M73" i="24"/>
  <c r="O73" i="24"/>
  <c r="Q73" i="24"/>
  <c r="V73" i="24"/>
  <c r="G74" i="24"/>
  <c r="M74" i="24" s="1"/>
  <c r="I74" i="24"/>
  <c r="K74" i="24"/>
  <c r="O74" i="24"/>
  <c r="Q74" i="24"/>
  <c r="V74" i="24"/>
  <c r="G75" i="24"/>
  <c r="M75" i="24" s="1"/>
  <c r="I75" i="24"/>
  <c r="K75" i="24"/>
  <c r="O75" i="24"/>
  <c r="Q75" i="24"/>
  <c r="V75" i="24"/>
  <c r="G76" i="24"/>
  <c r="G69" i="24" s="1"/>
  <c r="I76" i="24"/>
  <c r="K76" i="24"/>
  <c r="O76" i="24"/>
  <c r="Q76" i="24"/>
  <c r="V76" i="24"/>
  <c r="G77" i="24"/>
  <c r="I77" i="24"/>
  <c r="K77" i="24"/>
  <c r="M77" i="24"/>
  <c r="O77" i="24"/>
  <c r="Q77" i="24"/>
  <c r="V77" i="24"/>
  <c r="G78" i="24"/>
  <c r="I78" i="24"/>
  <c r="K78" i="24"/>
  <c r="M78" i="24"/>
  <c r="O78" i="24"/>
  <c r="Q78" i="24"/>
  <c r="V78" i="24"/>
  <c r="G79" i="24"/>
  <c r="I79" i="24"/>
  <c r="K79" i="24"/>
  <c r="M79" i="24"/>
  <c r="O79" i="24"/>
  <c r="Q79" i="24"/>
  <c r="V79" i="24"/>
  <c r="G80" i="24"/>
  <c r="M80" i="24" s="1"/>
  <c r="I80" i="24"/>
  <c r="K80" i="24"/>
  <c r="O80" i="24"/>
  <c r="Q80" i="24"/>
  <c r="V80" i="24"/>
  <c r="G81" i="24"/>
  <c r="I81" i="24"/>
  <c r="G82" i="24"/>
  <c r="I82" i="24"/>
  <c r="K82" i="24"/>
  <c r="K81" i="24" s="1"/>
  <c r="M82" i="24"/>
  <c r="M81" i="24" s="1"/>
  <c r="O82" i="24"/>
  <c r="O81" i="24" s="1"/>
  <c r="Q82" i="24"/>
  <c r="Q81" i="24" s="1"/>
  <c r="V82" i="24"/>
  <c r="V81" i="24" s="1"/>
  <c r="G83" i="24"/>
  <c r="I83" i="24"/>
  <c r="K83" i="24"/>
  <c r="M83" i="24"/>
  <c r="O83" i="24"/>
  <c r="Q83" i="24"/>
  <c r="V83" i="24"/>
  <c r="G84" i="24"/>
  <c r="I84" i="24"/>
  <c r="K84" i="24"/>
  <c r="M84" i="24"/>
  <c r="O84" i="24"/>
  <c r="Q84" i="24"/>
  <c r="V84" i="24"/>
  <c r="G88" i="24"/>
  <c r="M88" i="24" s="1"/>
  <c r="I88" i="24"/>
  <c r="I87" i="24" s="1"/>
  <c r="K88" i="24"/>
  <c r="K87" i="24" s="1"/>
  <c r="O88" i="24"/>
  <c r="Q88" i="24"/>
  <c r="V88" i="24"/>
  <c r="G89" i="24"/>
  <c r="M89" i="24" s="1"/>
  <c r="I89" i="24"/>
  <c r="K89" i="24"/>
  <c r="O89" i="24"/>
  <c r="O87" i="24" s="1"/>
  <c r="Q89" i="24"/>
  <c r="Q87" i="24" s="1"/>
  <c r="V89" i="24"/>
  <c r="V87" i="24" s="1"/>
  <c r="G90" i="24"/>
  <c r="M90" i="24" s="1"/>
  <c r="I90" i="24"/>
  <c r="K90" i="24"/>
  <c r="O90" i="24"/>
  <c r="Q90" i="24"/>
  <c r="V90" i="24"/>
  <c r="G91" i="24"/>
  <c r="I91" i="24"/>
  <c r="K91" i="24"/>
  <c r="M91" i="24"/>
  <c r="O91" i="24"/>
  <c r="Q91" i="24"/>
  <c r="V91" i="24"/>
  <c r="G92" i="24"/>
  <c r="I92" i="24"/>
  <c r="K92" i="24"/>
  <c r="M92" i="24"/>
  <c r="O92" i="24"/>
  <c r="Q92" i="24"/>
  <c r="V92" i="24"/>
  <c r="G93" i="24"/>
  <c r="I93" i="24"/>
  <c r="K93" i="24"/>
  <c r="M93" i="24"/>
  <c r="O93" i="24"/>
  <c r="Q93" i="24"/>
  <c r="V93" i="24"/>
  <c r="G94" i="24"/>
  <c r="M94" i="24" s="1"/>
  <c r="I94" i="24"/>
  <c r="K94" i="24"/>
  <c r="O94" i="24"/>
  <c r="Q94" i="24"/>
  <c r="V94" i="24"/>
  <c r="G97" i="24"/>
  <c r="I97" i="24"/>
  <c r="G98" i="24"/>
  <c r="I98" i="24"/>
  <c r="K98" i="24"/>
  <c r="K97" i="24" s="1"/>
  <c r="M98" i="24"/>
  <c r="M97" i="24" s="1"/>
  <c r="O98" i="24"/>
  <c r="O97" i="24" s="1"/>
  <c r="Q98" i="24"/>
  <c r="Q97" i="24" s="1"/>
  <c r="V98" i="24"/>
  <c r="V97" i="24" s="1"/>
  <c r="V99" i="24"/>
  <c r="G100" i="24"/>
  <c r="G99" i="24" s="1"/>
  <c r="I100" i="24"/>
  <c r="I99" i="24" s="1"/>
  <c r="K100" i="24"/>
  <c r="K99" i="24" s="1"/>
  <c r="M100" i="24"/>
  <c r="M99" i="24" s="1"/>
  <c r="O100" i="24"/>
  <c r="O99" i="24" s="1"/>
  <c r="Q100" i="24"/>
  <c r="Q99" i="24" s="1"/>
  <c r="V100" i="24"/>
  <c r="G102" i="24"/>
  <c r="M102" i="24" s="1"/>
  <c r="I102" i="24"/>
  <c r="I101" i="24" s="1"/>
  <c r="K102" i="24"/>
  <c r="K101" i="24" s="1"/>
  <c r="O102" i="24"/>
  <c r="Q102" i="24"/>
  <c r="V102" i="24"/>
  <c r="G103" i="24"/>
  <c r="M103" i="24" s="1"/>
  <c r="I103" i="24"/>
  <c r="K103" i="24"/>
  <c r="O103" i="24"/>
  <c r="O101" i="24" s="1"/>
  <c r="Q103" i="24"/>
  <c r="Q101" i="24" s="1"/>
  <c r="V103" i="24"/>
  <c r="V101" i="24" s="1"/>
  <c r="AE105" i="24"/>
  <c r="G189" i="23"/>
  <c r="BA17" i="23"/>
  <c r="BA16" i="23"/>
  <c r="G9" i="23"/>
  <c r="G8" i="23" s="1"/>
  <c r="I9" i="23"/>
  <c r="I8" i="23" s="1"/>
  <c r="K9" i="23"/>
  <c r="K8" i="23" s="1"/>
  <c r="M9" i="23"/>
  <c r="M8" i="23" s="1"/>
  <c r="O9" i="23"/>
  <c r="O8" i="23" s="1"/>
  <c r="Q9" i="23"/>
  <c r="V9" i="23"/>
  <c r="V8" i="23" s="1"/>
  <c r="G12" i="23"/>
  <c r="I12" i="23"/>
  <c r="K12" i="23"/>
  <c r="M12" i="23"/>
  <c r="O12" i="23"/>
  <c r="Q12" i="23"/>
  <c r="V12" i="23"/>
  <c r="G15" i="23"/>
  <c r="M15" i="23" s="1"/>
  <c r="I15" i="23"/>
  <c r="K15" i="23"/>
  <c r="O15" i="23"/>
  <c r="Q15" i="23"/>
  <c r="V15" i="23"/>
  <c r="G18" i="23"/>
  <c r="M18" i="23" s="1"/>
  <c r="I18" i="23"/>
  <c r="K18" i="23"/>
  <c r="O18" i="23"/>
  <c r="Q18" i="23"/>
  <c r="Q8" i="23" s="1"/>
  <c r="V18" i="23"/>
  <c r="G21" i="23"/>
  <c r="M21" i="23" s="1"/>
  <c r="I21" i="23"/>
  <c r="K21" i="23"/>
  <c r="O21" i="23"/>
  <c r="Q21" i="23"/>
  <c r="V21" i="23"/>
  <c r="G24" i="23"/>
  <c r="I24" i="23"/>
  <c r="K24" i="23"/>
  <c r="M24" i="23"/>
  <c r="O24" i="23"/>
  <c r="Q24" i="23"/>
  <c r="V24" i="23"/>
  <c r="G25" i="23"/>
  <c r="M25" i="23" s="1"/>
  <c r="I25" i="23"/>
  <c r="K25" i="23"/>
  <c r="O25" i="23"/>
  <c r="Q25" i="23"/>
  <c r="V25" i="23"/>
  <c r="G27" i="23"/>
  <c r="M27" i="23" s="1"/>
  <c r="I27" i="23"/>
  <c r="K27" i="23"/>
  <c r="O27" i="23"/>
  <c r="Q27" i="23"/>
  <c r="Q26" i="23" s="1"/>
  <c r="V27" i="23"/>
  <c r="V26" i="23" s="1"/>
  <c r="G28" i="23"/>
  <c r="M28" i="23" s="1"/>
  <c r="I28" i="23"/>
  <c r="I26" i="23" s="1"/>
  <c r="K28" i="23"/>
  <c r="O28" i="23"/>
  <c r="Q28" i="23"/>
  <c r="V28" i="23"/>
  <c r="G31" i="23"/>
  <c r="M31" i="23" s="1"/>
  <c r="I31" i="23"/>
  <c r="K31" i="23"/>
  <c r="O31" i="23"/>
  <c r="O26" i="23" s="1"/>
  <c r="Q31" i="23"/>
  <c r="V31" i="23"/>
  <c r="G34" i="23"/>
  <c r="I34" i="23"/>
  <c r="K34" i="23"/>
  <c r="M34" i="23"/>
  <c r="O34" i="23"/>
  <c r="Q34" i="23"/>
  <c r="V34" i="23"/>
  <c r="G35" i="23"/>
  <c r="I35" i="23"/>
  <c r="K35" i="23"/>
  <c r="M35" i="23"/>
  <c r="O35" i="23"/>
  <c r="Q35" i="23"/>
  <c r="V35" i="23"/>
  <c r="G36" i="23"/>
  <c r="I36" i="23"/>
  <c r="K36" i="23"/>
  <c r="M36" i="23"/>
  <c r="O36" i="23"/>
  <c r="Q36" i="23"/>
  <c r="V36" i="23"/>
  <c r="G38" i="23"/>
  <c r="M38" i="23" s="1"/>
  <c r="I38" i="23"/>
  <c r="K38" i="23"/>
  <c r="K26" i="23" s="1"/>
  <c r="O38" i="23"/>
  <c r="Q38" i="23"/>
  <c r="V38" i="23"/>
  <c r="G39" i="23"/>
  <c r="M39" i="23" s="1"/>
  <c r="I39" i="23"/>
  <c r="K39" i="23"/>
  <c r="O39" i="23"/>
  <c r="Q39" i="23"/>
  <c r="V39" i="23"/>
  <c r="G40" i="23"/>
  <c r="M40" i="23" s="1"/>
  <c r="I40" i="23"/>
  <c r="K40" i="23"/>
  <c r="O40" i="23"/>
  <c r="Q40" i="23"/>
  <c r="V40" i="23"/>
  <c r="G41" i="23"/>
  <c r="I41" i="23"/>
  <c r="K41" i="23"/>
  <c r="M41" i="23"/>
  <c r="O41" i="23"/>
  <c r="Q41" i="23"/>
  <c r="V41" i="23"/>
  <c r="G42" i="23"/>
  <c r="M42" i="23" s="1"/>
  <c r="I42" i="23"/>
  <c r="K42" i="23"/>
  <c r="O42" i="23"/>
  <c r="Q42" i="23"/>
  <c r="V42" i="23"/>
  <c r="G43" i="23"/>
  <c r="I43" i="23"/>
  <c r="K43" i="23"/>
  <c r="M43" i="23"/>
  <c r="O43" i="23"/>
  <c r="Q43" i="23"/>
  <c r="V43" i="23"/>
  <c r="G47" i="23"/>
  <c r="M47" i="23" s="1"/>
  <c r="I47" i="23"/>
  <c r="I46" i="23" s="1"/>
  <c r="K47" i="23"/>
  <c r="O47" i="23"/>
  <c r="Q47" i="23"/>
  <c r="Q46" i="23" s="1"/>
  <c r="V47" i="23"/>
  <c r="G50" i="23"/>
  <c r="M50" i="23" s="1"/>
  <c r="I50" i="23"/>
  <c r="K50" i="23"/>
  <c r="O50" i="23"/>
  <c r="O46" i="23" s="1"/>
  <c r="Q50" i="23"/>
  <c r="V50" i="23"/>
  <c r="V46" i="23" s="1"/>
  <c r="G51" i="23"/>
  <c r="I51" i="23"/>
  <c r="K51" i="23"/>
  <c r="M51" i="23"/>
  <c r="O51" i="23"/>
  <c r="Q51" i="23"/>
  <c r="V51" i="23"/>
  <c r="G54" i="23"/>
  <c r="I54" i="23"/>
  <c r="K54" i="23"/>
  <c r="K46" i="23" s="1"/>
  <c r="M54" i="23"/>
  <c r="O54" i="23"/>
  <c r="Q54" i="23"/>
  <c r="V54" i="23"/>
  <c r="G57" i="23"/>
  <c r="I57" i="23"/>
  <c r="K57" i="23"/>
  <c r="M57" i="23"/>
  <c r="O57" i="23"/>
  <c r="Q57" i="23"/>
  <c r="V57" i="23"/>
  <c r="G60" i="23"/>
  <c r="M60" i="23" s="1"/>
  <c r="I60" i="23"/>
  <c r="K60" i="23"/>
  <c r="O60" i="23"/>
  <c r="Q60" i="23"/>
  <c r="V60" i="23"/>
  <c r="G61" i="23"/>
  <c r="M61" i="23" s="1"/>
  <c r="I61" i="23"/>
  <c r="K61" i="23"/>
  <c r="O61" i="23"/>
  <c r="Q61" i="23"/>
  <c r="V61" i="23"/>
  <c r="G64" i="23"/>
  <c r="M64" i="23" s="1"/>
  <c r="I64" i="23"/>
  <c r="K64" i="23"/>
  <c r="O64" i="23"/>
  <c r="Q64" i="23"/>
  <c r="V64" i="23"/>
  <c r="G67" i="23"/>
  <c r="I67" i="23"/>
  <c r="K67" i="23"/>
  <c r="M67" i="23"/>
  <c r="O67" i="23"/>
  <c r="Q67" i="23"/>
  <c r="V67" i="23"/>
  <c r="G68" i="23"/>
  <c r="M68" i="23" s="1"/>
  <c r="I68" i="23"/>
  <c r="K68" i="23"/>
  <c r="O68" i="23"/>
  <c r="Q68" i="23"/>
  <c r="V68" i="23"/>
  <c r="G69" i="23"/>
  <c r="I69" i="23"/>
  <c r="K69" i="23"/>
  <c r="M69" i="23"/>
  <c r="O69" i="23"/>
  <c r="Q69" i="23"/>
  <c r="V69" i="23"/>
  <c r="G70" i="23"/>
  <c r="M70" i="23" s="1"/>
  <c r="I70" i="23"/>
  <c r="K70" i="23"/>
  <c r="O70" i="23"/>
  <c r="Q70" i="23"/>
  <c r="V70" i="23"/>
  <c r="G71" i="23"/>
  <c r="M71" i="23" s="1"/>
  <c r="I71" i="23"/>
  <c r="K71" i="23"/>
  <c r="O71" i="23"/>
  <c r="Q71" i="23"/>
  <c r="V71" i="23"/>
  <c r="G72" i="23"/>
  <c r="M72" i="23" s="1"/>
  <c r="I72" i="23"/>
  <c r="K72" i="23"/>
  <c r="O72" i="23"/>
  <c r="Q72" i="23"/>
  <c r="V72" i="23"/>
  <c r="G73" i="23"/>
  <c r="I73" i="23"/>
  <c r="K73" i="23"/>
  <c r="M73" i="23"/>
  <c r="O73" i="23"/>
  <c r="Q73" i="23"/>
  <c r="V73" i="23"/>
  <c r="G74" i="23"/>
  <c r="I74" i="23"/>
  <c r="K74" i="23"/>
  <c r="M74" i="23"/>
  <c r="O74" i="23"/>
  <c r="Q74" i="23"/>
  <c r="V74" i="23"/>
  <c r="G75" i="23"/>
  <c r="I75" i="23"/>
  <c r="K75" i="23"/>
  <c r="M75" i="23"/>
  <c r="O75" i="23"/>
  <c r="Q75" i="23"/>
  <c r="V75" i="23"/>
  <c r="G76" i="23"/>
  <c r="M76" i="23" s="1"/>
  <c r="I76" i="23"/>
  <c r="K76" i="23"/>
  <c r="O76" i="23"/>
  <c r="Q76" i="23"/>
  <c r="V76" i="23"/>
  <c r="G77" i="23"/>
  <c r="M77" i="23" s="1"/>
  <c r="I77" i="23"/>
  <c r="K77" i="23"/>
  <c r="O77" i="23"/>
  <c r="Q77" i="23"/>
  <c r="V77" i="23"/>
  <c r="G78" i="23"/>
  <c r="M78" i="23" s="1"/>
  <c r="I78" i="23"/>
  <c r="K78" i="23"/>
  <c r="O78" i="23"/>
  <c r="Q78" i="23"/>
  <c r="V78" i="23"/>
  <c r="G79" i="23"/>
  <c r="I79" i="23"/>
  <c r="K79" i="23"/>
  <c r="M79" i="23"/>
  <c r="O79" i="23"/>
  <c r="Q79" i="23"/>
  <c r="V79" i="23"/>
  <c r="G80" i="23"/>
  <c r="M80" i="23" s="1"/>
  <c r="I80" i="23"/>
  <c r="K80" i="23"/>
  <c r="O80" i="23"/>
  <c r="Q80" i="23"/>
  <c r="V80" i="23"/>
  <c r="G81" i="23"/>
  <c r="I81" i="23"/>
  <c r="K81" i="23"/>
  <c r="M81" i="23"/>
  <c r="O81" i="23"/>
  <c r="Q81" i="23"/>
  <c r="V81" i="23"/>
  <c r="G82" i="23"/>
  <c r="M82" i="23" s="1"/>
  <c r="I82" i="23"/>
  <c r="K82" i="23"/>
  <c r="O82" i="23"/>
  <c r="Q82" i="23"/>
  <c r="V82" i="23"/>
  <c r="G86" i="23"/>
  <c r="M86" i="23" s="1"/>
  <c r="I86" i="23"/>
  <c r="K86" i="23"/>
  <c r="K85" i="23" s="1"/>
  <c r="O86" i="23"/>
  <c r="O85" i="23" s="1"/>
  <c r="Q86" i="23"/>
  <c r="Q85" i="23" s="1"/>
  <c r="V86" i="23"/>
  <c r="V85" i="23" s="1"/>
  <c r="G87" i="23"/>
  <c r="I87" i="23"/>
  <c r="K87" i="23"/>
  <c r="M87" i="23"/>
  <c r="O87" i="23"/>
  <c r="Q87" i="23"/>
  <c r="V87" i="23"/>
  <c r="G88" i="23"/>
  <c r="I88" i="23"/>
  <c r="K88" i="23"/>
  <c r="M88" i="23"/>
  <c r="O88" i="23"/>
  <c r="Q88" i="23"/>
  <c r="V88" i="23"/>
  <c r="G89" i="23"/>
  <c r="I89" i="23"/>
  <c r="K89" i="23"/>
  <c r="M89" i="23"/>
  <c r="O89" i="23"/>
  <c r="Q89" i="23"/>
  <c r="V89" i="23"/>
  <c r="G90" i="23"/>
  <c r="M90" i="23" s="1"/>
  <c r="I90" i="23"/>
  <c r="K90" i="23"/>
  <c r="O90" i="23"/>
  <c r="Q90" i="23"/>
  <c r="V90" i="23"/>
  <c r="G91" i="23"/>
  <c r="M91" i="23" s="1"/>
  <c r="I91" i="23"/>
  <c r="K91" i="23"/>
  <c r="O91" i="23"/>
  <c r="Q91" i="23"/>
  <c r="V91" i="23"/>
  <c r="G92" i="23"/>
  <c r="M92" i="23" s="1"/>
  <c r="I92" i="23"/>
  <c r="K92" i="23"/>
  <c r="O92" i="23"/>
  <c r="Q92" i="23"/>
  <c r="V92" i="23"/>
  <c r="G93" i="23"/>
  <c r="I93" i="23"/>
  <c r="K93" i="23"/>
  <c r="M93" i="23"/>
  <c r="O93" i="23"/>
  <c r="Q93" i="23"/>
  <c r="V93" i="23"/>
  <c r="G94" i="23"/>
  <c r="M94" i="23" s="1"/>
  <c r="I94" i="23"/>
  <c r="K94" i="23"/>
  <c r="O94" i="23"/>
  <c r="Q94" i="23"/>
  <c r="V94" i="23"/>
  <c r="G95" i="23"/>
  <c r="I95" i="23"/>
  <c r="K95" i="23"/>
  <c r="M95" i="23"/>
  <c r="O95" i="23"/>
  <c r="Q95" i="23"/>
  <c r="V95" i="23"/>
  <c r="G96" i="23"/>
  <c r="M96" i="23" s="1"/>
  <c r="I96" i="23"/>
  <c r="K96" i="23"/>
  <c r="O96" i="23"/>
  <c r="Q96" i="23"/>
  <c r="V96" i="23"/>
  <c r="G97" i="23"/>
  <c r="M97" i="23" s="1"/>
  <c r="I97" i="23"/>
  <c r="I85" i="23" s="1"/>
  <c r="K97" i="23"/>
  <c r="O97" i="23"/>
  <c r="Q97" i="23"/>
  <c r="V97" i="23"/>
  <c r="G98" i="23"/>
  <c r="M98" i="23" s="1"/>
  <c r="I98" i="23"/>
  <c r="K98" i="23"/>
  <c r="O98" i="23"/>
  <c r="Q98" i="23"/>
  <c r="V98" i="23"/>
  <c r="G99" i="23"/>
  <c r="I99" i="23"/>
  <c r="K99" i="23"/>
  <c r="M99" i="23"/>
  <c r="O99" i="23"/>
  <c r="Q99" i="23"/>
  <c r="V99" i="23"/>
  <c r="G100" i="23"/>
  <c r="I100" i="23"/>
  <c r="K100" i="23"/>
  <c r="M100" i="23"/>
  <c r="O100" i="23"/>
  <c r="Q100" i="23"/>
  <c r="V100" i="23"/>
  <c r="G101" i="23"/>
  <c r="I101" i="23"/>
  <c r="K101" i="23"/>
  <c r="M101" i="23"/>
  <c r="O101" i="23"/>
  <c r="Q101" i="23"/>
  <c r="V101" i="23"/>
  <c r="G102" i="23"/>
  <c r="M102" i="23" s="1"/>
  <c r="I102" i="23"/>
  <c r="K102" i="23"/>
  <c r="O102" i="23"/>
  <c r="Q102" i="23"/>
  <c r="V102" i="23"/>
  <c r="G103" i="23"/>
  <c r="M103" i="23" s="1"/>
  <c r="I103" i="23"/>
  <c r="K103" i="23"/>
  <c r="O103" i="23"/>
  <c r="Q103" i="23"/>
  <c r="V103" i="23"/>
  <c r="G104" i="23"/>
  <c r="M104" i="23" s="1"/>
  <c r="I104" i="23"/>
  <c r="K104" i="23"/>
  <c r="O104" i="23"/>
  <c r="Q104" i="23"/>
  <c r="V104" i="23"/>
  <c r="G105" i="23"/>
  <c r="I105" i="23"/>
  <c r="K105" i="23"/>
  <c r="M105" i="23"/>
  <c r="O105" i="23"/>
  <c r="Q105" i="23"/>
  <c r="V105" i="23"/>
  <c r="G106" i="23"/>
  <c r="M106" i="23" s="1"/>
  <c r="I106" i="23"/>
  <c r="K106" i="23"/>
  <c r="O106" i="23"/>
  <c r="Q106" i="23"/>
  <c r="V106" i="23"/>
  <c r="G107" i="23"/>
  <c r="I107" i="23"/>
  <c r="K107" i="23"/>
  <c r="M107" i="23"/>
  <c r="O107" i="23"/>
  <c r="Q107" i="23"/>
  <c r="V107" i="23"/>
  <c r="G108" i="23"/>
  <c r="M108" i="23" s="1"/>
  <c r="I108" i="23"/>
  <c r="K108" i="23"/>
  <c r="O108" i="23"/>
  <c r="Q108" i="23"/>
  <c r="V108" i="23"/>
  <c r="G109" i="23"/>
  <c r="M109" i="23" s="1"/>
  <c r="I109" i="23"/>
  <c r="K109" i="23"/>
  <c r="O109" i="23"/>
  <c r="Q109" i="23"/>
  <c r="V109" i="23"/>
  <c r="G113" i="23"/>
  <c r="I113" i="23"/>
  <c r="I112" i="23" s="1"/>
  <c r="K113" i="23"/>
  <c r="K112" i="23" s="1"/>
  <c r="M113" i="23"/>
  <c r="O113" i="23"/>
  <c r="Q113" i="23"/>
  <c r="V113" i="23"/>
  <c r="G114" i="23"/>
  <c r="I114" i="23"/>
  <c r="K114" i="23"/>
  <c r="M114" i="23"/>
  <c r="O114" i="23"/>
  <c r="O112" i="23" s="1"/>
  <c r="Q114" i="23"/>
  <c r="V114" i="23"/>
  <c r="G115" i="23"/>
  <c r="I115" i="23"/>
  <c r="K115" i="23"/>
  <c r="M115" i="23"/>
  <c r="O115" i="23"/>
  <c r="Q115" i="23"/>
  <c r="V115" i="23"/>
  <c r="G116" i="23"/>
  <c r="M116" i="23" s="1"/>
  <c r="I116" i="23"/>
  <c r="K116" i="23"/>
  <c r="O116" i="23"/>
  <c r="Q116" i="23"/>
  <c r="V116" i="23"/>
  <c r="G117" i="23"/>
  <c r="M117" i="23" s="1"/>
  <c r="I117" i="23"/>
  <c r="K117" i="23"/>
  <c r="O117" i="23"/>
  <c r="Q117" i="23"/>
  <c r="V117" i="23"/>
  <c r="G118" i="23"/>
  <c r="M118" i="23" s="1"/>
  <c r="I118" i="23"/>
  <c r="K118" i="23"/>
  <c r="O118" i="23"/>
  <c r="Q118" i="23"/>
  <c r="V118" i="23"/>
  <c r="G119" i="23"/>
  <c r="I119" i="23"/>
  <c r="K119" i="23"/>
  <c r="M119" i="23"/>
  <c r="O119" i="23"/>
  <c r="Q119" i="23"/>
  <c r="Q112" i="23" s="1"/>
  <c r="V119" i="23"/>
  <c r="G120" i="23"/>
  <c r="M120" i="23" s="1"/>
  <c r="I120" i="23"/>
  <c r="K120" i="23"/>
  <c r="O120" i="23"/>
  <c r="Q120" i="23"/>
  <c r="V120" i="23"/>
  <c r="G121" i="23"/>
  <c r="I121" i="23"/>
  <c r="K121" i="23"/>
  <c r="M121" i="23"/>
  <c r="O121" i="23"/>
  <c r="Q121" i="23"/>
  <c r="V121" i="23"/>
  <c r="G122" i="23"/>
  <c r="M122" i="23" s="1"/>
  <c r="I122" i="23"/>
  <c r="K122" i="23"/>
  <c r="O122" i="23"/>
  <c r="Q122" i="23"/>
  <c r="V122" i="23"/>
  <c r="G123" i="23"/>
  <c r="M123" i="23" s="1"/>
  <c r="I123" i="23"/>
  <c r="K123" i="23"/>
  <c r="O123" i="23"/>
  <c r="Q123" i="23"/>
  <c r="V123" i="23"/>
  <c r="G124" i="23"/>
  <c r="M124" i="23" s="1"/>
  <c r="I124" i="23"/>
  <c r="K124" i="23"/>
  <c r="O124" i="23"/>
  <c r="Q124" i="23"/>
  <c r="V124" i="23"/>
  <c r="V112" i="23" s="1"/>
  <c r="G125" i="23"/>
  <c r="I125" i="23"/>
  <c r="K125" i="23"/>
  <c r="M125" i="23"/>
  <c r="O125" i="23"/>
  <c r="Q125" i="23"/>
  <c r="V125" i="23"/>
  <c r="G126" i="23"/>
  <c r="I126" i="23"/>
  <c r="K126" i="23"/>
  <c r="M126" i="23"/>
  <c r="O126" i="23"/>
  <c r="Q126" i="23"/>
  <c r="V126" i="23"/>
  <c r="G127" i="23"/>
  <c r="I127" i="23"/>
  <c r="K127" i="23"/>
  <c r="M127" i="23"/>
  <c r="O127" i="23"/>
  <c r="Q127" i="23"/>
  <c r="V127" i="23"/>
  <c r="G128" i="23"/>
  <c r="M128" i="23" s="1"/>
  <c r="I128" i="23"/>
  <c r="K128" i="23"/>
  <c r="O128" i="23"/>
  <c r="Q128" i="23"/>
  <c r="V128" i="23"/>
  <c r="G129" i="23"/>
  <c r="M129" i="23" s="1"/>
  <c r="I129" i="23"/>
  <c r="K129" i="23"/>
  <c r="O129" i="23"/>
  <c r="Q129" i="23"/>
  <c r="V129" i="23"/>
  <c r="G130" i="23"/>
  <c r="M130" i="23" s="1"/>
  <c r="I130" i="23"/>
  <c r="K130" i="23"/>
  <c r="O130" i="23"/>
  <c r="Q130" i="23"/>
  <c r="V130" i="23"/>
  <c r="G131" i="23"/>
  <c r="I131" i="23"/>
  <c r="K131" i="23"/>
  <c r="M131" i="23"/>
  <c r="O131" i="23"/>
  <c r="Q131" i="23"/>
  <c r="V131" i="23"/>
  <c r="G132" i="23"/>
  <c r="M132" i="23" s="1"/>
  <c r="I132" i="23"/>
  <c r="K132" i="23"/>
  <c r="O132" i="23"/>
  <c r="Q132" i="23"/>
  <c r="V132" i="23"/>
  <c r="G133" i="23"/>
  <c r="I133" i="23"/>
  <c r="K133" i="23"/>
  <c r="M133" i="23"/>
  <c r="O133" i="23"/>
  <c r="Q133" i="23"/>
  <c r="V133" i="23"/>
  <c r="G134" i="23"/>
  <c r="M134" i="23" s="1"/>
  <c r="I134" i="23"/>
  <c r="K134" i="23"/>
  <c r="O134" i="23"/>
  <c r="Q134" i="23"/>
  <c r="V134" i="23"/>
  <c r="G135" i="23"/>
  <c r="M135" i="23" s="1"/>
  <c r="I135" i="23"/>
  <c r="K135" i="23"/>
  <c r="O135" i="23"/>
  <c r="Q135" i="23"/>
  <c r="V135" i="23"/>
  <c r="G136" i="23"/>
  <c r="M136" i="23" s="1"/>
  <c r="I136" i="23"/>
  <c r="K136" i="23"/>
  <c r="O136" i="23"/>
  <c r="Q136" i="23"/>
  <c r="V136" i="23"/>
  <c r="G137" i="23"/>
  <c r="I137" i="23"/>
  <c r="K137" i="23"/>
  <c r="M137" i="23"/>
  <c r="O137" i="23"/>
  <c r="Q137" i="23"/>
  <c r="V137" i="23"/>
  <c r="G138" i="23"/>
  <c r="I138" i="23"/>
  <c r="K138" i="23"/>
  <c r="M138" i="23"/>
  <c r="O138" i="23"/>
  <c r="Q138" i="23"/>
  <c r="V138" i="23"/>
  <c r="G139" i="23"/>
  <c r="I139" i="23"/>
  <c r="K139" i="23"/>
  <c r="M139" i="23"/>
  <c r="O139" i="23"/>
  <c r="Q139" i="23"/>
  <c r="V139" i="23"/>
  <c r="G140" i="23"/>
  <c r="M140" i="23" s="1"/>
  <c r="I140" i="23"/>
  <c r="K140" i="23"/>
  <c r="O140" i="23"/>
  <c r="Q140" i="23"/>
  <c r="V140" i="23"/>
  <c r="G141" i="23"/>
  <c r="M141" i="23" s="1"/>
  <c r="I141" i="23"/>
  <c r="K141" i="23"/>
  <c r="O141" i="23"/>
  <c r="Q141" i="23"/>
  <c r="V141" i="23"/>
  <c r="G142" i="23"/>
  <c r="M142" i="23" s="1"/>
  <c r="I142" i="23"/>
  <c r="K142" i="23"/>
  <c r="O142" i="23"/>
  <c r="Q142" i="23"/>
  <c r="V142" i="23"/>
  <c r="G143" i="23"/>
  <c r="I143" i="23"/>
  <c r="K143" i="23"/>
  <c r="M143" i="23"/>
  <c r="O143" i="23"/>
  <c r="Q143" i="23"/>
  <c r="V143" i="23"/>
  <c r="G144" i="23"/>
  <c r="M144" i="23" s="1"/>
  <c r="I144" i="23"/>
  <c r="K144" i="23"/>
  <c r="O144" i="23"/>
  <c r="Q144" i="23"/>
  <c r="V144" i="23"/>
  <c r="G145" i="23"/>
  <c r="I145" i="23"/>
  <c r="K145" i="23"/>
  <c r="M145" i="23"/>
  <c r="O145" i="23"/>
  <c r="Q145" i="23"/>
  <c r="V145" i="23"/>
  <c r="G146" i="23"/>
  <c r="M146" i="23" s="1"/>
  <c r="I146" i="23"/>
  <c r="K146" i="23"/>
  <c r="O146" i="23"/>
  <c r="Q146" i="23"/>
  <c r="V146" i="23"/>
  <c r="G147" i="23"/>
  <c r="M147" i="23" s="1"/>
  <c r="I147" i="23"/>
  <c r="K147" i="23"/>
  <c r="O147" i="23"/>
  <c r="Q147" i="23"/>
  <c r="V147" i="23"/>
  <c r="G148" i="23"/>
  <c r="M148" i="23" s="1"/>
  <c r="I148" i="23"/>
  <c r="K148" i="23"/>
  <c r="O148" i="23"/>
  <c r="Q148" i="23"/>
  <c r="V148" i="23"/>
  <c r="G149" i="23"/>
  <c r="I149" i="23"/>
  <c r="K149" i="23"/>
  <c r="M149" i="23"/>
  <c r="O149" i="23"/>
  <c r="Q149" i="23"/>
  <c r="V149" i="23"/>
  <c r="G150" i="23"/>
  <c r="I150" i="23"/>
  <c r="K150" i="23"/>
  <c r="M150" i="23"/>
  <c r="O150" i="23"/>
  <c r="Q150" i="23"/>
  <c r="V150" i="23"/>
  <c r="G151" i="23"/>
  <c r="I151" i="23"/>
  <c r="K151" i="23"/>
  <c r="M151" i="23"/>
  <c r="O151" i="23"/>
  <c r="Q151" i="23"/>
  <c r="V151" i="23"/>
  <c r="G152" i="23"/>
  <c r="M152" i="23" s="1"/>
  <c r="I152" i="23"/>
  <c r="K152" i="23"/>
  <c r="O152" i="23"/>
  <c r="Q152" i="23"/>
  <c r="V152" i="23"/>
  <c r="G153" i="23"/>
  <c r="M153" i="23" s="1"/>
  <c r="I153" i="23"/>
  <c r="K153" i="23"/>
  <c r="O153" i="23"/>
  <c r="Q153" i="23"/>
  <c r="V153" i="23"/>
  <c r="G154" i="23"/>
  <c r="M154" i="23" s="1"/>
  <c r="I154" i="23"/>
  <c r="K154" i="23"/>
  <c r="O154" i="23"/>
  <c r="Q154" i="23"/>
  <c r="V154" i="23"/>
  <c r="G155" i="23"/>
  <c r="I155" i="23"/>
  <c r="K155" i="23"/>
  <c r="M155" i="23"/>
  <c r="O155" i="23"/>
  <c r="Q155" i="23"/>
  <c r="V155" i="23"/>
  <c r="G156" i="23"/>
  <c r="M156" i="23" s="1"/>
  <c r="I156" i="23"/>
  <c r="K156" i="23"/>
  <c r="O156" i="23"/>
  <c r="Q156" i="23"/>
  <c r="V156" i="23"/>
  <c r="G157" i="23"/>
  <c r="I157" i="23"/>
  <c r="K157" i="23"/>
  <c r="M157" i="23"/>
  <c r="O157" i="23"/>
  <c r="Q157" i="23"/>
  <c r="V157" i="23"/>
  <c r="G158" i="23"/>
  <c r="M158" i="23" s="1"/>
  <c r="I158" i="23"/>
  <c r="K158" i="23"/>
  <c r="O158" i="23"/>
  <c r="Q158" i="23"/>
  <c r="V158" i="23"/>
  <c r="G159" i="23"/>
  <c r="M159" i="23" s="1"/>
  <c r="I159" i="23"/>
  <c r="K159" i="23"/>
  <c r="O159" i="23"/>
  <c r="Q159" i="23"/>
  <c r="V159" i="23"/>
  <c r="G160" i="23"/>
  <c r="M160" i="23" s="1"/>
  <c r="I160" i="23"/>
  <c r="K160" i="23"/>
  <c r="O160" i="23"/>
  <c r="Q160" i="23"/>
  <c r="V160" i="23"/>
  <c r="Q163" i="23"/>
  <c r="G164" i="23"/>
  <c r="I164" i="23"/>
  <c r="I163" i="23" s="1"/>
  <c r="K164" i="23"/>
  <c r="K163" i="23" s="1"/>
  <c r="M164" i="23"/>
  <c r="O164" i="23"/>
  <c r="O163" i="23" s="1"/>
  <c r="Q164" i="23"/>
  <c r="V164" i="23"/>
  <c r="V163" i="23" s="1"/>
  <c r="G165" i="23"/>
  <c r="I165" i="23"/>
  <c r="K165" i="23"/>
  <c r="M165" i="23"/>
  <c r="O165" i="23"/>
  <c r="Q165" i="23"/>
  <c r="V165" i="23"/>
  <c r="G166" i="23"/>
  <c r="G163" i="23" s="1"/>
  <c r="I166" i="23"/>
  <c r="K166" i="23"/>
  <c r="O166" i="23"/>
  <c r="Q166" i="23"/>
  <c r="V166" i="23"/>
  <c r="G170" i="23"/>
  <c r="M170" i="23" s="1"/>
  <c r="M169" i="23" s="1"/>
  <c r="I170" i="23"/>
  <c r="K170" i="23"/>
  <c r="K169" i="23" s="1"/>
  <c r="O170" i="23"/>
  <c r="O169" i="23" s="1"/>
  <c r="Q170" i="23"/>
  <c r="V170" i="23"/>
  <c r="G171" i="23"/>
  <c r="I171" i="23"/>
  <c r="K171" i="23"/>
  <c r="M171" i="23"/>
  <c r="O171" i="23"/>
  <c r="Q171" i="23"/>
  <c r="Q169" i="23" s="1"/>
  <c r="V171" i="23"/>
  <c r="G172" i="23"/>
  <c r="M172" i="23" s="1"/>
  <c r="I172" i="23"/>
  <c r="K172" i="23"/>
  <c r="O172" i="23"/>
  <c r="Q172" i="23"/>
  <c r="V172" i="23"/>
  <c r="G173" i="23"/>
  <c r="I173" i="23"/>
  <c r="I169" i="23" s="1"/>
  <c r="K173" i="23"/>
  <c r="M173" i="23"/>
  <c r="O173" i="23"/>
  <c r="Q173" i="23"/>
  <c r="V173" i="23"/>
  <c r="G174" i="23"/>
  <c r="M174" i="23" s="1"/>
  <c r="I174" i="23"/>
  <c r="K174" i="23"/>
  <c r="O174" i="23"/>
  <c r="Q174" i="23"/>
  <c r="V174" i="23"/>
  <c r="G175" i="23"/>
  <c r="M175" i="23" s="1"/>
  <c r="I175" i="23"/>
  <c r="K175" i="23"/>
  <c r="O175" i="23"/>
  <c r="Q175" i="23"/>
  <c r="V175" i="23"/>
  <c r="G176" i="23"/>
  <c r="M176" i="23" s="1"/>
  <c r="I176" i="23"/>
  <c r="K176" i="23"/>
  <c r="O176" i="23"/>
  <c r="Q176" i="23"/>
  <c r="V176" i="23"/>
  <c r="V169" i="23" s="1"/>
  <c r="G177" i="23"/>
  <c r="I177" i="23"/>
  <c r="K177" i="23"/>
  <c r="M177" i="23"/>
  <c r="O177" i="23"/>
  <c r="Q177" i="23"/>
  <c r="V177" i="23"/>
  <c r="G180" i="23"/>
  <c r="I180" i="23"/>
  <c r="K180" i="23"/>
  <c r="M180" i="23"/>
  <c r="O180" i="23"/>
  <c r="Q180" i="23"/>
  <c r="V180" i="23"/>
  <c r="G184" i="23"/>
  <c r="M184" i="23" s="1"/>
  <c r="M183" i="23" s="1"/>
  <c r="I184" i="23"/>
  <c r="I183" i="23" s="1"/>
  <c r="K184" i="23"/>
  <c r="K183" i="23" s="1"/>
  <c r="O184" i="23"/>
  <c r="O183" i="23" s="1"/>
  <c r="Q184" i="23"/>
  <c r="Q183" i="23" s="1"/>
  <c r="V184" i="23"/>
  <c r="V183" i="23" s="1"/>
  <c r="I185" i="23"/>
  <c r="V185" i="23"/>
  <c r="G186" i="23"/>
  <c r="M186" i="23" s="1"/>
  <c r="M185" i="23" s="1"/>
  <c r="I186" i="23"/>
  <c r="K186" i="23"/>
  <c r="K185" i="23" s="1"/>
  <c r="O186" i="23"/>
  <c r="O185" i="23" s="1"/>
  <c r="Q186" i="23"/>
  <c r="V186" i="23"/>
  <c r="G187" i="23"/>
  <c r="I187" i="23"/>
  <c r="K187" i="23"/>
  <c r="M187" i="23"/>
  <c r="O187" i="23"/>
  <c r="Q187" i="23"/>
  <c r="Q185" i="23" s="1"/>
  <c r="V187" i="23"/>
  <c r="AE189" i="23"/>
  <c r="G108" i="22"/>
  <c r="BA54" i="22"/>
  <c r="BA53" i="22"/>
  <c r="BA52" i="22"/>
  <c r="BA18" i="22"/>
  <c r="BA17" i="22"/>
  <c r="BA16" i="22"/>
  <c r="BA12" i="22"/>
  <c r="BA11" i="22"/>
  <c r="BA10" i="22"/>
  <c r="G9" i="22"/>
  <c r="I9" i="22"/>
  <c r="K9" i="22"/>
  <c r="M9" i="22"/>
  <c r="O9" i="22"/>
  <c r="O8" i="22" s="1"/>
  <c r="Q9" i="22"/>
  <c r="Q8" i="22" s="1"/>
  <c r="V9" i="22"/>
  <c r="V8" i="22" s="1"/>
  <c r="G15" i="22"/>
  <c r="M15" i="22" s="1"/>
  <c r="I15" i="22"/>
  <c r="K15" i="22"/>
  <c r="O15" i="22"/>
  <c r="Q15" i="22"/>
  <c r="V15" i="22"/>
  <c r="G21" i="22"/>
  <c r="I21" i="22"/>
  <c r="I8" i="22" s="1"/>
  <c r="K21" i="22"/>
  <c r="M21" i="22"/>
  <c r="O21" i="22"/>
  <c r="Q21" i="22"/>
  <c r="V21" i="22"/>
  <c r="G27" i="22"/>
  <c r="I27" i="22"/>
  <c r="K27" i="22"/>
  <c r="M27" i="22"/>
  <c r="O27" i="22"/>
  <c r="Q27" i="22"/>
  <c r="V27" i="22"/>
  <c r="G30" i="22"/>
  <c r="I30" i="22"/>
  <c r="K30" i="22"/>
  <c r="M30" i="22"/>
  <c r="O30" i="22"/>
  <c r="Q30" i="22"/>
  <c r="V30" i="22"/>
  <c r="G36" i="22"/>
  <c r="I36" i="22"/>
  <c r="K36" i="22"/>
  <c r="M36" i="22"/>
  <c r="O36" i="22"/>
  <c r="Q36" i="22"/>
  <c r="V36" i="22"/>
  <c r="G42" i="22"/>
  <c r="M42" i="22" s="1"/>
  <c r="I42" i="22"/>
  <c r="K42" i="22"/>
  <c r="O42" i="22"/>
  <c r="Q42" i="22"/>
  <c r="V42" i="22"/>
  <c r="G48" i="22"/>
  <c r="I48" i="22"/>
  <c r="K48" i="22"/>
  <c r="M48" i="22"/>
  <c r="O48" i="22"/>
  <c r="Q48" i="22"/>
  <c r="V48" i="22"/>
  <c r="G51" i="22"/>
  <c r="I51" i="22"/>
  <c r="K51" i="22"/>
  <c r="M51" i="22"/>
  <c r="O51" i="22"/>
  <c r="Q51" i="22"/>
  <c r="V51" i="22"/>
  <c r="G57" i="22"/>
  <c r="I57" i="22"/>
  <c r="K57" i="22"/>
  <c r="K8" i="22" s="1"/>
  <c r="M57" i="22"/>
  <c r="O57" i="22"/>
  <c r="Q57" i="22"/>
  <c r="V57" i="22"/>
  <c r="G60" i="22"/>
  <c r="I60" i="22"/>
  <c r="K60" i="22"/>
  <c r="M60" i="22"/>
  <c r="O60" i="22"/>
  <c r="Q60" i="22"/>
  <c r="V60" i="22"/>
  <c r="G61" i="22"/>
  <c r="I61" i="22"/>
  <c r="K61" i="22"/>
  <c r="G62" i="22"/>
  <c r="I62" i="22"/>
  <c r="K62" i="22"/>
  <c r="M62" i="22"/>
  <c r="O62" i="22"/>
  <c r="O61" i="22" s="1"/>
  <c r="Q62" i="22"/>
  <c r="Q61" i="22" s="1"/>
  <c r="V62" i="22"/>
  <c r="V61" i="22" s="1"/>
  <c r="G65" i="22"/>
  <c r="M65" i="22" s="1"/>
  <c r="I65" i="22"/>
  <c r="K65" i="22"/>
  <c r="O65" i="22"/>
  <c r="Q65" i="22"/>
  <c r="V65" i="22"/>
  <c r="G68" i="22"/>
  <c r="I68" i="22"/>
  <c r="K68" i="22"/>
  <c r="M68" i="22"/>
  <c r="O68" i="22"/>
  <c r="Q68" i="22"/>
  <c r="V68" i="22"/>
  <c r="G69" i="22"/>
  <c r="I69" i="22"/>
  <c r="K69" i="22"/>
  <c r="M69" i="22"/>
  <c r="O69" i="22"/>
  <c r="Q69" i="22"/>
  <c r="V69" i="22"/>
  <c r="G73" i="22"/>
  <c r="K73" i="22"/>
  <c r="G74" i="22"/>
  <c r="I74" i="22"/>
  <c r="K74" i="22"/>
  <c r="M74" i="22"/>
  <c r="O74" i="22"/>
  <c r="O73" i="22" s="1"/>
  <c r="Q74" i="22"/>
  <c r="Q73" i="22" s="1"/>
  <c r="V74" i="22"/>
  <c r="V73" i="22" s="1"/>
  <c r="G81" i="22"/>
  <c r="M81" i="22" s="1"/>
  <c r="M73" i="22" s="1"/>
  <c r="I81" i="22"/>
  <c r="I73" i="22" s="1"/>
  <c r="K81" i="22"/>
  <c r="O81" i="22"/>
  <c r="Q81" i="22"/>
  <c r="V81" i="22"/>
  <c r="G85" i="22"/>
  <c r="I85" i="22"/>
  <c r="K85" i="22"/>
  <c r="M85" i="22"/>
  <c r="O85" i="22"/>
  <c r="Q85" i="22"/>
  <c r="V85" i="22"/>
  <c r="G89" i="22"/>
  <c r="V89" i="22"/>
  <c r="G90" i="22"/>
  <c r="I90" i="22"/>
  <c r="I89" i="22" s="1"/>
  <c r="K90" i="22"/>
  <c r="K89" i="22" s="1"/>
  <c r="M90" i="22"/>
  <c r="M89" i="22" s="1"/>
  <c r="O90" i="22"/>
  <c r="O89" i="22" s="1"/>
  <c r="Q90" i="22"/>
  <c r="Q89" i="22" s="1"/>
  <c r="V90" i="22"/>
  <c r="V93" i="22"/>
  <c r="G94" i="22"/>
  <c r="M94" i="22" s="1"/>
  <c r="I94" i="22"/>
  <c r="I93" i="22" s="1"/>
  <c r="K94" i="22"/>
  <c r="K93" i="22" s="1"/>
  <c r="O94" i="22"/>
  <c r="Q94" i="22"/>
  <c r="Q93" i="22" s="1"/>
  <c r="V94" i="22"/>
  <c r="G98" i="22"/>
  <c r="I98" i="22"/>
  <c r="K98" i="22"/>
  <c r="M98" i="22"/>
  <c r="O98" i="22"/>
  <c r="O93" i="22" s="1"/>
  <c r="Q98" i="22"/>
  <c r="V98" i="22"/>
  <c r="G103" i="22"/>
  <c r="M103" i="22" s="1"/>
  <c r="I103" i="22"/>
  <c r="K103" i="22"/>
  <c r="O103" i="22"/>
  <c r="Q103" i="22"/>
  <c r="V103" i="22"/>
  <c r="G105" i="22"/>
  <c r="I105" i="22"/>
  <c r="K105" i="22"/>
  <c r="M105" i="22"/>
  <c r="O105" i="22"/>
  <c r="Q105" i="22"/>
  <c r="V105" i="22"/>
  <c r="AE108" i="22"/>
  <c r="G1121" i="21"/>
  <c r="BA1068" i="21"/>
  <c r="BA1067" i="21"/>
  <c r="BA1066" i="21"/>
  <c r="BA831" i="21"/>
  <c r="BA553" i="21"/>
  <c r="BA552" i="21"/>
  <c r="BA551" i="21"/>
  <c r="BA542" i="21"/>
  <c r="BA541" i="21"/>
  <c r="BA540" i="21"/>
  <c r="BA535" i="21"/>
  <c r="BA534" i="21"/>
  <c r="BA533" i="21"/>
  <c r="BA522" i="21"/>
  <c r="BA521" i="21"/>
  <c r="BA520" i="21"/>
  <c r="BA516" i="21"/>
  <c r="BA508" i="21"/>
  <c r="BA507" i="21"/>
  <c r="BA336" i="21"/>
  <c r="BA335" i="21"/>
  <c r="BA334" i="21"/>
  <c r="BA330" i="21"/>
  <c r="BA329" i="21"/>
  <c r="BA328" i="21"/>
  <c r="BA323" i="21"/>
  <c r="BA322" i="21"/>
  <c r="BA321" i="21"/>
  <c r="BA317" i="21"/>
  <c r="BA316" i="21"/>
  <c r="BA315" i="21"/>
  <c r="BA295" i="21"/>
  <c r="BA294" i="21"/>
  <c r="BA293" i="21"/>
  <c r="BA252" i="21"/>
  <c r="BA251" i="21"/>
  <c r="BA250" i="21"/>
  <c r="BA206" i="21"/>
  <c r="BA205" i="21"/>
  <c r="BA204" i="21"/>
  <c r="BA200" i="21"/>
  <c r="BA199" i="21"/>
  <c r="BA198" i="21"/>
  <c r="BA127" i="21"/>
  <c r="BA126" i="21"/>
  <c r="BA125" i="21"/>
  <c r="BA121" i="21"/>
  <c r="BA120" i="21"/>
  <c r="BA119" i="21"/>
  <c r="BA72" i="21"/>
  <c r="BA71" i="21"/>
  <c r="BA70" i="21"/>
  <c r="BA66" i="21"/>
  <c r="BA65" i="21"/>
  <c r="BA64" i="21"/>
  <c r="BA18" i="21"/>
  <c r="BA17" i="21"/>
  <c r="BA16" i="21"/>
  <c r="BA12" i="21"/>
  <c r="BA11" i="21"/>
  <c r="BA10" i="21"/>
  <c r="O8" i="21"/>
  <c r="G9" i="21"/>
  <c r="G8" i="21" s="1"/>
  <c r="I9" i="21"/>
  <c r="I8" i="21" s="1"/>
  <c r="K9" i="21"/>
  <c r="O9" i="21"/>
  <c r="Q9" i="21"/>
  <c r="V9" i="21"/>
  <c r="G15" i="21"/>
  <c r="I15" i="21"/>
  <c r="K15" i="21"/>
  <c r="K8" i="21" s="1"/>
  <c r="M15" i="21"/>
  <c r="O15" i="21"/>
  <c r="Q15" i="21"/>
  <c r="V15" i="21"/>
  <c r="G21" i="21"/>
  <c r="M21" i="21" s="1"/>
  <c r="I21" i="21"/>
  <c r="K21" i="21"/>
  <c r="O21" i="21"/>
  <c r="Q21" i="21"/>
  <c r="V21" i="21"/>
  <c r="V8" i="21" s="1"/>
  <c r="G29" i="21"/>
  <c r="AF1121" i="21" s="1"/>
  <c r="I29" i="21"/>
  <c r="K29" i="21"/>
  <c r="O29" i="21"/>
  <c r="Q29" i="21"/>
  <c r="V29" i="21"/>
  <c r="G36" i="21"/>
  <c r="I36" i="21"/>
  <c r="K36" i="21"/>
  <c r="M36" i="21"/>
  <c r="O36" i="21"/>
  <c r="Q36" i="21"/>
  <c r="Q8" i="21" s="1"/>
  <c r="V36" i="21"/>
  <c r="G39" i="21"/>
  <c r="M39" i="21" s="1"/>
  <c r="I39" i="21"/>
  <c r="K39" i="21"/>
  <c r="O39" i="21"/>
  <c r="Q39" i="21"/>
  <c r="V39" i="21"/>
  <c r="G42" i="21"/>
  <c r="I42" i="21"/>
  <c r="K42" i="21"/>
  <c r="M42" i="21"/>
  <c r="O42" i="21"/>
  <c r="Q42" i="21"/>
  <c r="V42" i="21"/>
  <c r="G48" i="21"/>
  <c r="M48" i="21" s="1"/>
  <c r="I48" i="21"/>
  <c r="K48" i="21"/>
  <c r="O48" i="21"/>
  <c r="Q48" i="21"/>
  <c r="V48" i="21"/>
  <c r="G51" i="21"/>
  <c r="I51" i="21"/>
  <c r="G52" i="21"/>
  <c r="M52" i="21" s="1"/>
  <c r="I52" i="21"/>
  <c r="K52" i="21"/>
  <c r="O52" i="21"/>
  <c r="O51" i="21" s="1"/>
  <c r="Q52" i="21"/>
  <c r="Q51" i="21" s="1"/>
  <c r="V52" i="21"/>
  <c r="V51" i="21" s="1"/>
  <c r="G57" i="21"/>
  <c r="M57" i="21" s="1"/>
  <c r="I57" i="21"/>
  <c r="K57" i="21"/>
  <c r="O57" i="21"/>
  <c r="Q57" i="21"/>
  <c r="V57" i="21"/>
  <c r="G63" i="21"/>
  <c r="I63" i="21"/>
  <c r="K63" i="21"/>
  <c r="M63" i="21"/>
  <c r="O63" i="21"/>
  <c r="Q63" i="21"/>
  <c r="V63" i="21"/>
  <c r="G69" i="21"/>
  <c r="M69" i="21" s="1"/>
  <c r="I69" i="21"/>
  <c r="K69" i="21"/>
  <c r="O69" i="21"/>
  <c r="Q69" i="21"/>
  <c r="V69" i="21"/>
  <c r="G75" i="21"/>
  <c r="I75" i="21"/>
  <c r="K75" i="21"/>
  <c r="K51" i="21" s="1"/>
  <c r="M75" i="21"/>
  <c r="O75" i="21"/>
  <c r="Q75" i="21"/>
  <c r="V75" i="21"/>
  <c r="G81" i="21"/>
  <c r="M81" i="21" s="1"/>
  <c r="I81" i="21"/>
  <c r="K81" i="21"/>
  <c r="O81" i="21"/>
  <c r="Q81" i="21"/>
  <c r="V81" i="21"/>
  <c r="G88" i="21"/>
  <c r="M88" i="21" s="1"/>
  <c r="I88" i="21"/>
  <c r="K88" i="21"/>
  <c r="O88" i="21"/>
  <c r="Q88" i="21"/>
  <c r="V88" i="21"/>
  <c r="G91" i="21"/>
  <c r="I91" i="21"/>
  <c r="K91" i="21"/>
  <c r="M91" i="21"/>
  <c r="O91" i="21"/>
  <c r="Q91" i="21"/>
  <c r="V91" i="21"/>
  <c r="G99" i="21"/>
  <c r="M99" i="21" s="1"/>
  <c r="I99" i="21"/>
  <c r="K99" i="21"/>
  <c r="O99" i="21"/>
  <c r="Q99" i="21"/>
  <c r="V99" i="21"/>
  <c r="G103" i="21"/>
  <c r="M103" i="21" s="1"/>
  <c r="I103" i="21"/>
  <c r="K103" i="21"/>
  <c r="O103" i="21"/>
  <c r="Q103" i="21"/>
  <c r="V103" i="21"/>
  <c r="V102" i="21" s="1"/>
  <c r="G109" i="21"/>
  <c r="M109" i="21" s="1"/>
  <c r="I109" i="21"/>
  <c r="I102" i="21" s="1"/>
  <c r="K109" i="21"/>
  <c r="O109" i="21"/>
  <c r="Q109" i="21"/>
  <c r="V109" i="21"/>
  <c r="G112" i="21"/>
  <c r="M112" i="21" s="1"/>
  <c r="I112" i="21"/>
  <c r="K112" i="21"/>
  <c r="O112" i="21"/>
  <c r="Q112" i="21"/>
  <c r="Q102" i="21" s="1"/>
  <c r="V112" i="21"/>
  <c r="G118" i="21"/>
  <c r="M118" i="21" s="1"/>
  <c r="I118" i="21"/>
  <c r="K118" i="21"/>
  <c r="O118" i="21"/>
  <c r="Q118" i="21"/>
  <c r="V118" i="21"/>
  <c r="G124" i="21"/>
  <c r="I124" i="21"/>
  <c r="K124" i="21"/>
  <c r="M124" i="21"/>
  <c r="O124" i="21"/>
  <c r="O102" i="21" s="1"/>
  <c r="Q124" i="21"/>
  <c r="V124" i="21"/>
  <c r="G130" i="21"/>
  <c r="M130" i="21" s="1"/>
  <c r="I130" i="21"/>
  <c r="K130" i="21"/>
  <c r="O130" i="21"/>
  <c r="Q130" i="21"/>
  <c r="V130" i="21"/>
  <c r="G134" i="21"/>
  <c r="I134" i="21"/>
  <c r="K134" i="21"/>
  <c r="K102" i="21" s="1"/>
  <c r="M134" i="21"/>
  <c r="O134" i="21"/>
  <c r="Q134" i="21"/>
  <c r="V134" i="21"/>
  <c r="G138" i="21"/>
  <c r="M138" i="21" s="1"/>
  <c r="I138" i="21"/>
  <c r="K138" i="21"/>
  <c r="O138" i="21"/>
  <c r="Q138" i="21"/>
  <c r="V138" i="21"/>
  <c r="G139" i="21"/>
  <c r="M139" i="21" s="1"/>
  <c r="I139" i="21"/>
  <c r="K139" i="21"/>
  <c r="O139" i="21"/>
  <c r="Q139" i="21"/>
  <c r="V139" i="21"/>
  <c r="G145" i="21"/>
  <c r="I145" i="21"/>
  <c r="K145" i="21"/>
  <c r="M145" i="21"/>
  <c r="O145" i="21"/>
  <c r="Q145" i="21"/>
  <c r="V145" i="21"/>
  <c r="G148" i="21"/>
  <c r="M148" i="21" s="1"/>
  <c r="I148" i="21"/>
  <c r="K148" i="21"/>
  <c r="O148" i="21"/>
  <c r="Q148" i="21"/>
  <c r="V148" i="21"/>
  <c r="G156" i="21"/>
  <c r="I156" i="21"/>
  <c r="K156" i="21"/>
  <c r="M156" i="21"/>
  <c r="O156" i="21"/>
  <c r="Q156" i="21"/>
  <c r="V156" i="21"/>
  <c r="G165" i="21"/>
  <c r="M165" i="21" s="1"/>
  <c r="I165" i="21"/>
  <c r="K165" i="21"/>
  <c r="O165" i="21"/>
  <c r="Q165" i="21"/>
  <c r="V165" i="21"/>
  <c r="G172" i="21"/>
  <c r="M172" i="21" s="1"/>
  <c r="I172" i="21"/>
  <c r="K172" i="21"/>
  <c r="O172" i="21"/>
  <c r="Q172" i="21"/>
  <c r="V172" i="21"/>
  <c r="G178" i="21"/>
  <c r="M178" i="21" s="1"/>
  <c r="I178" i="21"/>
  <c r="K178" i="21"/>
  <c r="O178" i="21"/>
  <c r="Q178" i="21"/>
  <c r="V178" i="21"/>
  <c r="G179" i="21"/>
  <c r="M179" i="21" s="1"/>
  <c r="I179" i="21"/>
  <c r="K179" i="21"/>
  <c r="O179" i="21"/>
  <c r="Q179" i="21"/>
  <c r="V179" i="21"/>
  <c r="O180" i="21"/>
  <c r="G181" i="21"/>
  <c r="G180" i="21" s="1"/>
  <c r="I181" i="21"/>
  <c r="I180" i="21" s="1"/>
  <c r="K181" i="21"/>
  <c r="O181" i="21"/>
  <c r="Q181" i="21"/>
  <c r="V181" i="21"/>
  <c r="G185" i="21"/>
  <c r="I185" i="21"/>
  <c r="K185" i="21"/>
  <c r="K180" i="21" s="1"/>
  <c r="M185" i="21"/>
  <c r="O185" i="21"/>
  <c r="Q185" i="21"/>
  <c r="V185" i="21"/>
  <c r="G191" i="21"/>
  <c r="M191" i="21" s="1"/>
  <c r="I191" i="21"/>
  <c r="K191" i="21"/>
  <c r="O191" i="21"/>
  <c r="Q191" i="21"/>
  <c r="V191" i="21"/>
  <c r="V180" i="21" s="1"/>
  <c r="G197" i="21"/>
  <c r="M197" i="21" s="1"/>
  <c r="I197" i="21"/>
  <c r="K197" i="21"/>
  <c r="O197" i="21"/>
  <c r="Q197" i="21"/>
  <c r="V197" i="21"/>
  <c r="G203" i="21"/>
  <c r="I203" i="21"/>
  <c r="K203" i="21"/>
  <c r="M203" i="21"/>
  <c r="O203" i="21"/>
  <c r="Q203" i="21"/>
  <c r="Q180" i="21" s="1"/>
  <c r="V203" i="21"/>
  <c r="G210" i="21"/>
  <c r="M210" i="21" s="1"/>
  <c r="I210" i="21"/>
  <c r="K210" i="21"/>
  <c r="O210" i="21"/>
  <c r="Q210" i="21"/>
  <c r="V210" i="21"/>
  <c r="I216" i="21"/>
  <c r="K216" i="21"/>
  <c r="O216" i="21"/>
  <c r="G217" i="21"/>
  <c r="M217" i="21" s="1"/>
  <c r="M216" i="21" s="1"/>
  <c r="I217" i="21"/>
  <c r="K217" i="21"/>
  <c r="O217" i="21"/>
  <c r="Q217" i="21"/>
  <c r="Q216" i="21" s="1"/>
  <c r="V217" i="21"/>
  <c r="V216" i="21" s="1"/>
  <c r="G223" i="21"/>
  <c r="I223" i="21"/>
  <c r="K223" i="21"/>
  <c r="G224" i="21"/>
  <c r="I224" i="21"/>
  <c r="K224" i="21"/>
  <c r="M224" i="21"/>
  <c r="M223" i="21" s="1"/>
  <c r="O224" i="21"/>
  <c r="O223" i="21" s="1"/>
  <c r="Q224" i="21"/>
  <c r="Q223" i="21" s="1"/>
  <c r="V224" i="21"/>
  <c r="V223" i="21" s="1"/>
  <c r="G233" i="21"/>
  <c r="I233" i="21"/>
  <c r="I232" i="21" s="1"/>
  <c r="K233" i="21"/>
  <c r="K232" i="21" s="1"/>
  <c r="M233" i="21"/>
  <c r="O233" i="21"/>
  <c r="O232" i="21" s="1"/>
  <c r="Q233" i="21"/>
  <c r="Q232" i="21" s="1"/>
  <c r="V233" i="21"/>
  <c r="V232" i="21" s="1"/>
  <c r="G236" i="21"/>
  <c r="M236" i="21" s="1"/>
  <c r="I236" i="21"/>
  <c r="K236" i="21"/>
  <c r="O236" i="21"/>
  <c r="Q236" i="21"/>
  <c r="V236" i="21"/>
  <c r="G249" i="21"/>
  <c r="I249" i="21"/>
  <c r="K249" i="21"/>
  <c r="M249" i="21"/>
  <c r="O249" i="21"/>
  <c r="Q249" i="21"/>
  <c r="V249" i="21"/>
  <c r="G260" i="21"/>
  <c r="M260" i="21" s="1"/>
  <c r="I260" i="21"/>
  <c r="K260" i="21"/>
  <c r="O260" i="21"/>
  <c r="Q260" i="21"/>
  <c r="V260" i="21"/>
  <c r="G264" i="21"/>
  <c r="G232" i="21" s="1"/>
  <c r="I264" i="21"/>
  <c r="K264" i="21"/>
  <c r="O264" i="21"/>
  <c r="Q264" i="21"/>
  <c r="V264" i="21"/>
  <c r="G269" i="21"/>
  <c r="I269" i="21"/>
  <c r="K269" i="21"/>
  <c r="M269" i="21"/>
  <c r="O269" i="21"/>
  <c r="Q269" i="21"/>
  <c r="V269" i="21"/>
  <c r="G283" i="21"/>
  <c r="G282" i="21" s="1"/>
  <c r="I283" i="21"/>
  <c r="I282" i="21" s="1"/>
  <c r="K283" i="21"/>
  <c r="K282" i="21" s="1"/>
  <c r="M283" i="21"/>
  <c r="O283" i="21"/>
  <c r="O282" i="21" s="1"/>
  <c r="Q283" i="21"/>
  <c r="Q282" i="21" s="1"/>
  <c r="V283" i="21"/>
  <c r="V282" i="21" s="1"/>
  <c r="G292" i="21"/>
  <c r="M292" i="21" s="1"/>
  <c r="I292" i="21"/>
  <c r="K292" i="21"/>
  <c r="O292" i="21"/>
  <c r="Q292" i="21"/>
  <c r="V292" i="21"/>
  <c r="G303" i="21"/>
  <c r="M303" i="21" s="1"/>
  <c r="I303" i="21"/>
  <c r="K303" i="21"/>
  <c r="O303" i="21"/>
  <c r="Q303" i="21"/>
  <c r="V303" i="21"/>
  <c r="G314" i="21"/>
  <c r="I314" i="21"/>
  <c r="K314" i="21"/>
  <c r="M314" i="21"/>
  <c r="O314" i="21"/>
  <c r="Q314" i="21"/>
  <c r="V314" i="21"/>
  <c r="G320" i="21"/>
  <c r="M320" i="21" s="1"/>
  <c r="I320" i="21"/>
  <c r="K320" i="21"/>
  <c r="O320" i="21"/>
  <c r="Q320" i="21"/>
  <c r="V320" i="21"/>
  <c r="G327" i="21"/>
  <c r="I327" i="21"/>
  <c r="K327" i="21"/>
  <c r="M327" i="21"/>
  <c r="O327" i="21"/>
  <c r="Q327" i="21"/>
  <c r="V327" i="21"/>
  <c r="G333" i="21"/>
  <c r="M333" i="21" s="1"/>
  <c r="I333" i="21"/>
  <c r="K333" i="21"/>
  <c r="O333" i="21"/>
  <c r="Q333" i="21"/>
  <c r="V333" i="21"/>
  <c r="G339" i="21"/>
  <c r="I339" i="21"/>
  <c r="K339" i="21"/>
  <c r="M339" i="21"/>
  <c r="O339" i="21"/>
  <c r="Q339" i="21"/>
  <c r="V339" i="21"/>
  <c r="G352" i="21"/>
  <c r="M352" i="21" s="1"/>
  <c r="I352" i="21"/>
  <c r="K352" i="21"/>
  <c r="O352" i="21"/>
  <c r="Q352" i="21"/>
  <c r="V352" i="21"/>
  <c r="G361" i="21"/>
  <c r="M361" i="21" s="1"/>
  <c r="I361" i="21"/>
  <c r="K361" i="21"/>
  <c r="O361" i="21"/>
  <c r="Q361" i="21"/>
  <c r="V361" i="21"/>
  <c r="G364" i="21"/>
  <c r="I364" i="21"/>
  <c r="K364" i="21"/>
  <c r="M364" i="21"/>
  <c r="O364" i="21"/>
  <c r="Q364" i="21"/>
  <c r="V364" i="21"/>
  <c r="G370" i="21"/>
  <c r="M370" i="21" s="1"/>
  <c r="I370" i="21"/>
  <c r="K370" i="21"/>
  <c r="O370" i="21"/>
  <c r="Q370" i="21"/>
  <c r="V370" i="21"/>
  <c r="G378" i="21"/>
  <c r="I378" i="21"/>
  <c r="K378" i="21"/>
  <c r="M378" i="21"/>
  <c r="O378" i="21"/>
  <c r="Q378" i="21"/>
  <c r="V378" i="21"/>
  <c r="G379" i="21"/>
  <c r="M379" i="21" s="1"/>
  <c r="I379" i="21"/>
  <c r="K379" i="21"/>
  <c r="O379" i="21"/>
  <c r="Q379" i="21"/>
  <c r="V379" i="21"/>
  <c r="G382" i="21"/>
  <c r="M382" i="21" s="1"/>
  <c r="I382" i="21"/>
  <c r="K382" i="21"/>
  <c r="O382" i="21"/>
  <c r="Q382" i="21"/>
  <c r="V382" i="21"/>
  <c r="G385" i="21"/>
  <c r="I385" i="21"/>
  <c r="K385" i="21"/>
  <c r="M385" i="21"/>
  <c r="O385" i="21"/>
  <c r="Q385" i="21"/>
  <c r="V385" i="21"/>
  <c r="G388" i="21"/>
  <c r="M388" i="21" s="1"/>
  <c r="I388" i="21"/>
  <c r="K388" i="21"/>
  <c r="O388" i="21"/>
  <c r="Q388" i="21"/>
  <c r="V388" i="21"/>
  <c r="G391" i="21"/>
  <c r="I391" i="21"/>
  <c r="K391" i="21"/>
  <c r="M391" i="21"/>
  <c r="O391" i="21"/>
  <c r="Q391" i="21"/>
  <c r="V391" i="21"/>
  <c r="G394" i="21"/>
  <c r="M394" i="21" s="1"/>
  <c r="I394" i="21"/>
  <c r="K394" i="21"/>
  <c r="O394" i="21"/>
  <c r="Q394" i="21"/>
  <c r="V394" i="21"/>
  <c r="I399" i="21"/>
  <c r="K399" i="21"/>
  <c r="G400" i="21"/>
  <c r="M400" i="21" s="1"/>
  <c r="I400" i="21"/>
  <c r="K400" i="21"/>
  <c r="O400" i="21"/>
  <c r="O399" i="21" s="1"/>
  <c r="Q400" i="21"/>
  <c r="Q399" i="21" s="1"/>
  <c r="V400" i="21"/>
  <c r="V399" i="21" s="1"/>
  <c r="G406" i="21"/>
  <c r="G399" i="21" s="1"/>
  <c r="I406" i="21"/>
  <c r="K406" i="21"/>
  <c r="O406" i="21"/>
  <c r="Q406" i="21"/>
  <c r="V406" i="21"/>
  <c r="G412" i="21"/>
  <c r="I412" i="21"/>
  <c r="K412" i="21"/>
  <c r="M412" i="21"/>
  <c r="O412" i="21"/>
  <c r="Q412" i="21"/>
  <c r="V412" i="21"/>
  <c r="G419" i="21"/>
  <c r="G418" i="21" s="1"/>
  <c r="I419" i="21"/>
  <c r="I418" i="21" s="1"/>
  <c r="K419" i="21"/>
  <c r="K418" i="21" s="1"/>
  <c r="M419" i="21"/>
  <c r="O419" i="21"/>
  <c r="O418" i="21" s="1"/>
  <c r="Q419" i="21"/>
  <c r="Q418" i="21" s="1"/>
  <c r="V419" i="21"/>
  <c r="V418" i="21" s="1"/>
  <c r="G423" i="21"/>
  <c r="M423" i="21" s="1"/>
  <c r="I423" i="21"/>
  <c r="K423" i="21"/>
  <c r="O423" i="21"/>
  <c r="Q423" i="21"/>
  <c r="V423" i="21"/>
  <c r="G428" i="21"/>
  <c r="M428" i="21" s="1"/>
  <c r="I428" i="21"/>
  <c r="K428" i="21"/>
  <c r="O428" i="21"/>
  <c r="Q428" i="21"/>
  <c r="V428" i="21"/>
  <c r="G434" i="21"/>
  <c r="I434" i="21"/>
  <c r="K434" i="21"/>
  <c r="M434" i="21"/>
  <c r="O434" i="21"/>
  <c r="Q434" i="21"/>
  <c r="V434" i="21"/>
  <c r="G439" i="21"/>
  <c r="M439" i="21" s="1"/>
  <c r="I439" i="21"/>
  <c r="K439" i="21"/>
  <c r="O439" i="21"/>
  <c r="Q439" i="21"/>
  <c r="V439" i="21"/>
  <c r="G444" i="21"/>
  <c r="I444" i="21"/>
  <c r="K444" i="21"/>
  <c r="M444" i="21"/>
  <c r="O444" i="21"/>
  <c r="Q444" i="21"/>
  <c r="V444" i="21"/>
  <c r="G449" i="21"/>
  <c r="M449" i="21" s="1"/>
  <c r="I449" i="21"/>
  <c r="K449" i="21"/>
  <c r="O449" i="21"/>
  <c r="Q449" i="21"/>
  <c r="V449" i="21"/>
  <c r="G450" i="21"/>
  <c r="I450" i="21"/>
  <c r="K450" i="21"/>
  <c r="M450" i="21"/>
  <c r="O450" i="21"/>
  <c r="Q450" i="21"/>
  <c r="V450" i="21"/>
  <c r="G451" i="21"/>
  <c r="M451" i="21" s="1"/>
  <c r="I451" i="21"/>
  <c r="K451" i="21"/>
  <c r="O451" i="21"/>
  <c r="Q451" i="21"/>
  <c r="V451" i="21"/>
  <c r="G452" i="21"/>
  <c r="M452" i="21" s="1"/>
  <c r="I452" i="21"/>
  <c r="K452" i="21"/>
  <c r="O452" i="21"/>
  <c r="Q452" i="21"/>
  <c r="V452" i="21"/>
  <c r="G453" i="21"/>
  <c r="I453" i="21"/>
  <c r="K453" i="21"/>
  <c r="M453" i="21"/>
  <c r="O453" i="21"/>
  <c r="Q453" i="21"/>
  <c r="V453" i="21"/>
  <c r="G454" i="21"/>
  <c r="M454" i="21" s="1"/>
  <c r="I454" i="21"/>
  <c r="K454" i="21"/>
  <c r="O454" i="21"/>
  <c r="Q454" i="21"/>
  <c r="V454" i="21"/>
  <c r="G455" i="21"/>
  <c r="I455" i="21"/>
  <c r="K455" i="21"/>
  <c r="M455" i="21"/>
  <c r="O455" i="21"/>
  <c r="Q455" i="21"/>
  <c r="V455" i="21"/>
  <c r="G456" i="21"/>
  <c r="M456" i="21" s="1"/>
  <c r="I456" i="21"/>
  <c r="K456" i="21"/>
  <c r="O456" i="21"/>
  <c r="Q456" i="21"/>
  <c r="V456" i="21"/>
  <c r="G457" i="21"/>
  <c r="M457" i="21" s="1"/>
  <c r="I457" i="21"/>
  <c r="K457" i="21"/>
  <c r="O457" i="21"/>
  <c r="Q457" i="21"/>
  <c r="V457" i="21"/>
  <c r="G458" i="21"/>
  <c r="I458" i="21"/>
  <c r="K458" i="21"/>
  <c r="M458" i="21"/>
  <c r="O458" i="21"/>
  <c r="Q458" i="21"/>
  <c r="V458" i="21"/>
  <c r="G459" i="21"/>
  <c r="M459" i="21" s="1"/>
  <c r="I459" i="21"/>
  <c r="K459" i="21"/>
  <c r="O459" i="21"/>
  <c r="Q459" i="21"/>
  <c r="V459" i="21"/>
  <c r="O465" i="21"/>
  <c r="Q465" i="21"/>
  <c r="G466" i="21"/>
  <c r="G465" i="21" s="1"/>
  <c r="I466" i="21"/>
  <c r="K466" i="21"/>
  <c r="O466" i="21"/>
  <c r="Q466" i="21"/>
  <c r="V466" i="21"/>
  <c r="V465" i="21" s="1"/>
  <c r="G472" i="21"/>
  <c r="I472" i="21"/>
  <c r="I465" i="21" s="1"/>
  <c r="K472" i="21"/>
  <c r="K465" i="21" s="1"/>
  <c r="M472" i="21"/>
  <c r="O472" i="21"/>
  <c r="Q472" i="21"/>
  <c r="V472" i="21"/>
  <c r="G477" i="21"/>
  <c r="M477" i="21" s="1"/>
  <c r="I477" i="21"/>
  <c r="I476" i="21" s="1"/>
  <c r="K477" i="21"/>
  <c r="K476" i="21" s="1"/>
  <c r="O477" i="21"/>
  <c r="Q477" i="21"/>
  <c r="V477" i="21"/>
  <c r="G483" i="21"/>
  <c r="I483" i="21"/>
  <c r="K483" i="21"/>
  <c r="M483" i="21"/>
  <c r="O483" i="21"/>
  <c r="O476" i="21" s="1"/>
  <c r="Q483" i="21"/>
  <c r="Q476" i="21" s="1"/>
  <c r="V483" i="21"/>
  <c r="G489" i="21"/>
  <c r="M489" i="21" s="1"/>
  <c r="I489" i="21"/>
  <c r="K489" i="21"/>
  <c r="O489" i="21"/>
  <c r="Q489" i="21"/>
  <c r="V489" i="21"/>
  <c r="G490" i="21"/>
  <c r="I490" i="21"/>
  <c r="K490" i="21"/>
  <c r="M490" i="21"/>
  <c r="O490" i="21"/>
  <c r="Q490" i="21"/>
  <c r="V490" i="21"/>
  <c r="G495" i="21"/>
  <c r="M495" i="21" s="1"/>
  <c r="I495" i="21"/>
  <c r="K495" i="21"/>
  <c r="O495" i="21"/>
  <c r="Q495" i="21"/>
  <c r="V495" i="21"/>
  <c r="G498" i="21"/>
  <c r="M498" i="21" s="1"/>
  <c r="I498" i="21"/>
  <c r="K498" i="21"/>
  <c r="O498" i="21"/>
  <c r="Q498" i="21"/>
  <c r="V498" i="21"/>
  <c r="G501" i="21"/>
  <c r="I501" i="21"/>
  <c r="K501" i="21"/>
  <c r="M501" i="21"/>
  <c r="O501" i="21"/>
  <c r="Q501" i="21"/>
  <c r="V501" i="21"/>
  <c r="V476" i="21" s="1"/>
  <c r="G504" i="21"/>
  <c r="M504" i="21" s="1"/>
  <c r="I504" i="21"/>
  <c r="K504" i="21"/>
  <c r="O504" i="21"/>
  <c r="Q504" i="21"/>
  <c r="V504" i="21"/>
  <c r="O505" i="21"/>
  <c r="Q505" i="21"/>
  <c r="G506" i="21"/>
  <c r="G505" i="21" s="1"/>
  <c r="I506" i="21"/>
  <c r="K506" i="21"/>
  <c r="O506" i="21"/>
  <c r="Q506" i="21"/>
  <c r="V506" i="21"/>
  <c r="V505" i="21" s="1"/>
  <c r="G509" i="21"/>
  <c r="I509" i="21"/>
  <c r="I505" i="21" s="1"/>
  <c r="K509" i="21"/>
  <c r="K505" i="21" s="1"/>
  <c r="M509" i="21"/>
  <c r="O509" i="21"/>
  <c r="Q509" i="21"/>
  <c r="V509" i="21"/>
  <c r="G513" i="21"/>
  <c r="M513" i="21" s="1"/>
  <c r="I513" i="21"/>
  <c r="K513" i="21"/>
  <c r="O513" i="21"/>
  <c r="Q513" i="21"/>
  <c r="V513" i="21"/>
  <c r="G514" i="21"/>
  <c r="G515" i="21"/>
  <c r="I515" i="21"/>
  <c r="K515" i="21"/>
  <c r="K514" i="21" s="1"/>
  <c r="M515" i="21"/>
  <c r="O515" i="21"/>
  <c r="O514" i="21" s="1"/>
  <c r="Q515" i="21"/>
  <c r="Q514" i="21" s="1"/>
  <c r="V515" i="21"/>
  <c r="V514" i="21" s="1"/>
  <c r="G519" i="21"/>
  <c r="M519" i="21" s="1"/>
  <c r="I519" i="21"/>
  <c r="K519" i="21"/>
  <c r="O519" i="21"/>
  <c r="Q519" i="21"/>
  <c r="V519" i="21"/>
  <c r="G532" i="21"/>
  <c r="I532" i="21"/>
  <c r="K532" i="21"/>
  <c r="M532" i="21"/>
  <c r="O532" i="21"/>
  <c r="Q532" i="21"/>
  <c r="V532" i="21"/>
  <c r="G539" i="21"/>
  <c r="M539" i="21" s="1"/>
  <c r="I539" i="21"/>
  <c r="K539" i="21"/>
  <c r="O539" i="21"/>
  <c r="Q539" i="21"/>
  <c r="V539" i="21"/>
  <c r="G550" i="21"/>
  <c r="M550" i="21" s="1"/>
  <c r="I550" i="21"/>
  <c r="I514" i="21" s="1"/>
  <c r="K550" i="21"/>
  <c r="O550" i="21"/>
  <c r="Q550" i="21"/>
  <c r="V550" i="21"/>
  <c r="G556" i="21"/>
  <c r="I556" i="21"/>
  <c r="K556" i="21"/>
  <c r="M556" i="21"/>
  <c r="O556" i="21"/>
  <c r="Q556" i="21"/>
  <c r="V556" i="21"/>
  <c r="G563" i="21"/>
  <c r="M563" i="21" s="1"/>
  <c r="I563" i="21"/>
  <c r="K563" i="21"/>
  <c r="O563" i="21"/>
  <c r="Q563" i="21"/>
  <c r="V563" i="21"/>
  <c r="G566" i="21"/>
  <c r="I566" i="21"/>
  <c r="K566" i="21"/>
  <c r="M566" i="21"/>
  <c r="O566" i="21"/>
  <c r="Q566" i="21"/>
  <c r="V566" i="21"/>
  <c r="G569" i="21"/>
  <c r="M569" i="21" s="1"/>
  <c r="I569" i="21"/>
  <c r="K569" i="21"/>
  <c r="O569" i="21"/>
  <c r="Q569" i="21"/>
  <c r="V569" i="21"/>
  <c r="G572" i="21"/>
  <c r="I572" i="21"/>
  <c r="K572" i="21"/>
  <c r="M572" i="21"/>
  <c r="O572" i="21"/>
  <c r="Q572" i="21"/>
  <c r="V572" i="21"/>
  <c r="G599" i="21"/>
  <c r="M599" i="21" s="1"/>
  <c r="I599" i="21"/>
  <c r="K599" i="21"/>
  <c r="O599" i="21"/>
  <c r="Q599" i="21"/>
  <c r="V599" i="21"/>
  <c r="G602" i="21"/>
  <c r="M602" i="21" s="1"/>
  <c r="I602" i="21"/>
  <c r="K602" i="21"/>
  <c r="O602" i="21"/>
  <c r="Q602" i="21"/>
  <c r="V602" i="21"/>
  <c r="G608" i="21"/>
  <c r="I608" i="21"/>
  <c r="K608" i="21"/>
  <c r="M608" i="21"/>
  <c r="O608" i="21"/>
  <c r="Q608" i="21"/>
  <c r="V608" i="21"/>
  <c r="G614" i="21"/>
  <c r="M614" i="21" s="1"/>
  <c r="I614" i="21"/>
  <c r="K614" i="21"/>
  <c r="O614" i="21"/>
  <c r="Q614" i="21"/>
  <c r="V614" i="21"/>
  <c r="G621" i="21"/>
  <c r="I621" i="21"/>
  <c r="K621" i="21"/>
  <c r="M621" i="21"/>
  <c r="O621" i="21"/>
  <c r="Q621" i="21"/>
  <c r="V621" i="21"/>
  <c r="G627" i="21"/>
  <c r="M627" i="21" s="1"/>
  <c r="I627" i="21"/>
  <c r="K627" i="21"/>
  <c r="O627" i="21"/>
  <c r="Q627" i="21"/>
  <c r="V627" i="21"/>
  <c r="G634" i="21"/>
  <c r="M634" i="21" s="1"/>
  <c r="I634" i="21"/>
  <c r="K634" i="21"/>
  <c r="O634" i="21"/>
  <c r="Q634" i="21"/>
  <c r="V634" i="21"/>
  <c r="G641" i="21"/>
  <c r="I641" i="21"/>
  <c r="K641" i="21"/>
  <c r="M641" i="21"/>
  <c r="O641" i="21"/>
  <c r="Q641" i="21"/>
  <c r="V641" i="21"/>
  <c r="G645" i="21"/>
  <c r="M645" i="21" s="1"/>
  <c r="I645" i="21"/>
  <c r="K645" i="21"/>
  <c r="O645" i="21"/>
  <c r="Q645" i="21"/>
  <c r="V645" i="21"/>
  <c r="G651" i="21"/>
  <c r="I651" i="21"/>
  <c r="K651" i="21"/>
  <c r="M651" i="21"/>
  <c r="O651" i="21"/>
  <c r="Q651" i="21"/>
  <c r="V651" i="21"/>
  <c r="G657" i="21"/>
  <c r="M657" i="21" s="1"/>
  <c r="I657" i="21"/>
  <c r="K657" i="21"/>
  <c r="O657" i="21"/>
  <c r="Q657" i="21"/>
  <c r="V657" i="21"/>
  <c r="G660" i="21"/>
  <c r="I660" i="21"/>
  <c r="K660" i="21"/>
  <c r="M660" i="21"/>
  <c r="O660" i="21"/>
  <c r="Q660" i="21"/>
  <c r="V660" i="21"/>
  <c r="G664" i="21"/>
  <c r="M664" i="21" s="1"/>
  <c r="I664" i="21"/>
  <c r="K664" i="21"/>
  <c r="O664" i="21"/>
  <c r="Q664" i="21"/>
  <c r="V664" i="21"/>
  <c r="G667" i="21"/>
  <c r="M667" i="21" s="1"/>
  <c r="I667" i="21"/>
  <c r="K667" i="21"/>
  <c r="O667" i="21"/>
  <c r="Q667" i="21"/>
  <c r="V667" i="21"/>
  <c r="G668" i="21"/>
  <c r="I668" i="21"/>
  <c r="K668" i="21"/>
  <c r="M668" i="21"/>
  <c r="O668" i="21"/>
  <c r="Q668" i="21"/>
  <c r="V668" i="21"/>
  <c r="G672" i="21"/>
  <c r="M672" i="21" s="1"/>
  <c r="I672" i="21"/>
  <c r="K672" i="21"/>
  <c r="O672" i="21"/>
  <c r="Q672" i="21"/>
  <c r="V672" i="21"/>
  <c r="G700" i="21"/>
  <c r="I700" i="21"/>
  <c r="K700" i="21"/>
  <c r="M700" i="21"/>
  <c r="O700" i="21"/>
  <c r="Q700" i="21"/>
  <c r="V700" i="21"/>
  <c r="G715" i="21"/>
  <c r="M715" i="21" s="1"/>
  <c r="I715" i="21"/>
  <c r="K715" i="21"/>
  <c r="O715" i="21"/>
  <c r="Q715" i="21"/>
  <c r="V715" i="21"/>
  <c r="G721" i="21"/>
  <c r="I721" i="21"/>
  <c r="K721" i="21"/>
  <c r="G722" i="21"/>
  <c r="I722" i="21"/>
  <c r="K722" i="21"/>
  <c r="M722" i="21"/>
  <c r="M721" i="21" s="1"/>
  <c r="O722" i="21"/>
  <c r="O721" i="21" s="1"/>
  <c r="Q722" i="21"/>
  <c r="Q721" i="21" s="1"/>
  <c r="V722" i="21"/>
  <c r="V721" i="21" s="1"/>
  <c r="G726" i="21"/>
  <c r="I726" i="21"/>
  <c r="I725" i="21" s="1"/>
  <c r="K726" i="21"/>
  <c r="K725" i="21" s="1"/>
  <c r="M726" i="21"/>
  <c r="O726" i="21"/>
  <c r="O725" i="21" s="1"/>
  <c r="Q726" i="21"/>
  <c r="Q725" i="21" s="1"/>
  <c r="V726" i="21"/>
  <c r="V725" i="21" s="1"/>
  <c r="G729" i="21"/>
  <c r="M729" i="21" s="1"/>
  <c r="I729" i="21"/>
  <c r="K729" i="21"/>
  <c r="O729" i="21"/>
  <c r="Q729" i="21"/>
  <c r="V729" i="21"/>
  <c r="G734" i="21"/>
  <c r="I734" i="21"/>
  <c r="K734" i="21"/>
  <c r="M734" i="21"/>
  <c r="O734" i="21"/>
  <c r="Q734" i="21"/>
  <c r="V734" i="21"/>
  <c r="G737" i="21"/>
  <c r="M737" i="21" s="1"/>
  <c r="I737" i="21"/>
  <c r="K737" i="21"/>
  <c r="O737" i="21"/>
  <c r="Q737" i="21"/>
  <c r="V737" i="21"/>
  <c r="G740" i="21"/>
  <c r="G725" i="21" s="1"/>
  <c r="I740" i="21"/>
  <c r="K740" i="21"/>
  <c r="O740" i="21"/>
  <c r="Q740" i="21"/>
  <c r="V740" i="21"/>
  <c r="G743" i="21"/>
  <c r="I743" i="21"/>
  <c r="K743" i="21"/>
  <c r="M743" i="21"/>
  <c r="O743" i="21"/>
  <c r="Q743" i="21"/>
  <c r="V743" i="21"/>
  <c r="G746" i="21"/>
  <c r="M746" i="21" s="1"/>
  <c r="I746" i="21"/>
  <c r="K746" i="21"/>
  <c r="O746" i="21"/>
  <c r="Q746" i="21"/>
  <c r="V746" i="21"/>
  <c r="G752" i="21"/>
  <c r="I752" i="21"/>
  <c r="K752" i="21"/>
  <c r="M752" i="21"/>
  <c r="O752" i="21"/>
  <c r="Q752" i="21"/>
  <c r="V752" i="21"/>
  <c r="G757" i="21"/>
  <c r="M757" i="21" s="1"/>
  <c r="I757" i="21"/>
  <c r="K757" i="21"/>
  <c r="O757" i="21"/>
  <c r="Q757" i="21"/>
  <c r="V757" i="21"/>
  <c r="I760" i="21"/>
  <c r="G761" i="21"/>
  <c r="I761" i="21"/>
  <c r="K761" i="21"/>
  <c r="M761" i="21"/>
  <c r="O761" i="21"/>
  <c r="O760" i="21" s="1"/>
  <c r="Q761" i="21"/>
  <c r="Q760" i="21" s="1"/>
  <c r="V761" i="21"/>
  <c r="V760" i="21" s="1"/>
  <c r="G764" i="21"/>
  <c r="M764" i="21" s="1"/>
  <c r="I764" i="21"/>
  <c r="K764" i="21"/>
  <c r="O764" i="21"/>
  <c r="Q764" i="21"/>
  <c r="V764" i="21"/>
  <c r="G767" i="21"/>
  <c r="I767" i="21"/>
  <c r="K767" i="21"/>
  <c r="M767" i="21"/>
  <c r="O767" i="21"/>
  <c r="Q767" i="21"/>
  <c r="V767" i="21"/>
  <c r="G770" i="21"/>
  <c r="M770" i="21" s="1"/>
  <c r="I770" i="21"/>
  <c r="K770" i="21"/>
  <c r="O770" i="21"/>
  <c r="Q770" i="21"/>
  <c r="V770" i="21"/>
  <c r="G773" i="21"/>
  <c r="I773" i="21"/>
  <c r="K773" i="21"/>
  <c r="K760" i="21" s="1"/>
  <c r="M773" i="21"/>
  <c r="O773" i="21"/>
  <c r="Q773" i="21"/>
  <c r="V773" i="21"/>
  <c r="G777" i="21"/>
  <c r="M777" i="21" s="1"/>
  <c r="I777" i="21"/>
  <c r="K777" i="21"/>
  <c r="O777" i="21"/>
  <c r="Q777" i="21"/>
  <c r="V777" i="21"/>
  <c r="G781" i="21"/>
  <c r="G760" i="21" s="1"/>
  <c r="I781" i="21"/>
  <c r="K781" i="21"/>
  <c r="O781" i="21"/>
  <c r="Q781" i="21"/>
  <c r="V781" i="21"/>
  <c r="G785" i="21"/>
  <c r="I785" i="21"/>
  <c r="K785" i="21"/>
  <c r="M785" i="21"/>
  <c r="O785" i="21"/>
  <c r="Q785" i="21"/>
  <c r="V785" i="21"/>
  <c r="G790" i="21"/>
  <c r="M790" i="21" s="1"/>
  <c r="I790" i="21"/>
  <c r="K790" i="21"/>
  <c r="O790" i="21"/>
  <c r="Q790" i="21"/>
  <c r="V790" i="21"/>
  <c r="G795" i="21"/>
  <c r="I795" i="21"/>
  <c r="K795" i="21"/>
  <c r="M795" i="21"/>
  <c r="O795" i="21"/>
  <c r="Q795" i="21"/>
  <c r="V795" i="21"/>
  <c r="G801" i="21"/>
  <c r="M801" i="21" s="1"/>
  <c r="I801" i="21"/>
  <c r="K801" i="21"/>
  <c r="O801" i="21"/>
  <c r="Q801" i="21"/>
  <c r="V801" i="21"/>
  <c r="G805" i="21"/>
  <c r="I805" i="21"/>
  <c r="K805" i="21"/>
  <c r="M805" i="21"/>
  <c r="O805" i="21"/>
  <c r="O804" i="21" s="1"/>
  <c r="Q805" i="21"/>
  <c r="Q804" i="21" s="1"/>
  <c r="V805" i="21"/>
  <c r="V804" i="21" s="1"/>
  <c r="G809" i="21"/>
  <c r="M809" i="21" s="1"/>
  <c r="I809" i="21"/>
  <c r="K809" i="21"/>
  <c r="O809" i="21"/>
  <c r="Q809" i="21"/>
  <c r="V809" i="21"/>
  <c r="G814" i="21"/>
  <c r="I814" i="21"/>
  <c r="K814" i="21"/>
  <c r="M814" i="21"/>
  <c r="O814" i="21"/>
  <c r="Q814" i="21"/>
  <c r="V814" i="21"/>
  <c r="G817" i="21"/>
  <c r="M817" i="21" s="1"/>
  <c r="I817" i="21"/>
  <c r="K817" i="21"/>
  <c r="O817" i="21"/>
  <c r="Q817" i="21"/>
  <c r="V817" i="21"/>
  <c r="G820" i="21"/>
  <c r="I820" i="21"/>
  <c r="K820" i="21"/>
  <c r="K804" i="21" s="1"/>
  <c r="M820" i="21"/>
  <c r="O820" i="21"/>
  <c r="Q820" i="21"/>
  <c r="V820" i="21"/>
  <c r="G823" i="21"/>
  <c r="M823" i="21" s="1"/>
  <c r="I823" i="21"/>
  <c r="K823" i="21"/>
  <c r="O823" i="21"/>
  <c r="Q823" i="21"/>
  <c r="V823" i="21"/>
  <c r="G826" i="21"/>
  <c r="M826" i="21" s="1"/>
  <c r="I826" i="21"/>
  <c r="K826" i="21"/>
  <c r="O826" i="21"/>
  <c r="Q826" i="21"/>
  <c r="V826" i="21"/>
  <c r="G830" i="21"/>
  <c r="I830" i="21"/>
  <c r="K830" i="21"/>
  <c r="M830" i="21"/>
  <c r="O830" i="21"/>
  <c r="Q830" i="21"/>
  <c r="V830" i="21"/>
  <c r="G834" i="21"/>
  <c r="M834" i="21" s="1"/>
  <c r="I834" i="21"/>
  <c r="K834" i="21"/>
  <c r="O834" i="21"/>
  <c r="Q834" i="21"/>
  <c r="V834" i="21"/>
  <c r="G835" i="21"/>
  <c r="I835" i="21"/>
  <c r="K835" i="21"/>
  <c r="M835" i="21"/>
  <c r="O835" i="21"/>
  <c r="Q835" i="21"/>
  <c r="V835" i="21"/>
  <c r="G838" i="21"/>
  <c r="M838" i="21" s="1"/>
  <c r="I838" i="21"/>
  <c r="K838" i="21"/>
  <c r="O838" i="21"/>
  <c r="Q838" i="21"/>
  <c r="V838" i="21"/>
  <c r="G842" i="21"/>
  <c r="M842" i="21" s="1"/>
  <c r="I842" i="21"/>
  <c r="I804" i="21" s="1"/>
  <c r="K842" i="21"/>
  <c r="O842" i="21"/>
  <c r="Q842" i="21"/>
  <c r="V842" i="21"/>
  <c r="G846" i="21"/>
  <c r="I846" i="21"/>
  <c r="K846" i="21"/>
  <c r="M846" i="21"/>
  <c r="O846" i="21"/>
  <c r="Q846" i="21"/>
  <c r="V846" i="21"/>
  <c r="G850" i="21"/>
  <c r="M850" i="21" s="1"/>
  <c r="I850" i="21"/>
  <c r="K850" i="21"/>
  <c r="O850" i="21"/>
  <c r="Q850" i="21"/>
  <c r="V850" i="21"/>
  <c r="G854" i="21"/>
  <c r="I854" i="21"/>
  <c r="K854" i="21"/>
  <c r="M854" i="21"/>
  <c r="O854" i="21"/>
  <c r="Q854" i="21"/>
  <c r="V854" i="21"/>
  <c r="G858" i="21"/>
  <c r="M858" i="21" s="1"/>
  <c r="I858" i="21"/>
  <c r="K858" i="21"/>
  <c r="O858" i="21"/>
  <c r="Q858" i="21"/>
  <c r="V858" i="21"/>
  <c r="I861" i="21"/>
  <c r="K861" i="21"/>
  <c r="G862" i="21"/>
  <c r="M862" i="21" s="1"/>
  <c r="I862" i="21"/>
  <c r="K862" i="21"/>
  <c r="O862" i="21"/>
  <c r="O861" i="21" s="1"/>
  <c r="Q862" i="21"/>
  <c r="Q861" i="21" s="1"/>
  <c r="V862" i="21"/>
  <c r="V861" i="21" s="1"/>
  <c r="G863" i="21"/>
  <c r="G861" i="21" s="1"/>
  <c r="I863" i="21"/>
  <c r="K863" i="21"/>
  <c r="O863" i="21"/>
  <c r="Q863" i="21"/>
  <c r="V863" i="21"/>
  <c r="G864" i="21"/>
  <c r="I864" i="21"/>
  <c r="K864" i="21"/>
  <c r="M864" i="21"/>
  <c r="O864" i="21"/>
  <c r="Q864" i="21"/>
  <c r="V864" i="21"/>
  <c r="G868" i="21"/>
  <c r="G867" i="21" s="1"/>
  <c r="I868" i="21"/>
  <c r="I867" i="21" s="1"/>
  <c r="K868" i="21"/>
  <c r="K867" i="21" s="1"/>
  <c r="M868" i="21"/>
  <c r="M867" i="21" s="1"/>
  <c r="O868" i="21"/>
  <c r="O867" i="21" s="1"/>
  <c r="Q868" i="21"/>
  <c r="Q867" i="21" s="1"/>
  <c r="V868" i="21"/>
  <c r="V867" i="21" s="1"/>
  <c r="G869" i="21"/>
  <c r="M869" i="21" s="1"/>
  <c r="I869" i="21"/>
  <c r="K869" i="21"/>
  <c r="O869" i="21"/>
  <c r="Q869" i="21"/>
  <c r="V869" i="21"/>
  <c r="G870" i="21"/>
  <c r="M870" i="21" s="1"/>
  <c r="I870" i="21"/>
  <c r="K870" i="21"/>
  <c r="O870" i="21"/>
  <c r="Q870" i="21"/>
  <c r="V870" i="21"/>
  <c r="G871" i="21"/>
  <c r="I871" i="21"/>
  <c r="K871" i="21"/>
  <c r="M871" i="21"/>
  <c r="O871" i="21"/>
  <c r="Q871" i="21"/>
  <c r="V871" i="21"/>
  <c r="G872" i="21"/>
  <c r="M872" i="21" s="1"/>
  <c r="I872" i="21"/>
  <c r="K872" i="21"/>
  <c r="O872" i="21"/>
  <c r="Q872" i="21"/>
  <c r="V872" i="21"/>
  <c r="O875" i="21"/>
  <c r="G876" i="21"/>
  <c r="I876" i="21"/>
  <c r="K876" i="21"/>
  <c r="M876" i="21"/>
  <c r="O876" i="21"/>
  <c r="Q876" i="21"/>
  <c r="V876" i="21"/>
  <c r="V875" i="21" s="1"/>
  <c r="G879" i="21"/>
  <c r="G875" i="21" s="1"/>
  <c r="I879" i="21"/>
  <c r="I875" i="21" s="1"/>
  <c r="K879" i="21"/>
  <c r="K875" i="21" s="1"/>
  <c r="M879" i="21"/>
  <c r="O879" i="21"/>
  <c r="Q879" i="21"/>
  <c r="V879" i="21"/>
  <c r="G882" i="21"/>
  <c r="I882" i="21"/>
  <c r="K882" i="21"/>
  <c r="M882" i="21"/>
  <c r="O882" i="21"/>
  <c r="Q882" i="21"/>
  <c r="V882" i="21"/>
  <c r="G888" i="21"/>
  <c r="M888" i="21" s="1"/>
  <c r="M875" i="21" s="1"/>
  <c r="I888" i="21"/>
  <c r="K888" i="21"/>
  <c r="O888" i="21"/>
  <c r="Q888" i="21"/>
  <c r="V888" i="21"/>
  <c r="G892" i="21"/>
  <c r="I892" i="21"/>
  <c r="K892" i="21"/>
  <c r="M892" i="21"/>
  <c r="O892" i="21"/>
  <c r="Q892" i="21"/>
  <c r="Q875" i="21" s="1"/>
  <c r="V892" i="21"/>
  <c r="G896" i="21"/>
  <c r="G895" i="21" s="1"/>
  <c r="I896" i="21"/>
  <c r="I895" i="21" s="1"/>
  <c r="K896" i="21"/>
  <c r="K895" i="21" s="1"/>
  <c r="M896" i="21"/>
  <c r="M895" i="21" s="1"/>
  <c r="O896" i="21"/>
  <c r="O895" i="21" s="1"/>
  <c r="Q896" i="21"/>
  <c r="Q895" i="21" s="1"/>
  <c r="V896" i="21"/>
  <c r="G899" i="21"/>
  <c r="M899" i="21" s="1"/>
  <c r="I899" i="21"/>
  <c r="K899" i="21"/>
  <c r="O899" i="21"/>
  <c r="Q899" i="21"/>
  <c r="V899" i="21"/>
  <c r="V895" i="21" s="1"/>
  <c r="G905" i="21"/>
  <c r="M905" i="21" s="1"/>
  <c r="I905" i="21"/>
  <c r="K905" i="21"/>
  <c r="O905" i="21"/>
  <c r="Q905" i="21"/>
  <c r="V905" i="21"/>
  <c r="G906" i="21"/>
  <c r="I906" i="21"/>
  <c r="K906" i="21"/>
  <c r="M906" i="21"/>
  <c r="O906" i="21"/>
  <c r="Q906" i="21"/>
  <c r="V906" i="21"/>
  <c r="G909" i="21"/>
  <c r="M909" i="21" s="1"/>
  <c r="I909" i="21"/>
  <c r="K909" i="21"/>
  <c r="O909" i="21"/>
  <c r="Q909" i="21"/>
  <c r="V909" i="21"/>
  <c r="G921" i="21"/>
  <c r="I921" i="21"/>
  <c r="K921" i="21"/>
  <c r="M921" i="21"/>
  <c r="O921" i="21"/>
  <c r="Q921" i="21"/>
  <c r="V921" i="21"/>
  <c r="G922" i="21"/>
  <c r="I922" i="21"/>
  <c r="K922" i="21"/>
  <c r="M922" i="21"/>
  <c r="O922" i="21"/>
  <c r="Q922" i="21"/>
  <c r="V922" i="21"/>
  <c r="G923" i="21"/>
  <c r="I923" i="21"/>
  <c r="K923" i="21"/>
  <c r="M923" i="21"/>
  <c r="O923" i="21"/>
  <c r="Q923" i="21"/>
  <c r="V923" i="21"/>
  <c r="G926" i="21"/>
  <c r="M926" i="21" s="1"/>
  <c r="I926" i="21"/>
  <c r="K926" i="21"/>
  <c r="O926" i="21"/>
  <c r="Q926" i="21"/>
  <c r="V926" i="21"/>
  <c r="G927" i="21"/>
  <c r="M927" i="21" s="1"/>
  <c r="I927" i="21"/>
  <c r="K927" i="21"/>
  <c r="O927" i="21"/>
  <c r="Q927" i="21"/>
  <c r="V927" i="21"/>
  <c r="G930" i="21"/>
  <c r="I930" i="21"/>
  <c r="K930" i="21"/>
  <c r="M930" i="21"/>
  <c r="O930" i="21"/>
  <c r="Q930" i="21"/>
  <c r="V930" i="21"/>
  <c r="G931" i="21"/>
  <c r="M931" i="21" s="1"/>
  <c r="I931" i="21"/>
  <c r="K931" i="21"/>
  <c r="O931" i="21"/>
  <c r="Q931" i="21"/>
  <c r="V931" i="21"/>
  <c r="G932" i="21"/>
  <c r="I932" i="21"/>
  <c r="K932" i="21"/>
  <c r="M932" i="21"/>
  <c r="O932" i="21"/>
  <c r="Q932" i="21"/>
  <c r="V932" i="21"/>
  <c r="G936" i="21"/>
  <c r="M936" i="21" s="1"/>
  <c r="I936" i="21"/>
  <c r="I935" i="21" s="1"/>
  <c r="K936" i="21"/>
  <c r="K935" i="21" s="1"/>
  <c r="O936" i="21"/>
  <c r="O935" i="21" s="1"/>
  <c r="Q936" i="21"/>
  <c r="V936" i="21"/>
  <c r="G943" i="21"/>
  <c r="I943" i="21"/>
  <c r="K943" i="21"/>
  <c r="M943" i="21"/>
  <c r="O943" i="21"/>
  <c r="Q943" i="21"/>
  <c r="Q935" i="21" s="1"/>
  <c r="V943" i="21"/>
  <c r="V935" i="21" s="1"/>
  <c r="G947" i="21"/>
  <c r="M947" i="21" s="1"/>
  <c r="I947" i="21"/>
  <c r="K947" i="21"/>
  <c r="O947" i="21"/>
  <c r="Q947" i="21"/>
  <c r="V947" i="21"/>
  <c r="G948" i="21"/>
  <c r="I948" i="21"/>
  <c r="K948" i="21"/>
  <c r="M948" i="21"/>
  <c r="O948" i="21"/>
  <c r="Q948" i="21"/>
  <c r="V948" i="21"/>
  <c r="G952" i="21"/>
  <c r="I952" i="21"/>
  <c r="K952" i="21"/>
  <c r="M952" i="21"/>
  <c r="O952" i="21"/>
  <c r="Q952" i="21"/>
  <c r="V952" i="21"/>
  <c r="G956" i="21"/>
  <c r="I956" i="21"/>
  <c r="K956" i="21"/>
  <c r="M956" i="21"/>
  <c r="O956" i="21"/>
  <c r="Q956" i="21"/>
  <c r="V956" i="21"/>
  <c r="G960" i="21"/>
  <c r="M960" i="21" s="1"/>
  <c r="I960" i="21"/>
  <c r="K960" i="21"/>
  <c r="O960" i="21"/>
  <c r="Q960" i="21"/>
  <c r="V960" i="21"/>
  <c r="G961" i="21"/>
  <c r="M961" i="21" s="1"/>
  <c r="I961" i="21"/>
  <c r="K961" i="21"/>
  <c r="O961" i="21"/>
  <c r="Q961" i="21"/>
  <c r="V961" i="21"/>
  <c r="G962" i="21"/>
  <c r="I962" i="21"/>
  <c r="K962" i="21"/>
  <c r="M962" i="21"/>
  <c r="O962" i="21"/>
  <c r="Q962" i="21"/>
  <c r="V962" i="21"/>
  <c r="G967" i="21"/>
  <c r="M967" i="21" s="1"/>
  <c r="I967" i="21"/>
  <c r="K967" i="21"/>
  <c r="O967" i="21"/>
  <c r="Q967" i="21"/>
  <c r="V967" i="21"/>
  <c r="G970" i="21"/>
  <c r="I970" i="21"/>
  <c r="K970" i="21"/>
  <c r="M970" i="21"/>
  <c r="O970" i="21"/>
  <c r="Q970" i="21"/>
  <c r="V970" i="21"/>
  <c r="G971" i="21"/>
  <c r="M971" i="21" s="1"/>
  <c r="I971" i="21"/>
  <c r="K971" i="21"/>
  <c r="O971" i="21"/>
  <c r="Q971" i="21"/>
  <c r="V971" i="21"/>
  <c r="G980" i="21"/>
  <c r="M980" i="21" s="1"/>
  <c r="I980" i="21"/>
  <c r="K980" i="21"/>
  <c r="O980" i="21"/>
  <c r="Q980" i="21"/>
  <c r="V980" i="21"/>
  <c r="G981" i="21"/>
  <c r="I981" i="21"/>
  <c r="K981" i="21"/>
  <c r="M981" i="21"/>
  <c r="O981" i="21"/>
  <c r="Q981" i="21"/>
  <c r="V981" i="21"/>
  <c r="G982" i="21"/>
  <c r="M982" i="21" s="1"/>
  <c r="I982" i="21"/>
  <c r="K982" i="21"/>
  <c r="O982" i="21"/>
  <c r="Q982" i="21"/>
  <c r="V982" i="21"/>
  <c r="G983" i="21"/>
  <c r="I983" i="21"/>
  <c r="K983" i="21"/>
  <c r="M983" i="21"/>
  <c r="O983" i="21"/>
  <c r="Q983" i="21"/>
  <c r="V983" i="21"/>
  <c r="G984" i="21"/>
  <c r="I984" i="21"/>
  <c r="K984" i="21"/>
  <c r="M984" i="21"/>
  <c r="O984" i="21"/>
  <c r="Q984" i="21"/>
  <c r="V984" i="21"/>
  <c r="G985" i="21"/>
  <c r="I985" i="21"/>
  <c r="K985" i="21"/>
  <c r="M985" i="21"/>
  <c r="O985" i="21"/>
  <c r="Q985" i="21"/>
  <c r="V985" i="21"/>
  <c r="G988" i="21"/>
  <c r="M988" i="21" s="1"/>
  <c r="I988" i="21"/>
  <c r="K988" i="21"/>
  <c r="O988" i="21"/>
  <c r="Q988" i="21"/>
  <c r="V988" i="21"/>
  <c r="G991" i="21"/>
  <c r="M991" i="21" s="1"/>
  <c r="I991" i="21"/>
  <c r="K991" i="21"/>
  <c r="O991" i="21"/>
  <c r="Q991" i="21"/>
  <c r="V991" i="21"/>
  <c r="G994" i="21"/>
  <c r="I994" i="21"/>
  <c r="K994" i="21"/>
  <c r="M994" i="21"/>
  <c r="O994" i="21"/>
  <c r="Q994" i="21"/>
  <c r="V994" i="21"/>
  <c r="G997" i="21"/>
  <c r="M997" i="21" s="1"/>
  <c r="I997" i="21"/>
  <c r="K997" i="21"/>
  <c r="O997" i="21"/>
  <c r="Q997" i="21"/>
  <c r="V997" i="21"/>
  <c r="G1001" i="21"/>
  <c r="M1001" i="21" s="1"/>
  <c r="I1001" i="21"/>
  <c r="K1001" i="21"/>
  <c r="O1001" i="21"/>
  <c r="Q1001" i="21"/>
  <c r="Q1000" i="21" s="1"/>
  <c r="V1001" i="21"/>
  <c r="V1000" i="21" s="1"/>
  <c r="G1005" i="21"/>
  <c r="G1000" i="21" s="1"/>
  <c r="I1005" i="21"/>
  <c r="I1000" i="21" s="1"/>
  <c r="K1005" i="21"/>
  <c r="O1005" i="21"/>
  <c r="Q1005" i="21"/>
  <c r="V1005" i="21"/>
  <c r="G1009" i="21"/>
  <c r="I1009" i="21"/>
  <c r="K1009" i="21"/>
  <c r="M1009" i="21"/>
  <c r="O1009" i="21"/>
  <c r="Q1009" i="21"/>
  <c r="V1009" i="21"/>
  <c r="G1017" i="21"/>
  <c r="M1017" i="21" s="1"/>
  <c r="I1017" i="21"/>
  <c r="K1017" i="21"/>
  <c r="O1017" i="21"/>
  <c r="Q1017" i="21"/>
  <c r="V1017" i="21"/>
  <c r="G1020" i="21"/>
  <c r="I1020" i="21"/>
  <c r="K1020" i="21"/>
  <c r="M1020" i="21"/>
  <c r="O1020" i="21"/>
  <c r="O1000" i="21" s="1"/>
  <c r="Q1020" i="21"/>
  <c r="V1020" i="21"/>
  <c r="G1023" i="21"/>
  <c r="I1023" i="21"/>
  <c r="K1023" i="21"/>
  <c r="M1023" i="21"/>
  <c r="O1023" i="21"/>
  <c r="Q1023" i="21"/>
  <c r="V1023" i="21"/>
  <c r="G1024" i="21"/>
  <c r="I1024" i="21"/>
  <c r="K1024" i="21"/>
  <c r="K1000" i="21" s="1"/>
  <c r="M1024" i="21"/>
  <c r="O1024" i="21"/>
  <c r="Q1024" i="21"/>
  <c r="V1024" i="21"/>
  <c r="G1025" i="21"/>
  <c r="M1025" i="21" s="1"/>
  <c r="I1025" i="21"/>
  <c r="K1025" i="21"/>
  <c r="O1025" i="21"/>
  <c r="Q1025" i="21"/>
  <c r="V1025" i="21"/>
  <c r="G1026" i="21"/>
  <c r="M1026" i="21" s="1"/>
  <c r="I1026" i="21"/>
  <c r="K1026" i="21"/>
  <c r="O1026" i="21"/>
  <c r="Q1026" i="21"/>
  <c r="V1026" i="21"/>
  <c r="G1027" i="21"/>
  <c r="I1027" i="21"/>
  <c r="K1027" i="21"/>
  <c r="M1027" i="21"/>
  <c r="O1027" i="21"/>
  <c r="Q1027" i="21"/>
  <c r="V1027" i="21"/>
  <c r="G1030" i="21"/>
  <c r="M1030" i="21" s="1"/>
  <c r="I1030" i="21"/>
  <c r="K1030" i="21"/>
  <c r="O1030" i="21"/>
  <c r="Q1030" i="21"/>
  <c r="V1030" i="21"/>
  <c r="G1033" i="21"/>
  <c r="I1033" i="21"/>
  <c r="K1033" i="21"/>
  <c r="M1033" i="21"/>
  <c r="O1033" i="21"/>
  <c r="Q1033" i="21"/>
  <c r="V1033" i="21"/>
  <c r="G1037" i="21"/>
  <c r="M1037" i="21" s="1"/>
  <c r="M1036" i="21" s="1"/>
  <c r="I1037" i="21"/>
  <c r="I1036" i="21" s="1"/>
  <c r="K1037" i="21"/>
  <c r="K1036" i="21" s="1"/>
  <c r="O1037" i="21"/>
  <c r="O1036" i="21" s="1"/>
  <c r="Q1037" i="21"/>
  <c r="V1037" i="21"/>
  <c r="G1038" i="21"/>
  <c r="I1038" i="21"/>
  <c r="K1038" i="21"/>
  <c r="M1038" i="21"/>
  <c r="O1038" i="21"/>
  <c r="Q1038" i="21"/>
  <c r="Q1036" i="21" s="1"/>
  <c r="V1038" i="21"/>
  <c r="V1036" i="21" s="1"/>
  <c r="G1040" i="21"/>
  <c r="M1040" i="21" s="1"/>
  <c r="I1040" i="21"/>
  <c r="K1040" i="21"/>
  <c r="O1040" i="21"/>
  <c r="Q1040" i="21"/>
  <c r="V1040" i="21"/>
  <c r="G1045" i="21"/>
  <c r="I1045" i="21"/>
  <c r="K1045" i="21"/>
  <c r="M1045" i="21"/>
  <c r="O1045" i="21"/>
  <c r="Q1045" i="21"/>
  <c r="V1045" i="21"/>
  <c r="G1049" i="21"/>
  <c r="G1048" i="21" s="1"/>
  <c r="I1049" i="21"/>
  <c r="I1048" i="21" s="1"/>
  <c r="K1049" i="21"/>
  <c r="K1048" i="21" s="1"/>
  <c r="M1049" i="21"/>
  <c r="O1049" i="21"/>
  <c r="O1048" i="21" s="1"/>
  <c r="Q1049" i="21"/>
  <c r="Q1048" i="21" s="1"/>
  <c r="V1049" i="21"/>
  <c r="G1056" i="21"/>
  <c r="M1056" i="21" s="1"/>
  <c r="I1056" i="21"/>
  <c r="K1056" i="21"/>
  <c r="O1056" i="21"/>
  <c r="Q1056" i="21"/>
  <c r="V1056" i="21"/>
  <c r="V1048" i="21" s="1"/>
  <c r="G1059" i="21"/>
  <c r="G1060" i="21"/>
  <c r="I1060" i="21"/>
  <c r="K1060" i="21"/>
  <c r="K1059" i="21" s="1"/>
  <c r="M1060" i="21"/>
  <c r="M1059" i="21" s="1"/>
  <c r="O1060" i="21"/>
  <c r="O1059" i="21" s="1"/>
  <c r="Q1060" i="21"/>
  <c r="Q1059" i="21" s="1"/>
  <c r="V1060" i="21"/>
  <c r="V1059" i="21" s="1"/>
  <c r="G1061" i="21"/>
  <c r="M1061" i="21" s="1"/>
  <c r="I1061" i="21"/>
  <c r="K1061" i="21"/>
  <c r="O1061" i="21"/>
  <c r="Q1061" i="21"/>
  <c r="V1061" i="21"/>
  <c r="G1065" i="21"/>
  <c r="I1065" i="21"/>
  <c r="K1065" i="21"/>
  <c r="M1065" i="21"/>
  <c r="O1065" i="21"/>
  <c r="Q1065" i="21"/>
  <c r="V1065" i="21"/>
  <c r="G1072" i="21"/>
  <c r="M1072" i="21" s="1"/>
  <c r="I1072" i="21"/>
  <c r="K1072" i="21"/>
  <c r="O1072" i="21"/>
  <c r="Q1072" i="21"/>
  <c r="V1072" i="21"/>
  <c r="G1076" i="21"/>
  <c r="M1076" i="21" s="1"/>
  <c r="I1076" i="21"/>
  <c r="I1059" i="21" s="1"/>
  <c r="K1076" i="21"/>
  <c r="O1076" i="21"/>
  <c r="Q1076" i="21"/>
  <c r="V1076" i="21"/>
  <c r="Q1077" i="21"/>
  <c r="V1077" i="21"/>
  <c r="G1078" i="21"/>
  <c r="M1078" i="21" s="1"/>
  <c r="M1077" i="21" s="1"/>
  <c r="I1078" i="21"/>
  <c r="I1077" i="21" s="1"/>
  <c r="K1078" i="21"/>
  <c r="K1077" i="21" s="1"/>
  <c r="O1078" i="21"/>
  <c r="Q1078" i="21"/>
  <c r="V1078" i="21"/>
  <c r="G1081" i="21"/>
  <c r="I1081" i="21"/>
  <c r="K1081" i="21"/>
  <c r="M1081" i="21"/>
  <c r="O1081" i="21"/>
  <c r="O1077" i="21" s="1"/>
  <c r="Q1081" i="21"/>
  <c r="V1081" i="21"/>
  <c r="G1083" i="21"/>
  <c r="G1082" i="21" s="1"/>
  <c r="I1083" i="21"/>
  <c r="I1082" i="21" s="1"/>
  <c r="K1083" i="21"/>
  <c r="K1082" i="21" s="1"/>
  <c r="M1083" i="21"/>
  <c r="O1083" i="21"/>
  <c r="O1082" i="21" s="1"/>
  <c r="Q1083" i="21"/>
  <c r="Q1082" i="21" s="1"/>
  <c r="V1083" i="21"/>
  <c r="G1087" i="21"/>
  <c r="M1087" i="21" s="1"/>
  <c r="I1087" i="21"/>
  <c r="K1087" i="21"/>
  <c r="O1087" i="21"/>
  <c r="Q1087" i="21"/>
  <c r="V1087" i="21"/>
  <c r="V1082" i="21" s="1"/>
  <c r="G1090" i="21"/>
  <c r="M1090" i="21" s="1"/>
  <c r="I1090" i="21"/>
  <c r="K1090" i="21"/>
  <c r="O1090" i="21"/>
  <c r="Q1090" i="21"/>
  <c r="V1090" i="21"/>
  <c r="G1093" i="21"/>
  <c r="K1093" i="21"/>
  <c r="O1093" i="21"/>
  <c r="Q1093" i="21"/>
  <c r="V1093" i="21"/>
  <c r="G1094" i="21"/>
  <c r="M1094" i="21" s="1"/>
  <c r="M1093" i="21" s="1"/>
  <c r="I1094" i="21"/>
  <c r="I1093" i="21" s="1"/>
  <c r="K1094" i="21"/>
  <c r="O1094" i="21"/>
  <c r="Q1094" i="21"/>
  <c r="V1094" i="21"/>
  <c r="G1096" i="21"/>
  <c r="I1096" i="21"/>
  <c r="K1096" i="21"/>
  <c r="M1096" i="21"/>
  <c r="O1096" i="21"/>
  <c r="Q1096" i="21"/>
  <c r="Q1095" i="21" s="1"/>
  <c r="V1096" i="21"/>
  <c r="V1095" i="21" s="1"/>
  <c r="G1098" i="21"/>
  <c r="G1095" i="21" s="1"/>
  <c r="I1098" i="21"/>
  <c r="I1095" i="21" s="1"/>
  <c r="K1098" i="21"/>
  <c r="O1098" i="21"/>
  <c r="Q1098" i="21"/>
  <c r="V1098" i="21"/>
  <c r="G1099" i="21"/>
  <c r="I1099" i="21"/>
  <c r="K1099" i="21"/>
  <c r="M1099" i="21"/>
  <c r="O1099" i="21"/>
  <c r="Q1099" i="21"/>
  <c r="V1099" i="21"/>
  <c r="G1100" i="21"/>
  <c r="M1100" i="21" s="1"/>
  <c r="I1100" i="21"/>
  <c r="K1100" i="21"/>
  <c r="O1100" i="21"/>
  <c r="Q1100" i="21"/>
  <c r="V1100" i="21"/>
  <c r="G1101" i="21"/>
  <c r="I1101" i="21"/>
  <c r="K1101" i="21"/>
  <c r="M1101" i="21"/>
  <c r="O1101" i="21"/>
  <c r="O1095" i="21" s="1"/>
  <c r="Q1101" i="21"/>
  <c r="V1101" i="21"/>
  <c r="G1102" i="21"/>
  <c r="I1102" i="21"/>
  <c r="K1102" i="21"/>
  <c r="M1102" i="21"/>
  <c r="O1102" i="21"/>
  <c r="Q1102" i="21"/>
  <c r="V1102" i="21"/>
  <c r="G1103" i="21"/>
  <c r="I1103" i="21"/>
  <c r="K1103" i="21"/>
  <c r="K1095" i="21" s="1"/>
  <c r="M1103" i="21"/>
  <c r="O1103" i="21"/>
  <c r="Q1103" i="21"/>
  <c r="V1103" i="21"/>
  <c r="G1104" i="21"/>
  <c r="M1104" i="21" s="1"/>
  <c r="I1104" i="21"/>
  <c r="K1104" i="21"/>
  <c r="O1104" i="21"/>
  <c r="Q1104" i="21"/>
  <c r="V1104" i="21"/>
  <c r="G1105" i="21"/>
  <c r="M1105" i="21" s="1"/>
  <c r="I1105" i="21"/>
  <c r="K1105" i="21"/>
  <c r="O1105" i="21"/>
  <c r="Q1105" i="21"/>
  <c r="V1105" i="21"/>
  <c r="G1106" i="21"/>
  <c r="I1106" i="21"/>
  <c r="K1106" i="21"/>
  <c r="M1106" i="21"/>
  <c r="O1106" i="21"/>
  <c r="Q1106" i="21"/>
  <c r="V1106" i="21"/>
  <c r="G1107" i="21"/>
  <c r="M1107" i="21" s="1"/>
  <c r="I1107" i="21"/>
  <c r="K1107" i="21"/>
  <c r="O1107" i="21"/>
  <c r="Q1107" i="21"/>
  <c r="V1107" i="21"/>
  <c r="K1108" i="21"/>
  <c r="O1108" i="21"/>
  <c r="G1109" i="21"/>
  <c r="I1109" i="21"/>
  <c r="K1109" i="21"/>
  <c r="M1109" i="21"/>
  <c r="O1109" i="21"/>
  <c r="Q1109" i="21"/>
  <c r="Q1108" i="21" s="1"/>
  <c r="V1109" i="21"/>
  <c r="V1108" i="21" s="1"/>
  <c r="G1114" i="21"/>
  <c r="G1108" i="21" s="1"/>
  <c r="I1114" i="21"/>
  <c r="I1108" i="21" s="1"/>
  <c r="K1114" i="21"/>
  <c r="O1114" i="21"/>
  <c r="Q1114" i="21"/>
  <c r="V1114" i="21"/>
  <c r="G1116" i="21"/>
  <c r="I1116" i="21"/>
  <c r="K1116" i="21"/>
  <c r="M1116" i="21"/>
  <c r="O1116" i="21"/>
  <c r="Q1116" i="21"/>
  <c r="V1116" i="21"/>
  <c r="G1118" i="21"/>
  <c r="M1118" i="21" s="1"/>
  <c r="I1118" i="21"/>
  <c r="K1118" i="21"/>
  <c r="O1118" i="21"/>
  <c r="Q1118" i="21"/>
  <c r="V1118" i="21"/>
  <c r="AE1121" i="21"/>
  <c r="G91" i="20"/>
  <c r="BA77" i="20"/>
  <c r="BA76" i="20"/>
  <c r="BA74" i="20"/>
  <c r="BA73" i="20"/>
  <c r="BA67" i="20"/>
  <c r="BA30" i="20"/>
  <c r="BA29" i="20"/>
  <c r="BA18" i="20"/>
  <c r="BA17" i="20"/>
  <c r="BA15" i="20"/>
  <c r="BA14" i="20"/>
  <c r="BA11" i="20"/>
  <c r="BA10" i="20"/>
  <c r="G9" i="20"/>
  <c r="I9" i="20"/>
  <c r="I8" i="20" s="1"/>
  <c r="K9" i="20"/>
  <c r="K8" i="20" s="1"/>
  <c r="M9" i="20"/>
  <c r="O9" i="20"/>
  <c r="Q9" i="20"/>
  <c r="Q8" i="20" s="1"/>
  <c r="V9" i="20"/>
  <c r="G12" i="20"/>
  <c r="I12" i="20"/>
  <c r="K12" i="20"/>
  <c r="M12" i="20"/>
  <c r="O12" i="20"/>
  <c r="O8" i="20" s="1"/>
  <c r="Q12" i="20"/>
  <c r="V12" i="20"/>
  <c r="G13" i="20"/>
  <c r="G8" i="20" s="1"/>
  <c r="I13" i="20"/>
  <c r="K13" i="20"/>
  <c r="O13" i="20"/>
  <c r="Q13" i="20"/>
  <c r="V13" i="20"/>
  <c r="G16" i="20"/>
  <c r="I16" i="20"/>
  <c r="K16" i="20"/>
  <c r="M16" i="20"/>
  <c r="O16" i="20"/>
  <c r="Q16" i="20"/>
  <c r="V16" i="20"/>
  <c r="V8" i="20" s="1"/>
  <c r="G19" i="20"/>
  <c r="I19" i="20"/>
  <c r="K19" i="20"/>
  <c r="M19" i="20"/>
  <c r="O19" i="20"/>
  <c r="Q19" i="20"/>
  <c r="V19" i="20"/>
  <c r="G22" i="20"/>
  <c r="I22" i="20"/>
  <c r="K22" i="20"/>
  <c r="M22" i="20"/>
  <c r="O22" i="20"/>
  <c r="Q22" i="20"/>
  <c r="V22" i="20"/>
  <c r="G25" i="20"/>
  <c r="I25" i="20"/>
  <c r="K25" i="20"/>
  <c r="M25" i="20"/>
  <c r="O25" i="20"/>
  <c r="Q25" i="20"/>
  <c r="V25" i="20"/>
  <c r="G28" i="20"/>
  <c r="M28" i="20" s="1"/>
  <c r="I28" i="20"/>
  <c r="K28" i="20"/>
  <c r="O28" i="20"/>
  <c r="Q28" i="20"/>
  <c r="V28" i="20"/>
  <c r="G31" i="20"/>
  <c r="I31" i="20"/>
  <c r="K31" i="20"/>
  <c r="M31" i="20"/>
  <c r="O31" i="20"/>
  <c r="Q31" i="20"/>
  <c r="V31" i="20"/>
  <c r="G34" i="20"/>
  <c r="M34" i="20" s="1"/>
  <c r="I34" i="20"/>
  <c r="K34" i="20"/>
  <c r="O34" i="20"/>
  <c r="Q34" i="20"/>
  <c r="V34" i="20"/>
  <c r="G37" i="20"/>
  <c r="I37" i="20"/>
  <c r="K37" i="20"/>
  <c r="M37" i="20"/>
  <c r="O37" i="20"/>
  <c r="Q37" i="20"/>
  <c r="V37" i="20"/>
  <c r="G38" i="20"/>
  <c r="M38" i="20" s="1"/>
  <c r="I38" i="20"/>
  <c r="K38" i="20"/>
  <c r="O38" i="20"/>
  <c r="Q38" i="20"/>
  <c r="V38" i="20"/>
  <c r="G40" i="20"/>
  <c r="I40" i="20"/>
  <c r="K40" i="20"/>
  <c r="M40" i="20"/>
  <c r="O40" i="20"/>
  <c r="O39" i="20" s="1"/>
  <c r="Q40" i="20"/>
  <c r="V40" i="20"/>
  <c r="V39" i="20" s="1"/>
  <c r="G43" i="20"/>
  <c r="M43" i="20" s="1"/>
  <c r="I43" i="20"/>
  <c r="I39" i="20" s="1"/>
  <c r="K43" i="20"/>
  <c r="O43" i="20"/>
  <c r="Q43" i="20"/>
  <c r="V43" i="20"/>
  <c r="G46" i="20"/>
  <c r="I46" i="20"/>
  <c r="K46" i="20"/>
  <c r="M46" i="20"/>
  <c r="O46" i="20"/>
  <c r="Q46" i="20"/>
  <c r="Q39" i="20" s="1"/>
  <c r="V46" i="20"/>
  <c r="G47" i="20"/>
  <c r="I47" i="20"/>
  <c r="K47" i="20"/>
  <c r="M47" i="20"/>
  <c r="O47" i="20"/>
  <c r="Q47" i="20"/>
  <c r="V47" i="20"/>
  <c r="G48" i="20"/>
  <c r="I48" i="20"/>
  <c r="K48" i="20"/>
  <c r="M48" i="20"/>
  <c r="O48" i="20"/>
  <c r="Q48" i="20"/>
  <c r="V48" i="20"/>
  <c r="G49" i="20"/>
  <c r="I49" i="20"/>
  <c r="K49" i="20"/>
  <c r="M49" i="20"/>
  <c r="O49" i="20"/>
  <c r="Q49" i="20"/>
  <c r="V49" i="20"/>
  <c r="G50" i="20"/>
  <c r="M50" i="20" s="1"/>
  <c r="I50" i="20"/>
  <c r="K50" i="20"/>
  <c r="O50" i="20"/>
  <c r="Q50" i="20"/>
  <c r="V50" i="20"/>
  <c r="G51" i="20"/>
  <c r="I51" i="20"/>
  <c r="K51" i="20"/>
  <c r="M51" i="20"/>
  <c r="O51" i="20"/>
  <c r="Q51" i="20"/>
  <c r="V51" i="20"/>
  <c r="G52" i="20"/>
  <c r="M52" i="20" s="1"/>
  <c r="I52" i="20"/>
  <c r="K52" i="20"/>
  <c r="O52" i="20"/>
  <c r="Q52" i="20"/>
  <c r="V52" i="20"/>
  <c r="G53" i="20"/>
  <c r="M53" i="20" s="1"/>
  <c r="I53" i="20"/>
  <c r="K53" i="20"/>
  <c r="O53" i="20"/>
  <c r="Q53" i="20"/>
  <c r="V53" i="20"/>
  <c r="G54" i="20"/>
  <c r="M54" i="20" s="1"/>
  <c r="I54" i="20"/>
  <c r="K54" i="20"/>
  <c r="O54" i="20"/>
  <c r="Q54" i="20"/>
  <c r="V54" i="20"/>
  <c r="G55" i="20"/>
  <c r="I55" i="20"/>
  <c r="K55" i="20"/>
  <c r="K39" i="20" s="1"/>
  <c r="M55" i="20"/>
  <c r="O55" i="20"/>
  <c r="Q55" i="20"/>
  <c r="V55" i="20"/>
  <c r="G56" i="20"/>
  <c r="I56" i="20"/>
  <c r="K56" i="20"/>
  <c r="M56" i="20"/>
  <c r="O56" i="20"/>
  <c r="Q56" i="20"/>
  <c r="V56" i="20"/>
  <c r="G57" i="20"/>
  <c r="M57" i="20" s="1"/>
  <c r="I57" i="20"/>
  <c r="K57" i="20"/>
  <c r="O57" i="20"/>
  <c r="Q57" i="20"/>
  <c r="V57" i="20"/>
  <c r="G58" i="20"/>
  <c r="I58" i="20"/>
  <c r="K58" i="20"/>
  <c r="M58" i="20"/>
  <c r="O58" i="20"/>
  <c r="Q58" i="20"/>
  <c r="V58" i="20"/>
  <c r="G59" i="20"/>
  <c r="I59" i="20"/>
  <c r="K59" i="20"/>
  <c r="M59" i="20"/>
  <c r="O59" i="20"/>
  <c r="Q59" i="20"/>
  <c r="V59" i="20"/>
  <c r="G60" i="20"/>
  <c r="I60" i="20"/>
  <c r="K60" i="20"/>
  <c r="M60" i="20"/>
  <c r="O60" i="20"/>
  <c r="Q60" i="20"/>
  <c r="V60" i="20"/>
  <c r="G61" i="20"/>
  <c r="I61" i="20"/>
  <c r="K61" i="20"/>
  <c r="M61" i="20"/>
  <c r="O61" i="20"/>
  <c r="Q61" i="20"/>
  <c r="V61" i="20"/>
  <c r="G62" i="20"/>
  <c r="M62" i="20" s="1"/>
  <c r="I62" i="20"/>
  <c r="K62" i="20"/>
  <c r="O62" i="20"/>
  <c r="Q62" i="20"/>
  <c r="V62" i="20"/>
  <c r="G63" i="20"/>
  <c r="I63" i="20"/>
  <c r="K63" i="20"/>
  <c r="M63" i="20"/>
  <c r="O63" i="20"/>
  <c r="Q63" i="20"/>
  <c r="V63" i="20"/>
  <c r="G64" i="20"/>
  <c r="M64" i="20" s="1"/>
  <c r="I64" i="20"/>
  <c r="K64" i="20"/>
  <c r="O64" i="20"/>
  <c r="Q64" i="20"/>
  <c r="V64" i="20"/>
  <c r="G65" i="20"/>
  <c r="M65" i="20" s="1"/>
  <c r="I65" i="20"/>
  <c r="K65" i="20"/>
  <c r="O65" i="20"/>
  <c r="Q65" i="20"/>
  <c r="V65" i="20"/>
  <c r="G66" i="20"/>
  <c r="M66" i="20" s="1"/>
  <c r="I66" i="20"/>
  <c r="K66" i="20"/>
  <c r="O66" i="20"/>
  <c r="Q66" i="20"/>
  <c r="V66" i="20"/>
  <c r="G68" i="20"/>
  <c r="I68" i="20"/>
  <c r="K68" i="20"/>
  <c r="M68" i="20"/>
  <c r="O68" i="20"/>
  <c r="Q68" i="20"/>
  <c r="V68" i="20"/>
  <c r="G69" i="20"/>
  <c r="I69" i="20"/>
  <c r="K69" i="20"/>
  <c r="M69" i="20"/>
  <c r="O69" i="20"/>
  <c r="Q69" i="20"/>
  <c r="V69" i="20"/>
  <c r="G70" i="20"/>
  <c r="M70" i="20" s="1"/>
  <c r="I70" i="20"/>
  <c r="K70" i="20"/>
  <c r="O70" i="20"/>
  <c r="Q70" i="20"/>
  <c r="V70" i="20"/>
  <c r="G71" i="20"/>
  <c r="I71" i="20"/>
  <c r="K71" i="20"/>
  <c r="M71" i="20"/>
  <c r="O71" i="20"/>
  <c r="Q71" i="20"/>
  <c r="V71" i="20"/>
  <c r="G72" i="20"/>
  <c r="M72" i="20" s="1"/>
  <c r="I72" i="20"/>
  <c r="K72" i="20"/>
  <c r="O72" i="20"/>
  <c r="Q72" i="20"/>
  <c r="V72" i="20"/>
  <c r="G75" i="20"/>
  <c r="I75" i="20"/>
  <c r="K75" i="20"/>
  <c r="M75" i="20"/>
  <c r="O75" i="20"/>
  <c r="Q75" i="20"/>
  <c r="V75" i="20"/>
  <c r="G78" i="20"/>
  <c r="I78" i="20"/>
  <c r="K78" i="20"/>
  <c r="M78" i="20"/>
  <c r="O78" i="20"/>
  <c r="Q78" i="20"/>
  <c r="V78" i="20"/>
  <c r="G79" i="20"/>
  <c r="I79" i="20"/>
  <c r="K79" i="20"/>
  <c r="M79" i="20"/>
  <c r="O79" i="20"/>
  <c r="Q79" i="20"/>
  <c r="V79" i="20"/>
  <c r="G80" i="20"/>
  <c r="M80" i="20" s="1"/>
  <c r="I80" i="20"/>
  <c r="K80" i="20"/>
  <c r="O80" i="20"/>
  <c r="Q80" i="20"/>
  <c r="V80" i="20"/>
  <c r="G81" i="20"/>
  <c r="M81" i="20" s="1"/>
  <c r="I81" i="20"/>
  <c r="K81" i="20"/>
  <c r="O81" i="20"/>
  <c r="Q81" i="20"/>
  <c r="V81" i="20"/>
  <c r="G82" i="20"/>
  <c r="M82" i="20" s="1"/>
  <c r="I82" i="20"/>
  <c r="K82" i="20"/>
  <c r="O82" i="20"/>
  <c r="Q82" i="20"/>
  <c r="V82" i="20"/>
  <c r="G85" i="20"/>
  <c r="I85" i="20"/>
  <c r="M85" i="20"/>
  <c r="O85" i="20"/>
  <c r="V85" i="20"/>
  <c r="G86" i="20"/>
  <c r="I86" i="20"/>
  <c r="K86" i="20"/>
  <c r="K85" i="20" s="1"/>
  <c r="M86" i="20"/>
  <c r="O86" i="20"/>
  <c r="Q86" i="20"/>
  <c r="Q85" i="20" s="1"/>
  <c r="V86" i="20"/>
  <c r="I87" i="20"/>
  <c r="O87" i="20"/>
  <c r="G88" i="20"/>
  <c r="M88" i="20" s="1"/>
  <c r="M87" i="20" s="1"/>
  <c r="I88" i="20"/>
  <c r="K88" i="20"/>
  <c r="O88" i="20"/>
  <c r="Q88" i="20"/>
  <c r="V88" i="20"/>
  <c r="V87" i="20" s="1"/>
  <c r="G89" i="20"/>
  <c r="I89" i="20"/>
  <c r="K89" i="20"/>
  <c r="K87" i="20" s="1"/>
  <c r="M89" i="20"/>
  <c r="O89" i="20"/>
  <c r="Q89" i="20"/>
  <c r="Q87" i="20" s="1"/>
  <c r="V89" i="20"/>
  <c r="AE91" i="20"/>
  <c r="AF91" i="20"/>
  <c r="G45" i="19"/>
  <c r="G9" i="19"/>
  <c r="G8" i="19" s="1"/>
  <c r="I9" i="19"/>
  <c r="I8" i="19" s="1"/>
  <c r="K9" i="19"/>
  <c r="K8" i="19" s="1"/>
  <c r="M9" i="19"/>
  <c r="O9" i="19"/>
  <c r="Q9" i="19"/>
  <c r="Q8" i="19" s="1"/>
  <c r="V9" i="19"/>
  <c r="G10" i="19"/>
  <c r="I10" i="19"/>
  <c r="K10" i="19"/>
  <c r="M10" i="19"/>
  <c r="O10" i="19"/>
  <c r="Q10" i="19"/>
  <c r="V10" i="19"/>
  <c r="V8" i="19" s="1"/>
  <c r="G11" i="19"/>
  <c r="M11" i="19" s="1"/>
  <c r="I11" i="19"/>
  <c r="K11" i="19"/>
  <c r="O11" i="19"/>
  <c r="Q11" i="19"/>
  <c r="V11" i="19"/>
  <c r="G12" i="19"/>
  <c r="M12" i="19" s="1"/>
  <c r="I12" i="19"/>
  <c r="K12" i="19"/>
  <c r="O12" i="19"/>
  <c r="Q12" i="19"/>
  <c r="V12" i="19"/>
  <c r="G13" i="19"/>
  <c r="M13" i="19" s="1"/>
  <c r="I13" i="19"/>
  <c r="K13" i="19"/>
  <c r="O13" i="19"/>
  <c r="Q13" i="19"/>
  <c r="V13" i="19"/>
  <c r="G14" i="19"/>
  <c r="I14" i="19"/>
  <c r="K14" i="19"/>
  <c r="M14" i="19"/>
  <c r="O14" i="19"/>
  <c r="O8" i="19" s="1"/>
  <c r="Q14" i="19"/>
  <c r="V14" i="19"/>
  <c r="G15" i="19"/>
  <c r="I15" i="19"/>
  <c r="K15" i="19"/>
  <c r="M15" i="19"/>
  <c r="O15" i="19"/>
  <c r="Q15" i="19"/>
  <c r="V15" i="19"/>
  <c r="G16" i="19"/>
  <c r="I16" i="19"/>
  <c r="K16" i="19"/>
  <c r="M16" i="19"/>
  <c r="O16" i="19"/>
  <c r="Q16" i="19"/>
  <c r="V16" i="19"/>
  <c r="G17" i="19"/>
  <c r="I17" i="19"/>
  <c r="K17" i="19"/>
  <c r="M17" i="19"/>
  <c r="O17" i="19"/>
  <c r="Q17" i="19"/>
  <c r="V17" i="19"/>
  <c r="G18" i="19"/>
  <c r="M18" i="19" s="1"/>
  <c r="I18" i="19"/>
  <c r="K18" i="19"/>
  <c r="O18" i="19"/>
  <c r="Q18" i="19"/>
  <c r="V18" i="19"/>
  <c r="G19" i="19"/>
  <c r="I19" i="19"/>
  <c r="K19" i="19"/>
  <c r="M19" i="19"/>
  <c r="O19" i="19"/>
  <c r="Q19" i="19"/>
  <c r="V19" i="19"/>
  <c r="G20" i="19"/>
  <c r="M20" i="19" s="1"/>
  <c r="I20" i="19"/>
  <c r="K20" i="19"/>
  <c r="O20" i="19"/>
  <c r="Q20" i="19"/>
  <c r="V20" i="19"/>
  <c r="G21" i="19"/>
  <c r="I21" i="19"/>
  <c r="K21" i="19"/>
  <c r="M21" i="19"/>
  <c r="O21" i="19"/>
  <c r="Q21" i="19"/>
  <c r="V21" i="19"/>
  <c r="G22" i="19"/>
  <c r="I22" i="19"/>
  <c r="K22" i="19"/>
  <c r="M22" i="19"/>
  <c r="O22" i="19"/>
  <c r="Q22" i="19"/>
  <c r="V22" i="19"/>
  <c r="G23" i="19"/>
  <c r="M23" i="19" s="1"/>
  <c r="I23" i="19"/>
  <c r="K23" i="19"/>
  <c r="O23" i="19"/>
  <c r="Q23" i="19"/>
  <c r="V23" i="19"/>
  <c r="G24" i="19"/>
  <c r="M24" i="19" s="1"/>
  <c r="I24" i="19"/>
  <c r="K24" i="19"/>
  <c r="O24" i="19"/>
  <c r="Q24" i="19"/>
  <c r="V24" i="19"/>
  <c r="G25" i="19"/>
  <c r="M25" i="19" s="1"/>
  <c r="I25" i="19"/>
  <c r="K25" i="19"/>
  <c r="O25" i="19"/>
  <c r="Q25" i="19"/>
  <c r="V25" i="19"/>
  <c r="G26" i="19"/>
  <c r="I26" i="19"/>
  <c r="K26" i="19"/>
  <c r="M26" i="19"/>
  <c r="O26" i="19"/>
  <c r="Q26" i="19"/>
  <c r="V26" i="19"/>
  <c r="G27" i="19"/>
  <c r="I27" i="19"/>
  <c r="K27" i="19"/>
  <c r="M27" i="19"/>
  <c r="O27" i="19"/>
  <c r="Q27" i="19"/>
  <c r="V27" i="19"/>
  <c r="G28" i="19"/>
  <c r="I28" i="19"/>
  <c r="K28" i="19"/>
  <c r="M28" i="19"/>
  <c r="O28" i="19"/>
  <c r="Q28" i="19"/>
  <c r="V28" i="19"/>
  <c r="G29" i="19"/>
  <c r="I29" i="19"/>
  <c r="K29" i="19"/>
  <c r="M29" i="19"/>
  <c r="O29" i="19"/>
  <c r="Q29" i="19"/>
  <c r="V29" i="19"/>
  <c r="G30" i="19"/>
  <c r="M30" i="19" s="1"/>
  <c r="I30" i="19"/>
  <c r="K30" i="19"/>
  <c r="O30" i="19"/>
  <c r="Q30" i="19"/>
  <c r="V30" i="19"/>
  <c r="G31" i="19"/>
  <c r="I31" i="19"/>
  <c r="K31" i="19"/>
  <c r="M31" i="19"/>
  <c r="O31" i="19"/>
  <c r="Q31" i="19"/>
  <c r="V31" i="19"/>
  <c r="G32" i="19"/>
  <c r="M32" i="19" s="1"/>
  <c r="I32" i="19"/>
  <c r="K32" i="19"/>
  <c r="O32" i="19"/>
  <c r="Q32" i="19"/>
  <c r="V32" i="19"/>
  <c r="G33" i="19"/>
  <c r="I33" i="19"/>
  <c r="K33" i="19"/>
  <c r="M33" i="19"/>
  <c r="O33" i="19"/>
  <c r="Q33" i="19"/>
  <c r="V33" i="19"/>
  <c r="G34" i="19"/>
  <c r="I34" i="19"/>
  <c r="K34" i="19"/>
  <c r="M34" i="19"/>
  <c r="O34" i="19"/>
  <c r="Q34" i="19"/>
  <c r="V34" i="19"/>
  <c r="G35" i="19"/>
  <c r="M35" i="19" s="1"/>
  <c r="I35" i="19"/>
  <c r="K35" i="19"/>
  <c r="O35" i="19"/>
  <c r="Q35" i="19"/>
  <c r="V35" i="19"/>
  <c r="G36" i="19"/>
  <c r="M36" i="19" s="1"/>
  <c r="I36" i="19"/>
  <c r="K36" i="19"/>
  <c r="O36" i="19"/>
  <c r="Q36" i="19"/>
  <c r="V36" i="19"/>
  <c r="G37" i="19"/>
  <c r="M37" i="19" s="1"/>
  <c r="I37" i="19"/>
  <c r="K37" i="19"/>
  <c r="O37" i="19"/>
  <c r="Q37" i="19"/>
  <c r="V37" i="19"/>
  <c r="G38" i="19"/>
  <c r="I38" i="19"/>
  <c r="K38" i="19"/>
  <c r="M38" i="19"/>
  <c r="O38" i="19"/>
  <c r="Q38" i="19"/>
  <c r="V38" i="19"/>
  <c r="G39" i="19"/>
  <c r="I39" i="19"/>
  <c r="K39" i="19"/>
  <c r="M39" i="19"/>
  <c r="O39" i="19"/>
  <c r="Q39" i="19"/>
  <c r="V39" i="19"/>
  <c r="G40" i="19"/>
  <c r="I40" i="19"/>
  <c r="K40" i="19"/>
  <c r="M40" i="19"/>
  <c r="O40" i="19"/>
  <c r="Q40" i="19"/>
  <c r="V40" i="19"/>
  <c r="G41" i="19"/>
  <c r="I41" i="19"/>
  <c r="K41" i="19"/>
  <c r="M41" i="19"/>
  <c r="O41" i="19"/>
  <c r="Q41" i="19"/>
  <c r="V41" i="19"/>
  <c r="G42" i="19"/>
  <c r="M42" i="19" s="1"/>
  <c r="I42" i="19"/>
  <c r="K42" i="19"/>
  <c r="O42" i="19"/>
  <c r="Q42" i="19"/>
  <c r="V42" i="19"/>
  <c r="G43" i="19"/>
  <c r="I43" i="19"/>
  <c r="K43" i="19"/>
  <c r="M43" i="19"/>
  <c r="O43" i="19"/>
  <c r="Q43" i="19"/>
  <c r="V43" i="19"/>
  <c r="AE45" i="19"/>
  <c r="G224" i="18"/>
  <c r="G9" i="18"/>
  <c r="G8" i="18" s="1"/>
  <c r="I9" i="18"/>
  <c r="I8" i="18" s="1"/>
  <c r="K9" i="18"/>
  <c r="K8" i="18" s="1"/>
  <c r="M9" i="18"/>
  <c r="O9" i="18"/>
  <c r="O8" i="18" s="1"/>
  <c r="Q9" i="18"/>
  <c r="Q8" i="18" s="1"/>
  <c r="V9" i="18"/>
  <c r="G28" i="18"/>
  <c r="I28" i="18"/>
  <c r="K28" i="18"/>
  <c r="M28" i="18"/>
  <c r="O28" i="18"/>
  <c r="Q28" i="18"/>
  <c r="V28" i="18"/>
  <c r="V8" i="18" s="1"/>
  <c r="G32" i="18"/>
  <c r="M32" i="18" s="1"/>
  <c r="I32" i="18"/>
  <c r="K32" i="18"/>
  <c r="O32" i="18"/>
  <c r="Q32" i="18"/>
  <c r="V32" i="18"/>
  <c r="G33" i="18"/>
  <c r="I33" i="18"/>
  <c r="K33" i="18"/>
  <c r="M33" i="18"/>
  <c r="O33" i="18"/>
  <c r="Q33" i="18"/>
  <c r="V33" i="18"/>
  <c r="G34" i="18"/>
  <c r="M34" i="18" s="1"/>
  <c r="I34" i="18"/>
  <c r="K34" i="18"/>
  <c r="O34" i="18"/>
  <c r="Q34" i="18"/>
  <c r="V34" i="18"/>
  <c r="G36" i="18"/>
  <c r="I36" i="18"/>
  <c r="K36" i="18"/>
  <c r="M36" i="18"/>
  <c r="O36" i="18"/>
  <c r="Q36" i="18"/>
  <c r="V36" i="18"/>
  <c r="G37" i="18"/>
  <c r="I37" i="18"/>
  <c r="K37" i="18"/>
  <c r="M37" i="18"/>
  <c r="O37" i="18"/>
  <c r="Q37" i="18"/>
  <c r="V37" i="18"/>
  <c r="G38" i="18"/>
  <c r="I38" i="18"/>
  <c r="K38" i="18"/>
  <c r="M38" i="18"/>
  <c r="O38" i="18"/>
  <c r="Q38" i="18"/>
  <c r="V38" i="18"/>
  <c r="G41" i="18"/>
  <c r="I41" i="18"/>
  <c r="K41" i="18"/>
  <c r="M41" i="18"/>
  <c r="O41" i="18"/>
  <c r="Q41" i="18"/>
  <c r="V41" i="18"/>
  <c r="G44" i="18"/>
  <c r="M44" i="18" s="1"/>
  <c r="I44" i="18"/>
  <c r="K44" i="18"/>
  <c r="O44" i="18"/>
  <c r="Q44" i="18"/>
  <c r="V44" i="18"/>
  <c r="G47" i="18"/>
  <c r="I47" i="18"/>
  <c r="K47" i="18"/>
  <c r="M47" i="18"/>
  <c r="O47" i="18"/>
  <c r="Q47" i="18"/>
  <c r="V47" i="18"/>
  <c r="G51" i="18"/>
  <c r="I51" i="18"/>
  <c r="I50" i="18" s="1"/>
  <c r="K51" i="18"/>
  <c r="K50" i="18" s="1"/>
  <c r="M51" i="18"/>
  <c r="O51" i="18"/>
  <c r="O50" i="18" s="1"/>
  <c r="Q51" i="18"/>
  <c r="Q50" i="18" s="1"/>
  <c r="V51" i="18"/>
  <c r="G54" i="18"/>
  <c r="I54" i="18"/>
  <c r="K54" i="18"/>
  <c r="M54" i="18"/>
  <c r="O54" i="18"/>
  <c r="Q54" i="18"/>
  <c r="V54" i="18"/>
  <c r="G55" i="18"/>
  <c r="I55" i="18"/>
  <c r="K55" i="18"/>
  <c r="M55" i="18"/>
  <c r="O55" i="18"/>
  <c r="Q55" i="18"/>
  <c r="V55" i="18"/>
  <c r="G56" i="18"/>
  <c r="I56" i="18"/>
  <c r="K56" i="18"/>
  <c r="M56" i="18"/>
  <c r="O56" i="18"/>
  <c r="Q56" i="18"/>
  <c r="V56" i="18"/>
  <c r="V50" i="18" s="1"/>
  <c r="G57" i="18"/>
  <c r="G50" i="18" s="1"/>
  <c r="I57" i="18"/>
  <c r="K57" i="18"/>
  <c r="O57" i="18"/>
  <c r="Q57" i="18"/>
  <c r="V57" i="18"/>
  <c r="G59" i="18"/>
  <c r="I59" i="18"/>
  <c r="K59" i="18"/>
  <c r="M59" i="18"/>
  <c r="O59" i="18"/>
  <c r="Q59" i="18"/>
  <c r="V59" i="18"/>
  <c r="G62" i="18"/>
  <c r="I62" i="18"/>
  <c r="I58" i="18" s="1"/>
  <c r="K62" i="18"/>
  <c r="K58" i="18" s="1"/>
  <c r="M62" i="18"/>
  <c r="O62" i="18"/>
  <c r="Q62" i="18"/>
  <c r="V62" i="18"/>
  <c r="G63" i="18"/>
  <c r="I63" i="18"/>
  <c r="K63" i="18"/>
  <c r="M63" i="18"/>
  <c r="O63" i="18"/>
  <c r="Q63" i="18"/>
  <c r="V63" i="18"/>
  <c r="G64" i="18"/>
  <c r="M64" i="18" s="1"/>
  <c r="I64" i="18"/>
  <c r="K64" i="18"/>
  <c r="O64" i="18"/>
  <c r="Q64" i="18"/>
  <c r="V64" i="18"/>
  <c r="G65" i="18"/>
  <c r="I65" i="18"/>
  <c r="K65" i="18"/>
  <c r="M65" i="18"/>
  <c r="O65" i="18"/>
  <c r="Q65" i="18"/>
  <c r="V65" i="18"/>
  <c r="V58" i="18" s="1"/>
  <c r="G66" i="18"/>
  <c r="M66" i="18" s="1"/>
  <c r="I66" i="18"/>
  <c r="K66" i="18"/>
  <c r="O66" i="18"/>
  <c r="Q66" i="18"/>
  <c r="V66" i="18"/>
  <c r="G67" i="18"/>
  <c r="I67" i="18"/>
  <c r="K67" i="18"/>
  <c r="M67" i="18"/>
  <c r="O67" i="18"/>
  <c r="O58" i="18" s="1"/>
  <c r="Q67" i="18"/>
  <c r="V67" i="18"/>
  <c r="G68" i="18"/>
  <c r="I68" i="18"/>
  <c r="K68" i="18"/>
  <c r="M68" i="18"/>
  <c r="O68" i="18"/>
  <c r="Q68" i="18"/>
  <c r="V68" i="18"/>
  <c r="G69" i="18"/>
  <c r="I69" i="18"/>
  <c r="K69" i="18"/>
  <c r="M69" i="18"/>
  <c r="O69" i="18"/>
  <c r="Q69" i="18"/>
  <c r="V69" i="18"/>
  <c r="G70" i="18"/>
  <c r="M70" i="18" s="1"/>
  <c r="I70" i="18"/>
  <c r="K70" i="18"/>
  <c r="O70" i="18"/>
  <c r="Q70" i="18"/>
  <c r="V70" i="18"/>
  <c r="G71" i="18"/>
  <c r="M71" i="18" s="1"/>
  <c r="I71" i="18"/>
  <c r="K71" i="18"/>
  <c r="O71" i="18"/>
  <c r="Q71" i="18"/>
  <c r="V71" i="18"/>
  <c r="G72" i="18"/>
  <c r="M72" i="18" s="1"/>
  <c r="I72" i="18"/>
  <c r="K72" i="18"/>
  <c r="O72" i="18"/>
  <c r="Q72" i="18"/>
  <c r="Q58" i="18" s="1"/>
  <c r="V72" i="18"/>
  <c r="G74" i="18"/>
  <c r="G73" i="18" s="1"/>
  <c r="I74" i="18"/>
  <c r="I73" i="18" s="1"/>
  <c r="K74" i="18"/>
  <c r="K73" i="18" s="1"/>
  <c r="M74" i="18"/>
  <c r="O74" i="18"/>
  <c r="O73" i="18" s="1"/>
  <c r="Q74" i="18"/>
  <c r="V74" i="18"/>
  <c r="G75" i="18"/>
  <c r="I75" i="18"/>
  <c r="K75" i="18"/>
  <c r="M75" i="18"/>
  <c r="O75" i="18"/>
  <c r="Q75" i="18"/>
  <c r="V75" i="18"/>
  <c r="V73" i="18" s="1"/>
  <c r="G76" i="18"/>
  <c r="M76" i="18" s="1"/>
  <c r="I76" i="18"/>
  <c r="K76" i="18"/>
  <c r="O76" i="18"/>
  <c r="Q76" i="18"/>
  <c r="V76" i="18"/>
  <c r="G77" i="18"/>
  <c r="M77" i="18" s="1"/>
  <c r="I77" i="18"/>
  <c r="K77" i="18"/>
  <c r="O77" i="18"/>
  <c r="Q77" i="18"/>
  <c r="Q73" i="18" s="1"/>
  <c r="V77" i="18"/>
  <c r="G79" i="18"/>
  <c r="I79" i="18"/>
  <c r="I78" i="18" s="1"/>
  <c r="K79" i="18"/>
  <c r="K78" i="18" s="1"/>
  <c r="M79" i="18"/>
  <c r="O79" i="18"/>
  <c r="O78" i="18" s="1"/>
  <c r="Q79" i="18"/>
  <c r="Q78" i="18" s="1"/>
  <c r="V79" i="18"/>
  <c r="G82" i="18"/>
  <c r="I82" i="18"/>
  <c r="K82" i="18"/>
  <c r="M82" i="18"/>
  <c r="O82" i="18"/>
  <c r="Q82" i="18"/>
  <c r="V82" i="18"/>
  <c r="G83" i="18"/>
  <c r="I83" i="18"/>
  <c r="K83" i="18"/>
  <c r="M83" i="18"/>
  <c r="O83" i="18"/>
  <c r="Q83" i="18"/>
  <c r="V83" i="18"/>
  <c r="G84" i="18"/>
  <c r="M84" i="18" s="1"/>
  <c r="I84" i="18"/>
  <c r="K84" i="18"/>
  <c r="O84" i="18"/>
  <c r="Q84" i="18"/>
  <c r="V84" i="18"/>
  <c r="V78" i="18" s="1"/>
  <c r="G85" i="18"/>
  <c r="G78" i="18" s="1"/>
  <c r="I85" i="18"/>
  <c r="K85" i="18"/>
  <c r="O85" i="18"/>
  <c r="Q85" i="18"/>
  <c r="V85" i="18"/>
  <c r="G86" i="18"/>
  <c r="M86" i="18" s="1"/>
  <c r="I86" i="18"/>
  <c r="K86" i="18"/>
  <c r="O86" i="18"/>
  <c r="Q86" i="18"/>
  <c r="V86" i="18"/>
  <c r="G87" i="18"/>
  <c r="I87" i="18"/>
  <c r="K87" i="18"/>
  <c r="M87" i="18"/>
  <c r="O87" i="18"/>
  <c r="Q87" i="18"/>
  <c r="V87" i="18"/>
  <c r="G88" i="18"/>
  <c r="I88" i="18"/>
  <c r="K88" i="18"/>
  <c r="M88" i="18"/>
  <c r="O88" i="18"/>
  <c r="Q88" i="18"/>
  <c r="V88" i="18"/>
  <c r="G89" i="18"/>
  <c r="I89" i="18"/>
  <c r="K89" i="18"/>
  <c r="M89" i="18"/>
  <c r="O89" i="18"/>
  <c r="Q89" i="18"/>
  <c r="V89" i="18"/>
  <c r="G90" i="18"/>
  <c r="M90" i="18" s="1"/>
  <c r="I90" i="18"/>
  <c r="K90" i="18"/>
  <c r="O90" i="18"/>
  <c r="Q90" i="18"/>
  <c r="V90" i="18"/>
  <c r="G91" i="18"/>
  <c r="M91" i="18" s="1"/>
  <c r="I91" i="18"/>
  <c r="K91" i="18"/>
  <c r="O91" i="18"/>
  <c r="Q91" i="18"/>
  <c r="V91" i="18"/>
  <c r="G92" i="18"/>
  <c r="M92" i="18" s="1"/>
  <c r="I92" i="18"/>
  <c r="K92" i="18"/>
  <c r="O92" i="18"/>
  <c r="Q92" i="18"/>
  <c r="V92" i="18"/>
  <c r="O93" i="18"/>
  <c r="Q93" i="18"/>
  <c r="G94" i="18"/>
  <c r="I94" i="18"/>
  <c r="I93" i="18" s="1"/>
  <c r="K94" i="18"/>
  <c r="M94" i="18"/>
  <c r="O94" i="18"/>
  <c r="Q94" i="18"/>
  <c r="V94" i="18"/>
  <c r="V93" i="18" s="1"/>
  <c r="G96" i="18"/>
  <c r="G93" i="18" s="1"/>
  <c r="I96" i="18"/>
  <c r="K96" i="18"/>
  <c r="K93" i="18" s="1"/>
  <c r="M96" i="18"/>
  <c r="O96" i="18"/>
  <c r="Q96" i="18"/>
  <c r="V96" i="18"/>
  <c r="G97" i="18"/>
  <c r="M97" i="18" s="1"/>
  <c r="I97" i="18"/>
  <c r="K97" i="18"/>
  <c r="O97" i="18"/>
  <c r="Q97" i="18"/>
  <c r="V97" i="18"/>
  <c r="G98" i="18"/>
  <c r="M98" i="18" s="1"/>
  <c r="I98" i="18"/>
  <c r="K98" i="18"/>
  <c r="O98" i="18"/>
  <c r="Q98" i="18"/>
  <c r="V98" i="18"/>
  <c r="Q99" i="18"/>
  <c r="G100" i="18"/>
  <c r="I100" i="18"/>
  <c r="K100" i="18"/>
  <c r="K99" i="18" s="1"/>
  <c r="M100" i="18"/>
  <c r="O100" i="18"/>
  <c r="Q100" i="18"/>
  <c r="V100" i="18"/>
  <c r="G103" i="18"/>
  <c r="I103" i="18"/>
  <c r="I99" i="18" s="1"/>
  <c r="K103" i="18"/>
  <c r="M103" i="18"/>
  <c r="O103" i="18"/>
  <c r="O99" i="18" s="1"/>
  <c r="Q103" i="18"/>
  <c r="V103" i="18"/>
  <c r="G104" i="18"/>
  <c r="I104" i="18"/>
  <c r="K104" i="18"/>
  <c r="M104" i="18"/>
  <c r="O104" i="18"/>
  <c r="Q104" i="18"/>
  <c r="V104" i="18"/>
  <c r="G105" i="18"/>
  <c r="M105" i="18" s="1"/>
  <c r="I105" i="18"/>
  <c r="K105" i="18"/>
  <c r="O105" i="18"/>
  <c r="Q105" i="18"/>
  <c r="V105" i="18"/>
  <c r="G106" i="18"/>
  <c r="M106" i="18" s="1"/>
  <c r="I106" i="18"/>
  <c r="K106" i="18"/>
  <c r="O106" i="18"/>
  <c r="Q106" i="18"/>
  <c r="V106" i="18"/>
  <c r="V99" i="18" s="1"/>
  <c r="G107" i="18"/>
  <c r="M107" i="18" s="1"/>
  <c r="I107" i="18"/>
  <c r="K107" i="18"/>
  <c r="O107" i="18"/>
  <c r="Q107" i="18"/>
  <c r="V107" i="18"/>
  <c r="G108" i="18"/>
  <c r="I108" i="18"/>
  <c r="K108" i="18"/>
  <c r="M108" i="18"/>
  <c r="O108" i="18"/>
  <c r="Q108" i="18"/>
  <c r="V108" i="18"/>
  <c r="G109" i="18"/>
  <c r="I109" i="18"/>
  <c r="K109" i="18"/>
  <c r="M109" i="18"/>
  <c r="O109" i="18"/>
  <c r="Q109" i="18"/>
  <c r="V109" i="18"/>
  <c r="G110" i="18"/>
  <c r="I110" i="18"/>
  <c r="K110" i="18"/>
  <c r="M110" i="18"/>
  <c r="O110" i="18"/>
  <c r="Q110" i="18"/>
  <c r="V110" i="18"/>
  <c r="G111" i="18"/>
  <c r="M111" i="18" s="1"/>
  <c r="I111" i="18"/>
  <c r="K111" i="18"/>
  <c r="O111" i="18"/>
  <c r="Q111" i="18"/>
  <c r="V111" i="18"/>
  <c r="G112" i="18"/>
  <c r="M112" i="18" s="1"/>
  <c r="I112" i="18"/>
  <c r="K112" i="18"/>
  <c r="O112" i="18"/>
  <c r="Q112" i="18"/>
  <c r="V112" i="18"/>
  <c r="G114" i="18"/>
  <c r="I114" i="18"/>
  <c r="K114" i="18"/>
  <c r="K113" i="18" s="1"/>
  <c r="M114" i="18"/>
  <c r="O114" i="18"/>
  <c r="Q114" i="18"/>
  <c r="V114" i="18"/>
  <c r="G117" i="18"/>
  <c r="I117" i="18"/>
  <c r="I113" i="18" s="1"/>
  <c r="K117" i="18"/>
  <c r="M117" i="18"/>
  <c r="O117" i="18"/>
  <c r="O113" i="18" s="1"/>
  <c r="Q117" i="18"/>
  <c r="V117" i="18"/>
  <c r="G118" i="18"/>
  <c r="I118" i="18"/>
  <c r="K118" i="18"/>
  <c r="M118" i="18"/>
  <c r="O118" i="18"/>
  <c r="Q118" i="18"/>
  <c r="V118" i="18"/>
  <c r="G119" i="18"/>
  <c r="M119" i="18" s="1"/>
  <c r="I119" i="18"/>
  <c r="K119" i="18"/>
  <c r="O119" i="18"/>
  <c r="Q119" i="18"/>
  <c r="V119" i="18"/>
  <c r="G120" i="18"/>
  <c r="M120" i="18" s="1"/>
  <c r="I120" i="18"/>
  <c r="K120" i="18"/>
  <c r="O120" i="18"/>
  <c r="Q120" i="18"/>
  <c r="V120" i="18"/>
  <c r="V113" i="18" s="1"/>
  <c r="G121" i="18"/>
  <c r="M121" i="18" s="1"/>
  <c r="I121" i="18"/>
  <c r="K121" i="18"/>
  <c r="O121" i="18"/>
  <c r="Q121" i="18"/>
  <c r="V121" i="18"/>
  <c r="G122" i="18"/>
  <c r="I122" i="18"/>
  <c r="K122" i="18"/>
  <c r="M122" i="18"/>
  <c r="O122" i="18"/>
  <c r="Q122" i="18"/>
  <c r="V122" i="18"/>
  <c r="G123" i="18"/>
  <c r="I123" i="18"/>
  <c r="K123" i="18"/>
  <c r="M123" i="18"/>
  <c r="O123" i="18"/>
  <c r="Q123" i="18"/>
  <c r="V123" i="18"/>
  <c r="G124" i="18"/>
  <c r="I124" i="18"/>
  <c r="K124" i="18"/>
  <c r="M124" i="18"/>
  <c r="O124" i="18"/>
  <c r="Q124" i="18"/>
  <c r="V124" i="18"/>
  <c r="G125" i="18"/>
  <c r="M125" i="18" s="1"/>
  <c r="I125" i="18"/>
  <c r="K125" i="18"/>
  <c r="O125" i="18"/>
  <c r="Q125" i="18"/>
  <c r="V125" i="18"/>
  <c r="G126" i="18"/>
  <c r="M126" i="18" s="1"/>
  <c r="I126" i="18"/>
  <c r="K126" i="18"/>
  <c r="O126" i="18"/>
  <c r="Q126" i="18"/>
  <c r="V126" i="18"/>
  <c r="G127" i="18"/>
  <c r="M127" i="18" s="1"/>
  <c r="I127" i="18"/>
  <c r="K127" i="18"/>
  <c r="O127" i="18"/>
  <c r="Q127" i="18"/>
  <c r="Q113" i="18" s="1"/>
  <c r="V127" i="18"/>
  <c r="Q128" i="18"/>
  <c r="G129" i="18"/>
  <c r="I129" i="18"/>
  <c r="I128" i="18" s="1"/>
  <c r="K129" i="18"/>
  <c r="K128" i="18" s="1"/>
  <c r="M129" i="18"/>
  <c r="M128" i="18" s="1"/>
  <c r="O129" i="18"/>
  <c r="O128" i="18" s="1"/>
  <c r="Q129" i="18"/>
  <c r="V129" i="18"/>
  <c r="G130" i="18"/>
  <c r="G128" i="18" s="1"/>
  <c r="I130" i="18"/>
  <c r="K130" i="18"/>
  <c r="M130" i="18"/>
  <c r="O130" i="18"/>
  <c r="Q130" i="18"/>
  <c r="V130" i="18"/>
  <c r="V128" i="18" s="1"/>
  <c r="G131" i="18"/>
  <c r="I131" i="18"/>
  <c r="K131" i="18"/>
  <c r="G132" i="18"/>
  <c r="M132" i="18" s="1"/>
  <c r="M131" i="18" s="1"/>
  <c r="I132" i="18"/>
  <c r="K132" i="18"/>
  <c r="O132" i="18"/>
  <c r="O131" i="18" s="1"/>
  <c r="Q132" i="18"/>
  <c r="Q131" i="18" s="1"/>
  <c r="V132" i="18"/>
  <c r="V131" i="18" s="1"/>
  <c r="G137" i="18"/>
  <c r="M137" i="18" s="1"/>
  <c r="I137" i="18"/>
  <c r="K137" i="18"/>
  <c r="O137" i="18"/>
  <c r="Q137" i="18"/>
  <c r="V137" i="18"/>
  <c r="G138" i="18"/>
  <c r="I138" i="18"/>
  <c r="K138" i="18"/>
  <c r="M138" i="18"/>
  <c r="O138" i="18"/>
  <c r="Q138" i="18"/>
  <c r="V138" i="18"/>
  <c r="G139" i="18"/>
  <c r="I139" i="18"/>
  <c r="K139" i="18"/>
  <c r="M139" i="18"/>
  <c r="O139" i="18"/>
  <c r="Q139" i="18"/>
  <c r="V139" i="18"/>
  <c r="K140" i="18"/>
  <c r="G141" i="18"/>
  <c r="M141" i="18" s="1"/>
  <c r="M140" i="18" s="1"/>
  <c r="I141" i="18"/>
  <c r="K141" i="18"/>
  <c r="O141" i="18"/>
  <c r="Q141" i="18"/>
  <c r="Q140" i="18" s="1"/>
  <c r="V141" i="18"/>
  <c r="V140" i="18" s="1"/>
  <c r="G145" i="18"/>
  <c r="M145" i="18" s="1"/>
  <c r="I145" i="18"/>
  <c r="K145" i="18"/>
  <c r="O145" i="18"/>
  <c r="O140" i="18" s="1"/>
  <c r="Q145" i="18"/>
  <c r="V145" i="18"/>
  <c r="G146" i="18"/>
  <c r="I146" i="18"/>
  <c r="K146" i="18"/>
  <c r="M146" i="18"/>
  <c r="O146" i="18"/>
  <c r="Q146" i="18"/>
  <c r="V146" i="18"/>
  <c r="G152" i="18"/>
  <c r="I152" i="18"/>
  <c r="K152" i="18"/>
  <c r="M152" i="18"/>
  <c r="O152" i="18"/>
  <c r="Q152" i="18"/>
  <c r="V152" i="18"/>
  <c r="G153" i="18"/>
  <c r="I153" i="18"/>
  <c r="K153" i="18"/>
  <c r="M153" i="18"/>
  <c r="O153" i="18"/>
  <c r="Q153" i="18"/>
  <c r="V153" i="18"/>
  <c r="G154" i="18"/>
  <c r="I154" i="18"/>
  <c r="K154" i="18"/>
  <c r="M154" i="18"/>
  <c r="O154" i="18"/>
  <c r="Q154" i="18"/>
  <c r="V154" i="18"/>
  <c r="G155" i="18"/>
  <c r="M155" i="18" s="1"/>
  <c r="I155" i="18"/>
  <c r="I140" i="18" s="1"/>
  <c r="K155" i="18"/>
  <c r="O155" i="18"/>
  <c r="Q155" i="18"/>
  <c r="V155" i="18"/>
  <c r="V156" i="18"/>
  <c r="G157" i="18"/>
  <c r="M157" i="18" s="1"/>
  <c r="M156" i="18" s="1"/>
  <c r="I157" i="18"/>
  <c r="K157" i="18"/>
  <c r="O157" i="18"/>
  <c r="Q157" i="18"/>
  <c r="V157" i="18"/>
  <c r="G161" i="18"/>
  <c r="I161" i="18"/>
  <c r="K161" i="18"/>
  <c r="K156" i="18" s="1"/>
  <c r="M161" i="18"/>
  <c r="O161" i="18"/>
  <c r="O156" i="18" s="1"/>
  <c r="Q161" i="18"/>
  <c r="V161" i="18"/>
  <c r="G162" i="18"/>
  <c r="I162" i="18"/>
  <c r="K162" i="18"/>
  <c r="M162" i="18"/>
  <c r="O162" i="18"/>
  <c r="Q162" i="18"/>
  <c r="V162" i="18"/>
  <c r="G168" i="18"/>
  <c r="M168" i="18" s="1"/>
  <c r="I168" i="18"/>
  <c r="I156" i="18" s="1"/>
  <c r="K168" i="18"/>
  <c r="O168" i="18"/>
  <c r="Q168" i="18"/>
  <c r="V168" i="18"/>
  <c r="G169" i="18"/>
  <c r="M169" i="18" s="1"/>
  <c r="I169" i="18"/>
  <c r="K169" i="18"/>
  <c r="O169" i="18"/>
  <c r="Q169" i="18"/>
  <c r="Q156" i="18" s="1"/>
  <c r="V169" i="18"/>
  <c r="G170" i="18"/>
  <c r="M170" i="18" s="1"/>
  <c r="I170" i="18"/>
  <c r="K170" i="18"/>
  <c r="O170" i="18"/>
  <c r="Q170" i="18"/>
  <c r="V170" i="18"/>
  <c r="G171" i="18"/>
  <c r="I171" i="18"/>
  <c r="K171" i="18"/>
  <c r="M171" i="18"/>
  <c r="O171" i="18"/>
  <c r="Q171" i="18"/>
  <c r="V171" i="18"/>
  <c r="G173" i="18"/>
  <c r="I173" i="18"/>
  <c r="I172" i="18" s="1"/>
  <c r="K173" i="18"/>
  <c r="K172" i="18" s="1"/>
  <c r="M173" i="18"/>
  <c r="O173" i="18"/>
  <c r="O172" i="18" s="1"/>
  <c r="Q173" i="18"/>
  <c r="V173" i="18"/>
  <c r="G177" i="18"/>
  <c r="G172" i="18" s="1"/>
  <c r="I177" i="18"/>
  <c r="K177" i="18"/>
  <c r="M177" i="18"/>
  <c r="O177" i="18"/>
  <c r="Q177" i="18"/>
  <c r="V177" i="18"/>
  <c r="V172" i="18" s="1"/>
  <c r="G178" i="18"/>
  <c r="M178" i="18" s="1"/>
  <c r="I178" i="18"/>
  <c r="K178" i="18"/>
  <c r="O178" i="18"/>
  <c r="Q178" i="18"/>
  <c r="V178" i="18"/>
  <c r="G184" i="18"/>
  <c r="M184" i="18" s="1"/>
  <c r="I184" i="18"/>
  <c r="K184" i="18"/>
  <c r="O184" i="18"/>
  <c r="Q184" i="18"/>
  <c r="Q172" i="18" s="1"/>
  <c r="V184" i="18"/>
  <c r="G190" i="18"/>
  <c r="M190" i="18" s="1"/>
  <c r="I190" i="18"/>
  <c r="K190" i="18"/>
  <c r="O190" i="18"/>
  <c r="Q190" i="18"/>
  <c r="V190" i="18"/>
  <c r="G191" i="18"/>
  <c r="I191" i="18"/>
  <c r="K191" i="18"/>
  <c r="M191" i="18"/>
  <c r="O191" i="18"/>
  <c r="Q191" i="18"/>
  <c r="V191" i="18"/>
  <c r="G192" i="18"/>
  <c r="I192" i="18"/>
  <c r="K192" i="18"/>
  <c r="M192" i="18"/>
  <c r="O192" i="18"/>
  <c r="Q192" i="18"/>
  <c r="V192" i="18"/>
  <c r="G193" i="18"/>
  <c r="M193" i="18" s="1"/>
  <c r="I193" i="18"/>
  <c r="K193" i="18"/>
  <c r="O193" i="18"/>
  <c r="Q193" i="18"/>
  <c r="V193" i="18"/>
  <c r="G194" i="18"/>
  <c r="M194" i="18" s="1"/>
  <c r="I194" i="18"/>
  <c r="K194" i="18"/>
  <c r="O194" i="18"/>
  <c r="Q194" i="18"/>
  <c r="V194" i="18"/>
  <c r="G195" i="18"/>
  <c r="G196" i="18"/>
  <c r="I196" i="18"/>
  <c r="K196" i="18"/>
  <c r="M196" i="18"/>
  <c r="O196" i="18"/>
  <c r="O195" i="18" s="1"/>
  <c r="Q196" i="18"/>
  <c r="Q195" i="18" s="1"/>
  <c r="V196" i="18"/>
  <c r="V195" i="18" s="1"/>
  <c r="G200" i="18"/>
  <c r="I200" i="18"/>
  <c r="K200" i="18"/>
  <c r="K195" i="18" s="1"/>
  <c r="M200" i="18"/>
  <c r="O200" i="18"/>
  <c r="Q200" i="18"/>
  <c r="V200" i="18"/>
  <c r="G201" i="18"/>
  <c r="I201" i="18"/>
  <c r="I195" i="18" s="1"/>
  <c r="K201" i="18"/>
  <c r="M201" i="18"/>
  <c r="O201" i="18"/>
  <c r="Q201" i="18"/>
  <c r="V201" i="18"/>
  <c r="G202" i="18"/>
  <c r="I202" i="18"/>
  <c r="K202" i="18"/>
  <c r="M202" i="18"/>
  <c r="O202" i="18"/>
  <c r="Q202" i="18"/>
  <c r="V202" i="18"/>
  <c r="G206" i="18"/>
  <c r="M206" i="18" s="1"/>
  <c r="I206" i="18"/>
  <c r="K206" i="18"/>
  <c r="O206" i="18"/>
  <c r="Q206" i="18"/>
  <c r="V206" i="18"/>
  <c r="I207" i="18"/>
  <c r="Q207" i="18"/>
  <c r="V207" i="18"/>
  <c r="G208" i="18"/>
  <c r="M208" i="18" s="1"/>
  <c r="M207" i="18" s="1"/>
  <c r="I208" i="18"/>
  <c r="K208" i="18"/>
  <c r="O208" i="18"/>
  <c r="Q208" i="18"/>
  <c r="V208" i="18"/>
  <c r="G209" i="18"/>
  <c r="I209" i="18"/>
  <c r="K209" i="18"/>
  <c r="K207" i="18" s="1"/>
  <c r="M209" i="18"/>
  <c r="O209" i="18"/>
  <c r="O207" i="18" s="1"/>
  <c r="Q209" i="18"/>
  <c r="V209" i="18"/>
  <c r="G210" i="18"/>
  <c r="I210" i="18"/>
  <c r="K210" i="18"/>
  <c r="M210" i="18"/>
  <c r="O210" i="18"/>
  <c r="Q210" i="18"/>
  <c r="V210" i="18"/>
  <c r="I211" i="18"/>
  <c r="K211" i="18"/>
  <c r="G212" i="18"/>
  <c r="M212" i="18" s="1"/>
  <c r="I212" i="18"/>
  <c r="K212" i="18"/>
  <c r="O212" i="18"/>
  <c r="Q212" i="18"/>
  <c r="Q211" i="18" s="1"/>
  <c r="V212" i="18"/>
  <c r="V211" i="18" s="1"/>
  <c r="G214" i="18"/>
  <c r="M214" i="18" s="1"/>
  <c r="I214" i="18"/>
  <c r="K214" i="18"/>
  <c r="O214" i="18"/>
  <c r="O211" i="18" s="1"/>
  <c r="Q214" i="18"/>
  <c r="V214" i="18"/>
  <c r="G215" i="18"/>
  <c r="I215" i="18"/>
  <c r="M215" i="18"/>
  <c r="O215" i="18"/>
  <c r="Q215" i="18"/>
  <c r="V215" i="18"/>
  <c r="G216" i="18"/>
  <c r="I216" i="18"/>
  <c r="K216" i="18"/>
  <c r="K215" i="18" s="1"/>
  <c r="M216" i="18"/>
  <c r="O216" i="18"/>
  <c r="Q216" i="18"/>
  <c r="V216" i="18"/>
  <c r="G218" i="18"/>
  <c r="I218" i="18"/>
  <c r="K218" i="18"/>
  <c r="M218" i="18"/>
  <c r="O218" i="18"/>
  <c r="Q218" i="18"/>
  <c r="Q217" i="18" s="1"/>
  <c r="V218" i="18"/>
  <c r="V217" i="18" s="1"/>
  <c r="G219" i="18"/>
  <c r="M219" i="18" s="1"/>
  <c r="I219" i="18"/>
  <c r="I217" i="18" s="1"/>
  <c r="K219" i="18"/>
  <c r="O219" i="18"/>
  <c r="Q219" i="18"/>
  <c r="V219" i="18"/>
  <c r="G220" i="18"/>
  <c r="M220" i="18" s="1"/>
  <c r="I220" i="18"/>
  <c r="K220" i="18"/>
  <c r="O220" i="18"/>
  <c r="O217" i="18" s="1"/>
  <c r="Q220" i="18"/>
  <c r="V220" i="18"/>
  <c r="G221" i="18"/>
  <c r="M221" i="18" s="1"/>
  <c r="I221" i="18"/>
  <c r="K221" i="18"/>
  <c r="O221" i="18"/>
  <c r="Q221" i="18"/>
  <c r="V221" i="18"/>
  <c r="G222" i="18"/>
  <c r="I222" i="18"/>
  <c r="K222" i="18"/>
  <c r="K217" i="18" s="1"/>
  <c r="M222" i="18"/>
  <c r="O222" i="18"/>
  <c r="Q222" i="18"/>
  <c r="V222" i="18"/>
  <c r="AE224" i="18"/>
  <c r="G191" i="17"/>
  <c r="G8" i="17"/>
  <c r="Q8" i="17"/>
  <c r="V8" i="17"/>
  <c r="G9" i="17"/>
  <c r="I9" i="17"/>
  <c r="I8" i="17" s="1"/>
  <c r="K9" i="17"/>
  <c r="K8" i="17" s="1"/>
  <c r="M9" i="17"/>
  <c r="M8" i="17" s="1"/>
  <c r="O9" i="17"/>
  <c r="O8" i="17" s="1"/>
  <c r="Q9" i="17"/>
  <c r="V9" i="17"/>
  <c r="G10" i="17"/>
  <c r="I10" i="17"/>
  <c r="K10" i="17"/>
  <c r="M10" i="17"/>
  <c r="O10" i="17"/>
  <c r="Q10" i="17"/>
  <c r="V10" i="17"/>
  <c r="G12" i="17"/>
  <c r="AF191" i="17" s="1"/>
  <c r="I12" i="17"/>
  <c r="I11" i="17" s="1"/>
  <c r="K12" i="17"/>
  <c r="O12" i="17"/>
  <c r="O11" i="17" s="1"/>
  <c r="Q12" i="17"/>
  <c r="Q11" i="17" s="1"/>
  <c r="V12" i="17"/>
  <c r="V11" i="17" s="1"/>
  <c r="G13" i="17"/>
  <c r="M13" i="17" s="1"/>
  <c r="I13" i="17"/>
  <c r="K13" i="17"/>
  <c r="O13" i="17"/>
  <c r="Q13" i="17"/>
  <c r="V13" i="17"/>
  <c r="G14" i="17"/>
  <c r="I14" i="17"/>
  <c r="K14" i="17"/>
  <c r="M14" i="17"/>
  <c r="O14" i="17"/>
  <c r="Q14" i="17"/>
  <c r="V14" i="17"/>
  <c r="G15" i="17"/>
  <c r="I15" i="17"/>
  <c r="K15" i="17"/>
  <c r="M15" i="17"/>
  <c r="O15" i="17"/>
  <c r="Q15" i="17"/>
  <c r="V15" i="17"/>
  <c r="G16" i="17"/>
  <c r="I16" i="17"/>
  <c r="K16" i="17"/>
  <c r="M16" i="17"/>
  <c r="O16" i="17"/>
  <c r="Q16" i="17"/>
  <c r="V16" i="17"/>
  <c r="G17" i="17"/>
  <c r="I17" i="17"/>
  <c r="K17" i="17"/>
  <c r="K11" i="17" s="1"/>
  <c r="M17" i="17"/>
  <c r="O17" i="17"/>
  <c r="Q17" i="17"/>
  <c r="V17" i="17"/>
  <c r="G18" i="17"/>
  <c r="M18" i="17" s="1"/>
  <c r="I18" i="17"/>
  <c r="K18" i="17"/>
  <c r="O18" i="17"/>
  <c r="Q18" i="17"/>
  <c r="V18" i="17"/>
  <c r="G19" i="17"/>
  <c r="M19" i="17" s="1"/>
  <c r="I19" i="17"/>
  <c r="K19" i="17"/>
  <c r="O19" i="17"/>
  <c r="Q19" i="17"/>
  <c r="V19" i="17"/>
  <c r="G20" i="17"/>
  <c r="M20" i="17" s="1"/>
  <c r="I20" i="17"/>
  <c r="K20" i="17"/>
  <c r="O20" i="17"/>
  <c r="Q20" i="17"/>
  <c r="V20" i="17"/>
  <c r="G21" i="17"/>
  <c r="I21" i="17"/>
  <c r="K21" i="17"/>
  <c r="M21" i="17"/>
  <c r="O21" i="17"/>
  <c r="Q21" i="17"/>
  <c r="V21" i="17"/>
  <c r="G22" i="17"/>
  <c r="I22" i="17"/>
  <c r="K22" i="17"/>
  <c r="M22" i="17"/>
  <c r="O22" i="17"/>
  <c r="Q22" i="17"/>
  <c r="V22" i="17"/>
  <c r="G23" i="17"/>
  <c r="I23" i="17"/>
  <c r="K23" i="17"/>
  <c r="M23" i="17"/>
  <c r="O23" i="17"/>
  <c r="Q23" i="17"/>
  <c r="V23" i="17"/>
  <c r="G24" i="17"/>
  <c r="M24" i="17" s="1"/>
  <c r="I24" i="17"/>
  <c r="K24" i="17"/>
  <c r="O24" i="17"/>
  <c r="Q24" i="17"/>
  <c r="V24" i="17"/>
  <c r="G25" i="17"/>
  <c r="M25" i="17" s="1"/>
  <c r="I25" i="17"/>
  <c r="K25" i="17"/>
  <c r="O25" i="17"/>
  <c r="Q25" i="17"/>
  <c r="V25" i="17"/>
  <c r="G26" i="17"/>
  <c r="I26" i="17"/>
  <c r="K26" i="17"/>
  <c r="M26" i="17"/>
  <c r="O26" i="17"/>
  <c r="Q26" i="17"/>
  <c r="V26" i="17"/>
  <c r="G27" i="17"/>
  <c r="I27" i="17"/>
  <c r="K27" i="17"/>
  <c r="M27" i="17"/>
  <c r="O27" i="17"/>
  <c r="Q27" i="17"/>
  <c r="V27" i="17"/>
  <c r="G28" i="17"/>
  <c r="I28" i="17"/>
  <c r="K28" i="17"/>
  <c r="M28" i="17"/>
  <c r="O28" i="17"/>
  <c r="Q28" i="17"/>
  <c r="V28" i="17"/>
  <c r="G29" i="17"/>
  <c r="I29" i="17"/>
  <c r="K29" i="17"/>
  <c r="M29" i="17"/>
  <c r="O29" i="17"/>
  <c r="Q29" i="17"/>
  <c r="V29" i="17"/>
  <c r="G30" i="17"/>
  <c r="M30" i="17" s="1"/>
  <c r="I30" i="17"/>
  <c r="K30" i="17"/>
  <c r="O30" i="17"/>
  <c r="Q30" i="17"/>
  <c r="V30" i="17"/>
  <c r="G31" i="17"/>
  <c r="M31" i="17" s="1"/>
  <c r="I31" i="17"/>
  <c r="K31" i="17"/>
  <c r="O31" i="17"/>
  <c r="Q31" i="17"/>
  <c r="V31" i="17"/>
  <c r="G32" i="17"/>
  <c r="M32" i="17" s="1"/>
  <c r="I32" i="17"/>
  <c r="K32" i="17"/>
  <c r="O32" i="17"/>
  <c r="Q32" i="17"/>
  <c r="V32" i="17"/>
  <c r="G33" i="17"/>
  <c r="I33" i="17"/>
  <c r="K33" i="17"/>
  <c r="M33" i="17"/>
  <c r="O33" i="17"/>
  <c r="Q33" i="17"/>
  <c r="V33" i="17"/>
  <c r="G34" i="17"/>
  <c r="I34" i="17"/>
  <c r="K34" i="17"/>
  <c r="M34" i="17"/>
  <c r="O34" i="17"/>
  <c r="Q34" i="17"/>
  <c r="V34" i="17"/>
  <c r="G35" i="17"/>
  <c r="I35" i="17"/>
  <c r="K35" i="17"/>
  <c r="M35" i="17"/>
  <c r="O35" i="17"/>
  <c r="Q35" i="17"/>
  <c r="V35" i="17"/>
  <c r="G36" i="17"/>
  <c r="M36" i="17" s="1"/>
  <c r="I36" i="17"/>
  <c r="K36" i="17"/>
  <c r="O36" i="17"/>
  <c r="Q36" i="17"/>
  <c r="V36" i="17"/>
  <c r="G37" i="17"/>
  <c r="M37" i="17" s="1"/>
  <c r="I37" i="17"/>
  <c r="K37" i="17"/>
  <c r="O37" i="17"/>
  <c r="Q37" i="17"/>
  <c r="V37" i="17"/>
  <c r="G38" i="17"/>
  <c r="I38" i="17"/>
  <c r="K38" i="17"/>
  <c r="M38" i="17"/>
  <c r="O38" i="17"/>
  <c r="Q38" i="17"/>
  <c r="V38" i="17"/>
  <c r="G40" i="17"/>
  <c r="G39" i="17" s="1"/>
  <c r="I40" i="17"/>
  <c r="I39" i="17" s="1"/>
  <c r="K40" i="17"/>
  <c r="K39" i="17" s="1"/>
  <c r="M40" i="17"/>
  <c r="O40" i="17"/>
  <c r="Q40" i="17"/>
  <c r="V40" i="17"/>
  <c r="G41" i="17"/>
  <c r="I41" i="17"/>
  <c r="K41" i="17"/>
  <c r="M41" i="17"/>
  <c r="O41" i="17"/>
  <c r="Q41" i="17"/>
  <c r="V41" i="17"/>
  <c r="V39" i="17" s="1"/>
  <c r="G42" i="17"/>
  <c r="M42" i="17" s="1"/>
  <c r="I42" i="17"/>
  <c r="K42" i="17"/>
  <c r="O42" i="17"/>
  <c r="Q42" i="17"/>
  <c r="V42" i="17"/>
  <c r="G43" i="17"/>
  <c r="M43" i="17" s="1"/>
  <c r="I43" i="17"/>
  <c r="K43" i="17"/>
  <c r="O43" i="17"/>
  <c r="Q43" i="17"/>
  <c r="Q39" i="17" s="1"/>
  <c r="V43" i="17"/>
  <c r="G44" i="17"/>
  <c r="M44" i="17" s="1"/>
  <c r="I44" i="17"/>
  <c r="K44" i="17"/>
  <c r="O44" i="17"/>
  <c r="Q44" i="17"/>
  <c r="V44" i="17"/>
  <c r="G45" i="17"/>
  <c r="I45" i="17"/>
  <c r="K45" i="17"/>
  <c r="M45" i="17"/>
  <c r="O45" i="17"/>
  <c r="Q45" i="17"/>
  <c r="V45" i="17"/>
  <c r="G46" i="17"/>
  <c r="I46" i="17"/>
  <c r="K46" i="17"/>
  <c r="M46" i="17"/>
  <c r="O46" i="17"/>
  <c r="Q46" i="17"/>
  <c r="V46" i="17"/>
  <c r="G47" i="17"/>
  <c r="I47" i="17"/>
  <c r="K47" i="17"/>
  <c r="M47" i="17"/>
  <c r="O47" i="17"/>
  <c r="Q47" i="17"/>
  <c r="V47" i="17"/>
  <c r="G48" i="17"/>
  <c r="M48" i="17" s="1"/>
  <c r="I48" i="17"/>
  <c r="K48" i="17"/>
  <c r="O48" i="17"/>
  <c r="Q48" i="17"/>
  <c r="V48" i="17"/>
  <c r="G49" i="17"/>
  <c r="M49" i="17" s="1"/>
  <c r="I49" i="17"/>
  <c r="K49" i="17"/>
  <c r="O49" i="17"/>
  <c r="Q49" i="17"/>
  <c r="V49" i="17"/>
  <c r="G50" i="17"/>
  <c r="I50" i="17"/>
  <c r="K50" i="17"/>
  <c r="M50" i="17"/>
  <c r="O50" i="17"/>
  <c r="Q50" i="17"/>
  <c r="V50" i="17"/>
  <c r="G51" i="17"/>
  <c r="I51" i="17"/>
  <c r="K51" i="17"/>
  <c r="M51" i="17"/>
  <c r="O51" i="17"/>
  <c r="O39" i="17" s="1"/>
  <c r="Q51" i="17"/>
  <c r="V51" i="17"/>
  <c r="G52" i="17"/>
  <c r="I52" i="17"/>
  <c r="K52" i="17"/>
  <c r="M52" i="17"/>
  <c r="O52" i="17"/>
  <c r="Q52" i="17"/>
  <c r="V52" i="17"/>
  <c r="G53" i="17"/>
  <c r="I53" i="17"/>
  <c r="K53" i="17"/>
  <c r="M53" i="17"/>
  <c r="O53" i="17"/>
  <c r="Q53" i="17"/>
  <c r="V53" i="17"/>
  <c r="G54" i="17"/>
  <c r="M54" i="17" s="1"/>
  <c r="I54" i="17"/>
  <c r="K54" i="17"/>
  <c r="O54" i="17"/>
  <c r="Q54" i="17"/>
  <c r="V54" i="17"/>
  <c r="G55" i="17"/>
  <c r="M55" i="17" s="1"/>
  <c r="I55" i="17"/>
  <c r="K55" i="17"/>
  <c r="O55" i="17"/>
  <c r="Q55" i="17"/>
  <c r="V55" i="17"/>
  <c r="G56" i="17"/>
  <c r="M56" i="17" s="1"/>
  <c r="I56" i="17"/>
  <c r="K56" i="17"/>
  <c r="O56" i="17"/>
  <c r="Q56" i="17"/>
  <c r="V56" i="17"/>
  <c r="G57" i="17"/>
  <c r="I57" i="17"/>
  <c r="K57" i="17"/>
  <c r="M57" i="17"/>
  <c r="O57" i="17"/>
  <c r="Q57" i="17"/>
  <c r="V57" i="17"/>
  <c r="G59" i="17"/>
  <c r="G58" i="17" s="1"/>
  <c r="I59" i="17"/>
  <c r="I58" i="17" s="1"/>
  <c r="K59" i="17"/>
  <c r="K58" i="17" s="1"/>
  <c r="M59" i="17"/>
  <c r="O59" i="17"/>
  <c r="Q59" i="17"/>
  <c r="Q58" i="17" s="1"/>
  <c r="V59" i="17"/>
  <c r="G60" i="17"/>
  <c r="M60" i="17" s="1"/>
  <c r="I60" i="17"/>
  <c r="K60" i="17"/>
  <c r="O60" i="17"/>
  <c r="Q60" i="17"/>
  <c r="V60" i="17"/>
  <c r="V58" i="17" s="1"/>
  <c r="G61" i="17"/>
  <c r="M61" i="17" s="1"/>
  <c r="I61" i="17"/>
  <c r="K61" i="17"/>
  <c r="O61" i="17"/>
  <c r="Q61" i="17"/>
  <c r="V61" i="17"/>
  <c r="G62" i="17"/>
  <c r="I62" i="17"/>
  <c r="K62" i="17"/>
  <c r="M62" i="17"/>
  <c r="O62" i="17"/>
  <c r="O58" i="17" s="1"/>
  <c r="Q62" i="17"/>
  <c r="V62" i="17"/>
  <c r="G63" i="17"/>
  <c r="I63" i="17"/>
  <c r="K63" i="17"/>
  <c r="M63" i="17"/>
  <c r="O63" i="17"/>
  <c r="Q63" i="17"/>
  <c r="V63" i="17"/>
  <c r="G64" i="17"/>
  <c r="I64" i="17"/>
  <c r="K64" i="17"/>
  <c r="M64" i="17"/>
  <c r="O64" i="17"/>
  <c r="Q64" i="17"/>
  <c r="V64" i="17"/>
  <c r="G65" i="17"/>
  <c r="I65" i="17"/>
  <c r="K65" i="17"/>
  <c r="M65" i="17"/>
  <c r="O65" i="17"/>
  <c r="Q65" i="17"/>
  <c r="V65" i="17"/>
  <c r="G66" i="17"/>
  <c r="M66" i="17" s="1"/>
  <c r="I66" i="17"/>
  <c r="K66" i="17"/>
  <c r="O66" i="17"/>
  <c r="Q66" i="17"/>
  <c r="V66" i="17"/>
  <c r="G67" i="17"/>
  <c r="M67" i="17" s="1"/>
  <c r="I67" i="17"/>
  <c r="K67" i="17"/>
  <c r="O67" i="17"/>
  <c r="Q67" i="17"/>
  <c r="V67" i="17"/>
  <c r="G68" i="17"/>
  <c r="M68" i="17" s="1"/>
  <c r="I68" i="17"/>
  <c r="K68" i="17"/>
  <c r="O68" i="17"/>
  <c r="Q68" i="17"/>
  <c r="V68" i="17"/>
  <c r="G69" i="17"/>
  <c r="I69" i="17"/>
  <c r="K69" i="17"/>
  <c r="M69" i="17"/>
  <c r="O69" i="17"/>
  <c r="Q69" i="17"/>
  <c r="V69" i="17"/>
  <c r="G70" i="17"/>
  <c r="I70" i="17"/>
  <c r="K70" i="17"/>
  <c r="M70" i="17"/>
  <c r="O70" i="17"/>
  <c r="Q70" i="17"/>
  <c r="V70" i="17"/>
  <c r="G71" i="17"/>
  <c r="I71" i="17"/>
  <c r="K71" i="17"/>
  <c r="M71" i="17"/>
  <c r="O71" i="17"/>
  <c r="Q71" i="17"/>
  <c r="V71" i="17"/>
  <c r="G73" i="17"/>
  <c r="M73" i="17" s="1"/>
  <c r="I73" i="17"/>
  <c r="K73" i="17"/>
  <c r="O73" i="17"/>
  <c r="Q73" i="17"/>
  <c r="Q72" i="17" s="1"/>
  <c r="V73" i="17"/>
  <c r="V72" i="17" s="1"/>
  <c r="G74" i="17"/>
  <c r="I74" i="17"/>
  <c r="K74" i="17"/>
  <c r="M74" i="17"/>
  <c r="O74" i="17"/>
  <c r="O72" i="17" s="1"/>
  <c r="Q74" i="17"/>
  <c r="V74" i="17"/>
  <c r="G75" i="17"/>
  <c r="I75" i="17"/>
  <c r="K75" i="17"/>
  <c r="M75" i="17"/>
  <c r="O75" i="17"/>
  <c r="Q75" i="17"/>
  <c r="V75" i="17"/>
  <c r="G76" i="17"/>
  <c r="I76" i="17"/>
  <c r="K76" i="17"/>
  <c r="K72" i="17" s="1"/>
  <c r="M76" i="17"/>
  <c r="O76" i="17"/>
  <c r="Q76" i="17"/>
  <c r="V76" i="17"/>
  <c r="G77" i="17"/>
  <c r="I77" i="17"/>
  <c r="K77" i="17"/>
  <c r="M77" i="17"/>
  <c r="O77" i="17"/>
  <c r="Q77" i="17"/>
  <c r="V77" i="17"/>
  <c r="G78" i="17"/>
  <c r="M78" i="17" s="1"/>
  <c r="I78" i="17"/>
  <c r="K78" i="17"/>
  <c r="O78" i="17"/>
  <c r="Q78" i="17"/>
  <c r="V78" i="17"/>
  <c r="G79" i="17"/>
  <c r="M79" i="17" s="1"/>
  <c r="I79" i="17"/>
  <c r="K79" i="17"/>
  <c r="O79" i="17"/>
  <c r="Q79" i="17"/>
  <c r="V79" i="17"/>
  <c r="G80" i="17"/>
  <c r="M80" i="17" s="1"/>
  <c r="I80" i="17"/>
  <c r="K80" i="17"/>
  <c r="O80" i="17"/>
  <c r="Q80" i="17"/>
  <c r="V80" i="17"/>
  <c r="G81" i="17"/>
  <c r="I81" i="17"/>
  <c r="K81" i="17"/>
  <c r="M81" i="17"/>
  <c r="O81" i="17"/>
  <c r="Q81" i="17"/>
  <c r="V81" i="17"/>
  <c r="G82" i="17"/>
  <c r="I82" i="17"/>
  <c r="K82" i="17"/>
  <c r="M82" i="17"/>
  <c r="O82" i="17"/>
  <c r="Q82" i="17"/>
  <c r="V82" i="17"/>
  <c r="G83" i="17"/>
  <c r="I83" i="17"/>
  <c r="K83" i="17"/>
  <c r="M83" i="17"/>
  <c r="O83" i="17"/>
  <c r="Q83" i="17"/>
  <c r="V83" i="17"/>
  <c r="G84" i="17"/>
  <c r="M84" i="17" s="1"/>
  <c r="I84" i="17"/>
  <c r="I72" i="17" s="1"/>
  <c r="K84" i="17"/>
  <c r="O84" i="17"/>
  <c r="Q84" i="17"/>
  <c r="V84" i="17"/>
  <c r="G85" i="17"/>
  <c r="M85" i="17" s="1"/>
  <c r="I85" i="17"/>
  <c r="K85" i="17"/>
  <c r="O85" i="17"/>
  <c r="Q85" i="17"/>
  <c r="V85" i="17"/>
  <c r="G86" i="17"/>
  <c r="I86" i="17"/>
  <c r="K86" i="17"/>
  <c r="M86" i="17"/>
  <c r="O86" i="17"/>
  <c r="Q86" i="17"/>
  <c r="V86" i="17"/>
  <c r="G87" i="17"/>
  <c r="I87" i="17"/>
  <c r="K87" i="17"/>
  <c r="M87" i="17"/>
  <c r="O87" i="17"/>
  <c r="Q87" i="17"/>
  <c r="V87" i="17"/>
  <c r="G88" i="17"/>
  <c r="I88" i="17"/>
  <c r="K88" i="17"/>
  <c r="M88" i="17"/>
  <c r="O88" i="17"/>
  <c r="Q88" i="17"/>
  <c r="V88" i="17"/>
  <c r="G89" i="17"/>
  <c r="I89" i="17"/>
  <c r="K89" i="17"/>
  <c r="M89" i="17"/>
  <c r="O89" i="17"/>
  <c r="Q89" i="17"/>
  <c r="V89" i="17"/>
  <c r="G90" i="17"/>
  <c r="M90" i="17" s="1"/>
  <c r="I90" i="17"/>
  <c r="K90" i="17"/>
  <c r="O90" i="17"/>
  <c r="Q90" i="17"/>
  <c r="V90" i="17"/>
  <c r="G91" i="17"/>
  <c r="M91" i="17" s="1"/>
  <c r="I91" i="17"/>
  <c r="K91" i="17"/>
  <c r="O91" i="17"/>
  <c r="Q91" i="17"/>
  <c r="V91" i="17"/>
  <c r="G92" i="17"/>
  <c r="M92" i="17" s="1"/>
  <c r="I92" i="17"/>
  <c r="K92" i="17"/>
  <c r="O92" i="17"/>
  <c r="Q92" i="17"/>
  <c r="V92" i="17"/>
  <c r="G94" i="17"/>
  <c r="I94" i="17"/>
  <c r="K94" i="17"/>
  <c r="K93" i="17" s="1"/>
  <c r="M94" i="17"/>
  <c r="O94" i="17"/>
  <c r="Q94" i="17"/>
  <c r="V94" i="17"/>
  <c r="V93" i="17" s="1"/>
  <c r="G95" i="17"/>
  <c r="G93" i="17" s="1"/>
  <c r="I95" i="17"/>
  <c r="I93" i="17" s="1"/>
  <c r="K95" i="17"/>
  <c r="M95" i="17"/>
  <c r="O95" i="17"/>
  <c r="Q95" i="17"/>
  <c r="V95" i="17"/>
  <c r="G96" i="17"/>
  <c r="M96" i="17" s="1"/>
  <c r="I96" i="17"/>
  <c r="K96" i="17"/>
  <c r="O96" i="17"/>
  <c r="Q96" i="17"/>
  <c r="V96" i="17"/>
  <c r="G97" i="17"/>
  <c r="M97" i="17" s="1"/>
  <c r="I97" i="17"/>
  <c r="K97" i="17"/>
  <c r="O97" i="17"/>
  <c r="Q97" i="17"/>
  <c r="Q93" i="17" s="1"/>
  <c r="V97" i="17"/>
  <c r="G98" i="17"/>
  <c r="I98" i="17"/>
  <c r="K98" i="17"/>
  <c r="M98" i="17"/>
  <c r="O98" i="17"/>
  <c r="Q98" i="17"/>
  <c r="V98" i="17"/>
  <c r="G99" i="17"/>
  <c r="I99" i="17"/>
  <c r="K99" i="17"/>
  <c r="M99" i="17"/>
  <c r="O99" i="17"/>
  <c r="O93" i="17" s="1"/>
  <c r="Q99" i="17"/>
  <c r="V99" i="17"/>
  <c r="G100" i="17"/>
  <c r="I100" i="17"/>
  <c r="K100" i="17"/>
  <c r="M100" i="17"/>
  <c r="O100" i="17"/>
  <c r="Q100" i="17"/>
  <c r="V100" i="17"/>
  <c r="G101" i="17"/>
  <c r="I101" i="17"/>
  <c r="K101" i="17"/>
  <c r="M101" i="17"/>
  <c r="O101" i="17"/>
  <c r="Q101" i="17"/>
  <c r="V101" i="17"/>
  <c r="G102" i="17"/>
  <c r="M102" i="17" s="1"/>
  <c r="I102" i="17"/>
  <c r="K102" i="17"/>
  <c r="O102" i="17"/>
  <c r="Q102" i="17"/>
  <c r="V102" i="17"/>
  <c r="G103" i="17"/>
  <c r="M103" i="17" s="1"/>
  <c r="I103" i="17"/>
  <c r="K103" i="17"/>
  <c r="O103" i="17"/>
  <c r="Q103" i="17"/>
  <c r="V103" i="17"/>
  <c r="G104" i="17"/>
  <c r="M104" i="17" s="1"/>
  <c r="I104" i="17"/>
  <c r="K104" i="17"/>
  <c r="O104" i="17"/>
  <c r="Q104" i="17"/>
  <c r="V104" i="17"/>
  <c r="G105" i="17"/>
  <c r="I105" i="17"/>
  <c r="K105" i="17"/>
  <c r="M105" i="17"/>
  <c r="O105" i="17"/>
  <c r="Q105" i="17"/>
  <c r="V105" i="17"/>
  <c r="G106" i="17"/>
  <c r="I106" i="17"/>
  <c r="K106" i="17"/>
  <c r="M106" i="17"/>
  <c r="O106" i="17"/>
  <c r="Q106" i="17"/>
  <c r="V106" i="17"/>
  <c r="G107" i="17"/>
  <c r="I107" i="17"/>
  <c r="K107" i="17"/>
  <c r="M107" i="17"/>
  <c r="O107" i="17"/>
  <c r="Q107" i="17"/>
  <c r="V107" i="17"/>
  <c r="G108" i="17"/>
  <c r="M108" i="17" s="1"/>
  <c r="I108" i="17"/>
  <c r="K108" i="17"/>
  <c r="O108" i="17"/>
  <c r="Q108" i="17"/>
  <c r="V108" i="17"/>
  <c r="G109" i="17"/>
  <c r="M109" i="17" s="1"/>
  <c r="I109" i="17"/>
  <c r="K109" i="17"/>
  <c r="O109" i="17"/>
  <c r="Q109" i="17"/>
  <c r="V109" i="17"/>
  <c r="G110" i="17"/>
  <c r="I110" i="17"/>
  <c r="K110" i="17"/>
  <c r="M110" i="17"/>
  <c r="O110" i="17"/>
  <c r="Q110" i="17"/>
  <c r="V110" i="17"/>
  <c r="G111" i="17"/>
  <c r="I111" i="17"/>
  <c r="K111" i="17"/>
  <c r="M111" i="17"/>
  <c r="O111" i="17"/>
  <c r="Q111" i="17"/>
  <c r="V111" i="17"/>
  <c r="G112" i="17"/>
  <c r="I112" i="17"/>
  <c r="K112" i="17"/>
  <c r="M112" i="17"/>
  <c r="O112" i="17"/>
  <c r="Q112" i="17"/>
  <c r="V112" i="17"/>
  <c r="G113" i="17"/>
  <c r="I113" i="17"/>
  <c r="K113" i="17"/>
  <c r="M113" i="17"/>
  <c r="O113" i="17"/>
  <c r="Q113" i="17"/>
  <c r="V113" i="17"/>
  <c r="G114" i="17"/>
  <c r="M114" i="17" s="1"/>
  <c r="I114" i="17"/>
  <c r="K114" i="17"/>
  <c r="O114" i="17"/>
  <c r="Q114" i="17"/>
  <c r="V114" i="17"/>
  <c r="G115" i="17"/>
  <c r="M115" i="17" s="1"/>
  <c r="I115" i="17"/>
  <c r="K115" i="17"/>
  <c r="O115" i="17"/>
  <c r="Q115" i="17"/>
  <c r="V115" i="17"/>
  <c r="G116" i="17"/>
  <c r="M116" i="17" s="1"/>
  <c r="I116" i="17"/>
  <c r="K116" i="17"/>
  <c r="O116" i="17"/>
  <c r="Q116" i="17"/>
  <c r="V116" i="17"/>
  <c r="G118" i="17"/>
  <c r="I118" i="17"/>
  <c r="K118" i="17"/>
  <c r="K117" i="17" s="1"/>
  <c r="M118" i="17"/>
  <c r="M117" i="17" s="1"/>
  <c r="O118" i="17"/>
  <c r="Q118" i="17"/>
  <c r="V118" i="17"/>
  <c r="G119" i="17"/>
  <c r="G117" i="17" s="1"/>
  <c r="I119" i="17"/>
  <c r="I117" i="17" s="1"/>
  <c r="K119" i="17"/>
  <c r="M119" i="17"/>
  <c r="O119" i="17"/>
  <c r="Q119" i="17"/>
  <c r="V119" i="17"/>
  <c r="G120" i="17"/>
  <c r="M120" i="17" s="1"/>
  <c r="I120" i="17"/>
  <c r="K120" i="17"/>
  <c r="O120" i="17"/>
  <c r="Q120" i="17"/>
  <c r="V120" i="17"/>
  <c r="V117" i="17" s="1"/>
  <c r="G121" i="17"/>
  <c r="M121" i="17" s="1"/>
  <c r="I121" i="17"/>
  <c r="K121" i="17"/>
  <c r="O121" i="17"/>
  <c r="Q121" i="17"/>
  <c r="Q117" i="17" s="1"/>
  <c r="V121" i="17"/>
  <c r="G122" i="17"/>
  <c r="I122" i="17"/>
  <c r="K122" i="17"/>
  <c r="M122" i="17"/>
  <c r="O122" i="17"/>
  <c r="Q122" i="17"/>
  <c r="V122" i="17"/>
  <c r="G123" i="17"/>
  <c r="I123" i="17"/>
  <c r="K123" i="17"/>
  <c r="M123" i="17"/>
  <c r="O123" i="17"/>
  <c r="O117" i="17" s="1"/>
  <c r="Q123" i="17"/>
  <c r="V123" i="17"/>
  <c r="G124" i="17"/>
  <c r="I124" i="17"/>
  <c r="K124" i="17"/>
  <c r="M124" i="17"/>
  <c r="O124" i="17"/>
  <c r="Q124" i="17"/>
  <c r="V124" i="17"/>
  <c r="G125" i="17"/>
  <c r="I125" i="17"/>
  <c r="K125" i="17"/>
  <c r="M125" i="17"/>
  <c r="O125" i="17"/>
  <c r="Q125" i="17"/>
  <c r="V125" i="17"/>
  <c r="G126" i="17"/>
  <c r="M126" i="17" s="1"/>
  <c r="I126" i="17"/>
  <c r="K126" i="17"/>
  <c r="O126" i="17"/>
  <c r="Q126" i="17"/>
  <c r="V126" i="17"/>
  <c r="G127" i="17"/>
  <c r="M127" i="17" s="1"/>
  <c r="I127" i="17"/>
  <c r="K127" i="17"/>
  <c r="O127" i="17"/>
  <c r="Q127" i="17"/>
  <c r="V127" i="17"/>
  <c r="G128" i="17"/>
  <c r="M128" i="17" s="1"/>
  <c r="I128" i="17"/>
  <c r="K128" i="17"/>
  <c r="O128" i="17"/>
  <c r="Q128" i="17"/>
  <c r="V128" i="17"/>
  <c r="G129" i="17"/>
  <c r="I129" i="17"/>
  <c r="K129" i="17"/>
  <c r="M129" i="17"/>
  <c r="O129" i="17"/>
  <c r="Q129" i="17"/>
  <c r="V129" i="17"/>
  <c r="G130" i="17"/>
  <c r="I130" i="17"/>
  <c r="K130" i="17"/>
  <c r="M130" i="17"/>
  <c r="O130" i="17"/>
  <c r="Q130" i="17"/>
  <c r="V130" i="17"/>
  <c r="G132" i="17"/>
  <c r="M132" i="17" s="1"/>
  <c r="I132" i="17"/>
  <c r="I131" i="17" s="1"/>
  <c r="K132" i="17"/>
  <c r="O132" i="17"/>
  <c r="Q132" i="17"/>
  <c r="Q131" i="17" s="1"/>
  <c r="V132" i="17"/>
  <c r="V131" i="17" s="1"/>
  <c r="G133" i="17"/>
  <c r="M133" i="17" s="1"/>
  <c r="I133" i="17"/>
  <c r="K133" i="17"/>
  <c r="O133" i="17"/>
  <c r="Q133" i="17"/>
  <c r="V133" i="17"/>
  <c r="G134" i="17"/>
  <c r="I134" i="17"/>
  <c r="K134" i="17"/>
  <c r="M134" i="17"/>
  <c r="O134" i="17"/>
  <c r="O131" i="17" s="1"/>
  <c r="Q134" i="17"/>
  <c r="V134" i="17"/>
  <c r="G135" i="17"/>
  <c r="I135" i="17"/>
  <c r="K135" i="17"/>
  <c r="M135" i="17"/>
  <c r="O135" i="17"/>
  <c r="Q135" i="17"/>
  <c r="V135" i="17"/>
  <c r="G136" i="17"/>
  <c r="I136" i="17"/>
  <c r="K136" i="17"/>
  <c r="M136" i="17"/>
  <c r="O136" i="17"/>
  <c r="Q136" i="17"/>
  <c r="V136" i="17"/>
  <c r="G137" i="17"/>
  <c r="I137" i="17"/>
  <c r="K137" i="17"/>
  <c r="K131" i="17" s="1"/>
  <c r="M137" i="17"/>
  <c r="O137" i="17"/>
  <c r="Q137" i="17"/>
  <c r="V137" i="17"/>
  <c r="G138" i="17"/>
  <c r="M138" i="17" s="1"/>
  <c r="I138" i="17"/>
  <c r="K138" i="17"/>
  <c r="O138" i="17"/>
  <c r="Q138" i="17"/>
  <c r="V138" i="17"/>
  <c r="G139" i="17"/>
  <c r="M139" i="17" s="1"/>
  <c r="I139" i="17"/>
  <c r="K139" i="17"/>
  <c r="O139" i="17"/>
  <c r="Q139" i="17"/>
  <c r="V139" i="17"/>
  <c r="G140" i="17"/>
  <c r="M140" i="17" s="1"/>
  <c r="I140" i="17"/>
  <c r="K140" i="17"/>
  <c r="O140" i="17"/>
  <c r="Q140" i="17"/>
  <c r="V140" i="17"/>
  <c r="G141" i="17"/>
  <c r="I141" i="17"/>
  <c r="K141" i="17"/>
  <c r="M141" i="17"/>
  <c r="O141" i="17"/>
  <c r="Q141" i="17"/>
  <c r="V141" i="17"/>
  <c r="G142" i="17"/>
  <c r="I142" i="17"/>
  <c r="K142" i="17"/>
  <c r="M142" i="17"/>
  <c r="O142" i="17"/>
  <c r="Q142" i="17"/>
  <c r="V142" i="17"/>
  <c r="G143" i="17"/>
  <c r="M143" i="17" s="1"/>
  <c r="I143" i="17"/>
  <c r="K143" i="17"/>
  <c r="O143" i="17"/>
  <c r="Q143" i="17"/>
  <c r="V143" i="17"/>
  <c r="G144" i="17"/>
  <c r="M144" i="17" s="1"/>
  <c r="I144" i="17"/>
  <c r="K144" i="17"/>
  <c r="O144" i="17"/>
  <c r="Q144" i="17"/>
  <c r="V144" i="17"/>
  <c r="G145" i="17"/>
  <c r="M145" i="17" s="1"/>
  <c r="I145" i="17"/>
  <c r="K145" i="17"/>
  <c r="O145" i="17"/>
  <c r="Q145" i="17"/>
  <c r="V145" i="17"/>
  <c r="G146" i="17"/>
  <c r="I146" i="17"/>
  <c r="K146" i="17"/>
  <c r="M146" i="17"/>
  <c r="O146" i="17"/>
  <c r="Q146" i="17"/>
  <c r="V146" i="17"/>
  <c r="G147" i="17"/>
  <c r="I147" i="17"/>
  <c r="K147" i="17"/>
  <c r="M147" i="17"/>
  <c r="O147" i="17"/>
  <c r="Q147" i="17"/>
  <c r="V147" i="17"/>
  <c r="G148" i="17"/>
  <c r="I148" i="17"/>
  <c r="K148" i="17"/>
  <c r="M148" i="17"/>
  <c r="O148" i="17"/>
  <c r="Q148" i="17"/>
  <c r="V148" i="17"/>
  <c r="G149" i="17"/>
  <c r="I149" i="17"/>
  <c r="K149" i="17"/>
  <c r="M149" i="17"/>
  <c r="O149" i="17"/>
  <c r="Q149" i="17"/>
  <c r="V149" i="17"/>
  <c r="G150" i="17"/>
  <c r="M150" i="17" s="1"/>
  <c r="I150" i="17"/>
  <c r="K150" i="17"/>
  <c r="O150" i="17"/>
  <c r="Q150" i="17"/>
  <c r="V150" i="17"/>
  <c r="G151" i="17"/>
  <c r="G152" i="17"/>
  <c r="M152" i="17" s="1"/>
  <c r="I152" i="17"/>
  <c r="I151" i="17" s="1"/>
  <c r="K152" i="17"/>
  <c r="K151" i="17" s="1"/>
  <c r="O152" i="17"/>
  <c r="O151" i="17" s="1"/>
  <c r="Q152" i="17"/>
  <c r="Q151" i="17" s="1"/>
  <c r="V152" i="17"/>
  <c r="G153" i="17"/>
  <c r="I153" i="17"/>
  <c r="K153" i="17"/>
  <c r="M153" i="17"/>
  <c r="O153" i="17"/>
  <c r="Q153" i="17"/>
  <c r="V153" i="17"/>
  <c r="G154" i="17"/>
  <c r="I154" i="17"/>
  <c r="K154" i="17"/>
  <c r="M154" i="17"/>
  <c r="O154" i="17"/>
  <c r="Q154" i="17"/>
  <c r="V154" i="17"/>
  <c r="G155" i="17"/>
  <c r="M155" i="17" s="1"/>
  <c r="I155" i="17"/>
  <c r="K155" i="17"/>
  <c r="O155" i="17"/>
  <c r="Q155" i="17"/>
  <c r="V155" i="17"/>
  <c r="G156" i="17"/>
  <c r="M156" i="17" s="1"/>
  <c r="I156" i="17"/>
  <c r="K156" i="17"/>
  <c r="O156" i="17"/>
  <c r="Q156" i="17"/>
  <c r="V156" i="17"/>
  <c r="G157" i="17"/>
  <c r="M157" i="17" s="1"/>
  <c r="I157" i="17"/>
  <c r="K157" i="17"/>
  <c r="O157" i="17"/>
  <c r="Q157" i="17"/>
  <c r="V157" i="17"/>
  <c r="V151" i="17" s="1"/>
  <c r="G158" i="17"/>
  <c r="I158" i="17"/>
  <c r="K158" i="17"/>
  <c r="M158" i="17"/>
  <c r="O158" i="17"/>
  <c r="Q158" i="17"/>
  <c r="V158" i="17"/>
  <c r="G159" i="17"/>
  <c r="I159" i="17"/>
  <c r="K159" i="17"/>
  <c r="M159" i="17"/>
  <c r="O159" i="17"/>
  <c r="Q159" i="17"/>
  <c r="V159" i="17"/>
  <c r="G160" i="17"/>
  <c r="I160" i="17"/>
  <c r="K160" i="17"/>
  <c r="M160" i="17"/>
  <c r="O160" i="17"/>
  <c r="Q160" i="17"/>
  <c r="V160" i="17"/>
  <c r="G161" i="17"/>
  <c r="I161" i="17"/>
  <c r="K161" i="17"/>
  <c r="M161" i="17"/>
  <c r="O161" i="17"/>
  <c r="Q161" i="17"/>
  <c r="V161" i="17"/>
  <c r="G162" i="17"/>
  <c r="M162" i="17" s="1"/>
  <c r="I162" i="17"/>
  <c r="K162" i="17"/>
  <c r="O162" i="17"/>
  <c r="Q162" i="17"/>
  <c r="V162" i="17"/>
  <c r="G163" i="17"/>
  <c r="M163" i="17" s="1"/>
  <c r="I163" i="17"/>
  <c r="K163" i="17"/>
  <c r="O163" i="17"/>
  <c r="Q163" i="17"/>
  <c r="V163" i="17"/>
  <c r="G164" i="17"/>
  <c r="M164" i="17" s="1"/>
  <c r="I164" i="17"/>
  <c r="K164" i="17"/>
  <c r="O164" i="17"/>
  <c r="Q164" i="17"/>
  <c r="V164" i="17"/>
  <c r="G165" i="17"/>
  <c r="I165" i="17"/>
  <c r="K165" i="17"/>
  <c r="M165" i="17"/>
  <c r="O165" i="17"/>
  <c r="Q165" i="17"/>
  <c r="V165" i="17"/>
  <c r="G166" i="17"/>
  <c r="I166" i="17"/>
  <c r="K166" i="17"/>
  <c r="M166" i="17"/>
  <c r="O166" i="17"/>
  <c r="Q166" i="17"/>
  <c r="V166" i="17"/>
  <c r="G167" i="17"/>
  <c r="M167" i="17" s="1"/>
  <c r="I167" i="17"/>
  <c r="K167" i="17"/>
  <c r="O167" i="17"/>
  <c r="Q167" i="17"/>
  <c r="V167" i="17"/>
  <c r="G168" i="17"/>
  <c r="M168" i="17" s="1"/>
  <c r="I168" i="17"/>
  <c r="K168" i="17"/>
  <c r="O168" i="17"/>
  <c r="Q168" i="17"/>
  <c r="V168" i="17"/>
  <c r="V169" i="17"/>
  <c r="G170" i="17"/>
  <c r="I170" i="17"/>
  <c r="K170" i="17"/>
  <c r="M170" i="17"/>
  <c r="O170" i="17"/>
  <c r="O169" i="17" s="1"/>
  <c r="Q170" i="17"/>
  <c r="Q169" i="17" s="1"/>
  <c r="V170" i="17"/>
  <c r="G171" i="17"/>
  <c r="I171" i="17"/>
  <c r="K171" i="17"/>
  <c r="M171" i="17"/>
  <c r="O171" i="17"/>
  <c r="Q171" i="17"/>
  <c r="V171" i="17"/>
  <c r="G172" i="17"/>
  <c r="I172" i="17"/>
  <c r="I169" i="17" s="1"/>
  <c r="K172" i="17"/>
  <c r="K169" i="17" s="1"/>
  <c r="M172" i="17"/>
  <c r="O172" i="17"/>
  <c r="Q172" i="17"/>
  <c r="V172" i="17"/>
  <c r="G173" i="17"/>
  <c r="I173" i="17"/>
  <c r="K173" i="17"/>
  <c r="M173" i="17"/>
  <c r="O173" i="17"/>
  <c r="Q173" i="17"/>
  <c r="V173" i="17"/>
  <c r="G174" i="17"/>
  <c r="M174" i="17" s="1"/>
  <c r="I174" i="17"/>
  <c r="K174" i="17"/>
  <c r="O174" i="17"/>
  <c r="Q174" i="17"/>
  <c r="V174" i="17"/>
  <c r="G175" i="17"/>
  <c r="M175" i="17" s="1"/>
  <c r="I175" i="17"/>
  <c r="K175" i="17"/>
  <c r="O175" i="17"/>
  <c r="Q175" i="17"/>
  <c r="V175" i="17"/>
  <c r="G176" i="17"/>
  <c r="M176" i="17" s="1"/>
  <c r="I176" i="17"/>
  <c r="K176" i="17"/>
  <c r="O176" i="17"/>
  <c r="Q176" i="17"/>
  <c r="V176" i="17"/>
  <c r="G177" i="17"/>
  <c r="I177" i="17"/>
  <c r="K177" i="17"/>
  <c r="M177" i="17"/>
  <c r="O177" i="17"/>
  <c r="Q177" i="17"/>
  <c r="V177" i="17"/>
  <c r="G179" i="17"/>
  <c r="M179" i="17" s="1"/>
  <c r="M178" i="17" s="1"/>
  <c r="I179" i="17"/>
  <c r="I178" i="17" s="1"/>
  <c r="K179" i="17"/>
  <c r="K178" i="17" s="1"/>
  <c r="O179" i="17"/>
  <c r="O178" i="17" s="1"/>
  <c r="Q179" i="17"/>
  <c r="Q178" i="17" s="1"/>
  <c r="V179" i="17"/>
  <c r="G180" i="17"/>
  <c r="M180" i="17" s="1"/>
  <c r="I180" i="17"/>
  <c r="K180" i="17"/>
  <c r="O180" i="17"/>
  <c r="Q180" i="17"/>
  <c r="V180" i="17"/>
  <c r="V178" i="17" s="1"/>
  <c r="G181" i="17"/>
  <c r="M181" i="17" s="1"/>
  <c r="I181" i="17"/>
  <c r="K181" i="17"/>
  <c r="O181" i="17"/>
  <c r="Q181" i="17"/>
  <c r="V181" i="17"/>
  <c r="G182" i="17"/>
  <c r="I182" i="17"/>
  <c r="K182" i="17"/>
  <c r="M182" i="17"/>
  <c r="O182" i="17"/>
  <c r="Q182" i="17"/>
  <c r="V182" i="17"/>
  <c r="G183" i="17"/>
  <c r="I183" i="17"/>
  <c r="K183" i="17"/>
  <c r="M183" i="17"/>
  <c r="O183" i="17"/>
  <c r="Q183" i="17"/>
  <c r="V183" i="17"/>
  <c r="G184" i="17"/>
  <c r="I184" i="17"/>
  <c r="K184" i="17"/>
  <c r="M184" i="17"/>
  <c r="O184" i="17"/>
  <c r="Q184" i="17"/>
  <c r="V184" i="17"/>
  <c r="G185" i="17"/>
  <c r="I185" i="17"/>
  <c r="K185" i="17"/>
  <c r="M185" i="17"/>
  <c r="O185" i="17"/>
  <c r="Q185" i="17"/>
  <c r="V185" i="17"/>
  <c r="G186" i="17"/>
  <c r="M186" i="17" s="1"/>
  <c r="I186" i="17"/>
  <c r="K186" i="17"/>
  <c r="O186" i="17"/>
  <c r="Q186" i="17"/>
  <c r="V186" i="17"/>
  <c r="G187" i="17"/>
  <c r="M187" i="17" s="1"/>
  <c r="I187" i="17"/>
  <c r="K187" i="17"/>
  <c r="O187" i="17"/>
  <c r="Q187" i="17"/>
  <c r="V187" i="17"/>
  <c r="G188" i="17"/>
  <c r="M188" i="17" s="1"/>
  <c r="I188" i="17"/>
  <c r="K188" i="17"/>
  <c r="O188" i="17"/>
  <c r="Q188" i="17"/>
  <c r="V188" i="17"/>
  <c r="G189" i="17"/>
  <c r="I189" i="17"/>
  <c r="K189" i="17"/>
  <c r="M189" i="17"/>
  <c r="O189" i="17"/>
  <c r="Q189" i="17"/>
  <c r="V189" i="17"/>
  <c r="AE191" i="17"/>
  <c r="G142" i="16"/>
  <c r="BA111" i="16"/>
  <c r="G9" i="16"/>
  <c r="G8" i="16" s="1"/>
  <c r="I9" i="16"/>
  <c r="I8" i="16" s="1"/>
  <c r="K9" i="16"/>
  <c r="K8" i="16" s="1"/>
  <c r="M9" i="16"/>
  <c r="O9" i="16"/>
  <c r="Q9" i="16"/>
  <c r="V9" i="16"/>
  <c r="G10" i="16"/>
  <c r="I10" i="16"/>
  <c r="K10" i="16"/>
  <c r="M10" i="16"/>
  <c r="O10" i="16"/>
  <c r="O8" i="16" s="1"/>
  <c r="Q10" i="16"/>
  <c r="Q8" i="16" s="1"/>
  <c r="V10" i="16"/>
  <c r="G11" i="16"/>
  <c r="M11" i="16" s="1"/>
  <c r="I11" i="16"/>
  <c r="K11" i="16"/>
  <c r="O11" i="16"/>
  <c r="Q11" i="16"/>
  <c r="V11" i="16"/>
  <c r="G12" i="16"/>
  <c r="I12" i="16"/>
  <c r="K12" i="16"/>
  <c r="M12" i="16"/>
  <c r="O12" i="16"/>
  <c r="Q12" i="16"/>
  <c r="V12" i="16"/>
  <c r="V8" i="16" s="1"/>
  <c r="G13" i="16"/>
  <c r="I13" i="16"/>
  <c r="K13" i="16"/>
  <c r="M13" i="16"/>
  <c r="O13" i="16"/>
  <c r="Q13" i="16"/>
  <c r="V13" i="16"/>
  <c r="G14" i="16"/>
  <c r="M14" i="16" s="1"/>
  <c r="I14" i="16"/>
  <c r="K14" i="16"/>
  <c r="O14" i="16"/>
  <c r="Q14" i="16"/>
  <c r="V14" i="16"/>
  <c r="G15" i="16"/>
  <c r="I15" i="16"/>
  <c r="K15" i="16"/>
  <c r="M15" i="16"/>
  <c r="O15" i="16"/>
  <c r="Q15" i="16"/>
  <c r="V15" i="16"/>
  <c r="G16" i="16"/>
  <c r="M16" i="16" s="1"/>
  <c r="I16" i="16"/>
  <c r="K16" i="16"/>
  <c r="O16" i="16"/>
  <c r="Q16" i="16"/>
  <c r="V16" i="16"/>
  <c r="G17" i="16"/>
  <c r="I17" i="16"/>
  <c r="K17" i="16"/>
  <c r="M17" i="16"/>
  <c r="O17" i="16"/>
  <c r="Q17" i="16"/>
  <c r="V17" i="16"/>
  <c r="G18" i="16"/>
  <c r="M18" i="16" s="1"/>
  <c r="I18" i="16"/>
  <c r="K18" i="16"/>
  <c r="O18" i="16"/>
  <c r="Q18" i="16"/>
  <c r="V18" i="16"/>
  <c r="G20" i="16"/>
  <c r="I20" i="16"/>
  <c r="K20" i="16"/>
  <c r="M20" i="16"/>
  <c r="O20" i="16"/>
  <c r="Q20" i="16"/>
  <c r="V20" i="16"/>
  <c r="V19" i="16" s="1"/>
  <c r="G21" i="16"/>
  <c r="G19" i="16" s="1"/>
  <c r="I21" i="16"/>
  <c r="K21" i="16"/>
  <c r="M21" i="16"/>
  <c r="O21" i="16"/>
  <c r="Q21" i="16"/>
  <c r="V21" i="16"/>
  <c r="G22" i="16"/>
  <c r="I22" i="16"/>
  <c r="K22" i="16"/>
  <c r="M22" i="16"/>
  <c r="O22" i="16"/>
  <c r="O19" i="16" s="1"/>
  <c r="Q22" i="16"/>
  <c r="V22" i="16"/>
  <c r="G23" i="16"/>
  <c r="M23" i="16" s="1"/>
  <c r="I23" i="16"/>
  <c r="I19" i="16" s="1"/>
  <c r="K23" i="16"/>
  <c r="O23" i="16"/>
  <c r="Q23" i="16"/>
  <c r="V23" i="16"/>
  <c r="G24" i="16"/>
  <c r="I24" i="16"/>
  <c r="K24" i="16"/>
  <c r="M24" i="16"/>
  <c r="O24" i="16"/>
  <c r="Q24" i="16"/>
  <c r="V24" i="16"/>
  <c r="G25" i="16"/>
  <c r="M25" i="16" s="1"/>
  <c r="I25" i="16"/>
  <c r="K25" i="16"/>
  <c r="O25" i="16"/>
  <c r="Q25" i="16"/>
  <c r="V25" i="16"/>
  <c r="G26" i="16"/>
  <c r="M26" i="16" s="1"/>
  <c r="I26" i="16"/>
  <c r="K26" i="16"/>
  <c r="O26" i="16"/>
  <c r="Q26" i="16"/>
  <c r="V26" i="16"/>
  <c r="G27" i="16"/>
  <c r="I27" i="16"/>
  <c r="K27" i="16"/>
  <c r="M27" i="16"/>
  <c r="O27" i="16"/>
  <c r="Q27" i="16"/>
  <c r="V27" i="16"/>
  <c r="G29" i="16"/>
  <c r="M29" i="16" s="1"/>
  <c r="I29" i="16"/>
  <c r="K29" i="16"/>
  <c r="K19" i="16" s="1"/>
  <c r="O29" i="16"/>
  <c r="Q29" i="16"/>
  <c r="V29" i="16"/>
  <c r="G30" i="16"/>
  <c r="I30" i="16"/>
  <c r="K30" i="16"/>
  <c r="M30" i="16"/>
  <c r="O30" i="16"/>
  <c r="Q30" i="16"/>
  <c r="V30" i="16"/>
  <c r="G31" i="16"/>
  <c r="M31" i="16" s="1"/>
  <c r="I31" i="16"/>
  <c r="K31" i="16"/>
  <c r="O31" i="16"/>
  <c r="Q31" i="16"/>
  <c r="V31" i="16"/>
  <c r="G32" i="16"/>
  <c r="M32" i="16" s="1"/>
  <c r="I32" i="16"/>
  <c r="K32" i="16"/>
  <c r="O32" i="16"/>
  <c r="Q32" i="16"/>
  <c r="Q19" i="16" s="1"/>
  <c r="V32" i="16"/>
  <c r="G34" i="16"/>
  <c r="G33" i="16" s="1"/>
  <c r="I34" i="16"/>
  <c r="I33" i="16" s="1"/>
  <c r="K34" i="16"/>
  <c r="K33" i="16" s="1"/>
  <c r="M34" i="16"/>
  <c r="O34" i="16"/>
  <c r="Q34" i="16"/>
  <c r="V34" i="16"/>
  <c r="G37" i="16"/>
  <c r="I37" i="16"/>
  <c r="K37" i="16"/>
  <c r="M37" i="16"/>
  <c r="O37" i="16"/>
  <c r="O33" i="16" s="1"/>
  <c r="Q37" i="16"/>
  <c r="Q33" i="16" s="1"/>
  <c r="V37" i="16"/>
  <c r="G40" i="16"/>
  <c r="M40" i="16" s="1"/>
  <c r="I40" i="16"/>
  <c r="K40" i="16"/>
  <c r="O40" i="16"/>
  <c r="Q40" i="16"/>
  <c r="V40" i="16"/>
  <c r="G43" i="16"/>
  <c r="I43" i="16"/>
  <c r="K43" i="16"/>
  <c r="M43" i="16"/>
  <c r="O43" i="16"/>
  <c r="Q43" i="16"/>
  <c r="V43" i="16"/>
  <c r="V33" i="16" s="1"/>
  <c r="G46" i="16"/>
  <c r="M46" i="16" s="1"/>
  <c r="I46" i="16"/>
  <c r="K46" i="16"/>
  <c r="O46" i="16"/>
  <c r="Q46" i="16"/>
  <c r="V46" i="16"/>
  <c r="G49" i="16"/>
  <c r="M49" i="16" s="1"/>
  <c r="I49" i="16"/>
  <c r="K49" i="16"/>
  <c r="O49" i="16"/>
  <c r="Q49" i="16"/>
  <c r="V49" i="16"/>
  <c r="G50" i="16"/>
  <c r="I50" i="16"/>
  <c r="K50" i="16"/>
  <c r="M50" i="16"/>
  <c r="O50" i="16"/>
  <c r="Q50" i="16"/>
  <c r="V50" i="16"/>
  <c r="G51" i="16"/>
  <c r="M51" i="16" s="1"/>
  <c r="I51" i="16"/>
  <c r="K51" i="16"/>
  <c r="O51" i="16"/>
  <c r="Q51" i="16"/>
  <c r="V51" i="16"/>
  <c r="G52" i="16"/>
  <c r="I52" i="16"/>
  <c r="K52" i="16"/>
  <c r="M52" i="16"/>
  <c r="O52" i="16"/>
  <c r="Q52" i="16"/>
  <c r="V52" i="16"/>
  <c r="G53" i="16"/>
  <c r="M53" i="16" s="1"/>
  <c r="I53" i="16"/>
  <c r="K53" i="16"/>
  <c r="O53" i="16"/>
  <c r="Q53" i="16"/>
  <c r="V53" i="16"/>
  <c r="G54" i="16"/>
  <c r="M54" i="16" s="1"/>
  <c r="I54" i="16"/>
  <c r="K54" i="16"/>
  <c r="O54" i="16"/>
  <c r="Q54" i="16"/>
  <c r="V54" i="16"/>
  <c r="G55" i="16"/>
  <c r="I55" i="16"/>
  <c r="K55" i="16"/>
  <c r="M55" i="16"/>
  <c r="O55" i="16"/>
  <c r="Q55" i="16"/>
  <c r="V55" i="16"/>
  <c r="G57" i="16"/>
  <c r="I57" i="16"/>
  <c r="I56" i="16" s="1"/>
  <c r="K57" i="16"/>
  <c r="M57" i="16"/>
  <c r="O57" i="16"/>
  <c r="O56" i="16" s="1"/>
  <c r="Q57" i="16"/>
  <c r="Q56" i="16" s="1"/>
  <c r="V57" i="16"/>
  <c r="V56" i="16" s="1"/>
  <c r="G58" i="16"/>
  <c r="M58" i="16" s="1"/>
  <c r="I58" i="16"/>
  <c r="K58" i="16"/>
  <c r="O58" i="16"/>
  <c r="Q58" i="16"/>
  <c r="V58" i="16"/>
  <c r="G59" i="16"/>
  <c r="I59" i="16"/>
  <c r="K59" i="16"/>
  <c r="K56" i="16" s="1"/>
  <c r="M59" i="16"/>
  <c r="O59" i="16"/>
  <c r="Q59" i="16"/>
  <c r="V59" i="16"/>
  <c r="G60" i="16"/>
  <c r="M60" i="16" s="1"/>
  <c r="I60" i="16"/>
  <c r="K60" i="16"/>
  <c r="O60" i="16"/>
  <c r="Q60" i="16"/>
  <c r="V60" i="16"/>
  <c r="G61" i="16"/>
  <c r="M61" i="16" s="1"/>
  <c r="I61" i="16"/>
  <c r="K61" i="16"/>
  <c r="O61" i="16"/>
  <c r="Q61" i="16"/>
  <c r="V61" i="16"/>
  <c r="G62" i="16"/>
  <c r="I62" i="16"/>
  <c r="K62" i="16"/>
  <c r="M62" i="16"/>
  <c r="O62" i="16"/>
  <c r="Q62" i="16"/>
  <c r="V62" i="16"/>
  <c r="G63" i="16"/>
  <c r="M63" i="16" s="1"/>
  <c r="I63" i="16"/>
  <c r="K63" i="16"/>
  <c r="O63" i="16"/>
  <c r="Q63" i="16"/>
  <c r="V63" i="16"/>
  <c r="G64" i="16"/>
  <c r="I64" i="16"/>
  <c r="K64" i="16"/>
  <c r="M64" i="16"/>
  <c r="O64" i="16"/>
  <c r="Q64" i="16"/>
  <c r="V64" i="16"/>
  <c r="G65" i="16"/>
  <c r="M65" i="16" s="1"/>
  <c r="I65" i="16"/>
  <c r="K65" i="16"/>
  <c r="O65" i="16"/>
  <c r="Q65" i="16"/>
  <c r="V65" i="16"/>
  <c r="G66" i="16"/>
  <c r="M66" i="16" s="1"/>
  <c r="I66" i="16"/>
  <c r="K66" i="16"/>
  <c r="O66" i="16"/>
  <c r="Q66" i="16"/>
  <c r="V66" i="16"/>
  <c r="G67" i="16"/>
  <c r="I67" i="16"/>
  <c r="K67" i="16"/>
  <c r="M67" i="16"/>
  <c r="O67" i="16"/>
  <c r="Q67" i="16"/>
  <c r="V67" i="16"/>
  <c r="G68" i="16"/>
  <c r="I68" i="16"/>
  <c r="K68" i="16"/>
  <c r="M68" i="16"/>
  <c r="O68" i="16"/>
  <c r="Q68" i="16"/>
  <c r="V68" i="16"/>
  <c r="G69" i="16"/>
  <c r="I69" i="16"/>
  <c r="K69" i="16"/>
  <c r="M69" i="16"/>
  <c r="O69" i="16"/>
  <c r="Q69" i="16"/>
  <c r="V69" i="16"/>
  <c r="G70" i="16"/>
  <c r="M70" i="16" s="1"/>
  <c r="I70" i="16"/>
  <c r="K70" i="16"/>
  <c r="O70" i="16"/>
  <c r="Q70" i="16"/>
  <c r="V70" i="16"/>
  <c r="G71" i="16"/>
  <c r="I71" i="16"/>
  <c r="K71" i="16"/>
  <c r="M71" i="16"/>
  <c r="O71" i="16"/>
  <c r="Q71" i="16"/>
  <c r="V71" i="16"/>
  <c r="G72" i="16"/>
  <c r="I72" i="16"/>
  <c r="K72" i="16"/>
  <c r="M72" i="16"/>
  <c r="O72" i="16"/>
  <c r="Q72" i="16"/>
  <c r="V72" i="16"/>
  <c r="G73" i="16"/>
  <c r="M73" i="16" s="1"/>
  <c r="I73" i="16"/>
  <c r="K73" i="16"/>
  <c r="O73" i="16"/>
  <c r="Q73" i="16"/>
  <c r="V73" i="16"/>
  <c r="G74" i="16"/>
  <c r="I74" i="16"/>
  <c r="K74" i="16"/>
  <c r="M74" i="16"/>
  <c r="O74" i="16"/>
  <c r="Q74" i="16"/>
  <c r="V74" i="16"/>
  <c r="G75" i="16"/>
  <c r="M75" i="16" s="1"/>
  <c r="I75" i="16"/>
  <c r="K75" i="16"/>
  <c r="O75" i="16"/>
  <c r="Q75" i="16"/>
  <c r="V75" i="16"/>
  <c r="G76" i="16"/>
  <c r="I76" i="16"/>
  <c r="K76" i="16"/>
  <c r="M76" i="16"/>
  <c r="O76" i="16"/>
  <c r="Q76" i="16"/>
  <c r="V76" i="16"/>
  <c r="G77" i="16"/>
  <c r="M77" i="16" s="1"/>
  <c r="I77" i="16"/>
  <c r="K77" i="16"/>
  <c r="O77" i="16"/>
  <c r="Q77" i="16"/>
  <c r="V77" i="16"/>
  <c r="G78" i="16"/>
  <c r="M78" i="16" s="1"/>
  <c r="I78" i="16"/>
  <c r="K78" i="16"/>
  <c r="O78" i="16"/>
  <c r="Q78" i="16"/>
  <c r="V78" i="16"/>
  <c r="G79" i="16"/>
  <c r="I79" i="16"/>
  <c r="K79" i="16"/>
  <c r="M79" i="16"/>
  <c r="O79" i="16"/>
  <c r="Q79" i="16"/>
  <c r="V79" i="16"/>
  <c r="G80" i="16"/>
  <c r="I80" i="16"/>
  <c r="K80" i="16"/>
  <c r="M80" i="16"/>
  <c r="O80" i="16"/>
  <c r="Q80" i="16"/>
  <c r="V80" i="16"/>
  <c r="G81" i="16"/>
  <c r="I81" i="16"/>
  <c r="K81" i="16"/>
  <c r="M81" i="16"/>
  <c r="O81" i="16"/>
  <c r="Q81" i="16"/>
  <c r="V81" i="16"/>
  <c r="G82" i="16"/>
  <c r="M82" i="16" s="1"/>
  <c r="I82" i="16"/>
  <c r="K82" i="16"/>
  <c r="O82" i="16"/>
  <c r="Q82" i="16"/>
  <c r="V82" i="16"/>
  <c r="G83" i="16"/>
  <c r="I83" i="16"/>
  <c r="K83" i="16"/>
  <c r="M83" i="16"/>
  <c r="O83" i="16"/>
  <c r="Q83" i="16"/>
  <c r="V83" i="16"/>
  <c r="G84" i="16"/>
  <c r="M84" i="16" s="1"/>
  <c r="I84" i="16"/>
  <c r="K84" i="16"/>
  <c r="O84" i="16"/>
  <c r="Q84" i="16"/>
  <c r="V84" i="16"/>
  <c r="G85" i="16"/>
  <c r="M85" i="16" s="1"/>
  <c r="I85" i="16"/>
  <c r="K85" i="16"/>
  <c r="O85" i="16"/>
  <c r="Q85" i="16"/>
  <c r="V85" i="16"/>
  <c r="G86" i="16"/>
  <c r="I86" i="16"/>
  <c r="K86" i="16"/>
  <c r="M86" i="16"/>
  <c r="O86" i="16"/>
  <c r="Q86" i="16"/>
  <c r="V86" i="16"/>
  <c r="G87" i="16"/>
  <c r="M87" i="16" s="1"/>
  <c r="I87" i="16"/>
  <c r="K87" i="16"/>
  <c r="O87" i="16"/>
  <c r="Q87" i="16"/>
  <c r="V87" i="16"/>
  <c r="G88" i="16"/>
  <c r="I88" i="16"/>
  <c r="K88" i="16"/>
  <c r="M88" i="16"/>
  <c r="O88" i="16"/>
  <c r="Q88" i="16"/>
  <c r="V88" i="16"/>
  <c r="G89" i="16"/>
  <c r="M89" i="16" s="1"/>
  <c r="I89" i="16"/>
  <c r="K89" i="16"/>
  <c r="O89" i="16"/>
  <c r="Q89" i="16"/>
  <c r="V89" i="16"/>
  <c r="G91" i="16"/>
  <c r="I91" i="16"/>
  <c r="K91" i="16"/>
  <c r="M91" i="16"/>
  <c r="O91" i="16"/>
  <c r="Q91" i="16"/>
  <c r="V91" i="16"/>
  <c r="V90" i="16" s="1"/>
  <c r="G92" i="16"/>
  <c r="G90" i="16" s="1"/>
  <c r="I92" i="16"/>
  <c r="K92" i="16"/>
  <c r="M92" i="16"/>
  <c r="O92" i="16"/>
  <c r="Q92" i="16"/>
  <c r="V92" i="16"/>
  <c r="G93" i="16"/>
  <c r="I93" i="16"/>
  <c r="K93" i="16"/>
  <c r="M93" i="16"/>
  <c r="O93" i="16"/>
  <c r="O90" i="16" s="1"/>
  <c r="Q93" i="16"/>
  <c r="V93" i="16"/>
  <c r="G94" i="16"/>
  <c r="M94" i="16" s="1"/>
  <c r="I94" i="16"/>
  <c r="I90" i="16" s="1"/>
  <c r="K94" i="16"/>
  <c r="O94" i="16"/>
  <c r="Q94" i="16"/>
  <c r="V94" i="16"/>
  <c r="G95" i="16"/>
  <c r="I95" i="16"/>
  <c r="K95" i="16"/>
  <c r="M95" i="16"/>
  <c r="O95" i="16"/>
  <c r="Q95" i="16"/>
  <c r="V95" i="16"/>
  <c r="G96" i="16"/>
  <c r="M96" i="16" s="1"/>
  <c r="I96" i="16"/>
  <c r="K96" i="16"/>
  <c r="O96" i="16"/>
  <c r="Q96" i="16"/>
  <c r="V96" i="16"/>
  <c r="G97" i="16"/>
  <c r="M97" i="16" s="1"/>
  <c r="I97" i="16"/>
  <c r="K97" i="16"/>
  <c r="O97" i="16"/>
  <c r="Q97" i="16"/>
  <c r="V97" i="16"/>
  <c r="G98" i="16"/>
  <c r="I98" i="16"/>
  <c r="K98" i="16"/>
  <c r="M98" i="16"/>
  <c r="O98" i="16"/>
  <c r="Q98" i="16"/>
  <c r="V98" i="16"/>
  <c r="G99" i="16"/>
  <c r="M99" i="16" s="1"/>
  <c r="I99" i="16"/>
  <c r="K99" i="16"/>
  <c r="K90" i="16" s="1"/>
  <c r="O99" i="16"/>
  <c r="Q99" i="16"/>
  <c r="V99" i="16"/>
  <c r="G100" i="16"/>
  <c r="I100" i="16"/>
  <c r="K100" i="16"/>
  <c r="M100" i="16"/>
  <c r="O100" i="16"/>
  <c r="Q100" i="16"/>
  <c r="V100" i="16"/>
  <c r="G101" i="16"/>
  <c r="M101" i="16" s="1"/>
  <c r="I101" i="16"/>
  <c r="K101" i="16"/>
  <c r="O101" i="16"/>
  <c r="Q101" i="16"/>
  <c r="V101" i="16"/>
  <c r="G102" i="16"/>
  <c r="M102" i="16" s="1"/>
  <c r="I102" i="16"/>
  <c r="K102" i="16"/>
  <c r="O102" i="16"/>
  <c r="Q102" i="16"/>
  <c r="Q90" i="16" s="1"/>
  <c r="V102" i="16"/>
  <c r="G103" i="16"/>
  <c r="I103" i="16"/>
  <c r="K103" i="16"/>
  <c r="M103" i="16"/>
  <c r="O103" i="16"/>
  <c r="Q103" i="16"/>
  <c r="V103" i="16"/>
  <c r="G104" i="16"/>
  <c r="I104" i="16"/>
  <c r="K104" i="16"/>
  <c r="M104" i="16"/>
  <c r="O104" i="16"/>
  <c r="Q104" i="16"/>
  <c r="V104" i="16"/>
  <c r="G105" i="16"/>
  <c r="I105" i="16"/>
  <c r="K105" i="16"/>
  <c r="M105" i="16"/>
  <c r="O105" i="16"/>
  <c r="Q105" i="16"/>
  <c r="V105" i="16"/>
  <c r="G106" i="16"/>
  <c r="M106" i="16" s="1"/>
  <c r="I106" i="16"/>
  <c r="K106" i="16"/>
  <c r="O106" i="16"/>
  <c r="Q106" i="16"/>
  <c r="V106" i="16"/>
  <c r="G107" i="16"/>
  <c r="I107" i="16"/>
  <c r="K107" i="16"/>
  <c r="M107" i="16"/>
  <c r="O107" i="16"/>
  <c r="Q107" i="16"/>
  <c r="V107" i="16"/>
  <c r="G108" i="16"/>
  <c r="M108" i="16" s="1"/>
  <c r="I108" i="16"/>
  <c r="K108" i="16"/>
  <c r="O108" i="16"/>
  <c r="Q108" i="16"/>
  <c r="V108" i="16"/>
  <c r="G109" i="16"/>
  <c r="M109" i="16" s="1"/>
  <c r="I109" i="16"/>
  <c r="K109" i="16"/>
  <c r="O109" i="16"/>
  <c r="Q109" i="16"/>
  <c r="V109" i="16"/>
  <c r="G110" i="16"/>
  <c r="I110" i="16"/>
  <c r="K110" i="16"/>
  <c r="M110" i="16"/>
  <c r="O110" i="16"/>
  <c r="Q110" i="16"/>
  <c r="V110" i="16"/>
  <c r="G113" i="16"/>
  <c r="M113" i="16" s="1"/>
  <c r="I113" i="16"/>
  <c r="K113" i="16"/>
  <c r="O113" i="16"/>
  <c r="Q113" i="16"/>
  <c r="V113" i="16"/>
  <c r="G114" i="16"/>
  <c r="I114" i="16"/>
  <c r="K114" i="16"/>
  <c r="M114" i="16"/>
  <c r="O114" i="16"/>
  <c r="Q114" i="16"/>
  <c r="V114" i="16"/>
  <c r="G115" i="16"/>
  <c r="M115" i="16" s="1"/>
  <c r="I115" i="16"/>
  <c r="K115" i="16"/>
  <c r="O115" i="16"/>
  <c r="Q115" i="16"/>
  <c r="V115" i="16"/>
  <c r="I116" i="16"/>
  <c r="K116" i="16"/>
  <c r="Q116" i="16"/>
  <c r="G117" i="16"/>
  <c r="I117" i="16"/>
  <c r="K117" i="16"/>
  <c r="M117" i="16"/>
  <c r="M116" i="16" s="1"/>
  <c r="O117" i="16"/>
  <c r="Q117" i="16"/>
  <c r="V117" i="16"/>
  <c r="V116" i="16" s="1"/>
  <c r="G118" i="16"/>
  <c r="G116" i="16" s="1"/>
  <c r="I118" i="16"/>
  <c r="K118" i="16"/>
  <c r="M118" i="16"/>
  <c r="O118" i="16"/>
  <c r="Q118" i="16"/>
  <c r="V118" i="16"/>
  <c r="G119" i="16"/>
  <c r="I119" i="16"/>
  <c r="K119" i="16"/>
  <c r="M119" i="16"/>
  <c r="O119" i="16"/>
  <c r="O116" i="16" s="1"/>
  <c r="Q119" i="16"/>
  <c r="V119" i="16"/>
  <c r="I122" i="16"/>
  <c r="G123" i="16"/>
  <c r="I123" i="16"/>
  <c r="K123" i="16"/>
  <c r="K122" i="16" s="1"/>
  <c r="M123" i="16"/>
  <c r="O123" i="16"/>
  <c r="O122" i="16" s="1"/>
  <c r="Q123" i="16"/>
  <c r="Q122" i="16" s="1"/>
  <c r="V123" i="16"/>
  <c r="V122" i="16" s="1"/>
  <c r="G124" i="16"/>
  <c r="I124" i="16"/>
  <c r="K124" i="16"/>
  <c r="M124" i="16"/>
  <c r="O124" i="16"/>
  <c r="Q124" i="16"/>
  <c r="V124" i="16"/>
  <c r="G125" i="16"/>
  <c r="G122" i="16" s="1"/>
  <c r="I125" i="16"/>
  <c r="K125" i="16"/>
  <c r="O125" i="16"/>
  <c r="Q125" i="16"/>
  <c r="V125" i="16"/>
  <c r="G126" i="16"/>
  <c r="I126" i="16"/>
  <c r="K126" i="16"/>
  <c r="M126" i="16"/>
  <c r="O126" i="16"/>
  <c r="Q126" i="16"/>
  <c r="V126" i="16"/>
  <c r="G127" i="16"/>
  <c r="M127" i="16" s="1"/>
  <c r="I127" i="16"/>
  <c r="K127" i="16"/>
  <c r="O127" i="16"/>
  <c r="Q127" i="16"/>
  <c r="V127" i="16"/>
  <c r="G128" i="16"/>
  <c r="I128" i="16"/>
  <c r="K128" i="16"/>
  <c r="M128" i="16"/>
  <c r="O128" i="16"/>
  <c r="Q128" i="16"/>
  <c r="V128" i="16"/>
  <c r="G129" i="16"/>
  <c r="M129" i="16" s="1"/>
  <c r="I129" i="16"/>
  <c r="K129" i="16"/>
  <c r="O129" i="16"/>
  <c r="Q129" i="16"/>
  <c r="V129" i="16"/>
  <c r="G130" i="16"/>
  <c r="M130" i="16" s="1"/>
  <c r="I130" i="16"/>
  <c r="K130" i="16"/>
  <c r="O130" i="16"/>
  <c r="Q130" i="16"/>
  <c r="V130" i="16"/>
  <c r="G131" i="16"/>
  <c r="I131" i="16"/>
  <c r="K131" i="16"/>
  <c r="M131" i="16"/>
  <c r="O131" i="16"/>
  <c r="Q131" i="16"/>
  <c r="V131" i="16"/>
  <c r="G134" i="16"/>
  <c r="K134" i="16"/>
  <c r="M134" i="16"/>
  <c r="G135" i="16"/>
  <c r="I135" i="16"/>
  <c r="I134" i="16" s="1"/>
  <c r="K135" i="16"/>
  <c r="M135" i="16"/>
  <c r="O135" i="16"/>
  <c r="O134" i="16" s="1"/>
  <c r="Q135" i="16"/>
  <c r="Q134" i="16" s="1"/>
  <c r="V135" i="16"/>
  <c r="V134" i="16" s="1"/>
  <c r="G136" i="16"/>
  <c r="I136" i="16"/>
  <c r="G137" i="16"/>
  <c r="I137" i="16"/>
  <c r="K137" i="16"/>
  <c r="K136" i="16" s="1"/>
  <c r="M137" i="16"/>
  <c r="M136" i="16" s="1"/>
  <c r="O137" i="16"/>
  <c r="O136" i="16" s="1"/>
  <c r="Q137" i="16"/>
  <c r="Q136" i="16" s="1"/>
  <c r="V137" i="16"/>
  <c r="V136" i="16" s="1"/>
  <c r="G139" i="16"/>
  <c r="G138" i="16" s="1"/>
  <c r="I139" i="16"/>
  <c r="I138" i="16" s="1"/>
  <c r="K139" i="16"/>
  <c r="K138" i="16" s="1"/>
  <c r="M139" i="16"/>
  <c r="M138" i="16" s="1"/>
  <c r="O139" i="16"/>
  <c r="O138" i="16" s="1"/>
  <c r="Q139" i="16"/>
  <c r="Q138" i="16" s="1"/>
  <c r="V139" i="16"/>
  <c r="G140" i="16"/>
  <c r="I140" i="16"/>
  <c r="K140" i="16"/>
  <c r="M140" i="16"/>
  <c r="O140" i="16"/>
  <c r="Q140" i="16"/>
  <c r="V140" i="16"/>
  <c r="V138" i="16" s="1"/>
  <c r="AE142" i="16"/>
  <c r="G45" i="15"/>
  <c r="G9" i="15"/>
  <c r="G8" i="15" s="1"/>
  <c r="I9" i="15"/>
  <c r="I8" i="15" s="1"/>
  <c r="K9" i="15"/>
  <c r="K8" i="15" s="1"/>
  <c r="M9" i="15"/>
  <c r="O9" i="15"/>
  <c r="O8" i="15" s="1"/>
  <c r="Q9" i="15"/>
  <c r="V9" i="15"/>
  <c r="G12" i="15"/>
  <c r="I12" i="15"/>
  <c r="K12" i="15"/>
  <c r="M12" i="15"/>
  <c r="O12" i="15"/>
  <c r="Q12" i="15"/>
  <c r="Q8" i="15" s="1"/>
  <c r="V12" i="15"/>
  <c r="V8" i="15" s="1"/>
  <c r="G15" i="15"/>
  <c r="M15" i="15" s="1"/>
  <c r="I15" i="15"/>
  <c r="K15" i="15"/>
  <c r="O15" i="15"/>
  <c r="Q15" i="15"/>
  <c r="V15" i="15"/>
  <c r="G16" i="15"/>
  <c r="I16" i="15"/>
  <c r="K16" i="15"/>
  <c r="M16" i="15"/>
  <c r="O16" i="15"/>
  <c r="Q16" i="15"/>
  <c r="V16" i="15"/>
  <c r="G17" i="15"/>
  <c r="M17" i="15" s="1"/>
  <c r="I17" i="15"/>
  <c r="K17" i="15"/>
  <c r="O17" i="15"/>
  <c r="Q17" i="15"/>
  <c r="V17" i="15"/>
  <c r="G18" i="15"/>
  <c r="I18" i="15"/>
  <c r="K18" i="15"/>
  <c r="M18" i="15"/>
  <c r="O18" i="15"/>
  <c r="Q18" i="15"/>
  <c r="V18" i="15"/>
  <c r="G19" i="15"/>
  <c r="I19" i="15"/>
  <c r="K19" i="15"/>
  <c r="M19" i="15"/>
  <c r="O19" i="15"/>
  <c r="Q19" i="15"/>
  <c r="V19" i="15"/>
  <c r="G20" i="15"/>
  <c r="I20" i="15"/>
  <c r="K20" i="15"/>
  <c r="M20" i="15"/>
  <c r="O20" i="15"/>
  <c r="Q20" i="15"/>
  <c r="V20" i="15"/>
  <c r="G21" i="15"/>
  <c r="I21" i="15"/>
  <c r="K21" i="15"/>
  <c r="M21" i="15"/>
  <c r="O21" i="15"/>
  <c r="Q21" i="15"/>
  <c r="V21" i="15"/>
  <c r="G22" i="15"/>
  <c r="M22" i="15" s="1"/>
  <c r="I22" i="15"/>
  <c r="K22" i="15"/>
  <c r="O22" i="15"/>
  <c r="Q22" i="15"/>
  <c r="V22" i="15"/>
  <c r="G23" i="15"/>
  <c r="I23" i="15"/>
  <c r="K23" i="15"/>
  <c r="M23" i="15"/>
  <c r="O23" i="15"/>
  <c r="Q23" i="15"/>
  <c r="V23" i="15"/>
  <c r="G24" i="15"/>
  <c r="M24" i="15" s="1"/>
  <c r="I24" i="15"/>
  <c r="K24" i="15"/>
  <c r="O24" i="15"/>
  <c r="Q24" i="15"/>
  <c r="V24" i="15"/>
  <c r="G25" i="15"/>
  <c r="I25" i="15"/>
  <c r="K25" i="15"/>
  <c r="M25" i="15"/>
  <c r="O25" i="15"/>
  <c r="Q25" i="15"/>
  <c r="V25" i="15"/>
  <c r="G26" i="15"/>
  <c r="I26" i="15"/>
  <c r="K26" i="15"/>
  <c r="M26" i="15"/>
  <c r="O26" i="15"/>
  <c r="Q26" i="15"/>
  <c r="V26" i="15"/>
  <c r="I29" i="15"/>
  <c r="K29" i="15"/>
  <c r="G30" i="15"/>
  <c r="I30" i="15"/>
  <c r="K30" i="15"/>
  <c r="M30" i="15"/>
  <c r="O30" i="15"/>
  <c r="O29" i="15" s="1"/>
  <c r="Q30" i="15"/>
  <c r="Q29" i="15" s="1"/>
  <c r="V30" i="15"/>
  <c r="V29" i="15" s="1"/>
  <c r="G31" i="15"/>
  <c r="M31" i="15" s="1"/>
  <c r="I31" i="15"/>
  <c r="K31" i="15"/>
  <c r="O31" i="15"/>
  <c r="Q31" i="15"/>
  <c r="V31" i="15"/>
  <c r="G32" i="15"/>
  <c r="I32" i="15"/>
  <c r="K32" i="15"/>
  <c r="M32" i="15"/>
  <c r="O32" i="15"/>
  <c r="Q32" i="15"/>
  <c r="V32" i="15"/>
  <c r="O35" i="15"/>
  <c r="Q35" i="15"/>
  <c r="V35" i="15"/>
  <c r="G36" i="15"/>
  <c r="G35" i="15" s="1"/>
  <c r="I36" i="15"/>
  <c r="I35" i="15" s="1"/>
  <c r="K36" i="15"/>
  <c r="K35" i="15" s="1"/>
  <c r="M36" i="15"/>
  <c r="M35" i="15" s="1"/>
  <c r="O36" i="15"/>
  <c r="Q36" i="15"/>
  <c r="V36" i="15"/>
  <c r="K39" i="15"/>
  <c r="O39" i="15"/>
  <c r="Q39" i="15"/>
  <c r="V39" i="15"/>
  <c r="G40" i="15"/>
  <c r="M40" i="15" s="1"/>
  <c r="M39" i="15" s="1"/>
  <c r="I40" i="15"/>
  <c r="I39" i="15" s="1"/>
  <c r="K40" i="15"/>
  <c r="O40" i="15"/>
  <c r="Q40" i="15"/>
  <c r="V40" i="15"/>
  <c r="I41" i="15"/>
  <c r="Q41" i="15"/>
  <c r="V41" i="15"/>
  <c r="G42" i="15"/>
  <c r="I42" i="15"/>
  <c r="K42" i="15"/>
  <c r="M42" i="15"/>
  <c r="O42" i="15"/>
  <c r="Q42" i="15"/>
  <c r="V42" i="15"/>
  <c r="G43" i="15"/>
  <c r="G41" i="15" s="1"/>
  <c r="I43" i="15"/>
  <c r="K43" i="15"/>
  <c r="K41" i="15" s="1"/>
  <c r="M43" i="15"/>
  <c r="M41" i="15" s="1"/>
  <c r="O43" i="15"/>
  <c r="O41" i="15" s="1"/>
  <c r="Q43" i="15"/>
  <c r="V43" i="15"/>
  <c r="AE45" i="15"/>
  <c r="G366" i="14"/>
  <c r="BA23" i="14"/>
  <c r="BA22" i="14"/>
  <c r="BA14" i="14"/>
  <c r="BA13" i="14"/>
  <c r="BA11" i="14"/>
  <c r="BA10" i="14"/>
  <c r="O8" i="14"/>
  <c r="G9" i="14"/>
  <c r="I9" i="14"/>
  <c r="K9" i="14"/>
  <c r="M9" i="14"/>
  <c r="O9" i="14"/>
  <c r="Q9" i="14"/>
  <c r="V9" i="14"/>
  <c r="V8" i="14" s="1"/>
  <c r="G12" i="14"/>
  <c r="G8" i="14" s="1"/>
  <c r="I12" i="14"/>
  <c r="I8" i="14" s="1"/>
  <c r="K12" i="14"/>
  <c r="K8" i="14" s="1"/>
  <c r="M12" i="14"/>
  <c r="O12" i="14"/>
  <c r="Q12" i="14"/>
  <c r="V12" i="14"/>
  <c r="G15" i="14"/>
  <c r="M15" i="14" s="1"/>
  <c r="I15" i="14"/>
  <c r="K15" i="14"/>
  <c r="O15" i="14"/>
  <c r="Q15" i="14"/>
  <c r="V15" i="14"/>
  <c r="G18" i="14"/>
  <c r="M18" i="14" s="1"/>
  <c r="I18" i="14"/>
  <c r="K18" i="14"/>
  <c r="O18" i="14"/>
  <c r="Q18" i="14"/>
  <c r="V18" i="14"/>
  <c r="G21" i="14"/>
  <c r="I21" i="14"/>
  <c r="K21" i="14"/>
  <c r="M21" i="14"/>
  <c r="O21" i="14"/>
  <c r="Q21" i="14"/>
  <c r="Q8" i="14" s="1"/>
  <c r="V21" i="14"/>
  <c r="G24" i="14"/>
  <c r="I24" i="14"/>
  <c r="K24" i="14"/>
  <c r="M24" i="14"/>
  <c r="O24" i="14"/>
  <c r="Q24" i="14"/>
  <c r="V24" i="14"/>
  <c r="G27" i="14"/>
  <c r="I27" i="14"/>
  <c r="K27" i="14"/>
  <c r="M27" i="14"/>
  <c r="O27" i="14"/>
  <c r="Q27" i="14"/>
  <c r="V27" i="14"/>
  <c r="G30" i="14"/>
  <c r="I30" i="14"/>
  <c r="K30" i="14"/>
  <c r="M30" i="14"/>
  <c r="O30" i="14"/>
  <c r="Q30" i="14"/>
  <c r="V30" i="14"/>
  <c r="G31" i="14"/>
  <c r="M31" i="14" s="1"/>
  <c r="I31" i="14"/>
  <c r="K31" i="14"/>
  <c r="O31" i="14"/>
  <c r="Q31" i="14"/>
  <c r="V31" i="14"/>
  <c r="V32" i="14"/>
  <c r="G33" i="14"/>
  <c r="M33" i="14" s="1"/>
  <c r="I33" i="14"/>
  <c r="K33" i="14"/>
  <c r="O33" i="14"/>
  <c r="Q33" i="14"/>
  <c r="V33" i="14"/>
  <c r="G34" i="14"/>
  <c r="I34" i="14"/>
  <c r="I32" i="14" s="1"/>
  <c r="K34" i="14"/>
  <c r="K32" i="14" s="1"/>
  <c r="M34" i="14"/>
  <c r="O34" i="14"/>
  <c r="O32" i="14" s="1"/>
  <c r="Q34" i="14"/>
  <c r="Q32" i="14" s="1"/>
  <c r="V34" i="14"/>
  <c r="G35" i="14"/>
  <c r="I35" i="14"/>
  <c r="K35" i="14"/>
  <c r="M35" i="14"/>
  <c r="O35" i="14"/>
  <c r="Q35" i="14"/>
  <c r="V35" i="14"/>
  <c r="G36" i="14"/>
  <c r="I36" i="14"/>
  <c r="K36" i="14"/>
  <c r="M36" i="14"/>
  <c r="O36" i="14"/>
  <c r="Q36" i="14"/>
  <c r="V36" i="14"/>
  <c r="G39" i="14"/>
  <c r="M39" i="14" s="1"/>
  <c r="I39" i="14"/>
  <c r="K39" i="14"/>
  <c r="O39" i="14"/>
  <c r="Q39" i="14"/>
  <c r="V39" i="14"/>
  <c r="G40" i="14"/>
  <c r="M40" i="14" s="1"/>
  <c r="I40" i="14"/>
  <c r="K40" i="14"/>
  <c r="O40" i="14"/>
  <c r="Q40" i="14"/>
  <c r="V40" i="14"/>
  <c r="G41" i="14"/>
  <c r="I41" i="14"/>
  <c r="K41" i="14"/>
  <c r="M41" i="14"/>
  <c r="O41" i="14"/>
  <c r="Q41" i="14"/>
  <c r="V41" i="14"/>
  <c r="G43" i="14"/>
  <c r="G42" i="14" s="1"/>
  <c r="I43" i="14"/>
  <c r="I42" i="14" s="1"/>
  <c r="K43" i="14"/>
  <c r="K42" i="14" s="1"/>
  <c r="M43" i="14"/>
  <c r="O43" i="14"/>
  <c r="O42" i="14" s="1"/>
  <c r="Q43" i="14"/>
  <c r="V43" i="14"/>
  <c r="G44" i="14"/>
  <c r="I44" i="14"/>
  <c r="K44" i="14"/>
  <c r="M44" i="14"/>
  <c r="O44" i="14"/>
  <c r="Q44" i="14"/>
  <c r="Q42" i="14" s="1"/>
  <c r="V44" i="14"/>
  <c r="V42" i="14" s="1"/>
  <c r="G47" i="14"/>
  <c r="M47" i="14" s="1"/>
  <c r="I47" i="14"/>
  <c r="K47" i="14"/>
  <c r="O47" i="14"/>
  <c r="Q47" i="14"/>
  <c r="V47" i="14"/>
  <c r="G50" i="14"/>
  <c r="I50" i="14"/>
  <c r="K50" i="14"/>
  <c r="M50" i="14"/>
  <c r="O50" i="14"/>
  <c r="Q50" i="14"/>
  <c r="V50" i="14"/>
  <c r="G53" i="14"/>
  <c r="M53" i="14" s="1"/>
  <c r="I53" i="14"/>
  <c r="K53" i="14"/>
  <c r="O53" i="14"/>
  <c r="Q53" i="14"/>
  <c r="V53" i="14"/>
  <c r="G54" i="14"/>
  <c r="I54" i="14"/>
  <c r="K54" i="14"/>
  <c r="M54" i="14"/>
  <c r="O54" i="14"/>
  <c r="Q54" i="14"/>
  <c r="V54" i="14"/>
  <c r="G55" i="14"/>
  <c r="I55" i="14"/>
  <c r="K55" i="14"/>
  <c r="M55" i="14"/>
  <c r="O55" i="14"/>
  <c r="Q55" i="14"/>
  <c r="V55" i="14"/>
  <c r="G57" i="14"/>
  <c r="I57" i="14"/>
  <c r="K57" i="14"/>
  <c r="M57" i="14"/>
  <c r="O57" i="14"/>
  <c r="Q57" i="14"/>
  <c r="V57" i="14"/>
  <c r="G58" i="14"/>
  <c r="M58" i="14" s="1"/>
  <c r="I58" i="14"/>
  <c r="K58" i="14"/>
  <c r="O58" i="14"/>
  <c r="Q58" i="14"/>
  <c r="V58" i="14"/>
  <c r="G59" i="14"/>
  <c r="M59" i="14" s="1"/>
  <c r="I59" i="14"/>
  <c r="K59" i="14"/>
  <c r="O59" i="14"/>
  <c r="Q59" i="14"/>
  <c r="V59" i="14"/>
  <c r="G60" i="14"/>
  <c r="I60" i="14"/>
  <c r="K60" i="14"/>
  <c r="M60" i="14"/>
  <c r="O60" i="14"/>
  <c r="Q60" i="14"/>
  <c r="V60" i="14"/>
  <c r="G61" i="14"/>
  <c r="I61" i="14"/>
  <c r="K61" i="14"/>
  <c r="M61" i="14"/>
  <c r="O61" i="14"/>
  <c r="Q61" i="14"/>
  <c r="V61" i="14"/>
  <c r="G65" i="14"/>
  <c r="I65" i="14"/>
  <c r="K65" i="14"/>
  <c r="M65" i="14"/>
  <c r="O65" i="14"/>
  <c r="Q65" i="14"/>
  <c r="Q64" i="14" s="1"/>
  <c r="V65" i="14"/>
  <c r="V64" i="14" s="1"/>
  <c r="G68" i="14"/>
  <c r="M68" i="14" s="1"/>
  <c r="I68" i="14"/>
  <c r="I64" i="14" s="1"/>
  <c r="K68" i="14"/>
  <c r="K64" i="14" s="1"/>
  <c r="O68" i="14"/>
  <c r="Q68" i="14"/>
  <c r="V68" i="14"/>
  <c r="G69" i="14"/>
  <c r="I69" i="14"/>
  <c r="K69" i="14"/>
  <c r="M69" i="14"/>
  <c r="O69" i="14"/>
  <c r="O64" i="14" s="1"/>
  <c r="Q69" i="14"/>
  <c r="V69" i="14"/>
  <c r="G72" i="14"/>
  <c r="M72" i="14" s="1"/>
  <c r="I72" i="14"/>
  <c r="K72" i="14"/>
  <c r="O72" i="14"/>
  <c r="Q72" i="14"/>
  <c r="V72" i="14"/>
  <c r="G75" i="14"/>
  <c r="I75" i="14"/>
  <c r="K75" i="14"/>
  <c r="M75" i="14"/>
  <c r="O75" i="14"/>
  <c r="Q75" i="14"/>
  <c r="V75" i="14"/>
  <c r="G78" i="14"/>
  <c r="I78" i="14"/>
  <c r="K78" i="14"/>
  <c r="M78" i="14"/>
  <c r="O78" i="14"/>
  <c r="Q78" i="14"/>
  <c r="V78" i="14"/>
  <c r="G81" i="14"/>
  <c r="I81" i="14"/>
  <c r="K81" i="14"/>
  <c r="M81" i="14"/>
  <c r="O81" i="14"/>
  <c r="Q81" i="14"/>
  <c r="V81" i="14"/>
  <c r="G84" i="14"/>
  <c r="M84" i="14" s="1"/>
  <c r="I84" i="14"/>
  <c r="K84" i="14"/>
  <c r="O84" i="14"/>
  <c r="Q84" i="14"/>
  <c r="V84" i="14"/>
  <c r="G87" i="14"/>
  <c r="M87" i="14" s="1"/>
  <c r="I87" i="14"/>
  <c r="K87" i="14"/>
  <c r="O87" i="14"/>
  <c r="Q87" i="14"/>
  <c r="V87" i="14"/>
  <c r="G90" i="14"/>
  <c r="I90" i="14"/>
  <c r="K90" i="14"/>
  <c r="M90" i="14"/>
  <c r="O90" i="14"/>
  <c r="Q90" i="14"/>
  <c r="V90" i="14"/>
  <c r="G91" i="14"/>
  <c r="I91" i="14"/>
  <c r="K91" i="14"/>
  <c r="M91" i="14"/>
  <c r="O91" i="14"/>
  <c r="Q91" i="14"/>
  <c r="V91" i="14"/>
  <c r="G92" i="14"/>
  <c r="G64" i="14" s="1"/>
  <c r="I92" i="14"/>
  <c r="K92" i="14"/>
  <c r="O92" i="14"/>
  <c r="Q92" i="14"/>
  <c r="V92" i="14"/>
  <c r="G95" i="14"/>
  <c r="I95" i="14"/>
  <c r="K95" i="14"/>
  <c r="M95" i="14"/>
  <c r="O95" i="14"/>
  <c r="Q95" i="14"/>
  <c r="V95" i="14"/>
  <c r="G98" i="14"/>
  <c r="M98" i="14" s="1"/>
  <c r="I98" i="14"/>
  <c r="K98" i="14"/>
  <c r="O98" i="14"/>
  <c r="Q98" i="14"/>
  <c r="V98" i="14"/>
  <c r="G101" i="14"/>
  <c r="I101" i="14"/>
  <c r="K101" i="14"/>
  <c r="M101" i="14"/>
  <c r="O101" i="14"/>
  <c r="Q101" i="14"/>
  <c r="V101" i="14"/>
  <c r="G102" i="14"/>
  <c r="M102" i="14" s="1"/>
  <c r="I102" i="14"/>
  <c r="K102" i="14"/>
  <c r="O102" i="14"/>
  <c r="Q102" i="14"/>
  <c r="V102" i="14"/>
  <c r="G103" i="14"/>
  <c r="I103" i="14"/>
  <c r="K103" i="14"/>
  <c r="M103" i="14"/>
  <c r="O103" i="14"/>
  <c r="Q103" i="14"/>
  <c r="V103" i="14"/>
  <c r="G104" i="14"/>
  <c r="I104" i="14"/>
  <c r="K104" i="14"/>
  <c r="M104" i="14"/>
  <c r="O104" i="14"/>
  <c r="Q104" i="14"/>
  <c r="V104" i="14"/>
  <c r="G105" i="14"/>
  <c r="I105" i="14"/>
  <c r="K105" i="14"/>
  <c r="M105" i="14"/>
  <c r="O105" i="14"/>
  <c r="Q105" i="14"/>
  <c r="V105" i="14"/>
  <c r="G106" i="14"/>
  <c r="M106" i="14" s="1"/>
  <c r="I106" i="14"/>
  <c r="K106" i="14"/>
  <c r="O106" i="14"/>
  <c r="Q106" i="14"/>
  <c r="V106" i="14"/>
  <c r="G107" i="14"/>
  <c r="M107" i="14" s="1"/>
  <c r="I107" i="14"/>
  <c r="K107" i="14"/>
  <c r="O107" i="14"/>
  <c r="Q107" i="14"/>
  <c r="V107" i="14"/>
  <c r="G108" i="14"/>
  <c r="I108" i="14"/>
  <c r="K108" i="14"/>
  <c r="M108" i="14"/>
  <c r="O108" i="14"/>
  <c r="Q108" i="14"/>
  <c r="V108" i="14"/>
  <c r="G109" i="14"/>
  <c r="I109" i="14"/>
  <c r="K109" i="14"/>
  <c r="M109" i="14"/>
  <c r="O109" i="14"/>
  <c r="Q109" i="14"/>
  <c r="V109" i="14"/>
  <c r="G110" i="14"/>
  <c r="M110" i="14" s="1"/>
  <c r="I110" i="14"/>
  <c r="K110" i="14"/>
  <c r="O110" i="14"/>
  <c r="Q110" i="14"/>
  <c r="V110" i="14"/>
  <c r="G111" i="14"/>
  <c r="I111" i="14"/>
  <c r="K111" i="14"/>
  <c r="M111" i="14"/>
  <c r="O111" i="14"/>
  <c r="Q111" i="14"/>
  <c r="V111" i="14"/>
  <c r="G115" i="14"/>
  <c r="I115" i="14"/>
  <c r="K115" i="14"/>
  <c r="M115" i="14"/>
  <c r="O115" i="14"/>
  <c r="O114" i="14" s="1"/>
  <c r="Q115" i="14"/>
  <c r="Q114" i="14" s="1"/>
  <c r="V115" i="14"/>
  <c r="V114" i="14" s="1"/>
  <c r="G118" i="14"/>
  <c r="M118" i="14" s="1"/>
  <c r="I118" i="14"/>
  <c r="K118" i="14"/>
  <c r="O118" i="14"/>
  <c r="Q118" i="14"/>
  <c r="V118" i="14"/>
  <c r="G119" i="14"/>
  <c r="I119" i="14"/>
  <c r="I114" i="14" s="1"/>
  <c r="K119" i="14"/>
  <c r="K114" i="14" s="1"/>
  <c r="M119" i="14"/>
  <c r="O119" i="14"/>
  <c r="Q119" i="14"/>
  <c r="V119" i="14"/>
  <c r="G120" i="14"/>
  <c r="I120" i="14"/>
  <c r="K120" i="14"/>
  <c r="M120" i="14"/>
  <c r="O120" i="14"/>
  <c r="Q120" i="14"/>
  <c r="V120" i="14"/>
  <c r="G121" i="14"/>
  <c r="M121" i="14" s="1"/>
  <c r="I121" i="14"/>
  <c r="K121" i="14"/>
  <c r="O121" i="14"/>
  <c r="Q121" i="14"/>
  <c r="V121" i="14"/>
  <c r="G122" i="14"/>
  <c r="M122" i="14" s="1"/>
  <c r="I122" i="14"/>
  <c r="K122" i="14"/>
  <c r="O122" i="14"/>
  <c r="Q122" i="14"/>
  <c r="V122" i="14"/>
  <c r="G123" i="14"/>
  <c r="M123" i="14" s="1"/>
  <c r="I123" i="14"/>
  <c r="K123" i="14"/>
  <c r="O123" i="14"/>
  <c r="Q123" i="14"/>
  <c r="V123" i="14"/>
  <c r="G124" i="14"/>
  <c r="I124" i="14"/>
  <c r="K124" i="14"/>
  <c r="M124" i="14"/>
  <c r="O124" i="14"/>
  <c r="Q124" i="14"/>
  <c r="V124" i="14"/>
  <c r="G125" i="14"/>
  <c r="I125" i="14"/>
  <c r="K125" i="14"/>
  <c r="M125" i="14"/>
  <c r="O125" i="14"/>
  <c r="Q125" i="14"/>
  <c r="V125" i="14"/>
  <c r="G126" i="14"/>
  <c r="M126" i="14" s="1"/>
  <c r="I126" i="14"/>
  <c r="K126" i="14"/>
  <c r="O126" i="14"/>
  <c r="Q126" i="14"/>
  <c r="V126" i="14"/>
  <c r="G127" i="14"/>
  <c r="I127" i="14"/>
  <c r="K127" i="14"/>
  <c r="M127" i="14"/>
  <c r="O127" i="14"/>
  <c r="Q127" i="14"/>
  <c r="V127" i="14"/>
  <c r="G128" i="14"/>
  <c r="M128" i="14" s="1"/>
  <c r="I128" i="14"/>
  <c r="K128" i="14"/>
  <c r="O128" i="14"/>
  <c r="Q128" i="14"/>
  <c r="V128" i="14"/>
  <c r="G129" i="14"/>
  <c r="I129" i="14"/>
  <c r="K129" i="14"/>
  <c r="M129" i="14"/>
  <c r="O129" i="14"/>
  <c r="Q129" i="14"/>
  <c r="V129" i="14"/>
  <c r="G130" i="14"/>
  <c r="M130" i="14" s="1"/>
  <c r="I130" i="14"/>
  <c r="K130" i="14"/>
  <c r="O130" i="14"/>
  <c r="Q130" i="14"/>
  <c r="V130" i="14"/>
  <c r="G131" i="14"/>
  <c r="I131" i="14"/>
  <c r="K131" i="14"/>
  <c r="M131" i="14"/>
  <c r="O131" i="14"/>
  <c r="Q131" i="14"/>
  <c r="V131" i="14"/>
  <c r="G132" i="14"/>
  <c r="I132" i="14"/>
  <c r="K132" i="14"/>
  <c r="M132" i="14"/>
  <c r="O132" i="14"/>
  <c r="Q132" i="14"/>
  <c r="V132" i="14"/>
  <c r="G133" i="14"/>
  <c r="M133" i="14" s="1"/>
  <c r="I133" i="14"/>
  <c r="K133" i="14"/>
  <c r="O133" i="14"/>
  <c r="Q133" i="14"/>
  <c r="V133" i="14"/>
  <c r="G134" i="14"/>
  <c r="M134" i="14" s="1"/>
  <c r="I134" i="14"/>
  <c r="K134" i="14"/>
  <c r="O134" i="14"/>
  <c r="Q134" i="14"/>
  <c r="V134" i="14"/>
  <c r="G135" i="14"/>
  <c r="M135" i="14" s="1"/>
  <c r="I135" i="14"/>
  <c r="K135" i="14"/>
  <c r="O135" i="14"/>
  <c r="Q135" i="14"/>
  <c r="V135" i="14"/>
  <c r="G136" i="14"/>
  <c r="I136" i="14"/>
  <c r="K136" i="14"/>
  <c r="M136" i="14"/>
  <c r="O136" i="14"/>
  <c r="Q136" i="14"/>
  <c r="V136" i="14"/>
  <c r="G137" i="14"/>
  <c r="I137" i="14"/>
  <c r="K137" i="14"/>
  <c r="M137" i="14"/>
  <c r="O137" i="14"/>
  <c r="Q137" i="14"/>
  <c r="V137" i="14"/>
  <c r="G138" i="14"/>
  <c r="M138" i="14" s="1"/>
  <c r="I138" i="14"/>
  <c r="K138" i="14"/>
  <c r="O138" i="14"/>
  <c r="Q138" i="14"/>
  <c r="V138" i="14"/>
  <c r="G139" i="14"/>
  <c r="I139" i="14"/>
  <c r="K139" i="14"/>
  <c r="M139" i="14"/>
  <c r="O139" i="14"/>
  <c r="Q139" i="14"/>
  <c r="V139" i="14"/>
  <c r="G140" i="14"/>
  <c r="M140" i="14" s="1"/>
  <c r="I140" i="14"/>
  <c r="K140" i="14"/>
  <c r="O140" i="14"/>
  <c r="Q140" i="14"/>
  <c r="V140" i="14"/>
  <c r="G141" i="14"/>
  <c r="I141" i="14"/>
  <c r="K141" i="14"/>
  <c r="M141" i="14"/>
  <c r="O141" i="14"/>
  <c r="Q141" i="14"/>
  <c r="V141" i="14"/>
  <c r="G142" i="14"/>
  <c r="M142" i="14" s="1"/>
  <c r="I142" i="14"/>
  <c r="K142" i="14"/>
  <c r="O142" i="14"/>
  <c r="Q142" i="14"/>
  <c r="V142" i="14"/>
  <c r="G143" i="14"/>
  <c r="I143" i="14"/>
  <c r="K143" i="14"/>
  <c r="M143" i="14"/>
  <c r="O143" i="14"/>
  <c r="Q143" i="14"/>
  <c r="V143" i="14"/>
  <c r="G144" i="14"/>
  <c r="I144" i="14"/>
  <c r="K144" i="14"/>
  <c r="M144" i="14"/>
  <c r="O144" i="14"/>
  <c r="Q144" i="14"/>
  <c r="V144" i="14"/>
  <c r="G145" i="14"/>
  <c r="M145" i="14" s="1"/>
  <c r="I145" i="14"/>
  <c r="K145" i="14"/>
  <c r="O145" i="14"/>
  <c r="Q145" i="14"/>
  <c r="V145" i="14"/>
  <c r="G146" i="14"/>
  <c r="M146" i="14" s="1"/>
  <c r="I146" i="14"/>
  <c r="K146" i="14"/>
  <c r="O146" i="14"/>
  <c r="Q146" i="14"/>
  <c r="V146" i="14"/>
  <c r="G147" i="14"/>
  <c r="M147" i="14" s="1"/>
  <c r="I147" i="14"/>
  <c r="K147" i="14"/>
  <c r="O147" i="14"/>
  <c r="Q147" i="14"/>
  <c r="V147" i="14"/>
  <c r="G148" i="14"/>
  <c r="I148" i="14"/>
  <c r="K148" i="14"/>
  <c r="M148" i="14"/>
  <c r="O148" i="14"/>
  <c r="Q148" i="14"/>
  <c r="V148" i="14"/>
  <c r="G149" i="14"/>
  <c r="I149" i="14"/>
  <c r="K149" i="14"/>
  <c r="M149" i="14"/>
  <c r="O149" i="14"/>
  <c r="Q149" i="14"/>
  <c r="V149" i="14"/>
  <c r="G150" i="14"/>
  <c r="M150" i="14" s="1"/>
  <c r="I150" i="14"/>
  <c r="K150" i="14"/>
  <c r="O150" i="14"/>
  <c r="Q150" i="14"/>
  <c r="V150" i="14"/>
  <c r="G151" i="14"/>
  <c r="I151" i="14"/>
  <c r="K151" i="14"/>
  <c r="M151" i="14"/>
  <c r="O151" i="14"/>
  <c r="Q151" i="14"/>
  <c r="V151" i="14"/>
  <c r="G152" i="14"/>
  <c r="M152" i="14" s="1"/>
  <c r="I152" i="14"/>
  <c r="K152" i="14"/>
  <c r="O152" i="14"/>
  <c r="Q152" i="14"/>
  <c r="V152" i="14"/>
  <c r="G153" i="14"/>
  <c r="I153" i="14"/>
  <c r="K153" i="14"/>
  <c r="M153" i="14"/>
  <c r="O153" i="14"/>
  <c r="Q153" i="14"/>
  <c r="V153" i="14"/>
  <c r="G154" i="14"/>
  <c r="M154" i="14" s="1"/>
  <c r="I154" i="14"/>
  <c r="K154" i="14"/>
  <c r="O154" i="14"/>
  <c r="Q154" i="14"/>
  <c r="V154" i="14"/>
  <c r="G155" i="14"/>
  <c r="I155" i="14"/>
  <c r="K155" i="14"/>
  <c r="M155" i="14"/>
  <c r="O155" i="14"/>
  <c r="Q155" i="14"/>
  <c r="V155" i="14"/>
  <c r="G156" i="14"/>
  <c r="I156" i="14"/>
  <c r="K156" i="14"/>
  <c r="M156" i="14"/>
  <c r="O156" i="14"/>
  <c r="Q156" i="14"/>
  <c r="V156" i="14"/>
  <c r="G157" i="14"/>
  <c r="M157" i="14" s="1"/>
  <c r="I157" i="14"/>
  <c r="K157" i="14"/>
  <c r="O157" i="14"/>
  <c r="Q157" i="14"/>
  <c r="V157" i="14"/>
  <c r="G158" i="14"/>
  <c r="M158" i="14" s="1"/>
  <c r="I158" i="14"/>
  <c r="K158" i="14"/>
  <c r="O158" i="14"/>
  <c r="Q158" i="14"/>
  <c r="V158" i="14"/>
  <c r="G159" i="14"/>
  <c r="M159" i="14" s="1"/>
  <c r="I159" i="14"/>
  <c r="K159" i="14"/>
  <c r="O159" i="14"/>
  <c r="Q159" i="14"/>
  <c r="V159" i="14"/>
  <c r="G160" i="14"/>
  <c r="I160" i="14"/>
  <c r="K160" i="14"/>
  <c r="M160" i="14"/>
  <c r="O160" i="14"/>
  <c r="Q160" i="14"/>
  <c r="V160" i="14"/>
  <c r="G161" i="14"/>
  <c r="I161" i="14"/>
  <c r="K161" i="14"/>
  <c r="M161" i="14"/>
  <c r="O161" i="14"/>
  <c r="Q161" i="14"/>
  <c r="V161" i="14"/>
  <c r="G162" i="14"/>
  <c r="M162" i="14" s="1"/>
  <c r="I162" i="14"/>
  <c r="K162" i="14"/>
  <c r="O162" i="14"/>
  <c r="Q162" i="14"/>
  <c r="V162" i="14"/>
  <c r="G163" i="14"/>
  <c r="I163" i="14"/>
  <c r="K163" i="14"/>
  <c r="M163" i="14"/>
  <c r="O163" i="14"/>
  <c r="Q163" i="14"/>
  <c r="V163" i="14"/>
  <c r="G164" i="14"/>
  <c r="M164" i="14" s="1"/>
  <c r="I164" i="14"/>
  <c r="K164" i="14"/>
  <c r="O164" i="14"/>
  <c r="Q164" i="14"/>
  <c r="V164" i="14"/>
  <c r="G165" i="14"/>
  <c r="I165" i="14"/>
  <c r="K165" i="14"/>
  <c r="M165" i="14"/>
  <c r="O165" i="14"/>
  <c r="Q165" i="14"/>
  <c r="V165" i="14"/>
  <c r="G166" i="14"/>
  <c r="M166" i="14" s="1"/>
  <c r="I166" i="14"/>
  <c r="K166" i="14"/>
  <c r="O166" i="14"/>
  <c r="Q166" i="14"/>
  <c r="V166" i="14"/>
  <c r="G170" i="14"/>
  <c r="I170" i="14"/>
  <c r="K170" i="14"/>
  <c r="M170" i="14"/>
  <c r="O170" i="14"/>
  <c r="Q170" i="14"/>
  <c r="V170" i="14"/>
  <c r="V169" i="14" s="1"/>
  <c r="G171" i="14"/>
  <c r="G169" i="14" s="1"/>
  <c r="I171" i="14"/>
  <c r="I169" i="14" s="1"/>
  <c r="K171" i="14"/>
  <c r="O171" i="14"/>
  <c r="Q171" i="14"/>
  <c r="V171" i="14"/>
  <c r="G172" i="14"/>
  <c r="I172" i="14"/>
  <c r="K172" i="14"/>
  <c r="M172" i="14"/>
  <c r="O172" i="14"/>
  <c r="O169" i="14" s="1"/>
  <c r="Q172" i="14"/>
  <c r="Q169" i="14" s="1"/>
  <c r="V172" i="14"/>
  <c r="G173" i="14"/>
  <c r="M173" i="14" s="1"/>
  <c r="I173" i="14"/>
  <c r="K173" i="14"/>
  <c r="O173" i="14"/>
  <c r="Q173" i="14"/>
  <c r="V173" i="14"/>
  <c r="G174" i="14"/>
  <c r="I174" i="14"/>
  <c r="K174" i="14"/>
  <c r="K169" i="14" s="1"/>
  <c r="M174" i="14"/>
  <c r="O174" i="14"/>
  <c r="Q174" i="14"/>
  <c r="V174" i="14"/>
  <c r="G175" i="14"/>
  <c r="I175" i="14"/>
  <c r="K175" i="14"/>
  <c r="M175" i="14"/>
  <c r="O175" i="14"/>
  <c r="Q175" i="14"/>
  <c r="V175" i="14"/>
  <c r="G177" i="14"/>
  <c r="M177" i="14" s="1"/>
  <c r="I177" i="14"/>
  <c r="K177" i="14"/>
  <c r="O177" i="14"/>
  <c r="Q177" i="14"/>
  <c r="V177" i="14"/>
  <c r="G178" i="14"/>
  <c r="I178" i="14"/>
  <c r="K178" i="14"/>
  <c r="M178" i="14"/>
  <c r="O178" i="14"/>
  <c r="Q178" i="14"/>
  <c r="V178" i="14"/>
  <c r="G179" i="14"/>
  <c r="M179" i="14" s="1"/>
  <c r="I179" i="14"/>
  <c r="K179" i="14"/>
  <c r="O179" i="14"/>
  <c r="Q179" i="14"/>
  <c r="V179" i="14"/>
  <c r="G180" i="14"/>
  <c r="I180" i="14"/>
  <c r="K180" i="14"/>
  <c r="M180" i="14"/>
  <c r="O180" i="14"/>
  <c r="Q180" i="14"/>
  <c r="V180" i="14"/>
  <c r="G184" i="14"/>
  <c r="I184" i="14"/>
  <c r="I183" i="14" s="1"/>
  <c r="K184" i="14"/>
  <c r="K183" i="14" s="1"/>
  <c r="M184" i="14"/>
  <c r="O184" i="14"/>
  <c r="O183" i="14" s="1"/>
  <c r="Q184" i="14"/>
  <c r="Q183" i="14" s="1"/>
  <c r="V184" i="14"/>
  <c r="G185" i="14"/>
  <c r="I185" i="14"/>
  <c r="K185" i="14"/>
  <c r="M185" i="14"/>
  <c r="O185" i="14"/>
  <c r="Q185" i="14"/>
  <c r="V185" i="14"/>
  <c r="V183" i="14" s="1"/>
  <c r="G186" i="14"/>
  <c r="I186" i="14"/>
  <c r="K186" i="14"/>
  <c r="M186" i="14"/>
  <c r="O186" i="14"/>
  <c r="Q186" i="14"/>
  <c r="V186" i="14"/>
  <c r="G187" i="14"/>
  <c r="I187" i="14"/>
  <c r="K187" i="14"/>
  <c r="M187" i="14"/>
  <c r="O187" i="14"/>
  <c r="Q187" i="14"/>
  <c r="V187" i="14"/>
  <c r="G188" i="14"/>
  <c r="M188" i="14" s="1"/>
  <c r="I188" i="14"/>
  <c r="K188" i="14"/>
  <c r="O188" i="14"/>
  <c r="Q188" i="14"/>
  <c r="V188" i="14"/>
  <c r="G189" i="14"/>
  <c r="I189" i="14"/>
  <c r="K189" i="14"/>
  <c r="M189" i="14"/>
  <c r="O189" i="14"/>
  <c r="Q189" i="14"/>
  <c r="V189" i="14"/>
  <c r="G190" i="14"/>
  <c r="I190" i="14"/>
  <c r="K190" i="14"/>
  <c r="M190" i="14"/>
  <c r="O190" i="14"/>
  <c r="Q190" i="14"/>
  <c r="V190" i="14"/>
  <c r="G191" i="14"/>
  <c r="M191" i="14" s="1"/>
  <c r="I191" i="14"/>
  <c r="K191" i="14"/>
  <c r="O191" i="14"/>
  <c r="Q191" i="14"/>
  <c r="V191" i="14"/>
  <c r="G192" i="14"/>
  <c r="I192" i="14"/>
  <c r="K192" i="14"/>
  <c r="M192" i="14"/>
  <c r="O192" i="14"/>
  <c r="Q192" i="14"/>
  <c r="V192" i="14"/>
  <c r="G193" i="14"/>
  <c r="M193" i="14" s="1"/>
  <c r="I193" i="14"/>
  <c r="K193" i="14"/>
  <c r="O193" i="14"/>
  <c r="Q193" i="14"/>
  <c r="V193" i="14"/>
  <c r="G194" i="14"/>
  <c r="I194" i="14"/>
  <c r="K194" i="14"/>
  <c r="M194" i="14"/>
  <c r="O194" i="14"/>
  <c r="Q194" i="14"/>
  <c r="V194" i="14"/>
  <c r="G195" i="14"/>
  <c r="M195" i="14" s="1"/>
  <c r="I195" i="14"/>
  <c r="K195" i="14"/>
  <c r="O195" i="14"/>
  <c r="Q195" i="14"/>
  <c r="V195" i="14"/>
  <c r="G196" i="14"/>
  <c r="I196" i="14"/>
  <c r="K196" i="14"/>
  <c r="M196" i="14"/>
  <c r="O196" i="14"/>
  <c r="Q196" i="14"/>
  <c r="V196" i="14"/>
  <c r="G197" i="14"/>
  <c r="I197" i="14"/>
  <c r="K197" i="14"/>
  <c r="M197" i="14"/>
  <c r="O197" i="14"/>
  <c r="Q197" i="14"/>
  <c r="V197" i="14"/>
  <c r="G198" i="14"/>
  <c r="I198" i="14"/>
  <c r="K198" i="14"/>
  <c r="M198" i="14"/>
  <c r="O198" i="14"/>
  <c r="Q198" i="14"/>
  <c r="V198" i="14"/>
  <c r="G199" i="14"/>
  <c r="I199" i="14"/>
  <c r="K199" i="14"/>
  <c r="M199" i="14"/>
  <c r="O199" i="14"/>
  <c r="Q199" i="14"/>
  <c r="V199" i="14"/>
  <c r="G200" i="14"/>
  <c r="M200" i="14" s="1"/>
  <c r="I200" i="14"/>
  <c r="K200" i="14"/>
  <c r="O200" i="14"/>
  <c r="Q200" i="14"/>
  <c r="V200" i="14"/>
  <c r="G201" i="14"/>
  <c r="I201" i="14"/>
  <c r="K201" i="14"/>
  <c r="M201" i="14"/>
  <c r="O201" i="14"/>
  <c r="Q201" i="14"/>
  <c r="V201" i="14"/>
  <c r="G202" i="14"/>
  <c r="I202" i="14"/>
  <c r="K202" i="14"/>
  <c r="M202" i="14"/>
  <c r="O202" i="14"/>
  <c r="Q202" i="14"/>
  <c r="V202" i="14"/>
  <c r="G203" i="14"/>
  <c r="M203" i="14" s="1"/>
  <c r="I203" i="14"/>
  <c r="K203" i="14"/>
  <c r="O203" i="14"/>
  <c r="Q203" i="14"/>
  <c r="V203" i="14"/>
  <c r="G204" i="14"/>
  <c r="I204" i="14"/>
  <c r="K204" i="14"/>
  <c r="M204" i="14"/>
  <c r="O204" i="14"/>
  <c r="Q204" i="14"/>
  <c r="V204" i="14"/>
  <c r="G205" i="14"/>
  <c r="M205" i="14" s="1"/>
  <c r="I205" i="14"/>
  <c r="K205" i="14"/>
  <c r="O205" i="14"/>
  <c r="Q205" i="14"/>
  <c r="V205" i="14"/>
  <c r="G206" i="14"/>
  <c r="I206" i="14"/>
  <c r="K206" i="14"/>
  <c r="M206" i="14"/>
  <c r="O206" i="14"/>
  <c r="Q206" i="14"/>
  <c r="V206" i="14"/>
  <c r="G207" i="14"/>
  <c r="M207" i="14" s="1"/>
  <c r="I207" i="14"/>
  <c r="K207" i="14"/>
  <c r="O207" i="14"/>
  <c r="Q207" i="14"/>
  <c r="V207" i="14"/>
  <c r="G208" i="14"/>
  <c r="I208" i="14"/>
  <c r="K208" i="14"/>
  <c r="M208" i="14"/>
  <c r="O208" i="14"/>
  <c r="Q208" i="14"/>
  <c r="V208" i="14"/>
  <c r="G209" i="14"/>
  <c r="I209" i="14"/>
  <c r="K209" i="14"/>
  <c r="M209" i="14"/>
  <c r="O209" i="14"/>
  <c r="Q209" i="14"/>
  <c r="V209" i="14"/>
  <c r="G210" i="14"/>
  <c r="I210" i="14"/>
  <c r="K210" i="14"/>
  <c r="M210" i="14"/>
  <c r="O210" i="14"/>
  <c r="Q210" i="14"/>
  <c r="V210" i="14"/>
  <c r="G211" i="14"/>
  <c r="I211" i="14"/>
  <c r="K211" i="14"/>
  <c r="M211" i="14"/>
  <c r="O211" i="14"/>
  <c r="Q211" i="14"/>
  <c r="V211" i="14"/>
  <c r="G212" i="14"/>
  <c r="M212" i="14" s="1"/>
  <c r="I212" i="14"/>
  <c r="K212" i="14"/>
  <c r="O212" i="14"/>
  <c r="Q212" i="14"/>
  <c r="V212" i="14"/>
  <c r="G213" i="14"/>
  <c r="I213" i="14"/>
  <c r="K213" i="14"/>
  <c r="M213" i="14"/>
  <c r="O213" i="14"/>
  <c r="Q213" i="14"/>
  <c r="V213" i="14"/>
  <c r="G214" i="14"/>
  <c r="I214" i="14"/>
  <c r="K214" i="14"/>
  <c r="M214" i="14"/>
  <c r="O214" i="14"/>
  <c r="Q214" i="14"/>
  <c r="V214" i="14"/>
  <c r="G215" i="14"/>
  <c r="M215" i="14" s="1"/>
  <c r="I215" i="14"/>
  <c r="K215" i="14"/>
  <c r="O215" i="14"/>
  <c r="Q215" i="14"/>
  <c r="V215" i="14"/>
  <c r="G216" i="14"/>
  <c r="I216" i="14"/>
  <c r="K216" i="14"/>
  <c r="M216" i="14"/>
  <c r="O216" i="14"/>
  <c r="Q216" i="14"/>
  <c r="V216" i="14"/>
  <c r="G217" i="14"/>
  <c r="M217" i="14" s="1"/>
  <c r="I217" i="14"/>
  <c r="K217" i="14"/>
  <c r="O217" i="14"/>
  <c r="Q217" i="14"/>
  <c r="V217" i="14"/>
  <c r="G218" i="14"/>
  <c r="I218" i="14"/>
  <c r="K218" i="14"/>
  <c r="M218" i="14"/>
  <c r="O218" i="14"/>
  <c r="Q218" i="14"/>
  <c r="V218" i="14"/>
  <c r="G219" i="14"/>
  <c r="M219" i="14" s="1"/>
  <c r="I219" i="14"/>
  <c r="K219" i="14"/>
  <c r="O219" i="14"/>
  <c r="Q219" i="14"/>
  <c r="V219" i="14"/>
  <c r="G220" i="14"/>
  <c r="I220" i="14"/>
  <c r="K220" i="14"/>
  <c r="M220" i="14"/>
  <c r="O220" i="14"/>
  <c r="Q220" i="14"/>
  <c r="V220" i="14"/>
  <c r="G221" i="14"/>
  <c r="I221" i="14"/>
  <c r="K221" i="14"/>
  <c r="M221" i="14"/>
  <c r="O221" i="14"/>
  <c r="Q221" i="14"/>
  <c r="V221" i="14"/>
  <c r="G222" i="14"/>
  <c r="I222" i="14"/>
  <c r="K222" i="14"/>
  <c r="M222" i="14"/>
  <c r="O222" i="14"/>
  <c r="Q222" i="14"/>
  <c r="V222" i="14"/>
  <c r="G223" i="14"/>
  <c r="I223" i="14"/>
  <c r="K223" i="14"/>
  <c r="M223" i="14"/>
  <c r="O223" i="14"/>
  <c r="Q223" i="14"/>
  <c r="V223" i="14"/>
  <c r="G224" i="14"/>
  <c r="M224" i="14" s="1"/>
  <c r="I224" i="14"/>
  <c r="K224" i="14"/>
  <c r="O224" i="14"/>
  <c r="Q224" i="14"/>
  <c r="V224" i="14"/>
  <c r="G225" i="14"/>
  <c r="I225" i="14"/>
  <c r="K225" i="14"/>
  <c r="M225" i="14"/>
  <c r="O225" i="14"/>
  <c r="Q225" i="14"/>
  <c r="V225" i="14"/>
  <c r="G226" i="14"/>
  <c r="I226" i="14"/>
  <c r="K226" i="14"/>
  <c r="M226" i="14"/>
  <c r="O226" i="14"/>
  <c r="Q226" i="14"/>
  <c r="V226" i="14"/>
  <c r="G227" i="14"/>
  <c r="M227" i="14" s="1"/>
  <c r="I227" i="14"/>
  <c r="K227" i="14"/>
  <c r="O227" i="14"/>
  <c r="Q227" i="14"/>
  <c r="V227" i="14"/>
  <c r="G228" i="14"/>
  <c r="I228" i="14"/>
  <c r="K228" i="14"/>
  <c r="M228" i="14"/>
  <c r="O228" i="14"/>
  <c r="Q228" i="14"/>
  <c r="V228" i="14"/>
  <c r="G229" i="14"/>
  <c r="M229" i="14" s="1"/>
  <c r="I229" i="14"/>
  <c r="K229" i="14"/>
  <c r="O229" i="14"/>
  <c r="Q229" i="14"/>
  <c r="V229" i="14"/>
  <c r="G230" i="14"/>
  <c r="I230" i="14"/>
  <c r="K230" i="14"/>
  <c r="M230" i="14"/>
  <c r="O230" i="14"/>
  <c r="Q230" i="14"/>
  <c r="V230" i="14"/>
  <c r="G231" i="14"/>
  <c r="M231" i="14" s="1"/>
  <c r="I231" i="14"/>
  <c r="K231" i="14"/>
  <c r="O231" i="14"/>
  <c r="Q231" i="14"/>
  <c r="V231" i="14"/>
  <c r="G232" i="14"/>
  <c r="I232" i="14"/>
  <c r="K232" i="14"/>
  <c r="M232" i="14"/>
  <c r="O232" i="14"/>
  <c r="Q232" i="14"/>
  <c r="V232" i="14"/>
  <c r="G233" i="14"/>
  <c r="I233" i="14"/>
  <c r="K233" i="14"/>
  <c r="M233" i="14"/>
  <c r="O233" i="14"/>
  <c r="Q233" i="14"/>
  <c r="V233" i="14"/>
  <c r="G234" i="14"/>
  <c r="I234" i="14"/>
  <c r="K234" i="14"/>
  <c r="M234" i="14"/>
  <c r="O234" i="14"/>
  <c r="Q234" i="14"/>
  <c r="V234" i="14"/>
  <c r="G235" i="14"/>
  <c r="I235" i="14"/>
  <c r="K235" i="14"/>
  <c r="M235" i="14"/>
  <c r="O235" i="14"/>
  <c r="Q235" i="14"/>
  <c r="V235" i="14"/>
  <c r="G236" i="14"/>
  <c r="M236" i="14" s="1"/>
  <c r="I236" i="14"/>
  <c r="K236" i="14"/>
  <c r="O236" i="14"/>
  <c r="Q236" i="14"/>
  <c r="V236" i="14"/>
  <c r="G237" i="14"/>
  <c r="I237" i="14"/>
  <c r="K237" i="14"/>
  <c r="M237" i="14"/>
  <c r="O237" i="14"/>
  <c r="Q237" i="14"/>
  <c r="V237" i="14"/>
  <c r="G238" i="14"/>
  <c r="I238" i="14"/>
  <c r="K238" i="14"/>
  <c r="M238" i="14"/>
  <c r="O238" i="14"/>
  <c r="Q238" i="14"/>
  <c r="V238" i="14"/>
  <c r="G239" i="14"/>
  <c r="M239" i="14" s="1"/>
  <c r="I239" i="14"/>
  <c r="K239" i="14"/>
  <c r="O239" i="14"/>
  <c r="Q239" i="14"/>
  <c r="V239" i="14"/>
  <c r="G240" i="14"/>
  <c r="I240" i="14"/>
  <c r="K240" i="14"/>
  <c r="M240" i="14"/>
  <c r="O240" i="14"/>
  <c r="Q240" i="14"/>
  <c r="V240" i="14"/>
  <c r="G241" i="14"/>
  <c r="M241" i="14" s="1"/>
  <c r="I241" i="14"/>
  <c r="K241" i="14"/>
  <c r="O241" i="14"/>
  <c r="Q241" i="14"/>
  <c r="V241" i="14"/>
  <c r="G242" i="14"/>
  <c r="I242" i="14"/>
  <c r="K242" i="14"/>
  <c r="M242" i="14"/>
  <c r="O242" i="14"/>
  <c r="Q242" i="14"/>
  <c r="V242" i="14"/>
  <c r="G243" i="14"/>
  <c r="M243" i="14" s="1"/>
  <c r="I243" i="14"/>
  <c r="K243" i="14"/>
  <c r="O243" i="14"/>
  <c r="Q243" i="14"/>
  <c r="V243" i="14"/>
  <c r="G244" i="14"/>
  <c r="I244" i="14"/>
  <c r="K244" i="14"/>
  <c r="M244" i="14"/>
  <c r="O244" i="14"/>
  <c r="Q244" i="14"/>
  <c r="V244" i="14"/>
  <c r="G245" i="14"/>
  <c r="I245" i="14"/>
  <c r="K245" i="14"/>
  <c r="M245" i="14"/>
  <c r="O245" i="14"/>
  <c r="Q245" i="14"/>
  <c r="V245" i="14"/>
  <c r="G246" i="14"/>
  <c r="I246" i="14"/>
  <c r="K246" i="14"/>
  <c r="M246" i="14"/>
  <c r="O246" i="14"/>
  <c r="Q246" i="14"/>
  <c r="V246" i="14"/>
  <c r="G247" i="14"/>
  <c r="I247" i="14"/>
  <c r="K247" i="14"/>
  <c r="M247" i="14"/>
  <c r="O247" i="14"/>
  <c r="Q247" i="14"/>
  <c r="V247" i="14"/>
  <c r="G248" i="14"/>
  <c r="M248" i="14" s="1"/>
  <c r="I248" i="14"/>
  <c r="K248" i="14"/>
  <c r="O248" i="14"/>
  <c r="Q248" i="14"/>
  <c r="V248" i="14"/>
  <c r="G249" i="14"/>
  <c r="I249" i="14"/>
  <c r="K249" i="14"/>
  <c r="M249" i="14"/>
  <c r="O249" i="14"/>
  <c r="Q249" i="14"/>
  <c r="V249" i="14"/>
  <c r="G250" i="14"/>
  <c r="I250" i="14"/>
  <c r="K250" i="14"/>
  <c r="M250" i="14"/>
  <c r="O250" i="14"/>
  <c r="Q250" i="14"/>
  <c r="V250" i="14"/>
  <c r="G251" i="14"/>
  <c r="M251" i="14" s="1"/>
  <c r="I251" i="14"/>
  <c r="K251" i="14"/>
  <c r="O251" i="14"/>
  <c r="Q251" i="14"/>
  <c r="V251" i="14"/>
  <c r="G252" i="14"/>
  <c r="I252" i="14"/>
  <c r="K252" i="14"/>
  <c r="M252" i="14"/>
  <c r="O252" i="14"/>
  <c r="Q252" i="14"/>
  <c r="V252" i="14"/>
  <c r="G253" i="14"/>
  <c r="M253" i="14" s="1"/>
  <c r="I253" i="14"/>
  <c r="K253" i="14"/>
  <c r="O253" i="14"/>
  <c r="Q253" i="14"/>
  <c r="V253" i="14"/>
  <c r="G254" i="14"/>
  <c r="I254" i="14"/>
  <c r="K254" i="14"/>
  <c r="M254" i="14"/>
  <c r="O254" i="14"/>
  <c r="Q254" i="14"/>
  <c r="V254" i="14"/>
  <c r="G255" i="14"/>
  <c r="M255" i="14" s="1"/>
  <c r="I255" i="14"/>
  <c r="K255" i="14"/>
  <c r="O255" i="14"/>
  <c r="Q255" i="14"/>
  <c r="V255" i="14"/>
  <c r="G256" i="14"/>
  <c r="I256" i="14"/>
  <c r="K256" i="14"/>
  <c r="M256" i="14"/>
  <c r="O256" i="14"/>
  <c r="Q256" i="14"/>
  <c r="V256" i="14"/>
  <c r="G257" i="14"/>
  <c r="I257" i="14"/>
  <c r="K257" i="14"/>
  <c r="M257" i="14"/>
  <c r="O257" i="14"/>
  <c r="Q257" i="14"/>
  <c r="V257" i="14"/>
  <c r="G258" i="14"/>
  <c r="I258" i="14"/>
  <c r="K258" i="14"/>
  <c r="M258" i="14"/>
  <c r="O258" i="14"/>
  <c r="Q258" i="14"/>
  <c r="V258" i="14"/>
  <c r="G259" i="14"/>
  <c r="I259" i="14"/>
  <c r="K259" i="14"/>
  <c r="M259" i="14"/>
  <c r="O259" i="14"/>
  <c r="Q259" i="14"/>
  <c r="V259" i="14"/>
  <c r="G260" i="14"/>
  <c r="M260" i="14" s="1"/>
  <c r="I260" i="14"/>
  <c r="K260" i="14"/>
  <c r="O260" i="14"/>
  <c r="Q260" i="14"/>
  <c r="V260" i="14"/>
  <c r="G261" i="14"/>
  <c r="I261" i="14"/>
  <c r="K261" i="14"/>
  <c r="M261" i="14"/>
  <c r="O261" i="14"/>
  <c r="Q261" i="14"/>
  <c r="V261" i="14"/>
  <c r="G262" i="14"/>
  <c r="I262" i="14"/>
  <c r="K262" i="14"/>
  <c r="M262" i="14"/>
  <c r="O262" i="14"/>
  <c r="Q262" i="14"/>
  <c r="V262" i="14"/>
  <c r="G263" i="14"/>
  <c r="M263" i="14" s="1"/>
  <c r="I263" i="14"/>
  <c r="K263" i="14"/>
  <c r="O263" i="14"/>
  <c r="Q263" i="14"/>
  <c r="V263" i="14"/>
  <c r="G266" i="14"/>
  <c r="I266" i="14"/>
  <c r="K266" i="14"/>
  <c r="M266" i="14"/>
  <c r="O266" i="14"/>
  <c r="Q266" i="14"/>
  <c r="V266" i="14"/>
  <c r="G267" i="14"/>
  <c r="M267" i="14" s="1"/>
  <c r="I267" i="14"/>
  <c r="K267" i="14"/>
  <c r="O267" i="14"/>
  <c r="Q267" i="14"/>
  <c r="V267" i="14"/>
  <c r="G268" i="14"/>
  <c r="I268" i="14"/>
  <c r="K268" i="14"/>
  <c r="M268" i="14"/>
  <c r="O268" i="14"/>
  <c r="Q268" i="14"/>
  <c r="V268" i="14"/>
  <c r="G269" i="14"/>
  <c r="M269" i="14" s="1"/>
  <c r="I269" i="14"/>
  <c r="K269" i="14"/>
  <c r="O269" i="14"/>
  <c r="Q269" i="14"/>
  <c r="V269" i="14"/>
  <c r="G270" i="14"/>
  <c r="I270" i="14"/>
  <c r="K270" i="14"/>
  <c r="M270" i="14"/>
  <c r="O270" i="14"/>
  <c r="Q270" i="14"/>
  <c r="V270" i="14"/>
  <c r="G271" i="14"/>
  <c r="I271" i="14"/>
  <c r="K271" i="14"/>
  <c r="M271" i="14"/>
  <c r="O271" i="14"/>
  <c r="Q271" i="14"/>
  <c r="V271" i="14"/>
  <c r="G272" i="14"/>
  <c r="I272" i="14"/>
  <c r="K272" i="14"/>
  <c r="M272" i="14"/>
  <c r="O272" i="14"/>
  <c r="Q272" i="14"/>
  <c r="V272" i="14"/>
  <c r="G275" i="14"/>
  <c r="I275" i="14"/>
  <c r="K275" i="14"/>
  <c r="M275" i="14"/>
  <c r="O275" i="14"/>
  <c r="Q275" i="14"/>
  <c r="V275" i="14"/>
  <c r="G276" i="14"/>
  <c r="M276" i="14" s="1"/>
  <c r="I276" i="14"/>
  <c r="K276" i="14"/>
  <c r="O276" i="14"/>
  <c r="Q276" i="14"/>
  <c r="V276" i="14"/>
  <c r="G277" i="14"/>
  <c r="I277" i="14"/>
  <c r="K277" i="14"/>
  <c r="M277" i="14"/>
  <c r="O277" i="14"/>
  <c r="Q277" i="14"/>
  <c r="V277" i="14"/>
  <c r="G278" i="14"/>
  <c r="I278" i="14"/>
  <c r="K278" i="14"/>
  <c r="M278" i="14"/>
  <c r="O278" i="14"/>
  <c r="Q278" i="14"/>
  <c r="V278" i="14"/>
  <c r="G279" i="14"/>
  <c r="M279" i="14" s="1"/>
  <c r="I279" i="14"/>
  <c r="K279" i="14"/>
  <c r="O279" i="14"/>
  <c r="Q279" i="14"/>
  <c r="V279" i="14"/>
  <c r="G280" i="14"/>
  <c r="I280" i="14"/>
  <c r="K280" i="14"/>
  <c r="M280" i="14"/>
  <c r="O280" i="14"/>
  <c r="Q280" i="14"/>
  <c r="V280" i="14"/>
  <c r="G281" i="14"/>
  <c r="M281" i="14" s="1"/>
  <c r="I281" i="14"/>
  <c r="K281" i="14"/>
  <c r="O281" i="14"/>
  <c r="Q281" i="14"/>
  <c r="V281" i="14"/>
  <c r="G282" i="14"/>
  <c r="I282" i="14"/>
  <c r="K282" i="14"/>
  <c r="M282" i="14"/>
  <c r="O282" i="14"/>
  <c r="Q282" i="14"/>
  <c r="V282" i="14"/>
  <c r="G283" i="14"/>
  <c r="M283" i="14" s="1"/>
  <c r="I283" i="14"/>
  <c r="K283" i="14"/>
  <c r="O283" i="14"/>
  <c r="Q283" i="14"/>
  <c r="V283" i="14"/>
  <c r="G284" i="14"/>
  <c r="I284" i="14"/>
  <c r="K284" i="14"/>
  <c r="M284" i="14"/>
  <c r="O284" i="14"/>
  <c r="Q284" i="14"/>
  <c r="V284" i="14"/>
  <c r="G285" i="14"/>
  <c r="I285" i="14"/>
  <c r="K285" i="14"/>
  <c r="M285" i="14"/>
  <c r="O285" i="14"/>
  <c r="Q285" i="14"/>
  <c r="V285" i="14"/>
  <c r="G286" i="14"/>
  <c r="I286" i="14"/>
  <c r="K286" i="14"/>
  <c r="M286" i="14"/>
  <c r="O286" i="14"/>
  <c r="Q286" i="14"/>
  <c r="V286" i="14"/>
  <c r="G287" i="14"/>
  <c r="I287" i="14"/>
  <c r="K287" i="14"/>
  <c r="M287" i="14"/>
  <c r="O287" i="14"/>
  <c r="Q287" i="14"/>
  <c r="V287" i="14"/>
  <c r="G288" i="14"/>
  <c r="M288" i="14" s="1"/>
  <c r="I288" i="14"/>
  <c r="K288" i="14"/>
  <c r="O288" i="14"/>
  <c r="Q288" i="14"/>
  <c r="V288" i="14"/>
  <c r="G289" i="14"/>
  <c r="I289" i="14"/>
  <c r="K289" i="14"/>
  <c r="M289" i="14"/>
  <c r="O289" i="14"/>
  <c r="Q289" i="14"/>
  <c r="V289" i="14"/>
  <c r="G290" i="14"/>
  <c r="I290" i="14"/>
  <c r="K290" i="14"/>
  <c r="M290" i="14"/>
  <c r="O290" i="14"/>
  <c r="Q290" i="14"/>
  <c r="V290" i="14"/>
  <c r="G291" i="14"/>
  <c r="M291" i="14" s="1"/>
  <c r="I291" i="14"/>
  <c r="K291" i="14"/>
  <c r="O291" i="14"/>
  <c r="Q291" i="14"/>
  <c r="V291" i="14"/>
  <c r="G292" i="14"/>
  <c r="I292" i="14"/>
  <c r="K292" i="14"/>
  <c r="M292" i="14"/>
  <c r="O292" i="14"/>
  <c r="Q292" i="14"/>
  <c r="V292" i="14"/>
  <c r="G293" i="14"/>
  <c r="M293" i="14" s="1"/>
  <c r="I293" i="14"/>
  <c r="K293" i="14"/>
  <c r="O293" i="14"/>
  <c r="Q293" i="14"/>
  <c r="V293" i="14"/>
  <c r="G294" i="14"/>
  <c r="I294" i="14"/>
  <c r="K294" i="14"/>
  <c r="M294" i="14"/>
  <c r="O294" i="14"/>
  <c r="Q294" i="14"/>
  <c r="V294" i="14"/>
  <c r="G295" i="14"/>
  <c r="M295" i="14" s="1"/>
  <c r="I295" i="14"/>
  <c r="K295" i="14"/>
  <c r="O295" i="14"/>
  <c r="Q295" i="14"/>
  <c r="V295" i="14"/>
  <c r="G296" i="14"/>
  <c r="I296" i="14"/>
  <c r="K296" i="14"/>
  <c r="M296" i="14"/>
  <c r="O296" i="14"/>
  <c r="Q296" i="14"/>
  <c r="V296" i="14"/>
  <c r="G297" i="14"/>
  <c r="I297" i="14"/>
  <c r="K297" i="14"/>
  <c r="M297" i="14"/>
  <c r="O297" i="14"/>
  <c r="Q297" i="14"/>
  <c r="V297" i="14"/>
  <c r="G298" i="14"/>
  <c r="I298" i="14"/>
  <c r="K298" i="14"/>
  <c r="M298" i="14"/>
  <c r="O298" i="14"/>
  <c r="Q298" i="14"/>
  <c r="V298" i="14"/>
  <c r="G299" i="14"/>
  <c r="I299" i="14"/>
  <c r="K299" i="14"/>
  <c r="M299" i="14"/>
  <c r="O299" i="14"/>
  <c r="Q299" i="14"/>
  <c r="V299" i="14"/>
  <c r="G300" i="14"/>
  <c r="M300" i="14" s="1"/>
  <c r="I300" i="14"/>
  <c r="K300" i="14"/>
  <c r="O300" i="14"/>
  <c r="Q300" i="14"/>
  <c r="V300" i="14"/>
  <c r="G301" i="14"/>
  <c r="I301" i="14"/>
  <c r="K301" i="14"/>
  <c r="M301" i="14"/>
  <c r="O301" i="14"/>
  <c r="Q301" i="14"/>
  <c r="V301" i="14"/>
  <c r="G302" i="14"/>
  <c r="I302" i="14"/>
  <c r="K302" i="14"/>
  <c r="M302" i="14"/>
  <c r="O302" i="14"/>
  <c r="Q302" i="14"/>
  <c r="V302" i="14"/>
  <c r="G303" i="14"/>
  <c r="M303" i="14" s="1"/>
  <c r="I303" i="14"/>
  <c r="K303" i="14"/>
  <c r="O303" i="14"/>
  <c r="Q303" i="14"/>
  <c r="V303" i="14"/>
  <c r="G304" i="14"/>
  <c r="I304" i="14"/>
  <c r="K304" i="14"/>
  <c r="M304" i="14"/>
  <c r="O304" i="14"/>
  <c r="Q304" i="14"/>
  <c r="V304" i="14"/>
  <c r="G305" i="14"/>
  <c r="M305" i="14" s="1"/>
  <c r="I305" i="14"/>
  <c r="K305" i="14"/>
  <c r="O305" i="14"/>
  <c r="Q305" i="14"/>
  <c r="V305" i="14"/>
  <c r="G306" i="14"/>
  <c r="I306" i="14"/>
  <c r="K306" i="14"/>
  <c r="M306" i="14"/>
  <c r="O306" i="14"/>
  <c r="Q306" i="14"/>
  <c r="V306" i="14"/>
  <c r="G307" i="14"/>
  <c r="M307" i="14" s="1"/>
  <c r="I307" i="14"/>
  <c r="K307" i="14"/>
  <c r="O307" i="14"/>
  <c r="Q307" i="14"/>
  <c r="V307" i="14"/>
  <c r="G308" i="14"/>
  <c r="I308" i="14"/>
  <c r="K308" i="14"/>
  <c r="M308" i="14"/>
  <c r="O308" i="14"/>
  <c r="Q308" i="14"/>
  <c r="V308" i="14"/>
  <c r="G309" i="14"/>
  <c r="I309" i="14"/>
  <c r="K309" i="14"/>
  <c r="M309" i="14"/>
  <c r="O309" i="14"/>
  <c r="Q309" i="14"/>
  <c r="V309" i="14"/>
  <c r="G310" i="14"/>
  <c r="I310" i="14"/>
  <c r="K310" i="14"/>
  <c r="M310" i="14"/>
  <c r="O310" i="14"/>
  <c r="Q310" i="14"/>
  <c r="V310" i="14"/>
  <c r="G311" i="14"/>
  <c r="I311" i="14"/>
  <c r="K311" i="14"/>
  <c r="M311" i="14"/>
  <c r="O311" i="14"/>
  <c r="Q311" i="14"/>
  <c r="V311" i="14"/>
  <c r="G312" i="14"/>
  <c r="M312" i="14" s="1"/>
  <c r="I312" i="14"/>
  <c r="K312" i="14"/>
  <c r="O312" i="14"/>
  <c r="Q312" i="14"/>
  <c r="V312" i="14"/>
  <c r="G313" i="14"/>
  <c r="I313" i="14"/>
  <c r="K313" i="14"/>
  <c r="M313" i="14"/>
  <c r="O313" i="14"/>
  <c r="Q313" i="14"/>
  <c r="V313" i="14"/>
  <c r="G314" i="14"/>
  <c r="I314" i="14"/>
  <c r="K314" i="14"/>
  <c r="M314" i="14"/>
  <c r="O314" i="14"/>
  <c r="Q314" i="14"/>
  <c r="V314" i="14"/>
  <c r="G315" i="14"/>
  <c r="M315" i="14" s="1"/>
  <c r="I315" i="14"/>
  <c r="K315" i="14"/>
  <c r="O315" i="14"/>
  <c r="Q315" i="14"/>
  <c r="V315" i="14"/>
  <c r="G316" i="14"/>
  <c r="I316" i="14"/>
  <c r="K316" i="14"/>
  <c r="M316" i="14"/>
  <c r="O316" i="14"/>
  <c r="Q316" i="14"/>
  <c r="V316" i="14"/>
  <c r="G317" i="14"/>
  <c r="M317" i="14" s="1"/>
  <c r="I317" i="14"/>
  <c r="K317" i="14"/>
  <c r="O317" i="14"/>
  <c r="Q317" i="14"/>
  <c r="V317" i="14"/>
  <c r="G318" i="14"/>
  <c r="I318" i="14"/>
  <c r="K318" i="14"/>
  <c r="M318" i="14"/>
  <c r="O318" i="14"/>
  <c r="Q318" i="14"/>
  <c r="V318" i="14"/>
  <c r="G319" i="14"/>
  <c r="M319" i="14" s="1"/>
  <c r="I319" i="14"/>
  <c r="K319" i="14"/>
  <c r="O319" i="14"/>
  <c r="Q319" i="14"/>
  <c r="V319" i="14"/>
  <c r="G320" i="14"/>
  <c r="I320" i="14"/>
  <c r="K320" i="14"/>
  <c r="M320" i="14"/>
  <c r="O320" i="14"/>
  <c r="Q320" i="14"/>
  <c r="V320" i="14"/>
  <c r="G321" i="14"/>
  <c r="I321" i="14"/>
  <c r="K321" i="14"/>
  <c r="M321" i="14"/>
  <c r="O321" i="14"/>
  <c r="Q321" i="14"/>
  <c r="V321" i="14"/>
  <c r="G322" i="14"/>
  <c r="I322" i="14"/>
  <c r="K322" i="14"/>
  <c r="M322" i="14"/>
  <c r="O322" i="14"/>
  <c r="Q322" i="14"/>
  <c r="V322" i="14"/>
  <c r="G323" i="14"/>
  <c r="I323" i="14"/>
  <c r="K323" i="14"/>
  <c r="M323" i="14"/>
  <c r="O323" i="14"/>
  <c r="Q323" i="14"/>
  <c r="V323" i="14"/>
  <c r="G324" i="14"/>
  <c r="M324" i="14" s="1"/>
  <c r="I324" i="14"/>
  <c r="K324" i="14"/>
  <c r="O324" i="14"/>
  <c r="Q324" i="14"/>
  <c r="V324" i="14"/>
  <c r="G325" i="14"/>
  <c r="I325" i="14"/>
  <c r="K325" i="14"/>
  <c r="M325" i="14"/>
  <c r="O325" i="14"/>
  <c r="Q325" i="14"/>
  <c r="V325" i="14"/>
  <c r="G326" i="14"/>
  <c r="I326" i="14"/>
  <c r="K326" i="14"/>
  <c r="M326" i="14"/>
  <c r="O326" i="14"/>
  <c r="Q326" i="14"/>
  <c r="V326" i="14"/>
  <c r="G327" i="14"/>
  <c r="M327" i="14" s="1"/>
  <c r="I327" i="14"/>
  <c r="K327" i="14"/>
  <c r="O327" i="14"/>
  <c r="Q327" i="14"/>
  <c r="V327" i="14"/>
  <c r="G328" i="14"/>
  <c r="I328" i="14"/>
  <c r="K328" i="14"/>
  <c r="M328" i="14"/>
  <c r="O328" i="14"/>
  <c r="Q328" i="14"/>
  <c r="V328" i="14"/>
  <c r="G329" i="14"/>
  <c r="M329" i="14" s="1"/>
  <c r="I329" i="14"/>
  <c r="K329" i="14"/>
  <c r="O329" i="14"/>
  <c r="Q329" i="14"/>
  <c r="V329" i="14"/>
  <c r="O332" i="14"/>
  <c r="G333" i="14"/>
  <c r="M333" i="14" s="1"/>
  <c r="M332" i="14" s="1"/>
  <c r="I333" i="14"/>
  <c r="K333" i="14"/>
  <c r="O333" i="14"/>
  <c r="Q333" i="14"/>
  <c r="V333" i="14"/>
  <c r="V332" i="14" s="1"/>
  <c r="G334" i="14"/>
  <c r="I334" i="14"/>
  <c r="I332" i="14" s="1"/>
  <c r="K334" i="14"/>
  <c r="K332" i="14" s="1"/>
  <c r="M334" i="14"/>
  <c r="O334" i="14"/>
  <c r="Q334" i="14"/>
  <c r="Q332" i="14" s="1"/>
  <c r="V334" i="14"/>
  <c r="G335" i="14"/>
  <c r="I335" i="14"/>
  <c r="K335" i="14"/>
  <c r="M335" i="14"/>
  <c r="O335" i="14"/>
  <c r="Q335" i="14"/>
  <c r="V335" i="14"/>
  <c r="G339" i="14"/>
  <c r="I339" i="14"/>
  <c r="K339" i="14"/>
  <c r="K338" i="14" s="1"/>
  <c r="M339" i="14"/>
  <c r="O339" i="14"/>
  <c r="O338" i="14" s="1"/>
  <c r="Q339" i="14"/>
  <c r="Q338" i="14" s="1"/>
  <c r="V339" i="14"/>
  <c r="V338" i="14" s="1"/>
  <c r="G340" i="14"/>
  <c r="M340" i="14" s="1"/>
  <c r="I340" i="14"/>
  <c r="K340" i="14"/>
  <c r="O340" i="14"/>
  <c r="Q340" i="14"/>
  <c r="V340" i="14"/>
  <c r="G341" i="14"/>
  <c r="I341" i="14"/>
  <c r="K341" i="14"/>
  <c r="M341" i="14"/>
  <c r="O341" i="14"/>
  <c r="Q341" i="14"/>
  <c r="V341" i="14"/>
  <c r="G342" i="14"/>
  <c r="I342" i="14"/>
  <c r="K342" i="14"/>
  <c r="M342" i="14"/>
  <c r="O342" i="14"/>
  <c r="Q342" i="14"/>
  <c r="V342" i="14"/>
  <c r="G343" i="14"/>
  <c r="M343" i="14" s="1"/>
  <c r="I343" i="14"/>
  <c r="K343" i="14"/>
  <c r="O343" i="14"/>
  <c r="Q343" i="14"/>
  <c r="V343" i="14"/>
  <c r="G344" i="14"/>
  <c r="I344" i="14"/>
  <c r="K344" i="14"/>
  <c r="M344" i="14"/>
  <c r="O344" i="14"/>
  <c r="Q344" i="14"/>
  <c r="V344" i="14"/>
  <c r="G345" i="14"/>
  <c r="M345" i="14" s="1"/>
  <c r="I345" i="14"/>
  <c r="K345" i="14"/>
  <c r="O345" i="14"/>
  <c r="Q345" i="14"/>
  <c r="V345" i="14"/>
  <c r="G346" i="14"/>
  <c r="I346" i="14"/>
  <c r="K346" i="14"/>
  <c r="M346" i="14"/>
  <c r="O346" i="14"/>
  <c r="Q346" i="14"/>
  <c r="V346" i="14"/>
  <c r="G347" i="14"/>
  <c r="M347" i="14" s="1"/>
  <c r="I347" i="14"/>
  <c r="K347" i="14"/>
  <c r="O347" i="14"/>
  <c r="Q347" i="14"/>
  <c r="V347" i="14"/>
  <c r="G348" i="14"/>
  <c r="I348" i="14"/>
  <c r="K348" i="14"/>
  <c r="M348" i="14"/>
  <c r="O348" i="14"/>
  <c r="Q348" i="14"/>
  <c r="V348" i="14"/>
  <c r="G349" i="14"/>
  <c r="I349" i="14"/>
  <c r="K349" i="14"/>
  <c r="M349" i="14"/>
  <c r="O349" i="14"/>
  <c r="Q349" i="14"/>
  <c r="V349" i="14"/>
  <c r="G350" i="14"/>
  <c r="I350" i="14"/>
  <c r="I338" i="14" s="1"/>
  <c r="K350" i="14"/>
  <c r="M350" i="14"/>
  <c r="O350" i="14"/>
  <c r="Q350" i="14"/>
  <c r="V350" i="14"/>
  <c r="G353" i="14"/>
  <c r="I353" i="14"/>
  <c r="K353" i="14"/>
  <c r="M353" i="14"/>
  <c r="O353" i="14"/>
  <c r="Q353" i="14"/>
  <c r="V353" i="14"/>
  <c r="G354" i="14"/>
  <c r="M354" i="14" s="1"/>
  <c r="I354" i="14"/>
  <c r="K354" i="14"/>
  <c r="O354" i="14"/>
  <c r="Q354" i="14"/>
  <c r="V354" i="14"/>
  <c r="G357" i="14"/>
  <c r="I357" i="14"/>
  <c r="K357" i="14"/>
  <c r="M357" i="14"/>
  <c r="O357" i="14"/>
  <c r="Q357" i="14"/>
  <c r="V357" i="14"/>
  <c r="Q360" i="14"/>
  <c r="V360" i="14"/>
  <c r="G361" i="14"/>
  <c r="G360" i="14" s="1"/>
  <c r="I361" i="14"/>
  <c r="I360" i="14" s="1"/>
  <c r="K361" i="14"/>
  <c r="K360" i="14" s="1"/>
  <c r="O361" i="14"/>
  <c r="O360" i="14" s="1"/>
  <c r="Q361" i="14"/>
  <c r="V361" i="14"/>
  <c r="V362" i="14"/>
  <c r="G363" i="14"/>
  <c r="M363" i="14" s="1"/>
  <c r="M362" i="14" s="1"/>
  <c r="I363" i="14"/>
  <c r="I362" i="14" s="1"/>
  <c r="K363" i="14"/>
  <c r="K362" i="14" s="1"/>
  <c r="O363" i="14"/>
  <c r="Q363" i="14"/>
  <c r="V363" i="14"/>
  <c r="G364" i="14"/>
  <c r="I364" i="14"/>
  <c r="K364" i="14"/>
  <c r="M364" i="14"/>
  <c r="O364" i="14"/>
  <c r="O362" i="14" s="1"/>
  <c r="Q364" i="14"/>
  <c r="Q362" i="14" s="1"/>
  <c r="V364" i="14"/>
  <c r="AE366" i="14"/>
  <c r="G195" i="13"/>
  <c r="BA121" i="13"/>
  <c r="BA120" i="13"/>
  <c r="BA118" i="13"/>
  <c r="BA107" i="13"/>
  <c r="BA106" i="13"/>
  <c r="BA105" i="13"/>
  <c r="BA71" i="13"/>
  <c r="BA70" i="13"/>
  <c r="BA69" i="13"/>
  <c r="BA21" i="13"/>
  <c r="BA20" i="13"/>
  <c r="BA19" i="13"/>
  <c r="BA12" i="13"/>
  <c r="BA11" i="13"/>
  <c r="BA10" i="13"/>
  <c r="V8" i="13"/>
  <c r="G9" i="13"/>
  <c r="M9" i="13" s="1"/>
  <c r="M8" i="13" s="1"/>
  <c r="I9" i="13"/>
  <c r="I8" i="13" s="1"/>
  <c r="K9" i="13"/>
  <c r="O9" i="13"/>
  <c r="Q9" i="13"/>
  <c r="Q8" i="13" s="1"/>
  <c r="V9" i="13"/>
  <c r="G18" i="13"/>
  <c r="I18" i="13"/>
  <c r="K18" i="13"/>
  <c r="K8" i="13" s="1"/>
  <c r="M18" i="13"/>
  <c r="O18" i="13"/>
  <c r="O8" i="13" s="1"/>
  <c r="Q18" i="13"/>
  <c r="V18" i="13"/>
  <c r="G24" i="13"/>
  <c r="I24" i="13"/>
  <c r="K24" i="13"/>
  <c r="M24" i="13"/>
  <c r="O24" i="13"/>
  <c r="Q24" i="13"/>
  <c r="V24" i="13"/>
  <c r="G30" i="13"/>
  <c r="I30" i="13"/>
  <c r="K30" i="13"/>
  <c r="M30" i="13"/>
  <c r="O30" i="13"/>
  <c r="Q30" i="13"/>
  <c r="V30" i="13"/>
  <c r="G37" i="13"/>
  <c r="I37" i="13"/>
  <c r="K37" i="13"/>
  <c r="M37" i="13"/>
  <c r="O37" i="13"/>
  <c r="Q37" i="13"/>
  <c r="V37" i="13"/>
  <c r="G40" i="13"/>
  <c r="M40" i="13" s="1"/>
  <c r="I40" i="13"/>
  <c r="K40" i="13"/>
  <c r="O40" i="13"/>
  <c r="Q40" i="13"/>
  <c r="V40" i="13"/>
  <c r="G44" i="13"/>
  <c r="I44" i="13"/>
  <c r="K44" i="13"/>
  <c r="M44" i="13"/>
  <c r="O44" i="13"/>
  <c r="Q44" i="13"/>
  <c r="V44" i="13"/>
  <c r="G48" i="13"/>
  <c r="M48" i="13" s="1"/>
  <c r="I48" i="13"/>
  <c r="K48" i="13"/>
  <c r="O48" i="13"/>
  <c r="Q48" i="13"/>
  <c r="V48" i="13"/>
  <c r="G56" i="13"/>
  <c r="O56" i="13"/>
  <c r="G57" i="13"/>
  <c r="I57" i="13"/>
  <c r="K57" i="13"/>
  <c r="M57" i="13"/>
  <c r="O57" i="13"/>
  <c r="Q57" i="13"/>
  <c r="Q56" i="13" s="1"/>
  <c r="V57" i="13"/>
  <c r="V56" i="13" s="1"/>
  <c r="G59" i="13"/>
  <c r="I59" i="13"/>
  <c r="I56" i="13" s="1"/>
  <c r="K59" i="13"/>
  <c r="K56" i="13" s="1"/>
  <c r="M59" i="13"/>
  <c r="O59" i="13"/>
  <c r="Q59" i="13"/>
  <c r="V59" i="13"/>
  <c r="G60" i="13"/>
  <c r="I60" i="13"/>
  <c r="K60" i="13"/>
  <c r="M60" i="13"/>
  <c r="O60" i="13"/>
  <c r="Q60" i="13"/>
  <c r="V60" i="13"/>
  <c r="G61" i="13"/>
  <c r="M61" i="13" s="1"/>
  <c r="M56" i="13" s="1"/>
  <c r="I61" i="13"/>
  <c r="K61" i="13"/>
  <c r="O61" i="13"/>
  <c r="Q61" i="13"/>
  <c r="V61" i="13"/>
  <c r="I62" i="13"/>
  <c r="O62" i="13"/>
  <c r="G63" i="13"/>
  <c r="I63" i="13"/>
  <c r="K63" i="13"/>
  <c r="M63" i="13"/>
  <c r="O63" i="13"/>
  <c r="Q63" i="13"/>
  <c r="V63" i="13"/>
  <c r="V62" i="13" s="1"/>
  <c r="G64" i="13"/>
  <c r="G62" i="13" s="1"/>
  <c r="I64" i="13"/>
  <c r="K64" i="13"/>
  <c r="K62" i="13" s="1"/>
  <c r="M64" i="13"/>
  <c r="O64" i="13"/>
  <c r="Q64" i="13"/>
  <c r="V64" i="13"/>
  <c r="G68" i="13"/>
  <c r="I68" i="13"/>
  <c r="K68" i="13"/>
  <c r="M68" i="13"/>
  <c r="O68" i="13"/>
  <c r="Q68" i="13"/>
  <c r="V68" i="13"/>
  <c r="G72" i="13"/>
  <c r="M72" i="13" s="1"/>
  <c r="I72" i="13"/>
  <c r="K72" i="13"/>
  <c r="O72" i="13"/>
  <c r="Q72" i="13"/>
  <c r="V72" i="13"/>
  <c r="G77" i="13"/>
  <c r="I77" i="13"/>
  <c r="K77" i="13"/>
  <c r="M77" i="13"/>
  <c r="O77" i="13"/>
  <c r="Q77" i="13"/>
  <c r="Q62" i="13" s="1"/>
  <c r="V77" i="13"/>
  <c r="G80" i="13"/>
  <c r="M80" i="13" s="1"/>
  <c r="I80" i="13"/>
  <c r="K80" i="13"/>
  <c r="O80" i="13"/>
  <c r="Q80" i="13"/>
  <c r="V80" i="13"/>
  <c r="G81" i="13"/>
  <c r="I81" i="13"/>
  <c r="K81" i="13"/>
  <c r="M81" i="13"/>
  <c r="O81" i="13"/>
  <c r="Q81" i="13"/>
  <c r="V81" i="13"/>
  <c r="G83" i="13"/>
  <c r="G82" i="13" s="1"/>
  <c r="I83" i="13"/>
  <c r="I82" i="13" s="1"/>
  <c r="K83" i="13"/>
  <c r="K82" i="13" s="1"/>
  <c r="M83" i="13"/>
  <c r="O83" i="13"/>
  <c r="Q83" i="13"/>
  <c r="V83" i="13"/>
  <c r="G89" i="13"/>
  <c r="I89" i="13"/>
  <c r="K89" i="13"/>
  <c r="M89" i="13"/>
  <c r="O89" i="13"/>
  <c r="O82" i="13" s="1"/>
  <c r="Q89" i="13"/>
  <c r="V89" i="13"/>
  <c r="V82" i="13" s="1"/>
  <c r="G92" i="13"/>
  <c r="M92" i="13" s="1"/>
  <c r="I92" i="13"/>
  <c r="K92" i="13"/>
  <c r="O92" i="13"/>
  <c r="Q92" i="13"/>
  <c r="V92" i="13"/>
  <c r="G96" i="13"/>
  <c r="M96" i="13" s="1"/>
  <c r="I96" i="13"/>
  <c r="K96" i="13"/>
  <c r="O96" i="13"/>
  <c r="Q96" i="13"/>
  <c r="V96" i="13"/>
  <c r="G99" i="13"/>
  <c r="I99" i="13"/>
  <c r="K99" i="13"/>
  <c r="M99" i="13"/>
  <c r="O99" i="13"/>
  <c r="Q99" i="13"/>
  <c r="V99" i="13"/>
  <c r="G104" i="13"/>
  <c r="I104" i="13"/>
  <c r="K104" i="13"/>
  <c r="M104" i="13"/>
  <c r="O104" i="13"/>
  <c r="Q104" i="13"/>
  <c r="V104" i="13"/>
  <c r="G112" i="13"/>
  <c r="I112" i="13"/>
  <c r="K112" i="13"/>
  <c r="M112" i="13"/>
  <c r="O112" i="13"/>
  <c r="Q112" i="13"/>
  <c r="V112" i="13"/>
  <c r="G113" i="13"/>
  <c r="M113" i="13" s="1"/>
  <c r="I113" i="13"/>
  <c r="K113" i="13"/>
  <c r="O113" i="13"/>
  <c r="Q113" i="13"/>
  <c r="V113" i="13"/>
  <c r="G114" i="13"/>
  <c r="I114" i="13"/>
  <c r="K114" i="13"/>
  <c r="M114" i="13"/>
  <c r="O114" i="13"/>
  <c r="Q114" i="13"/>
  <c r="Q82" i="13" s="1"/>
  <c r="V114" i="13"/>
  <c r="G117" i="13"/>
  <c r="M117" i="13" s="1"/>
  <c r="I117" i="13"/>
  <c r="K117" i="13"/>
  <c r="O117" i="13"/>
  <c r="Q117" i="13"/>
  <c r="V117" i="13"/>
  <c r="G124" i="13"/>
  <c r="I124" i="13"/>
  <c r="K124" i="13"/>
  <c r="M124" i="13"/>
  <c r="O124" i="13"/>
  <c r="Q124" i="13"/>
  <c r="V124" i="13"/>
  <c r="G128" i="13"/>
  <c r="M128" i="13" s="1"/>
  <c r="I128" i="13"/>
  <c r="K128" i="13"/>
  <c r="O128" i="13"/>
  <c r="Q128" i="13"/>
  <c r="V128" i="13"/>
  <c r="G132" i="13"/>
  <c r="M132" i="13" s="1"/>
  <c r="I132" i="13"/>
  <c r="K132" i="13"/>
  <c r="O132" i="13"/>
  <c r="Q132" i="13"/>
  <c r="V132" i="13"/>
  <c r="G136" i="13"/>
  <c r="I136" i="13"/>
  <c r="K136" i="13"/>
  <c r="M136" i="13"/>
  <c r="O136" i="13"/>
  <c r="Q136" i="13"/>
  <c r="V136" i="13"/>
  <c r="G140" i="13"/>
  <c r="M140" i="13" s="1"/>
  <c r="I140" i="13"/>
  <c r="K140" i="13"/>
  <c r="O140" i="13"/>
  <c r="Q140" i="13"/>
  <c r="V140" i="13"/>
  <c r="G144" i="13"/>
  <c r="M144" i="13" s="1"/>
  <c r="I144" i="13"/>
  <c r="K144" i="13"/>
  <c r="O144" i="13"/>
  <c r="Q144" i="13"/>
  <c r="V144" i="13"/>
  <c r="V148" i="13"/>
  <c r="G149" i="13"/>
  <c r="G148" i="13" s="1"/>
  <c r="I149" i="13"/>
  <c r="I148" i="13" s="1"/>
  <c r="K149" i="13"/>
  <c r="K148" i="13" s="1"/>
  <c r="M149" i="13"/>
  <c r="O149" i="13"/>
  <c r="O148" i="13" s="1"/>
  <c r="Q149" i="13"/>
  <c r="V149" i="13"/>
  <c r="G156" i="13"/>
  <c r="I156" i="13"/>
  <c r="K156" i="13"/>
  <c r="M156" i="13"/>
  <c r="O156" i="13"/>
  <c r="Q156" i="13"/>
  <c r="Q148" i="13" s="1"/>
  <c r="V156" i="13"/>
  <c r="G163" i="13"/>
  <c r="M163" i="13" s="1"/>
  <c r="I163" i="13"/>
  <c r="K163" i="13"/>
  <c r="O163" i="13"/>
  <c r="Q163" i="13"/>
  <c r="V163" i="13"/>
  <c r="G170" i="13"/>
  <c r="I170" i="13"/>
  <c r="K170" i="13"/>
  <c r="M170" i="13"/>
  <c r="O170" i="13"/>
  <c r="Q170" i="13"/>
  <c r="V170" i="13"/>
  <c r="G171" i="13"/>
  <c r="M171" i="13" s="1"/>
  <c r="I171" i="13"/>
  <c r="K171" i="13"/>
  <c r="O171" i="13"/>
  <c r="Q171" i="13"/>
  <c r="V171" i="13"/>
  <c r="G172" i="13"/>
  <c r="I172" i="13"/>
  <c r="K172" i="13"/>
  <c r="M172" i="13"/>
  <c r="O172" i="13"/>
  <c r="Q172" i="13"/>
  <c r="V172" i="13"/>
  <c r="O176" i="13"/>
  <c r="Q176" i="13"/>
  <c r="V176" i="13"/>
  <c r="G177" i="13"/>
  <c r="G176" i="13" s="1"/>
  <c r="I177" i="13"/>
  <c r="I176" i="13" s="1"/>
  <c r="K177" i="13"/>
  <c r="K176" i="13" s="1"/>
  <c r="M177" i="13"/>
  <c r="M176" i="13" s="1"/>
  <c r="O177" i="13"/>
  <c r="Q177" i="13"/>
  <c r="V177" i="13"/>
  <c r="V180" i="13"/>
  <c r="G181" i="13"/>
  <c r="M181" i="13" s="1"/>
  <c r="I181" i="13"/>
  <c r="I180" i="13" s="1"/>
  <c r="K181" i="13"/>
  <c r="O181" i="13"/>
  <c r="Q181" i="13"/>
  <c r="Q180" i="13" s="1"/>
  <c r="V181" i="13"/>
  <c r="G185" i="13"/>
  <c r="M185" i="13" s="1"/>
  <c r="I185" i="13"/>
  <c r="K185" i="13"/>
  <c r="K180" i="13" s="1"/>
  <c r="O185" i="13"/>
  <c r="O180" i="13" s="1"/>
  <c r="Q185" i="13"/>
  <c r="V185" i="13"/>
  <c r="G190" i="13"/>
  <c r="I190" i="13"/>
  <c r="K190" i="13"/>
  <c r="M190" i="13"/>
  <c r="O190" i="13"/>
  <c r="Q190" i="13"/>
  <c r="V190" i="13"/>
  <c r="G192" i="13"/>
  <c r="I192" i="13"/>
  <c r="K192" i="13"/>
  <c r="M192" i="13"/>
  <c r="O192" i="13"/>
  <c r="Q192" i="13"/>
  <c r="V192" i="13"/>
  <c r="AE195" i="13"/>
  <c r="G1960" i="12"/>
  <c r="BA1868" i="12"/>
  <c r="BA1867" i="12"/>
  <c r="BA1866" i="12"/>
  <c r="BA1839" i="12"/>
  <c r="BA1838" i="12"/>
  <c r="BA1836" i="12"/>
  <c r="BA1609" i="12"/>
  <c r="BA1233" i="12"/>
  <c r="BA1232" i="12"/>
  <c r="BA1225" i="12"/>
  <c r="BA1224" i="12"/>
  <c r="BA1223" i="12"/>
  <c r="BA1221" i="12"/>
  <c r="BA1220" i="12"/>
  <c r="BA1219" i="12"/>
  <c r="BA1012" i="12"/>
  <c r="BA1011" i="12"/>
  <c r="BA1010" i="12"/>
  <c r="BA1003" i="12"/>
  <c r="BA1002" i="12"/>
  <c r="BA1001" i="12"/>
  <c r="BA996" i="12"/>
  <c r="BA995" i="12"/>
  <c r="BA994" i="12"/>
  <c r="BA975" i="12"/>
  <c r="BA974" i="12"/>
  <c r="BA973" i="12"/>
  <c r="BA968" i="12"/>
  <c r="BA967" i="12"/>
  <c r="BA966" i="12"/>
  <c r="BA957" i="12"/>
  <c r="BA956" i="12"/>
  <c r="BA955" i="12"/>
  <c r="BA942" i="12"/>
  <c r="BA932" i="12"/>
  <c r="BA931" i="12"/>
  <c r="BA717" i="12"/>
  <c r="BA716" i="12"/>
  <c r="BA715" i="12"/>
  <c r="BA713" i="12"/>
  <c r="BA712" i="12"/>
  <c r="BA711" i="12"/>
  <c r="BA702" i="12"/>
  <c r="BA701" i="12"/>
  <c r="BA700" i="12"/>
  <c r="BA695" i="12"/>
  <c r="BA694" i="12"/>
  <c r="BA693" i="12"/>
  <c r="BA671" i="12"/>
  <c r="BA670" i="12"/>
  <c r="BA669" i="12"/>
  <c r="BA565" i="12"/>
  <c r="BA564" i="12"/>
  <c r="BA563" i="12"/>
  <c r="BA547" i="12"/>
  <c r="BA546" i="12"/>
  <c r="BA545" i="12"/>
  <c r="BA534" i="12"/>
  <c r="BA533" i="12"/>
  <c r="BA532" i="12"/>
  <c r="BA493" i="12"/>
  <c r="BA492" i="12"/>
  <c r="BA491" i="12"/>
  <c r="BA486" i="12"/>
  <c r="BA485" i="12"/>
  <c r="BA484" i="12"/>
  <c r="BA323" i="12"/>
  <c r="BA322" i="12"/>
  <c r="BA265" i="12"/>
  <c r="BA264" i="12"/>
  <c r="BA209" i="12"/>
  <c r="BA208" i="12"/>
  <c r="BA207" i="12"/>
  <c r="BA202" i="12"/>
  <c r="BA201" i="12"/>
  <c r="BA200" i="12"/>
  <c r="BA182" i="12"/>
  <c r="BA181" i="12"/>
  <c r="BA180" i="12"/>
  <c r="BA175" i="12"/>
  <c r="BA174" i="12"/>
  <c r="BA173" i="12"/>
  <c r="BA105" i="12"/>
  <c r="BA104" i="12"/>
  <c r="BA103" i="12"/>
  <c r="BA99" i="12"/>
  <c r="BA98" i="12"/>
  <c r="BA97" i="12"/>
  <c r="BA93" i="12"/>
  <c r="BA92" i="12"/>
  <c r="BA91" i="12"/>
  <c r="BA86" i="12"/>
  <c r="BA85" i="12"/>
  <c r="BA84" i="12"/>
  <c r="BA80" i="12"/>
  <c r="BA79" i="12"/>
  <c r="BA78" i="12"/>
  <c r="BA73" i="12"/>
  <c r="BA72" i="12"/>
  <c r="BA71" i="12"/>
  <c r="BA67" i="12"/>
  <c r="BA66" i="12"/>
  <c r="BA65" i="12"/>
  <c r="BA61" i="12"/>
  <c r="BA60" i="12"/>
  <c r="BA59" i="12"/>
  <c r="BA55" i="12"/>
  <c r="BA54" i="12"/>
  <c r="BA53" i="12"/>
  <c r="BA51" i="12"/>
  <c r="BA50" i="12"/>
  <c r="BA49" i="12"/>
  <c r="BA20" i="12"/>
  <c r="BA19" i="12"/>
  <c r="BA18" i="12"/>
  <c r="BA12" i="12"/>
  <c r="BA11" i="12"/>
  <c r="BA10" i="12"/>
  <c r="G9" i="12"/>
  <c r="I9" i="12"/>
  <c r="K9" i="12"/>
  <c r="K8" i="12" s="1"/>
  <c r="M9" i="12"/>
  <c r="O9" i="12"/>
  <c r="O8" i="12" s="1"/>
  <c r="Q9" i="12"/>
  <c r="Q8" i="12" s="1"/>
  <c r="V9" i="12"/>
  <c r="V8" i="12" s="1"/>
  <c r="G13" i="12"/>
  <c r="I13" i="12"/>
  <c r="K13" i="12"/>
  <c r="M13" i="12"/>
  <c r="O13" i="12"/>
  <c r="Q13" i="12"/>
  <c r="V13" i="12"/>
  <c r="G17" i="12"/>
  <c r="I17" i="12"/>
  <c r="K17" i="12"/>
  <c r="M17" i="12"/>
  <c r="O17" i="12"/>
  <c r="Q17" i="12"/>
  <c r="V17" i="12"/>
  <c r="G21" i="12"/>
  <c r="I21" i="12"/>
  <c r="K21" i="12"/>
  <c r="M21" i="12"/>
  <c r="O21" i="12"/>
  <c r="Q21" i="12"/>
  <c r="V21" i="12"/>
  <c r="G29" i="12"/>
  <c r="M29" i="12" s="1"/>
  <c r="I29" i="12"/>
  <c r="K29" i="12"/>
  <c r="O29" i="12"/>
  <c r="Q29" i="12"/>
  <c r="V29" i="12"/>
  <c r="G35" i="12"/>
  <c r="I35" i="12"/>
  <c r="K35" i="12"/>
  <c r="M35" i="12"/>
  <c r="O35" i="12"/>
  <c r="Q35" i="12"/>
  <c r="V35" i="12"/>
  <c r="G42" i="12"/>
  <c r="M42" i="12" s="1"/>
  <c r="I42" i="12"/>
  <c r="K42" i="12"/>
  <c r="O42" i="12"/>
  <c r="Q42" i="12"/>
  <c r="V42" i="12"/>
  <c r="G48" i="12"/>
  <c r="I48" i="12"/>
  <c r="K48" i="12"/>
  <c r="M48" i="12"/>
  <c r="O48" i="12"/>
  <c r="Q48" i="12"/>
  <c r="V48" i="12"/>
  <c r="G52" i="12"/>
  <c r="I52" i="12"/>
  <c r="K52" i="12"/>
  <c r="M52" i="12"/>
  <c r="O52" i="12"/>
  <c r="Q52" i="12"/>
  <c r="V52" i="12"/>
  <c r="G58" i="12"/>
  <c r="I58" i="12"/>
  <c r="I8" i="12" s="1"/>
  <c r="K58" i="12"/>
  <c r="M58" i="12"/>
  <c r="O58" i="12"/>
  <c r="Q58" i="12"/>
  <c r="V58" i="12"/>
  <c r="G64" i="12"/>
  <c r="I64" i="12"/>
  <c r="K64" i="12"/>
  <c r="M64" i="12"/>
  <c r="O64" i="12"/>
  <c r="Q64" i="12"/>
  <c r="V64" i="12"/>
  <c r="G70" i="12"/>
  <c r="M70" i="12" s="1"/>
  <c r="I70" i="12"/>
  <c r="K70" i="12"/>
  <c r="O70" i="12"/>
  <c r="Q70" i="12"/>
  <c r="V70" i="12"/>
  <c r="G77" i="12"/>
  <c r="I77" i="12"/>
  <c r="K77" i="12"/>
  <c r="M77" i="12"/>
  <c r="O77" i="12"/>
  <c r="Q77" i="12"/>
  <c r="V77" i="12"/>
  <c r="G83" i="12"/>
  <c r="I83" i="12"/>
  <c r="K83" i="12"/>
  <c r="M83" i="12"/>
  <c r="O83" i="12"/>
  <c r="Q83" i="12"/>
  <c r="V83" i="12"/>
  <c r="G90" i="12"/>
  <c r="I90" i="12"/>
  <c r="K90" i="12"/>
  <c r="M90" i="12"/>
  <c r="O90" i="12"/>
  <c r="Q90" i="12"/>
  <c r="V90" i="12"/>
  <c r="G96" i="12"/>
  <c r="I96" i="12"/>
  <c r="K96" i="12"/>
  <c r="M96" i="12"/>
  <c r="O96" i="12"/>
  <c r="Q96" i="12"/>
  <c r="V96" i="12"/>
  <c r="G102" i="12"/>
  <c r="M102" i="12" s="1"/>
  <c r="I102" i="12"/>
  <c r="K102" i="12"/>
  <c r="O102" i="12"/>
  <c r="Q102" i="12"/>
  <c r="V102" i="12"/>
  <c r="G108" i="12"/>
  <c r="I108" i="12"/>
  <c r="K108" i="12"/>
  <c r="M108" i="12"/>
  <c r="O108" i="12"/>
  <c r="Q108" i="12"/>
  <c r="V108" i="12"/>
  <c r="G118" i="12"/>
  <c r="M118" i="12" s="1"/>
  <c r="I118" i="12"/>
  <c r="K118" i="12"/>
  <c r="O118" i="12"/>
  <c r="Q118" i="12"/>
  <c r="V118" i="12"/>
  <c r="G128" i="12"/>
  <c r="I128" i="12"/>
  <c r="K128" i="12"/>
  <c r="M128" i="12"/>
  <c r="O128" i="12"/>
  <c r="Q128" i="12"/>
  <c r="V128" i="12"/>
  <c r="G131" i="12"/>
  <c r="I131" i="12"/>
  <c r="K131" i="12"/>
  <c r="M131" i="12"/>
  <c r="O131" i="12"/>
  <c r="Q131" i="12"/>
  <c r="V131" i="12"/>
  <c r="G134" i="12"/>
  <c r="I134" i="12"/>
  <c r="K134" i="12"/>
  <c r="M134" i="12"/>
  <c r="O134" i="12"/>
  <c r="Q134" i="12"/>
  <c r="V134" i="12"/>
  <c r="G141" i="12"/>
  <c r="I141" i="12"/>
  <c r="K141" i="12"/>
  <c r="M141" i="12"/>
  <c r="O141" i="12"/>
  <c r="Q141" i="12"/>
  <c r="V141" i="12"/>
  <c r="G147" i="12"/>
  <c r="M147" i="12" s="1"/>
  <c r="I147" i="12"/>
  <c r="K147" i="12"/>
  <c r="O147" i="12"/>
  <c r="Q147" i="12"/>
  <c r="V147" i="12"/>
  <c r="G151" i="12"/>
  <c r="I151" i="12"/>
  <c r="K151" i="12"/>
  <c r="M151" i="12"/>
  <c r="O151" i="12"/>
  <c r="Q151" i="12"/>
  <c r="V151" i="12"/>
  <c r="G165" i="12"/>
  <c r="I165" i="12"/>
  <c r="I150" i="12" s="1"/>
  <c r="K165" i="12"/>
  <c r="K150" i="12" s="1"/>
  <c r="M165" i="12"/>
  <c r="O165" i="12"/>
  <c r="Q165" i="12"/>
  <c r="V165" i="12"/>
  <c r="G172" i="12"/>
  <c r="I172" i="12"/>
  <c r="K172" i="12"/>
  <c r="M172" i="12"/>
  <c r="O172" i="12"/>
  <c r="Q172" i="12"/>
  <c r="V172" i="12"/>
  <c r="G179" i="12"/>
  <c r="M179" i="12" s="1"/>
  <c r="I179" i="12"/>
  <c r="K179" i="12"/>
  <c r="O179" i="12"/>
  <c r="Q179" i="12"/>
  <c r="V179" i="12"/>
  <c r="G185" i="12"/>
  <c r="I185" i="12"/>
  <c r="K185" i="12"/>
  <c r="M185" i="12"/>
  <c r="O185" i="12"/>
  <c r="Q185" i="12"/>
  <c r="Q150" i="12" s="1"/>
  <c r="V185" i="12"/>
  <c r="G192" i="12"/>
  <c r="M192" i="12" s="1"/>
  <c r="I192" i="12"/>
  <c r="K192" i="12"/>
  <c r="O192" i="12"/>
  <c r="Q192" i="12"/>
  <c r="V192" i="12"/>
  <c r="G199" i="12"/>
  <c r="I199" i="12"/>
  <c r="K199" i="12"/>
  <c r="M199" i="12"/>
  <c r="O199" i="12"/>
  <c r="Q199" i="12"/>
  <c r="V199" i="12"/>
  <c r="G206" i="12"/>
  <c r="I206" i="12"/>
  <c r="K206" i="12"/>
  <c r="M206" i="12"/>
  <c r="O206" i="12"/>
  <c r="Q206" i="12"/>
  <c r="V206" i="12"/>
  <c r="G212" i="12"/>
  <c r="I212" i="12"/>
  <c r="K212" i="12"/>
  <c r="M212" i="12"/>
  <c r="O212" i="12"/>
  <c r="Q212" i="12"/>
  <c r="V212" i="12"/>
  <c r="G219" i="12"/>
  <c r="I219" i="12"/>
  <c r="K219" i="12"/>
  <c r="M219" i="12"/>
  <c r="O219" i="12"/>
  <c r="Q219" i="12"/>
  <c r="V219" i="12"/>
  <c r="V150" i="12" s="1"/>
  <c r="G225" i="12"/>
  <c r="M225" i="12" s="1"/>
  <c r="I225" i="12"/>
  <c r="K225" i="12"/>
  <c r="O225" i="12"/>
  <c r="Q225" i="12"/>
  <c r="V225" i="12"/>
  <c r="G230" i="12"/>
  <c r="I230" i="12"/>
  <c r="K230" i="12"/>
  <c r="M230" i="12"/>
  <c r="O230" i="12"/>
  <c r="O150" i="12" s="1"/>
  <c r="Q230" i="12"/>
  <c r="V230" i="12"/>
  <c r="G241" i="12"/>
  <c r="I241" i="12"/>
  <c r="K241" i="12"/>
  <c r="M241" i="12"/>
  <c r="O241" i="12"/>
  <c r="Q241" i="12"/>
  <c r="V241" i="12"/>
  <c r="G249" i="12"/>
  <c r="I249" i="12"/>
  <c r="K249" i="12"/>
  <c r="M249" i="12"/>
  <c r="O249" i="12"/>
  <c r="Q249" i="12"/>
  <c r="V249" i="12"/>
  <c r="G259" i="12"/>
  <c r="I259" i="12"/>
  <c r="K259" i="12"/>
  <c r="M259" i="12"/>
  <c r="O259" i="12"/>
  <c r="Q259" i="12"/>
  <c r="V259" i="12"/>
  <c r="G263" i="12"/>
  <c r="M263" i="12" s="1"/>
  <c r="I263" i="12"/>
  <c r="K263" i="12"/>
  <c r="O263" i="12"/>
  <c r="Q263" i="12"/>
  <c r="V263" i="12"/>
  <c r="G269" i="12"/>
  <c r="M269" i="12" s="1"/>
  <c r="I269" i="12"/>
  <c r="K269" i="12"/>
  <c r="O269" i="12"/>
  <c r="Q269" i="12"/>
  <c r="V269" i="12"/>
  <c r="G274" i="12"/>
  <c r="I274" i="12"/>
  <c r="K274" i="12"/>
  <c r="K268" i="12" s="1"/>
  <c r="M274" i="12"/>
  <c r="O274" i="12"/>
  <c r="Q274" i="12"/>
  <c r="V274" i="12"/>
  <c r="G280" i="12"/>
  <c r="I280" i="12"/>
  <c r="K280" i="12"/>
  <c r="M280" i="12"/>
  <c r="O280" i="12"/>
  <c r="Q280" i="12"/>
  <c r="V280" i="12"/>
  <c r="G291" i="12"/>
  <c r="I291" i="12"/>
  <c r="I268" i="12" s="1"/>
  <c r="K291" i="12"/>
  <c r="M291" i="12"/>
  <c r="O291" i="12"/>
  <c r="Q291" i="12"/>
  <c r="V291" i="12"/>
  <c r="G296" i="12"/>
  <c r="I296" i="12"/>
  <c r="K296" i="12"/>
  <c r="M296" i="12"/>
  <c r="O296" i="12"/>
  <c r="Q296" i="12"/>
  <c r="V296" i="12"/>
  <c r="V268" i="12" s="1"/>
  <c r="G299" i="12"/>
  <c r="M299" i="12" s="1"/>
  <c r="I299" i="12"/>
  <c r="K299" i="12"/>
  <c r="O299" i="12"/>
  <c r="Q299" i="12"/>
  <c r="V299" i="12"/>
  <c r="G307" i="12"/>
  <c r="I307" i="12"/>
  <c r="K307" i="12"/>
  <c r="M307" i="12"/>
  <c r="O307" i="12"/>
  <c r="O268" i="12" s="1"/>
  <c r="Q307" i="12"/>
  <c r="V307" i="12"/>
  <c r="G315" i="12"/>
  <c r="I315" i="12"/>
  <c r="K315" i="12"/>
  <c r="M315" i="12"/>
  <c r="O315" i="12"/>
  <c r="Q315" i="12"/>
  <c r="V315" i="12"/>
  <c r="G321" i="12"/>
  <c r="I321" i="12"/>
  <c r="K321" i="12"/>
  <c r="M321" i="12"/>
  <c r="O321" i="12"/>
  <c r="Q321" i="12"/>
  <c r="V321" i="12"/>
  <c r="G327" i="12"/>
  <c r="I327" i="12"/>
  <c r="K327" i="12"/>
  <c r="M327" i="12"/>
  <c r="O327" i="12"/>
  <c r="Q327" i="12"/>
  <c r="V327" i="12"/>
  <c r="G328" i="12"/>
  <c r="M328" i="12" s="1"/>
  <c r="I328" i="12"/>
  <c r="K328" i="12"/>
  <c r="O328" i="12"/>
  <c r="Q328" i="12"/>
  <c r="V328" i="12"/>
  <c r="G329" i="12"/>
  <c r="I329" i="12"/>
  <c r="K329" i="12"/>
  <c r="M329" i="12"/>
  <c r="O329" i="12"/>
  <c r="Q329" i="12"/>
  <c r="Q268" i="12" s="1"/>
  <c r="V329" i="12"/>
  <c r="G330" i="12"/>
  <c r="M330" i="12" s="1"/>
  <c r="I330" i="12"/>
  <c r="K330" i="12"/>
  <c r="O330" i="12"/>
  <c r="Q330" i="12"/>
  <c r="V330" i="12"/>
  <c r="G337" i="12"/>
  <c r="I337" i="12"/>
  <c r="K337" i="12"/>
  <c r="M337" i="12"/>
  <c r="O337" i="12"/>
  <c r="Q337" i="12"/>
  <c r="V337" i="12"/>
  <c r="G343" i="12"/>
  <c r="M343" i="12" s="1"/>
  <c r="I343" i="12"/>
  <c r="K343" i="12"/>
  <c r="O343" i="12"/>
  <c r="Q343" i="12"/>
  <c r="V343" i="12"/>
  <c r="G347" i="12"/>
  <c r="I347" i="12"/>
  <c r="K347" i="12"/>
  <c r="M347" i="12"/>
  <c r="O347" i="12"/>
  <c r="Q347" i="12"/>
  <c r="V347" i="12"/>
  <c r="G353" i="12"/>
  <c r="I353" i="12"/>
  <c r="K353" i="12"/>
  <c r="M353" i="12"/>
  <c r="O353" i="12"/>
  <c r="Q353" i="12"/>
  <c r="V353" i="12"/>
  <c r="G376" i="12"/>
  <c r="M376" i="12" s="1"/>
  <c r="I376" i="12"/>
  <c r="K376" i="12"/>
  <c r="O376" i="12"/>
  <c r="Q376" i="12"/>
  <c r="V376" i="12"/>
  <c r="G397" i="12"/>
  <c r="I397" i="12"/>
  <c r="K397" i="12"/>
  <c r="M397" i="12"/>
  <c r="O397" i="12"/>
  <c r="Q397" i="12"/>
  <c r="V397" i="12"/>
  <c r="G404" i="12"/>
  <c r="I404" i="12"/>
  <c r="K404" i="12"/>
  <c r="M404" i="12"/>
  <c r="O404" i="12"/>
  <c r="Q404" i="12"/>
  <c r="V404" i="12"/>
  <c r="G411" i="12"/>
  <c r="I411" i="12"/>
  <c r="K411" i="12"/>
  <c r="M411" i="12"/>
  <c r="O411" i="12"/>
  <c r="Q411" i="12"/>
  <c r="V411" i="12"/>
  <c r="G418" i="12"/>
  <c r="I418" i="12"/>
  <c r="K418" i="12"/>
  <c r="M418" i="12"/>
  <c r="O418" i="12"/>
  <c r="Q418" i="12"/>
  <c r="V418" i="12"/>
  <c r="G422" i="12"/>
  <c r="M422" i="12" s="1"/>
  <c r="I422" i="12"/>
  <c r="K422" i="12"/>
  <c r="O422" i="12"/>
  <c r="Q422" i="12"/>
  <c r="V422" i="12"/>
  <c r="G426" i="12"/>
  <c r="I426" i="12"/>
  <c r="K426" i="12"/>
  <c r="M426" i="12"/>
  <c r="O426" i="12"/>
  <c r="Q426" i="12"/>
  <c r="V426" i="12"/>
  <c r="G432" i="12"/>
  <c r="M432" i="12" s="1"/>
  <c r="I432" i="12"/>
  <c r="K432" i="12"/>
  <c r="O432" i="12"/>
  <c r="Q432" i="12"/>
  <c r="V432" i="12"/>
  <c r="G436" i="12"/>
  <c r="I436" i="12"/>
  <c r="K436" i="12"/>
  <c r="M436" i="12"/>
  <c r="O436" i="12"/>
  <c r="Q436" i="12"/>
  <c r="V436" i="12"/>
  <c r="G440" i="12"/>
  <c r="M440" i="12" s="1"/>
  <c r="I440" i="12"/>
  <c r="K440" i="12"/>
  <c r="O440" i="12"/>
  <c r="Q440" i="12"/>
  <c r="V440" i="12"/>
  <c r="G444" i="12"/>
  <c r="I444" i="12"/>
  <c r="K444" i="12"/>
  <c r="M444" i="12"/>
  <c r="O444" i="12"/>
  <c r="Q444" i="12"/>
  <c r="V444" i="12"/>
  <c r="G448" i="12"/>
  <c r="I448" i="12"/>
  <c r="K448" i="12"/>
  <c r="M448" i="12"/>
  <c r="O448" i="12"/>
  <c r="Q448" i="12"/>
  <c r="V448" i="12"/>
  <c r="G453" i="12"/>
  <c r="I453" i="12"/>
  <c r="K453" i="12"/>
  <c r="K452" i="12" s="1"/>
  <c r="M453" i="12"/>
  <c r="O453" i="12"/>
  <c r="O452" i="12" s="1"/>
  <c r="Q453" i="12"/>
  <c r="Q452" i="12" s="1"/>
  <c r="V453" i="12"/>
  <c r="V452" i="12" s="1"/>
  <c r="G459" i="12"/>
  <c r="I459" i="12"/>
  <c r="K459" i="12"/>
  <c r="M459" i="12"/>
  <c r="O459" i="12"/>
  <c r="Q459" i="12"/>
  <c r="V459" i="12"/>
  <c r="G466" i="12"/>
  <c r="I466" i="12"/>
  <c r="K466" i="12"/>
  <c r="M466" i="12"/>
  <c r="O466" i="12"/>
  <c r="Q466" i="12"/>
  <c r="V466" i="12"/>
  <c r="G470" i="12"/>
  <c r="I470" i="12"/>
  <c r="K470" i="12"/>
  <c r="M470" i="12"/>
  <c r="O470" i="12"/>
  <c r="Q470" i="12"/>
  <c r="V470" i="12"/>
  <c r="G477" i="12"/>
  <c r="M477" i="12" s="1"/>
  <c r="I477" i="12"/>
  <c r="K477" i="12"/>
  <c r="O477" i="12"/>
  <c r="Q477" i="12"/>
  <c r="V477" i="12"/>
  <c r="G483" i="12"/>
  <c r="I483" i="12"/>
  <c r="K483" i="12"/>
  <c r="M483" i="12"/>
  <c r="O483" i="12"/>
  <c r="Q483" i="12"/>
  <c r="V483" i="12"/>
  <c r="G490" i="12"/>
  <c r="M490" i="12" s="1"/>
  <c r="I490" i="12"/>
  <c r="K490" i="12"/>
  <c r="O490" i="12"/>
  <c r="Q490" i="12"/>
  <c r="V490" i="12"/>
  <c r="G498" i="12"/>
  <c r="I498" i="12"/>
  <c r="K498" i="12"/>
  <c r="M498" i="12"/>
  <c r="O498" i="12"/>
  <c r="Q498" i="12"/>
  <c r="V498" i="12"/>
  <c r="G504" i="12"/>
  <c r="M504" i="12" s="1"/>
  <c r="I504" i="12"/>
  <c r="K504" i="12"/>
  <c r="O504" i="12"/>
  <c r="Q504" i="12"/>
  <c r="V504" i="12"/>
  <c r="G510" i="12"/>
  <c r="I510" i="12"/>
  <c r="I452" i="12" s="1"/>
  <c r="K510" i="12"/>
  <c r="M510" i="12"/>
  <c r="O510" i="12"/>
  <c r="Q510" i="12"/>
  <c r="V510" i="12"/>
  <c r="K515" i="12"/>
  <c r="Q515" i="12"/>
  <c r="V515" i="12"/>
  <c r="G516" i="12"/>
  <c r="M516" i="12" s="1"/>
  <c r="M515" i="12" s="1"/>
  <c r="I516" i="12"/>
  <c r="I515" i="12" s="1"/>
  <c r="K516" i="12"/>
  <c r="O516" i="12"/>
  <c r="Q516" i="12"/>
  <c r="V516" i="12"/>
  <c r="G520" i="12"/>
  <c r="I520" i="12"/>
  <c r="K520" i="12"/>
  <c r="M520" i="12"/>
  <c r="O520" i="12"/>
  <c r="O515" i="12" s="1"/>
  <c r="Q520" i="12"/>
  <c r="V520" i="12"/>
  <c r="G527" i="12"/>
  <c r="I527" i="12"/>
  <c r="K527" i="12"/>
  <c r="M527" i="12"/>
  <c r="O527" i="12"/>
  <c r="Q527" i="12"/>
  <c r="V527" i="12"/>
  <c r="G530" i="12"/>
  <c r="I530" i="12"/>
  <c r="K530" i="12"/>
  <c r="M530" i="12"/>
  <c r="O530" i="12"/>
  <c r="G531" i="12"/>
  <c r="I531" i="12"/>
  <c r="K531" i="12"/>
  <c r="M531" i="12"/>
  <c r="O531" i="12"/>
  <c r="Q531" i="12"/>
  <c r="Q530" i="12" s="1"/>
  <c r="V531" i="12"/>
  <c r="V530" i="12" s="1"/>
  <c r="G537" i="12"/>
  <c r="K537" i="12"/>
  <c r="G538" i="12"/>
  <c r="I538" i="12"/>
  <c r="K538" i="12"/>
  <c r="M538" i="12"/>
  <c r="O538" i="12"/>
  <c r="O537" i="12" s="1"/>
  <c r="Q538" i="12"/>
  <c r="Q537" i="12" s="1"/>
  <c r="V538" i="12"/>
  <c r="V537" i="12" s="1"/>
  <c r="G544" i="12"/>
  <c r="M544" i="12" s="1"/>
  <c r="I544" i="12"/>
  <c r="K544" i="12"/>
  <c r="O544" i="12"/>
  <c r="Q544" i="12"/>
  <c r="V544" i="12"/>
  <c r="G562" i="12"/>
  <c r="I562" i="12"/>
  <c r="K562" i="12"/>
  <c r="M562" i="12"/>
  <c r="O562" i="12"/>
  <c r="Q562" i="12"/>
  <c r="V562" i="12"/>
  <c r="G569" i="12"/>
  <c r="M569" i="12" s="1"/>
  <c r="I569" i="12"/>
  <c r="K569" i="12"/>
  <c r="O569" i="12"/>
  <c r="Q569" i="12"/>
  <c r="V569" i="12"/>
  <c r="G588" i="12"/>
  <c r="I588" i="12"/>
  <c r="I537" i="12" s="1"/>
  <c r="K588" i="12"/>
  <c r="M588" i="12"/>
  <c r="O588" i="12"/>
  <c r="Q588" i="12"/>
  <c r="V588" i="12"/>
  <c r="G636" i="12"/>
  <c r="I636" i="12"/>
  <c r="K636" i="12"/>
  <c r="M636" i="12"/>
  <c r="O636" i="12"/>
  <c r="Q636" i="12"/>
  <c r="V636" i="12"/>
  <c r="G641" i="12"/>
  <c r="M641" i="12" s="1"/>
  <c r="I641" i="12"/>
  <c r="K641" i="12"/>
  <c r="O641" i="12"/>
  <c r="Q641" i="12"/>
  <c r="V641" i="12"/>
  <c r="G645" i="12"/>
  <c r="I645" i="12"/>
  <c r="K645" i="12"/>
  <c r="M645" i="12"/>
  <c r="O645" i="12"/>
  <c r="Q645" i="12"/>
  <c r="V645" i="12"/>
  <c r="G653" i="12"/>
  <c r="G644" i="12" s="1"/>
  <c r="I653" i="12"/>
  <c r="I644" i="12" s="1"/>
  <c r="K653" i="12"/>
  <c r="K644" i="12" s="1"/>
  <c r="M653" i="12"/>
  <c r="O653" i="12"/>
  <c r="Q653" i="12"/>
  <c r="V653" i="12"/>
  <c r="G658" i="12"/>
  <c r="I658" i="12"/>
  <c r="K658" i="12"/>
  <c r="M658" i="12"/>
  <c r="O658" i="12"/>
  <c r="Q658" i="12"/>
  <c r="V658" i="12"/>
  <c r="G668" i="12"/>
  <c r="M668" i="12" s="1"/>
  <c r="I668" i="12"/>
  <c r="K668" i="12"/>
  <c r="O668" i="12"/>
  <c r="Q668" i="12"/>
  <c r="V668" i="12"/>
  <c r="G686" i="12"/>
  <c r="I686" i="12"/>
  <c r="K686" i="12"/>
  <c r="M686" i="12"/>
  <c r="O686" i="12"/>
  <c r="Q686" i="12"/>
  <c r="Q644" i="12" s="1"/>
  <c r="V686" i="12"/>
  <c r="G689" i="12"/>
  <c r="M689" i="12" s="1"/>
  <c r="I689" i="12"/>
  <c r="K689" i="12"/>
  <c r="O689" i="12"/>
  <c r="Q689" i="12"/>
  <c r="V689" i="12"/>
  <c r="G692" i="12"/>
  <c r="I692" i="12"/>
  <c r="K692" i="12"/>
  <c r="M692" i="12"/>
  <c r="O692" i="12"/>
  <c r="Q692" i="12"/>
  <c r="V692" i="12"/>
  <c r="G699" i="12"/>
  <c r="M699" i="12" s="1"/>
  <c r="I699" i="12"/>
  <c r="K699" i="12"/>
  <c r="O699" i="12"/>
  <c r="Q699" i="12"/>
  <c r="V699" i="12"/>
  <c r="G710" i="12"/>
  <c r="I710" i="12"/>
  <c r="K710" i="12"/>
  <c r="M710" i="12"/>
  <c r="O710" i="12"/>
  <c r="Q710" i="12"/>
  <c r="V710" i="12"/>
  <c r="G714" i="12"/>
  <c r="I714" i="12"/>
  <c r="K714" i="12"/>
  <c r="M714" i="12"/>
  <c r="O714" i="12"/>
  <c r="Q714" i="12"/>
  <c r="V714" i="12"/>
  <c r="V644" i="12" s="1"/>
  <c r="G720" i="12"/>
  <c r="M720" i="12" s="1"/>
  <c r="I720" i="12"/>
  <c r="K720" i="12"/>
  <c r="O720" i="12"/>
  <c r="Q720" i="12"/>
  <c r="V720" i="12"/>
  <c r="G728" i="12"/>
  <c r="I728" i="12"/>
  <c r="K728" i="12"/>
  <c r="M728" i="12"/>
  <c r="O728" i="12"/>
  <c r="O644" i="12" s="1"/>
  <c r="Q728" i="12"/>
  <c r="V728" i="12"/>
  <c r="G744" i="12"/>
  <c r="I744" i="12"/>
  <c r="K744" i="12"/>
  <c r="M744" i="12"/>
  <c r="O744" i="12"/>
  <c r="Q744" i="12"/>
  <c r="V744" i="12"/>
  <c r="G751" i="12"/>
  <c r="I751" i="12"/>
  <c r="K751" i="12"/>
  <c r="M751" i="12"/>
  <c r="O751" i="12"/>
  <c r="Q751" i="12"/>
  <c r="V751" i="12"/>
  <c r="G756" i="12"/>
  <c r="I756" i="12"/>
  <c r="K756" i="12"/>
  <c r="M756" i="12"/>
  <c r="O756" i="12"/>
  <c r="Q756" i="12"/>
  <c r="V756" i="12"/>
  <c r="G759" i="12"/>
  <c r="M759" i="12" s="1"/>
  <c r="I759" i="12"/>
  <c r="K759" i="12"/>
  <c r="O759" i="12"/>
  <c r="Q759" i="12"/>
  <c r="V759" i="12"/>
  <c r="G769" i="12"/>
  <c r="I769" i="12"/>
  <c r="K769" i="12"/>
  <c r="M769" i="12"/>
  <c r="O769" i="12"/>
  <c r="Q769" i="12"/>
  <c r="V769" i="12"/>
  <c r="G770" i="12"/>
  <c r="M770" i="12" s="1"/>
  <c r="I770" i="12"/>
  <c r="K770" i="12"/>
  <c r="O770" i="12"/>
  <c r="Q770" i="12"/>
  <c r="V770" i="12"/>
  <c r="G775" i="12"/>
  <c r="M775" i="12" s="1"/>
  <c r="M774" i="12" s="1"/>
  <c r="I775" i="12"/>
  <c r="K775" i="12"/>
  <c r="O775" i="12"/>
  <c r="O774" i="12" s="1"/>
  <c r="Q775" i="12"/>
  <c r="V775" i="12"/>
  <c r="V774" i="12" s="1"/>
  <c r="G784" i="12"/>
  <c r="G774" i="12" s="1"/>
  <c r="I784" i="12"/>
  <c r="I774" i="12" s="1"/>
  <c r="K784" i="12"/>
  <c r="M784" i="12"/>
  <c r="O784" i="12"/>
  <c r="Q784" i="12"/>
  <c r="V784" i="12"/>
  <c r="G790" i="12"/>
  <c r="I790" i="12"/>
  <c r="K790" i="12"/>
  <c r="M790" i="12"/>
  <c r="O790" i="12"/>
  <c r="Q790" i="12"/>
  <c r="V790" i="12"/>
  <c r="G796" i="12"/>
  <c r="M796" i="12" s="1"/>
  <c r="I796" i="12"/>
  <c r="K796" i="12"/>
  <c r="O796" i="12"/>
  <c r="Q796" i="12"/>
  <c r="V796" i="12"/>
  <c r="G802" i="12"/>
  <c r="I802" i="12"/>
  <c r="K802" i="12"/>
  <c r="M802" i="12"/>
  <c r="O802" i="12"/>
  <c r="Q802" i="12"/>
  <c r="V802" i="12"/>
  <c r="G814" i="12"/>
  <c r="I814" i="12"/>
  <c r="K814" i="12"/>
  <c r="M814" i="12"/>
  <c r="O814" i="12"/>
  <c r="Q814" i="12"/>
  <c r="V814" i="12"/>
  <c r="G820" i="12"/>
  <c r="I820" i="12"/>
  <c r="K820" i="12"/>
  <c r="K774" i="12" s="1"/>
  <c r="M820" i="12"/>
  <c r="O820" i="12"/>
  <c r="Q820" i="12"/>
  <c r="V820" i="12"/>
  <c r="G826" i="12"/>
  <c r="I826" i="12"/>
  <c r="K826" i="12"/>
  <c r="M826" i="12"/>
  <c r="O826" i="12"/>
  <c r="Q826" i="12"/>
  <c r="V826" i="12"/>
  <c r="G830" i="12"/>
  <c r="M830" i="12" s="1"/>
  <c r="I830" i="12"/>
  <c r="K830" i="12"/>
  <c r="O830" i="12"/>
  <c r="Q830" i="12"/>
  <c r="V830" i="12"/>
  <c r="G833" i="12"/>
  <c r="I833" i="12"/>
  <c r="K833" i="12"/>
  <c r="M833" i="12"/>
  <c r="O833" i="12"/>
  <c r="Q833" i="12"/>
  <c r="Q774" i="12" s="1"/>
  <c r="V833" i="12"/>
  <c r="G837" i="12"/>
  <c r="I837" i="12"/>
  <c r="I836" i="12" s="1"/>
  <c r="K837" i="12"/>
  <c r="K836" i="12" s="1"/>
  <c r="M837" i="12"/>
  <c r="O837" i="12"/>
  <c r="O836" i="12" s="1"/>
  <c r="Q837" i="12"/>
  <c r="Q836" i="12" s="1"/>
  <c r="V837" i="12"/>
  <c r="G840" i="12"/>
  <c r="M840" i="12" s="1"/>
  <c r="I840" i="12"/>
  <c r="K840" i="12"/>
  <c r="O840" i="12"/>
  <c r="Q840" i="12"/>
  <c r="V840" i="12"/>
  <c r="G844" i="12"/>
  <c r="I844" i="12"/>
  <c r="K844" i="12"/>
  <c r="M844" i="12"/>
  <c r="O844" i="12"/>
  <c r="Q844" i="12"/>
  <c r="V844" i="12"/>
  <c r="G851" i="12"/>
  <c r="I851" i="12"/>
  <c r="K851" i="12"/>
  <c r="M851" i="12"/>
  <c r="O851" i="12"/>
  <c r="Q851" i="12"/>
  <c r="V851" i="12"/>
  <c r="V836" i="12" s="1"/>
  <c r="G859" i="12"/>
  <c r="M859" i="12" s="1"/>
  <c r="I859" i="12"/>
  <c r="K859" i="12"/>
  <c r="O859" i="12"/>
  <c r="Q859" i="12"/>
  <c r="V859" i="12"/>
  <c r="G860" i="12"/>
  <c r="I860" i="12"/>
  <c r="K860" i="12"/>
  <c r="M860" i="12"/>
  <c r="O860" i="12"/>
  <c r="Q860" i="12"/>
  <c r="V860" i="12"/>
  <c r="G861" i="12"/>
  <c r="I861" i="12"/>
  <c r="K861" i="12"/>
  <c r="M861" i="12"/>
  <c r="O861" i="12"/>
  <c r="Q861" i="12"/>
  <c r="V861" i="12"/>
  <c r="G862" i="12"/>
  <c r="I862" i="12"/>
  <c r="K862" i="12"/>
  <c r="M862" i="12"/>
  <c r="O862" i="12"/>
  <c r="Q862" i="12"/>
  <c r="V862" i="12"/>
  <c r="G863" i="12"/>
  <c r="I863" i="12"/>
  <c r="K863" i="12"/>
  <c r="M863" i="12"/>
  <c r="O863" i="12"/>
  <c r="Q863" i="12"/>
  <c r="V863" i="12"/>
  <c r="G864" i="12"/>
  <c r="M864" i="12" s="1"/>
  <c r="I864" i="12"/>
  <c r="K864" i="12"/>
  <c r="O864" i="12"/>
  <c r="Q864" i="12"/>
  <c r="V864" i="12"/>
  <c r="G865" i="12"/>
  <c r="I865" i="12"/>
  <c r="K865" i="12"/>
  <c r="M865" i="12"/>
  <c r="O865" i="12"/>
  <c r="Q865" i="12"/>
  <c r="V865" i="12"/>
  <c r="G866" i="12"/>
  <c r="M866" i="12" s="1"/>
  <c r="I866" i="12"/>
  <c r="K866" i="12"/>
  <c r="O866" i="12"/>
  <c r="Q866" i="12"/>
  <c r="V866" i="12"/>
  <c r="G867" i="12"/>
  <c r="I867" i="12"/>
  <c r="K867" i="12"/>
  <c r="M867" i="12"/>
  <c r="O867" i="12"/>
  <c r="Q867" i="12"/>
  <c r="V867" i="12"/>
  <c r="G868" i="12"/>
  <c r="M868" i="12" s="1"/>
  <c r="I868" i="12"/>
  <c r="K868" i="12"/>
  <c r="O868" i="12"/>
  <c r="Q868" i="12"/>
  <c r="V868" i="12"/>
  <c r="G869" i="12"/>
  <c r="I869" i="12"/>
  <c r="K869" i="12"/>
  <c r="M869" i="12"/>
  <c r="O869" i="12"/>
  <c r="Q869" i="12"/>
  <c r="V869" i="12"/>
  <c r="G870" i="12"/>
  <c r="I870" i="12"/>
  <c r="K870" i="12"/>
  <c r="M870" i="12"/>
  <c r="O870" i="12"/>
  <c r="Q870" i="12"/>
  <c r="V870" i="12"/>
  <c r="G871" i="12"/>
  <c r="M871" i="12" s="1"/>
  <c r="I871" i="12"/>
  <c r="K871" i="12"/>
  <c r="O871" i="12"/>
  <c r="Q871" i="12"/>
  <c r="V871" i="12"/>
  <c r="G872" i="12"/>
  <c r="I872" i="12"/>
  <c r="K872" i="12"/>
  <c r="M872" i="12"/>
  <c r="O872" i="12"/>
  <c r="Q872" i="12"/>
  <c r="V872" i="12"/>
  <c r="G873" i="12"/>
  <c r="I873" i="12"/>
  <c r="K873" i="12"/>
  <c r="M873" i="12"/>
  <c r="O873" i="12"/>
  <c r="Q873" i="12"/>
  <c r="V873" i="12"/>
  <c r="G874" i="12"/>
  <c r="I874" i="12"/>
  <c r="K874" i="12"/>
  <c r="M874" i="12"/>
  <c r="O874" i="12"/>
  <c r="Q874" i="12"/>
  <c r="V874" i="12"/>
  <c r="G875" i="12"/>
  <c r="I875" i="12"/>
  <c r="K875" i="12"/>
  <c r="M875" i="12"/>
  <c r="O875" i="12"/>
  <c r="Q875" i="12"/>
  <c r="V875" i="12"/>
  <c r="G884" i="12"/>
  <c r="M884" i="12" s="1"/>
  <c r="I884" i="12"/>
  <c r="K884" i="12"/>
  <c r="O884" i="12"/>
  <c r="Q884" i="12"/>
  <c r="V884" i="12"/>
  <c r="G885" i="12"/>
  <c r="I885" i="12"/>
  <c r="K885" i="12"/>
  <c r="M885" i="12"/>
  <c r="O885" i="12"/>
  <c r="Q885" i="12"/>
  <c r="V885" i="12"/>
  <c r="G886" i="12"/>
  <c r="V886" i="12"/>
  <c r="G887" i="12"/>
  <c r="I887" i="12"/>
  <c r="I886" i="12" s="1"/>
  <c r="K887" i="12"/>
  <c r="K886" i="12" s="1"/>
  <c r="M887" i="12"/>
  <c r="M886" i="12" s="1"/>
  <c r="O887" i="12"/>
  <c r="O886" i="12" s="1"/>
  <c r="Q887" i="12"/>
  <c r="Q886" i="12" s="1"/>
  <c r="V887" i="12"/>
  <c r="O890" i="12"/>
  <c r="Q890" i="12"/>
  <c r="V890" i="12"/>
  <c r="G891" i="12"/>
  <c r="G890" i="12" s="1"/>
  <c r="I891" i="12"/>
  <c r="I890" i="12" s="1"/>
  <c r="K891" i="12"/>
  <c r="K890" i="12" s="1"/>
  <c r="M891" i="12"/>
  <c r="M890" i="12" s="1"/>
  <c r="O891" i="12"/>
  <c r="Q891" i="12"/>
  <c r="V891" i="12"/>
  <c r="V893" i="12"/>
  <c r="G894" i="12"/>
  <c r="M894" i="12" s="1"/>
  <c r="I894" i="12"/>
  <c r="I893" i="12" s="1"/>
  <c r="K894" i="12"/>
  <c r="O894" i="12"/>
  <c r="Q894" i="12"/>
  <c r="V894" i="12"/>
  <c r="G902" i="12"/>
  <c r="I902" i="12"/>
  <c r="K902" i="12"/>
  <c r="M902" i="12"/>
  <c r="O902" i="12"/>
  <c r="O893" i="12" s="1"/>
  <c r="Q902" i="12"/>
  <c r="V902" i="12"/>
  <c r="G908" i="12"/>
  <c r="I908" i="12"/>
  <c r="K908" i="12"/>
  <c r="M908" i="12"/>
  <c r="O908" i="12"/>
  <c r="Q908" i="12"/>
  <c r="V908" i="12"/>
  <c r="G911" i="12"/>
  <c r="I911" i="12"/>
  <c r="K911" i="12"/>
  <c r="K893" i="12" s="1"/>
  <c r="M911" i="12"/>
  <c r="O911" i="12"/>
  <c r="Q911" i="12"/>
  <c r="V911" i="12"/>
  <c r="G919" i="12"/>
  <c r="I919" i="12"/>
  <c r="K919" i="12"/>
  <c r="M919" i="12"/>
  <c r="O919" i="12"/>
  <c r="Q919" i="12"/>
  <c r="V919" i="12"/>
  <c r="G922" i="12"/>
  <c r="M922" i="12" s="1"/>
  <c r="I922" i="12"/>
  <c r="K922" i="12"/>
  <c r="O922" i="12"/>
  <c r="Q922" i="12"/>
  <c r="V922" i="12"/>
  <c r="G925" i="12"/>
  <c r="I925" i="12"/>
  <c r="K925" i="12"/>
  <c r="M925" i="12"/>
  <c r="O925" i="12"/>
  <c r="Q925" i="12"/>
  <c r="Q893" i="12" s="1"/>
  <c r="V925" i="12"/>
  <c r="G928" i="12"/>
  <c r="M928" i="12" s="1"/>
  <c r="I928" i="12"/>
  <c r="K928" i="12"/>
  <c r="O928" i="12"/>
  <c r="Q928" i="12"/>
  <c r="V928" i="12"/>
  <c r="K929" i="12"/>
  <c r="Q929" i="12"/>
  <c r="G930" i="12"/>
  <c r="M930" i="12" s="1"/>
  <c r="M929" i="12" s="1"/>
  <c r="I930" i="12"/>
  <c r="K930" i="12"/>
  <c r="O930" i="12"/>
  <c r="O929" i="12" s="1"/>
  <c r="Q930" i="12"/>
  <c r="V930" i="12"/>
  <c r="V929" i="12" s="1"/>
  <c r="G935" i="12"/>
  <c r="G929" i="12" s="1"/>
  <c r="I935" i="12"/>
  <c r="I929" i="12" s="1"/>
  <c r="K935" i="12"/>
  <c r="M935" i="12"/>
  <c r="O935" i="12"/>
  <c r="Q935" i="12"/>
  <c r="V935" i="12"/>
  <c r="G939" i="12"/>
  <c r="I939" i="12"/>
  <c r="K939" i="12"/>
  <c r="M939" i="12"/>
  <c r="O939" i="12"/>
  <c r="Q939" i="12"/>
  <c r="V939" i="12"/>
  <c r="G941" i="12"/>
  <c r="G940" i="12" s="1"/>
  <c r="I941" i="12"/>
  <c r="K941" i="12"/>
  <c r="K940" i="12" s="1"/>
  <c r="M941" i="12"/>
  <c r="O941" i="12"/>
  <c r="O940" i="12" s="1"/>
  <c r="Q941" i="12"/>
  <c r="Q940" i="12" s="1"/>
  <c r="V941" i="12"/>
  <c r="V940" i="12" s="1"/>
  <c r="G948" i="12"/>
  <c r="I948" i="12"/>
  <c r="K948" i="12"/>
  <c r="M948" i="12"/>
  <c r="O948" i="12"/>
  <c r="Q948" i="12"/>
  <c r="V948" i="12"/>
  <c r="G954" i="12"/>
  <c r="I954" i="12"/>
  <c r="K954" i="12"/>
  <c r="M954" i="12"/>
  <c r="O954" i="12"/>
  <c r="Q954" i="12"/>
  <c r="V954" i="12"/>
  <c r="G965" i="12"/>
  <c r="I965" i="12"/>
  <c r="K965" i="12"/>
  <c r="M965" i="12"/>
  <c r="O965" i="12"/>
  <c r="Q965" i="12"/>
  <c r="V965" i="12"/>
  <c r="G972" i="12"/>
  <c r="M972" i="12" s="1"/>
  <c r="I972" i="12"/>
  <c r="K972" i="12"/>
  <c r="O972" i="12"/>
  <c r="Q972" i="12"/>
  <c r="V972" i="12"/>
  <c r="G993" i="12"/>
  <c r="I993" i="12"/>
  <c r="K993" i="12"/>
  <c r="M993" i="12"/>
  <c r="O993" i="12"/>
  <c r="Q993" i="12"/>
  <c r="V993" i="12"/>
  <c r="G1000" i="12"/>
  <c r="M1000" i="12" s="1"/>
  <c r="I1000" i="12"/>
  <c r="K1000" i="12"/>
  <c r="O1000" i="12"/>
  <c r="Q1000" i="12"/>
  <c r="V1000" i="12"/>
  <c r="G1009" i="12"/>
  <c r="I1009" i="12"/>
  <c r="K1009" i="12"/>
  <c r="M1009" i="12"/>
  <c r="O1009" i="12"/>
  <c r="Q1009" i="12"/>
  <c r="V1009" i="12"/>
  <c r="G1020" i="12"/>
  <c r="M1020" i="12" s="1"/>
  <c r="I1020" i="12"/>
  <c r="K1020" i="12"/>
  <c r="O1020" i="12"/>
  <c r="Q1020" i="12"/>
  <c r="V1020" i="12"/>
  <c r="G1023" i="12"/>
  <c r="I1023" i="12"/>
  <c r="I940" i="12" s="1"/>
  <c r="K1023" i="12"/>
  <c r="M1023" i="12"/>
  <c r="O1023" i="12"/>
  <c r="Q1023" i="12"/>
  <c r="V1023" i="12"/>
  <c r="G1027" i="12"/>
  <c r="I1027" i="12"/>
  <c r="K1027" i="12"/>
  <c r="M1027" i="12"/>
  <c r="O1027" i="12"/>
  <c r="Q1027" i="12"/>
  <c r="V1027" i="12"/>
  <c r="G1030" i="12"/>
  <c r="M1030" i="12" s="1"/>
  <c r="I1030" i="12"/>
  <c r="K1030" i="12"/>
  <c r="O1030" i="12"/>
  <c r="Q1030" i="12"/>
  <c r="V1030" i="12"/>
  <c r="G1033" i="12"/>
  <c r="I1033" i="12"/>
  <c r="K1033" i="12"/>
  <c r="M1033" i="12"/>
  <c r="O1033" i="12"/>
  <c r="Q1033" i="12"/>
  <c r="V1033" i="12"/>
  <c r="G1040" i="12"/>
  <c r="I1040" i="12"/>
  <c r="K1040" i="12"/>
  <c r="M1040" i="12"/>
  <c r="O1040" i="12"/>
  <c r="Q1040" i="12"/>
  <c r="V1040" i="12"/>
  <c r="G1047" i="12"/>
  <c r="I1047" i="12"/>
  <c r="K1047" i="12"/>
  <c r="M1047" i="12"/>
  <c r="O1047" i="12"/>
  <c r="Q1047" i="12"/>
  <c r="V1047" i="12"/>
  <c r="G1054" i="12"/>
  <c r="I1054" i="12"/>
  <c r="K1054" i="12"/>
  <c r="M1054" i="12"/>
  <c r="O1054" i="12"/>
  <c r="Q1054" i="12"/>
  <c r="V1054" i="12"/>
  <c r="G1061" i="12"/>
  <c r="M1061" i="12" s="1"/>
  <c r="I1061" i="12"/>
  <c r="K1061" i="12"/>
  <c r="O1061" i="12"/>
  <c r="Q1061" i="12"/>
  <c r="V1061" i="12"/>
  <c r="G1067" i="12"/>
  <c r="I1067" i="12"/>
  <c r="K1067" i="12"/>
  <c r="M1067" i="12"/>
  <c r="O1067" i="12"/>
  <c r="Q1067" i="12"/>
  <c r="V1067" i="12"/>
  <c r="G1075" i="12"/>
  <c r="M1075" i="12" s="1"/>
  <c r="I1075" i="12"/>
  <c r="K1075" i="12"/>
  <c r="O1075" i="12"/>
  <c r="Q1075" i="12"/>
  <c r="V1075" i="12"/>
  <c r="G1086" i="12"/>
  <c r="I1086" i="12"/>
  <c r="K1086" i="12"/>
  <c r="M1086" i="12"/>
  <c r="O1086" i="12"/>
  <c r="Q1086" i="12"/>
  <c r="V1086" i="12"/>
  <c r="G1093" i="12"/>
  <c r="M1093" i="12" s="1"/>
  <c r="I1093" i="12"/>
  <c r="K1093" i="12"/>
  <c r="O1093" i="12"/>
  <c r="Q1093" i="12"/>
  <c r="V1093" i="12"/>
  <c r="G1097" i="12"/>
  <c r="I1097" i="12"/>
  <c r="K1097" i="12"/>
  <c r="M1097" i="12"/>
  <c r="O1097" i="12"/>
  <c r="Q1097" i="12"/>
  <c r="V1097" i="12"/>
  <c r="G1105" i="12"/>
  <c r="I1105" i="12"/>
  <c r="K1105" i="12"/>
  <c r="M1105" i="12"/>
  <c r="O1105" i="12"/>
  <c r="Q1105" i="12"/>
  <c r="V1105" i="12"/>
  <c r="G1112" i="12"/>
  <c r="M1112" i="12" s="1"/>
  <c r="I1112" i="12"/>
  <c r="K1112" i="12"/>
  <c r="O1112" i="12"/>
  <c r="Q1112" i="12"/>
  <c r="V1112" i="12"/>
  <c r="G1116" i="12"/>
  <c r="I1116" i="12"/>
  <c r="K1116" i="12"/>
  <c r="M1116" i="12"/>
  <c r="O1116" i="12"/>
  <c r="Q1116" i="12"/>
  <c r="V1116" i="12"/>
  <c r="G1125" i="12"/>
  <c r="I1125" i="12"/>
  <c r="K1125" i="12"/>
  <c r="M1125" i="12"/>
  <c r="O1125" i="12"/>
  <c r="Q1125" i="12"/>
  <c r="V1125" i="12"/>
  <c r="G1132" i="12"/>
  <c r="I1132" i="12"/>
  <c r="K1132" i="12"/>
  <c r="M1132" i="12"/>
  <c r="O1132" i="12"/>
  <c r="Q1132" i="12"/>
  <c r="V1132" i="12"/>
  <c r="G1139" i="12"/>
  <c r="I1139" i="12"/>
  <c r="K1139" i="12"/>
  <c r="M1139" i="12"/>
  <c r="O1139" i="12"/>
  <c r="Q1139" i="12"/>
  <c r="V1139" i="12"/>
  <c r="G1140" i="12"/>
  <c r="M1140" i="12" s="1"/>
  <c r="I1140" i="12"/>
  <c r="K1140" i="12"/>
  <c r="O1140" i="12"/>
  <c r="Q1140" i="12"/>
  <c r="V1140" i="12"/>
  <c r="G1182" i="12"/>
  <c r="I1182" i="12"/>
  <c r="K1182" i="12"/>
  <c r="M1182" i="12"/>
  <c r="O1182" i="12"/>
  <c r="Q1182" i="12"/>
  <c r="V1182" i="12"/>
  <c r="G1202" i="12"/>
  <c r="M1202" i="12" s="1"/>
  <c r="I1202" i="12"/>
  <c r="K1202" i="12"/>
  <c r="O1202" i="12"/>
  <c r="Q1202" i="12"/>
  <c r="V1202" i="12"/>
  <c r="G1212" i="12"/>
  <c r="I1212" i="12"/>
  <c r="K1212" i="12"/>
  <c r="M1212" i="12"/>
  <c r="O1212" i="12"/>
  <c r="Q1212" i="12"/>
  <c r="V1212" i="12"/>
  <c r="G1218" i="12"/>
  <c r="M1218" i="12" s="1"/>
  <c r="I1218" i="12"/>
  <c r="K1218" i="12"/>
  <c r="O1218" i="12"/>
  <c r="Q1218" i="12"/>
  <c r="V1218" i="12"/>
  <c r="G1222" i="12"/>
  <c r="I1222" i="12"/>
  <c r="K1222" i="12"/>
  <c r="M1222" i="12"/>
  <c r="O1222" i="12"/>
  <c r="Q1222" i="12"/>
  <c r="V1222" i="12"/>
  <c r="G1228" i="12"/>
  <c r="I1228" i="12"/>
  <c r="K1228" i="12"/>
  <c r="M1228" i="12"/>
  <c r="O1228" i="12"/>
  <c r="Q1228" i="12"/>
  <c r="V1228" i="12"/>
  <c r="G1231" i="12"/>
  <c r="M1231" i="12" s="1"/>
  <c r="I1231" i="12"/>
  <c r="K1231" i="12"/>
  <c r="O1231" i="12"/>
  <c r="Q1231" i="12"/>
  <c r="V1231" i="12"/>
  <c r="G1236" i="12"/>
  <c r="I1236" i="12"/>
  <c r="K1236" i="12"/>
  <c r="M1236" i="12"/>
  <c r="O1236" i="12"/>
  <c r="V1236" i="12"/>
  <c r="G1237" i="12"/>
  <c r="I1237" i="12"/>
  <c r="K1237" i="12"/>
  <c r="M1237" i="12"/>
  <c r="O1237" i="12"/>
  <c r="Q1237" i="12"/>
  <c r="Q1236" i="12" s="1"/>
  <c r="V1237" i="12"/>
  <c r="G1241" i="12"/>
  <c r="I1241" i="12"/>
  <c r="K1241" i="12"/>
  <c r="M1241" i="12"/>
  <c r="O1241" i="12"/>
  <c r="Q1241" i="12"/>
  <c r="Q1240" i="12" s="1"/>
  <c r="V1241" i="12"/>
  <c r="V1240" i="12" s="1"/>
  <c r="G1246" i="12"/>
  <c r="M1246" i="12" s="1"/>
  <c r="I1246" i="12"/>
  <c r="K1246" i="12"/>
  <c r="O1246" i="12"/>
  <c r="Q1246" i="12"/>
  <c r="V1246" i="12"/>
  <c r="G1252" i="12"/>
  <c r="I1252" i="12"/>
  <c r="K1252" i="12"/>
  <c r="M1252" i="12"/>
  <c r="O1252" i="12"/>
  <c r="Q1252" i="12"/>
  <c r="V1252" i="12"/>
  <c r="G1256" i="12"/>
  <c r="M1256" i="12" s="1"/>
  <c r="I1256" i="12"/>
  <c r="K1256" i="12"/>
  <c r="O1256" i="12"/>
  <c r="Q1256" i="12"/>
  <c r="V1256" i="12"/>
  <c r="G1260" i="12"/>
  <c r="I1260" i="12"/>
  <c r="K1260" i="12"/>
  <c r="M1260" i="12"/>
  <c r="O1260" i="12"/>
  <c r="Q1260" i="12"/>
  <c r="V1260" i="12"/>
  <c r="G1263" i="12"/>
  <c r="M1263" i="12" s="1"/>
  <c r="I1263" i="12"/>
  <c r="K1263" i="12"/>
  <c r="O1263" i="12"/>
  <c r="Q1263" i="12"/>
  <c r="V1263" i="12"/>
  <c r="G1266" i="12"/>
  <c r="I1266" i="12"/>
  <c r="I1240" i="12" s="1"/>
  <c r="K1266" i="12"/>
  <c r="M1266" i="12"/>
  <c r="O1266" i="12"/>
  <c r="Q1266" i="12"/>
  <c r="V1266" i="12"/>
  <c r="G1273" i="12"/>
  <c r="I1273" i="12"/>
  <c r="K1273" i="12"/>
  <c r="M1273" i="12"/>
  <c r="O1273" i="12"/>
  <c r="Q1273" i="12"/>
  <c r="V1273" i="12"/>
  <c r="G1280" i="12"/>
  <c r="M1280" i="12" s="1"/>
  <c r="I1280" i="12"/>
  <c r="K1280" i="12"/>
  <c r="O1280" i="12"/>
  <c r="Q1280" i="12"/>
  <c r="V1280" i="12"/>
  <c r="G1283" i="12"/>
  <c r="I1283" i="12"/>
  <c r="K1283" i="12"/>
  <c r="M1283" i="12"/>
  <c r="O1283" i="12"/>
  <c r="O1240" i="12" s="1"/>
  <c r="Q1283" i="12"/>
  <c r="V1283" i="12"/>
  <c r="G1286" i="12"/>
  <c r="I1286" i="12"/>
  <c r="K1286" i="12"/>
  <c r="M1286" i="12"/>
  <c r="O1286" i="12"/>
  <c r="Q1286" i="12"/>
  <c r="V1286" i="12"/>
  <c r="G1291" i="12"/>
  <c r="I1291" i="12"/>
  <c r="K1291" i="12"/>
  <c r="K1240" i="12" s="1"/>
  <c r="M1291" i="12"/>
  <c r="O1291" i="12"/>
  <c r="Q1291" i="12"/>
  <c r="V1291" i="12"/>
  <c r="G1295" i="12"/>
  <c r="M1295" i="12" s="1"/>
  <c r="I1295" i="12"/>
  <c r="I1294" i="12" s="1"/>
  <c r="K1295" i="12"/>
  <c r="K1294" i="12" s="1"/>
  <c r="O1295" i="12"/>
  <c r="Q1295" i="12"/>
  <c r="V1295" i="12"/>
  <c r="G1300" i="12"/>
  <c r="I1300" i="12"/>
  <c r="K1300" i="12"/>
  <c r="M1300" i="12"/>
  <c r="O1300" i="12"/>
  <c r="O1294" i="12" s="1"/>
  <c r="Q1300" i="12"/>
  <c r="Q1294" i="12" s="1"/>
  <c r="V1300" i="12"/>
  <c r="G1303" i="12"/>
  <c r="M1303" i="12" s="1"/>
  <c r="I1303" i="12"/>
  <c r="K1303" i="12"/>
  <c r="O1303" i="12"/>
  <c r="Q1303" i="12"/>
  <c r="V1303" i="12"/>
  <c r="G1306" i="12"/>
  <c r="I1306" i="12"/>
  <c r="K1306" i="12"/>
  <c r="M1306" i="12"/>
  <c r="O1306" i="12"/>
  <c r="Q1306" i="12"/>
  <c r="V1306" i="12"/>
  <c r="G1309" i="12"/>
  <c r="M1309" i="12" s="1"/>
  <c r="I1309" i="12"/>
  <c r="K1309" i="12"/>
  <c r="O1309" i="12"/>
  <c r="Q1309" i="12"/>
  <c r="V1309" i="12"/>
  <c r="G1312" i="12"/>
  <c r="I1312" i="12"/>
  <c r="K1312" i="12"/>
  <c r="M1312" i="12"/>
  <c r="O1312" i="12"/>
  <c r="Q1312" i="12"/>
  <c r="V1312" i="12"/>
  <c r="G1316" i="12"/>
  <c r="I1316" i="12"/>
  <c r="K1316" i="12"/>
  <c r="M1316" i="12"/>
  <c r="O1316" i="12"/>
  <c r="Q1316" i="12"/>
  <c r="V1316" i="12"/>
  <c r="V1294" i="12" s="1"/>
  <c r="G1321" i="12"/>
  <c r="M1321" i="12" s="1"/>
  <c r="I1321" i="12"/>
  <c r="K1321" i="12"/>
  <c r="O1321" i="12"/>
  <c r="Q1321" i="12"/>
  <c r="V1321" i="12"/>
  <c r="G1326" i="12"/>
  <c r="I1326" i="12"/>
  <c r="K1326" i="12"/>
  <c r="M1326" i="12"/>
  <c r="O1326" i="12"/>
  <c r="Q1326" i="12"/>
  <c r="V1326" i="12"/>
  <c r="G1329" i="12"/>
  <c r="I1329" i="12"/>
  <c r="K1329" i="12"/>
  <c r="M1329" i="12"/>
  <c r="O1329" i="12"/>
  <c r="Q1329" i="12"/>
  <c r="V1329" i="12"/>
  <c r="G1336" i="12"/>
  <c r="I1336" i="12"/>
  <c r="K1336" i="12"/>
  <c r="M1336" i="12"/>
  <c r="O1336" i="12"/>
  <c r="Q1336" i="12"/>
  <c r="V1336" i="12"/>
  <c r="G1340" i="12"/>
  <c r="I1340" i="12"/>
  <c r="K1340" i="12"/>
  <c r="M1340" i="12"/>
  <c r="O1340" i="12"/>
  <c r="Q1340" i="12"/>
  <c r="V1340" i="12"/>
  <c r="G1345" i="12"/>
  <c r="M1345" i="12" s="1"/>
  <c r="I1345" i="12"/>
  <c r="K1345" i="12"/>
  <c r="O1345" i="12"/>
  <c r="Q1345" i="12"/>
  <c r="V1345" i="12"/>
  <c r="G1348" i="12"/>
  <c r="G1349" i="12"/>
  <c r="M1349" i="12" s="1"/>
  <c r="I1349" i="12"/>
  <c r="K1349" i="12"/>
  <c r="O1349" i="12"/>
  <c r="Q1349" i="12"/>
  <c r="V1349" i="12"/>
  <c r="V1348" i="12" s="1"/>
  <c r="G1352" i="12"/>
  <c r="I1352" i="12"/>
  <c r="K1352" i="12"/>
  <c r="K1348" i="12" s="1"/>
  <c r="M1352" i="12"/>
  <c r="O1352" i="12"/>
  <c r="Q1352" i="12"/>
  <c r="V1352" i="12"/>
  <c r="G1355" i="12"/>
  <c r="I1355" i="12"/>
  <c r="K1355" i="12"/>
  <c r="M1355" i="12"/>
  <c r="O1355" i="12"/>
  <c r="Q1355" i="12"/>
  <c r="V1355" i="12"/>
  <c r="G1359" i="12"/>
  <c r="I1359" i="12"/>
  <c r="I1348" i="12" s="1"/>
  <c r="K1359" i="12"/>
  <c r="M1359" i="12"/>
  <c r="O1359" i="12"/>
  <c r="Q1359" i="12"/>
  <c r="V1359" i="12"/>
  <c r="G1366" i="12"/>
  <c r="I1366" i="12"/>
  <c r="K1366" i="12"/>
  <c r="M1366" i="12"/>
  <c r="O1366" i="12"/>
  <c r="Q1366" i="12"/>
  <c r="V1366" i="12"/>
  <c r="G1370" i="12"/>
  <c r="M1370" i="12" s="1"/>
  <c r="I1370" i="12"/>
  <c r="K1370" i="12"/>
  <c r="O1370" i="12"/>
  <c r="Q1370" i="12"/>
  <c r="V1370" i="12"/>
  <c r="G1373" i="12"/>
  <c r="I1373" i="12"/>
  <c r="K1373" i="12"/>
  <c r="M1373" i="12"/>
  <c r="O1373" i="12"/>
  <c r="O1348" i="12" s="1"/>
  <c r="Q1373" i="12"/>
  <c r="V1373" i="12"/>
  <c r="G1376" i="12"/>
  <c r="I1376" i="12"/>
  <c r="K1376" i="12"/>
  <c r="M1376" i="12"/>
  <c r="O1376" i="12"/>
  <c r="Q1376" i="12"/>
  <c r="V1376" i="12"/>
  <c r="G1380" i="12"/>
  <c r="I1380" i="12"/>
  <c r="K1380" i="12"/>
  <c r="M1380" i="12"/>
  <c r="O1380" i="12"/>
  <c r="Q1380" i="12"/>
  <c r="V1380" i="12"/>
  <c r="G1384" i="12"/>
  <c r="I1384" i="12"/>
  <c r="K1384" i="12"/>
  <c r="M1384" i="12"/>
  <c r="O1384" i="12"/>
  <c r="Q1384" i="12"/>
  <c r="V1384" i="12"/>
  <c r="G1387" i="12"/>
  <c r="M1387" i="12" s="1"/>
  <c r="I1387" i="12"/>
  <c r="K1387" i="12"/>
  <c r="O1387" i="12"/>
  <c r="Q1387" i="12"/>
  <c r="V1387" i="12"/>
  <c r="G1391" i="12"/>
  <c r="M1391" i="12" s="1"/>
  <c r="I1391" i="12"/>
  <c r="K1391" i="12"/>
  <c r="O1391" i="12"/>
  <c r="Q1391" i="12"/>
  <c r="Q1348" i="12" s="1"/>
  <c r="V1391" i="12"/>
  <c r="G1394" i="12"/>
  <c r="M1394" i="12" s="1"/>
  <c r="I1394" i="12"/>
  <c r="K1394" i="12"/>
  <c r="O1394" i="12"/>
  <c r="Q1394" i="12"/>
  <c r="V1394" i="12"/>
  <c r="G1398" i="12"/>
  <c r="I1398" i="12"/>
  <c r="K1398" i="12"/>
  <c r="M1398" i="12"/>
  <c r="O1398" i="12"/>
  <c r="Q1398" i="12"/>
  <c r="V1398" i="12"/>
  <c r="G1402" i="12"/>
  <c r="I1402" i="12"/>
  <c r="K1402" i="12"/>
  <c r="M1402" i="12"/>
  <c r="O1402" i="12"/>
  <c r="Q1402" i="12"/>
  <c r="V1402" i="12"/>
  <c r="G1406" i="12"/>
  <c r="I1406" i="12"/>
  <c r="K1406" i="12"/>
  <c r="M1406" i="12"/>
  <c r="O1406" i="12"/>
  <c r="Q1406" i="12"/>
  <c r="V1406" i="12"/>
  <c r="G1410" i="12"/>
  <c r="I1410" i="12"/>
  <c r="K1410" i="12"/>
  <c r="M1410" i="12"/>
  <c r="O1410" i="12"/>
  <c r="Q1410" i="12"/>
  <c r="V1410" i="12"/>
  <c r="G1414" i="12"/>
  <c r="M1414" i="12" s="1"/>
  <c r="I1414" i="12"/>
  <c r="K1414" i="12"/>
  <c r="O1414" i="12"/>
  <c r="Q1414" i="12"/>
  <c r="V1414" i="12"/>
  <c r="G1418" i="12"/>
  <c r="I1418" i="12"/>
  <c r="K1418" i="12"/>
  <c r="M1418" i="12"/>
  <c r="O1418" i="12"/>
  <c r="Q1418" i="12"/>
  <c r="V1418" i="12"/>
  <c r="G1422" i="12"/>
  <c r="M1422" i="12" s="1"/>
  <c r="I1422" i="12"/>
  <c r="K1422" i="12"/>
  <c r="O1422" i="12"/>
  <c r="Q1422" i="12"/>
  <c r="V1422" i="12"/>
  <c r="G1427" i="12"/>
  <c r="I1427" i="12"/>
  <c r="K1427" i="12"/>
  <c r="M1427" i="12"/>
  <c r="O1427" i="12"/>
  <c r="Q1427" i="12"/>
  <c r="V1427" i="12"/>
  <c r="V1430" i="12"/>
  <c r="G1431" i="12"/>
  <c r="M1431" i="12" s="1"/>
  <c r="I1431" i="12"/>
  <c r="I1430" i="12" s="1"/>
  <c r="K1431" i="12"/>
  <c r="K1430" i="12" s="1"/>
  <c r="O1431" i="12"/>
  <c r="Q1431" i="12"/>
  <c r="Q1430" i="12" s="1"/>
  <c r="V1431" i="12"/>
  <c r="G1434" i="12"/>
  <c r="M1434" i="12" s="1"/>
  <c r="I1434" i="12"/>
  <c r="K1434" i="12"/>
  <c r="O1434" i="12"/>
  <c r="O1430" i="12" s="1"/>
  <c r="Q1434" i="12"/>
  <c r="V1434" i="12"/>
  <c r="G1437" i="12"/>
  <c r="G1438" i="12"/>
  <c r="I1438" i="12"/>
  <c r="I1437" i="12" s="1"/>
  <c r="K1438" i="12"/>
  <c r="K1437" i="12" s="1"/>
  <c r="M1438" i="12"/>
  <c r="O1438" i="12"/>
  <c r="O1437" i="12" s="1"/>
  <c r="Q1438" i="12"/>
  <c r="Q1437" i="12" s="1"/>
  <c r="V1438" i="12"/>
  <c r="G1439" i="12"/>
  <c r="I1439" i="12"/>
  <c r="K1439" i="12"/>
  <c r="M1439" i="12"/>
  <c r="O1439" i="12"/>
  <c r="Q1439" i="12"/>
  <c r="V1439" i="12"/>
  <c r="G1440" i="12"/>
  <c r="I1440" i="12"/>
  <c r="K1440" i="12"/>
  <c r="M1440" i="12"/>
  <c r="O1440" i="12"/>
  <c r="Q1440" i="12"/>
  <c r="V1440" i="12"/>
  <c r="G1444" i="12"/>
  <c r="I1444" i="12"/>
  <c r="K1444" i="12"/>
  <c r="M1444" i="12"/>
  <c r="O1444" i="12"/>
  <c r="Q1444" i="12"/>
  <c r="V1444" i="12"/>
  <c r="V1437" i="12" s="1"/>
  <c r="G1445" i="12"/>
  <c r="M1445" i="12" s="1"/>
  <c r="I1445" i="12"/>
  <c r="K1445" i="12"/>
  <c r="O1445" i="12"/>
  <c r="Q1445" i="12"/>
  <c r="V1445" i="12"/>
  <c r="G1446" i="12"/>
  <c r="I1446" i="12"/>
  <c r="K1446" i="12"/>
  <c r="M1446" i="12"/>
  <c r="O1446" i="12"/>
  <c r="Q1446" i="12"/>
  <c r="V1446" i="12"/>
  <c r="Q1449" i="12"/>
  <c r="G1450" i="12"/>
  <c r="G1449" i="12" s="1"/>
  <c r="I1450" i="12"/>
  <c r="I1449" i="12" s="1"/>
  <c r="K1450" i="12"/>
  <c r="K1449" i="12" s="1"/>
  <c r="M1450" i="12"/>
  <c r="M1449" i="12" s="1"/>
  <c r="O1450" i="12"/>
  <c r="O1449" i="12" s="1"/>
  <c r="Q1450" i="12"/>
  <c r="V1450" i="12"/>
  <c r="G1451" i="12"/>
  <c r="I1451" i="12"/>
  <c r="K1451" i="12"/>
  <c r="M1451" i="12"/>
  <c r="O1451" i="12"/>
  <c r="Q1451" i="12"/>
  <c r="V1451" i="12"/>
  <c r="V1449" i="12" s="1"/>
  <c r="G1454" i="12"/>
  <c r="K1454" i="12"/>
  <c r="G1455" i="12"/>
  <c r="M1455" i="12" s="1"/>
  <c r="M1454" i="12" s="1"/>
  <c r="I1455" i="12"/>
  <c r="I1454" i="12" s="1"/>
  <c r="K1455" i="12"/>
  <c r="O1455" i="12"/>
  <c r="O1454" i="12" s="1"/>
  <c r="Q1455" i="12"/>
  <c r="Q1454" i="12" s="1"/>
  <c r="V1455" i="12"/>
  <c r="V1454" i="12" s="1"/>
  <c r="G1459" i="12"/>
  <c r="M1459" i="12" s="1"/>
  <c r="I1459" i="12"/>
  <c r="K1459" i="12"/>
  <c r="O1459" i="12"/>
  <c r="Q1459" i="12"/>
  <c r="V1459" i="12"/>
  <c r="G1462" i="12"/>
  <c r="I1462" i="12"/>
  <c r="K1462" i="12"/>
  <c r="M1462" i="12"/>
  <c r="O1462" i="12"/>
  <c r="Q1462" i="12"/>
  <c r="V1462" i="12"/>
  <c r="G1466" i="12"/>
  <c r="I1466" i="12"/>
  <c r="K1466" i="12"/>
  <c r="M1466" i="12"/>
  <c r="O1466" i="12"/>
  <c r="Q1466" i="12"/>
  <c r="V1466" i="12"/>
  <c r="G1470" i="12"/>
  <c r="I1470" i="12"/>
  <c r="K1470" i="12"/>
  <c r="M1470" i="12"/>
  <c r="O1470" i="12"/>
  <c r="Q1470" i="12"/>
  <c r="V1470" i="12"/>
  <c r="G1475" i="12"/>
  <c r="I1475" i="12"/>
  <c r="K1475" i="12"/>
  <c r="M1475" i="12"/>
  <c r="O1475" i="12"/>
  <c r="Q1475" i="12"/>
  <c r="V1475" i="12"/>
  <c r="G1480" i="12"/>
  <c r="M1480" i="12" s="1"/>
  <c r="I1480" i="12"/>
  <c r="K1480" i="12"/>
  <c r="O1480" i="12"/>
  <c r="Q1480" i="12"/>
  <c r="V1480" i="12"/>
  <c r="G1483" i="12"/>
  <c r="I1483" i="12"/>
  <c r="K1483" i="12"/>
  <c r="M1483" i="12"/>
  <c r="O1483" i="12"/>
  <c r="Q1483" i="12"/>
  <c r="V1483" i="12"/>
  <c r="G1486" i="12"/>
  <c r="M1486" i="12" s="1"/>
  <c r="I1486" i="12"/>
  <c r="K1486" i="12"/>
  <c r="O1486" i="12"/>
  <c r="Q1486" i="12"/>
  <c r="V1486" i="12"/>
  <c r="G1490" i="12"/>
  <c r="G1489" i="12" s="1"/>
  <c r="I1490" i="12"/>
  <c r="K1490" i="12"/>
  <c r="M1490" i="12"/>
  <c r="O1490" i="12"/>
  <c r="Q1490" i="12"/>
  <c r="Q1489" i="12" s="1"/>
  <c r="V1490" i="12"/>
  <c r="V1489" i="12" s="1"/>
  <c r="G1493" i="12"/>
  <c r="M1493" i="12" s="1"/>
  <c r="I1493" i="12"/>
  <c r="K1493" i="12"/>
  <c r="O1493" i="12"/>
  <c r="Q1493" i="12"/>
  <c r="V1493" i="12"/>
  <c r="G1501" i="12"/>
  <c r="M1501" i="12" s="1"/>
  <c r="I1501" i="12"/>
  <c r="K1501" i="12"/>
  <c r="O1501" i="12"/>
  <c r="Q1501" i="12"/>
  <c r="V1501" i="12"/>
  <c r="G1504" i="12"/>
  <c r="M1504" i="12" s="1"/>
  <c r="I1504" i="12"/>
  <c r="K1504" i="12"/>
  <c r="O1504" i="12"/>
  <c r="Q1504" i="12"/>
  <c r="V1504" i="12"/>
  <c r="G1505" i="12"/>
  <c r="I1505" i="12"/>
  <c r="K1505" i="12"/>
  <c r="M1505" i="12"/>
  <c r="O1505" i="12"/>
  <c r="Q1505" i="12"/>
  <c r="V1505" i="12"/>
  <c r="G1515" i="12"/>
  <c r="I1515" i="12"/>
  <c r="K1515" i="12"/>
  <c r="M1515" i="12"/>
  <c r="O1515" i="12"/>
  <c r="Q1515" i="12"/>
  <c r="V1515" i="12"/>
  <c r="G1516" i="12"/>
  <c r="I1516" i="12"/>
  <c r="I1489" i="12" s="1"/>
  <c r="K1516" i="12"/>
  <c r="M1516" i="12"/>
  <c r="O1516" i="12"/>
  <c r="Q1516" i="12"/>
  <c r="V1516" i="12"/>
  <c r="G1520" i="12"/>
  <c r="I1520" i="12"/>
  <c r="K1520" i="12"/>
  <c r="M1520" i="12"/>
  <c r="O1520" i="12"/>
  <c r="Q1520" i="12"/>
  <c r="V1520" i="12"/>
  <c r="G1521" i="12"/>
  <c r="M1521" i="12" s="1"/>
  <c r="I1521" i="12"/>
  <c r="K1521" i="12"/>
  <c r="O1521" i="12"/>
  <c r="Q1521" i="12"/>
  <c r="V1521" i="12"/>
  <c r="G1527" i="12"/>
  <c r="I1527" i="12"/>
  <c r="K1527" i="12"/>
  <c r="M1527" i="12"/>
  <c r="O1527" i="12"/>
  <c r="O1489" i="12" s="1"/>
  <c r="Q1527" i="12"/>
  <c r="V1527" i="12"/>
  <c r="G1533" i="12"/>
  <c r="M1533" i="12" s="1"/>
  <c r="I1533" i="12"/>
  <c r="K1533" i="12"/>
  <c r="O1533" i="12"/>
  <c r="Q1533" i="12"/>
  <c r="V1533" i="12"/>
  <c r="G1536" i="12"/>
  <c r="I1536" i="12"/>
  <c r="K1536" i="12"/>
  <c r="K1489" i="12" s="1"/>
  <c r="M1536" i="12"/>
  <c r="O1536" i="12"/>
  <c r="Q1536" i="12"/>
  <c r="V1536" i="12"/>
  <c r="G1539" i="12"/>
  <c r="I1539" i="12"/>
  <c r="K1539" i="12"/>
  <c r="M1539" i="12"/>
  <c r="O1539" i="12"/>
  <c r="Q1539" i="12"/>
  <c r="V1539" i="12"/>
  <c r="G1543" i="12"/>
  <c r="M1543" i="12" s="1"/>
  <c r="I1543" i="12"/>
  <c r="K1543" i="12"/>
  <c r="O1543" i="12"/>
  <c r="Q1543" i="12"/>
  <c r="V1543" i="12"/>
  <c r="G1547" i="12"/>
  <c r="M1547" i="12" s="1"/>
  <c r="I1547" i="12"/>
  <c r="K1547" i="12"/>
  <c r="O1547" i="12"/>
  <c r="Q1547" i="12"/>
  <c r="V1547" i="12"/>
  <c r="V1546" i="12" s="1"/>
  <c r="G1557" i="12"/>
  <c r="I1557" i="12"/>
  <c r="K1557" i="12"/>
  <c r="K1546" i="12" s="1"/>
  <c r="M1557" i="12"/>
  <c r="O1557" i="12"/>
  <c r="Q1557" i="12"/>
  <c r="V1557" i="12"/>
  <c r="G1558" i="12"/>
  <c r="I1558" i="12"/>
  <c r="K1558" i="12"/>
  <c r="M1558" i="12"/>
  <c r="O1558" i="12"/>
  <c r="Q1558" i="12"/>
  <c r="V1558" i="12"/>
  <c r="G1573" i="12"/>
  <c r="I1573" i="12"/>
  <c r="I1546" i="12" s="1"/>
  <c r="K1573" i="12"/>
  <c r="M1573" i="12"/>
  <c r="O1573" i="12"/>
  <c r="Q1573" i="12"/>
  <c r="V1573" i="12"/>
  <c r="G1577" i="12"/>
  <c r="I1577" i="12"/>
  <c r="K1577" i="12"/>
  <c r="M1577" i="12"/>
  <c r="O1577" i="12"/>
  <c r="Q1577" i="12"/>
  <c r="V1577" i="12"/>
  <c r="G1578" i="12"/>
  <c r="M1578" i="12" s="1"/>
  <c r="I1578" i="12"/>
  <c r="K1578" i="12"/>
  <c r="O1578" i="12"/>
  <c r="Q1578" i="12"/>
  <c r="V1578" i="12"/>
  <c r="G1582" i="12"/>
  <c r="I1582" i="12"/>
  <c r="K1582" i="12"/>
  <c r="M1582" i="12"/>
  <c r="O1582" i="12"/>
  <c r="O1546" i="12" s="1"/>
  <c r="Q1582" i="12"/>
  <c r="V1582" i="12"/>
  <c r="G1585" i="12"/>
  <c r="M1585" i="12" s="1"/>
  <c r="I1585" i="12"/>
  <c r="K1585" i="12"/>
  <c r="O1585" i="12"/>
  <c r="Q1585" i="12"/>
  <c r="V1585" i="12"/>
  <c r="G1588" i="12"/>
  <c r="I1588" i="12"/>
  <c r="K1588" i="12"/>
  <c r="M1588" i="12"/>
  <c r="O1588" i="12"/>
  <c r="Q1588" i="12"/>
  <c r="V1588" i="12"/>
  <c r="G1591" i="12"/>
  <c r="I1591" i="12"/>
  <c r="K1591" i="12"/>
  <c r="M1591" i="12"/>
  <c r="O1591" i="12"/>
  <c r="Q1591" i="12"/>
  <c r="V1591" i="12"/>
  <c r="G1594" i="12"/>
  <c r="M1594" i="12" s="1"/>
  <c r="I1594" i="12"/>
  <c r="K1594" i="12"/>
  <c r="O1594" i="12"/>
  <c r="Q1594" i="12"/>
  <c r="V1594" i="12"/>
  <c r="G1595" i="12"/>
  <c r="M1595" i="12" s="1"/>
  <c r="I1595" i="12"/>
  <c r="K1595" i="12"/>
  <c r="O1595" i="12"/>
  <c r="Q1595" i="12"/>
  <c r="Q1546" i="12" s="1"/>
  <c r="V1595" i="12"/>
  <c r="G1598" i="12"/>
  <c r="M1598" i="12" s="1"/>
  <c r="I1598" i="12"/>
  <c r="K1598" i="12"/>
  <c r="O1598" i="12"/>
  <c r="Q1598" i="12"/>
  <c r="V1598" i="12"/>
  <c r="G1606" i="12"/>
  <c r="I1606" i="12"/>
  <c r="K1606" i="12"/>
  <c r="M1606" i="12"/>
  <c r="O1606" i="12"/>
  <c r="Q1606" i="12"/>
  <c r="V1606" i="12"/>
  <c r="G1607" i="12"/>
  <c r="I1607" i="12"/>
  <c r="K1607" i="12"/>
  <c r="M1607" i="12"/>
  <c r="O1607" i="12"/>
  <c r="Q1607" i="12"/>
  <c r="V1607" i="12"/>
  <c r="G1608" i="12"/>
  <c r="I1608" i="12"/>
  <c r="K1608" i="12"/>
  <c r="M1608" i="12"/>
  <c r="O1608" i="12"/>
  <c r="Q1608" i="12"/>
  <c r="V1608" i="12"/>
  <c r="G1612" i="12"/>
  <c r="I1612" i="12"/>
  <c r="K1612" i="12"/>
  <c r="M1612" i="12"/>
  <c r="O1612" i="12"/>
  <c r="Q1612" i="12"/>
  <c r="V1612" i="12"/>
  <c r="G1613" i="12"/>
  <c r="M1613" i="12" s="1"/>
  <c r="I1613" i="12"/>
  <c r="K1613" i="12"/>
  <c r="O1613" i="12"/>
  <c r="Q1613" i="12"/>
  <c r="V1613" i="12"/>
  <c r="G1614" i="12"/>
  <c r="I1614" i="12"/>
  <c r="K1614" i="12"/>
  <c r="M1614" i="12"/>
  <c r="O1614" i="12"/>
  <c r="Q1614" i="12"/>
  <c r="V1614" i="12"/>
  <c r="G1620" i="12"/>
  <c r="M1620" i="12" s="1"/>
  <c r="I1620" i="12"/>
  <c r="K1620" i="12"/>
  <c r="O1620" i="12"/>
  <c r="Q1620" i="12"/>
  <c r="V1620" i="12"/>
  <c r="G1625" i="12"/>
  <c r="I1625" i="12"/>
  <c r="K1625" i="12"/>
  <c r="M1625" i="12"/>
  <c r="O1625" i="12"/>
  <c r="Q1625" i="12"/>
  <c r="V1625" i="12"/>
  <c r="G1628" i="12"/>
  <c r="I1628" i="12"/>
  <c r="K1628" i="12"/>
  <c r="M1628" i="12"/>
  <c r="O1628" i="12"/>
  <c r="Q1628" i="12"/>
  <c r="V1628" i="12"/>
  <c r="G1635" i="12"/>
  <c r="M1635" i="12" s="1"/>
  <c r="I1635" i="12"/>
  <c r="K1635" i="12"/>
  <c r="O1635" i="12"/>
  <c r="Q1635" i="12"/>
  <c r="V1635" i="12"/>
  <c r="G1642" i="12"/>
  <c r="M1642" i="12" s="1"/>
  <c r="I1642" i="12"/>
  <c r="K1642" i="12"/>
  <c r="O1642" i="12"/>
  <c r="Q1642" i="12"/>
  <c r="V1642" i="12"/>
  <c r="G1646" i="12"/>
  <c r="M1646" i="12" s="1"/>
  <c r="I1646" i="12"/>
  <c r="K1646" i="12"/>
  <c r="O1646" i="12"/>
  <c r="Q1646" i="12"/>
  <c r="V1646" i="12"/>
  <c r="G1649" i="12"/>
  <c r="I1649" i="12"/>
  <c r="K1649" i="12"/>
  <c r="M1649" i="12"/>
  <c r="O1649" i="12"/>
  <c r="Q1649" i="12"/>
  <c r="V1649" i="12"/>
  <c r="G1653" i="12"/>
  <c r="I1653" i="12"/>
  <c r="K1653" i="12"/>
  <c r="M1653" i="12"/>
  <c r="O1653" i="12"/>
  <c r="Q1653" i="12"/>
  <c r="V1653" i="12"/>
  <c r="G1656" i="12"/>
  <c r="I1656" i="12"/>
  <c r="K1656" i="12"/>
  <c r="M1656" i="12"/>
  <c r="O1656" i="12"/>
  <c r="Q1656" i="12"/>
  <c r="V1656" i="12"/>
  <c r="G1660" i="12"/>
  <c r="I1660" i="12"/>
  <c r="K1660" i="12"/>
  <c r="M1660" i="12"/>
  <c r="O1660" i="12"/>
  <c r="Q1660" i="12"/>
  <c r="V1660" i="12"/>
  <c r="G1664" i="12"/>
  <c r="M1664" i="12" s="1"/>
  <c r="I1664" i="12"/>
  <c r="K1664" i="12"/>
  <c r="O1664" i="12"/>
  <c r="Q1664" i="12"/>
  <c r="V1664" i="12"/>
  <c r="G1665" i="12"/>
  <c r="I1665" i="12"/>
  <c r="K1665" i="12"/>
  <c r="M1665" i="12"/>
  <c r="O1665" i="12"/>
  <c r="Q1665" i="12"/>
  <c r="V1665" i="12"/>
  <c r="G1666" i="12"/>
  <c r="M1666" i="12" s="1"/>
  <c r="I1666" i="12"/>
  <c r="K1666" i="12"/>
  <c r="O1666" i="12"/>
  <c r="Q1666" i="12"/>
  <c r="V1666" i="12"/>
  <c r="G1667" i="12"/>
  <c r="I1667" i="12"/>
  <c r="K1667" i="12"/>
  <c r="M1667" i="12"/>
  <c r="O1667" i="12"/>
  <c r="Q1667" i="12"/>
  <c r="V1667" i="12"/>
  <c r="G1668" i="12"/>
  <c r="I1668" i="12"/>
  <c r="K1668" i="12"/>
  <c r="M1668" i="12"/>
  <c r="O1668" i="12"/>
  <c r="Q1668" i="12"/>
  <c r="V1668" i="12"/>
  <c r="G1669" i="12"/>
  <c r="M1669" i="12" s="1"/>
  <c r="I1669" i="12"/>
  <c r="K1669" i="12"/>
  <c r="O1669" i="12"/>
  <c r="Q1669" i="12"/>
  <c r="V1669" i="12"/>
  <c r="G1672" i="12"/>
  <c r="M1672" i="12" s="1"/>
  <c r="I1672" i="12"/>
  <c r="K1672" i="12"/>
  <c r="O1672" i="12"/>
  <c r="Q1672" i="12"/>
  <c r="V1672" i="12"/>
  <c r="G1675" i="12"/>
  <c r="M1675" i="12" s="1"/>
  <c r="I1675" i="12"/>
  <c r="K1675" i="12"/>
  <c r="O1675" i="12"/>
  <c r="Q1675" i="12"/>
  <c r="V1675" i="12"/>
  <c r="G1678" i="12"/>
  <c r="I1678" i="12"/>
  <c r="K1678" i="12"/>
  <c r="M1678" i="12"/>
  <c r="O1678" i="12"/>
  <c r="Q1678" i="12"/>
  <c r="V1678" i="12"/>
  <c r="G1681" i="12"/>
  <c r="I1681" i="12"/>
  <c r="K1681" i="12"/>
  <c r="M1681" i="12"/>
  <c r="O1681" i="12"/>
  <c r="Q1681" i="12"/>
  <c r="V1681" i="12"/>
  <c r="G1684" i="12"/>
  <c r="I1684" i="12"/>
  <c r="K1684" i="12"/>
  <c r="M1684" i="12"/>
  <c r="O1684" i="12"/>
  <c r="Q1684" i="12"/>
  <c r="V1684" i="12"/>
  <c r="G1687" i="12"/>
  <c r="I1687" i="12"/>
  <c r="K1687" i="12"/>
  <c r="M1687" i="12"/>
  <c r="O1687" i="12"/>
  <c r="Q1687" i="12"/>
  <c r="V1687" i="12"/>
  <c r="G1690" i="12"/>
  <c r="M1690" i="12" s="1"/>
  <c r="I1690" i="12"/>
  <c r="K1690" i="12"/>
  <c r="O1690" i="12"/>
  <c r="Q1690" i="12"/>
  <c r="V1690" i="12"/>
  <c r="G1691" i="12"/>
  <c r="I1691" i="12"/>
  <c r="K1691" i="12"/>
  <c r="M1691" i="12"/>
  <c r="O1691" i="12"/>
  <c r="Q1691" i="12"/>
  <c r="V1691" i="12"/>
  <c r="G1692" i="12"/>
  <c r="M1692" i="12" s="1"/>
  <c r="I1692" i="12"/>
  <c r="K1692" i="12"/>
  <c r="O1692" i="12"/>
  <c r="Q1692" i="12"/>
  <c r="V1692" i="12"/>
  <c r="G1696" i="12"/>
  <c r="G1695" i="12" s="1"/>
  <c r="I1696" i="12"/>
  <c r="K1696" i="12"/>
  <c r="M1696" i="12"/>
  <c r="O1696" i="12"/>
  <c r="Q1696" i="12"/>
  <c r="Q1695" i="12" s="1"/>
  <c r="V1696" i="12"/>
  <c r="V1695" i="12" s="1"/>
  <c r="G1702" i="12"/>
  <c r="M1702" i="12" s="1"/>
  <c r="I1702" i="12"/>
  <c r="K1702" i="12"/>
  <c r="O1702" i="12"/>
  <c r="Q1702" i="12"/>
  <c r="V1702" i="12"/>
  <c r="G1705" i="12"/>
  <c r="M1705" i="12" s="1"/>
  <c r="I1705" i="12"/>
  <c r="K1705" i="12"/>
  <c r="O1705" i="12"/>
  <c r="Q1705" i="12"/>
  <c r="V1705" i="12"/>
  <c r="G1710" i="12"/>
  <c r="M1710" i="12" s="1"/>
  <c r="I1710" i="12"/>
  <c r="K1710" i="12"/>
  <c r="O1710" i="12"/>
  <c r="Q1710" i="12"/>
  <c r="V1710" i="12"/>
  <c r="G1713" i="12"/>
  <c r="I1713" i="12"/>
  <c r="K1713" i="12"/>
  <c r="M1713" i="12"/>
  <c r="O1713" i="12"/>
  <c r="Q1713" i="12"/>
  <c r="V1713" i="12"/>
  <c r="G1719" i="12"/>
  <c r="I1719" i="12"/>
  <c r="K1719" i="12"/>
  <c r="M1719" i="12"/>
  <c r="O1719" i="12"/>
  <c r="Q1719" i="12"/>
  <c r="V1719" i="12"/>
  <c r="G1723" i="12"/>
  <c r="I1723" i="12"/>
  <c r="I1695" i="12" s="1"/>
  <c r="K1723" i="12"/>
  <c r="M1723" i="12"/>
  <c r="O1723" i="12"/>
  <c r="Q1723" i="12"/>
  <c r="V1723" i="12"/>
  <c r="G1727" i="12"/>
  <c r="I1727" i="12"/>
  <c r="K1727" i="12"/>
  <c r="M1727" i="12"/>
  <c r="O1727" i="12"/>
  <c r="Q1727" i="12"/>
  <c r="V1727" i="12"/>
  <c r="G1735" i="12"/>
  <c r="M1735" i="12" s="1"/>
  <c r="I1735" i="12"/>
  <c r="K1735" i="12"/>
  <c r="O1735" i="12"/>
  <c r="Q1735" i="12"/>
  <c r="V1735" i="12"/>
  <c r="G1740" i="12"/>
  <c r="I1740" i="12"/>
  <c r="K1740" i="12"/>
  <c r="M1740" i="12"/>
  <c r="O1740" i="12"/>
  <c r="O1695" i="12" s="1"/>
  <c r="Q1740" i="12"/>
  <c r="V1740" i="12"/>
  <c r="G1744" i="12"/>
  <c r="M1744" i="12" s="1"/>
  <c r="I1744" i="12"/>
  <c r="K1744" i="12"/>
  <c r="O1744" i="12"/>
  <c r="Q1744" i="12"/>
  <c r="V1744" i="12"/>
  <c r="G1747" i="12"/>
  <c r="I1747" i="12"/>
  <c r="K1747" i="12"/>
  <c r="K1695" i="12" s="1"/>
  <c r="M1747" i="12"/>
  <c r="O1747" i="12"/>
  <c r="Q1747" i="12"/>
  <c r="V1747" i="12"/>
  <c r="G1748" i="12"/>
  <c r="I1748" i="12"/>
  <c r="K1748" i="12"/>
  <c r="M1748" i="12"/>
  <c r="O1748" i="12"/>
  <c r="Q1748" i="12"/>
  <c r="V1748" i="12"/>
  <c r="G1749" i="12"/>
  <c r="M1749" i="12" s="1"/>
  <c r="I1749" i="12"/>
  <c r="K1749" i="12"/>
  <c r="O1749" i="12"/>
  <c r="Q1749" i="12"/>
  <c r="V1749" i="12"/>
  <c r="G1752" i="12"/>
  <c r="M1752" i="12" s="1"/>
  <c r="I1752" i="12"/>
  <c r="K1752" i="12"/>
  <c r="O1752" i="12"/>
  <c r="Q1752" i="12"/>
  <c r="V1752" i="12"/>
  <c r="G1757" i="12"/>
  <c r="M1757" i="12" s="1"/>
  <c r="I1757" i="12"/>
  <c r="K1757" i="12"/>
  <c r="O1757" i="12"/>
  <c r="Q1757" i="12"/>
  <c r="V1757" i="12"/>
  <c r="G1762" i="12"/>
  <c r="I1762" i="12"/>
  <c r="K1762" i="12"/>
  <c r="M1762" i="12"/>
  <c r="O1762" i="12"/>
  <c r="Q1762" i="12"/>
  <c r="V1762" i="12"/>
  <c r="G1763" i="12"/>
  <c r="I1763" i="12"/>
  <c r="K1763" i="12"/>
  <c r="M1763" i="12"/>
  <c r="O1763" i="12"/>
  <c r="Q1763" i="12"/>
  <c r="V1763" i="12"/>
  <c r="G1766" i="12"/>
  <c r="I1766" i="12"/>
  <c r="K1766" i="12"/>
  <c r="M1766" i="12"/>
  <c r="O1766" i="12"/>
  <c r="Q1766" i="12"/>
  <c r="V1766" i="12"/>
  <c r="G1767" i="12"/>
  <c r="I1767" i="12"/>
  <c r="K1767" i="12"/>
  <c r="M1767" i="12"/>
  <c r="O1767" i="12"/>
  <c r="Q1767" i="12"/>
  <c r="V1767" i="12"/>
  <c r="G1770" i="12"/>
  <c r="M1770" i="12" s="1"/>
  <c r="I1770" i="12"/>
  <c r="K1770" i="12"/>
  <c r="O1770" i="12"/>
  <c r="Q1770" i="12"/>
  <c r="V1770" i="12"/>
  <c r="O1773" i="12"/>
  <c r="V1773" i="12"/>
  <c r="G1774" i="12"/>
  <c r="M1774" i="12" s="1"/>
  <c r="I1774" i="12"/>
  <c r="K1774" i="12"/>
  <c r="K1773" i="12" s="1"/>
  <c r="O1774" i="12"/>
  <c r="Q1774" i="12"/>
  <c r="Q1773" i="12" s="1"/>
  <c r="V1774" i="12"/>
  <c r="G1775" i="12"/>
  <c r="I1775" i="12"/>
  <c r="I1773" i="12" s="1"/>
  <c r="K1775" i="12"/>
  <c r="M1775" i="12"/>
  <c r="O1775" i="12"/>
  <c r="Q1775" i="12"/>
  <c r="V1775" i="12"/>
  <c r="G1781" i="12"/>
  <c r="I1781" i="12"/>
  <c r="K1781" i="12"/>
  <c r="M1781" i="12"/>
  <c r="O1781" i="12"/>
  <c r="Q1781" i="12"/>
  <c r="V1781" i="12"/>
  <c r="G1785" i="12"/>
  <c r="M1785" i="12" s="1"/>
  <c r="I1785" i="12"/>
  <c r="K1785" i="12"/>
  <c r="O1785" i="12"/>
  <c r="Q1785" i="12"/>
  <c r="V1785" i="12"/>
  <c r="G1789" i="12"/>
  <c r="M1789" i="12" s="1"/>
  <c r="I1789" i="12"/>
  <c r="K1789" i="12"/>
  <c r="O1789" i="12"/>
  <c r="Q1789" i="12"/>
  <c r="V1789" i="12"/>
  <c r="G1793" i="12"/>
  <c r="M1793" i="12" s="1"/>
  <c r="I1793" i="12"/>
  <c r="K1793" i="12"/>
  <c r="O1793" i="12"/>
  <c r="Q1793" i="12"/>
  <c r="V1793" i="12"/>
  <c r="K1796" i="12"/>
  <c r="M1796" i="12"/>
  <c r="Q1796" i="12"/>
  <c r="G1797" i="12"/>
  <c r="I1797" i="12"/>
  <c r="I1796" i="12" s="1"/>
  <c r="K1797" i="12"/>
  <c r="M1797" i="12"/>
  <c r="O1797" i="12"/>
  <c r="O1796" i="12" s="1"/>
  <c r="Q1797" i="12"/>
  <c r="V1797" i="12"/>
  <c r="V1796" i="12" s="1"/>
  <c r="G1798" i="12"/>
  <c r="G1796" i="12" s="1"/>
  <c r="I1798" i="12"/>
  <c r="K1798" i="12"/>
  <c r="M1798" i="12"/>
  <c r="O1798" i="12"/>
  <c r="Q1798" i="12"/>
  <c r="V1798" i="12"/>
  <c r="G1802" i="12"/>
  <c r="I1802" i="12"/>
  <c r="K1802" i="12"/>
  <c r="M1802" i="12"/>
  <c r="O1802" i="12"/>
  <c r="Q1802" i="12"/>
  <c r="V1802" i="12"/>
  <c r="I1805" i="12"/>
  <c r="G1806" i="12"/>
  <c r="G1805" i="12" s="1"/>
  <c r="I1806" i="12"/>
  <c r="K1806" i="12"/>
  <c r="K1805" i="12" s="1"/>
  <c r="M1806" i="12"/>
  <c r="O1806" i="12"/>
  <c r="O1805" i="12" s="1"/>
  <c r="Q1806" i="12"/>
  <c r="Q1805" i="12" s="1"/>
  <c r="V1806" i="12"/>
  <c r="V1805" i="12" s="1"/>
  <c r="G1809" i="12"/>
  <c r="M1809" i="12" s="1"/>
  <c r="I1809" i="12"/>
  <c r="K1809" i="12"/>
  <c r="O1809" i="12"/>
  <c r="Q1809" i="12"/>
  <c r="V1809" i="12"/>
  <c r="G1812" i="12"/>
  <c r="I1812" i="12"/>
  <c r="K1812" i="12"/>
  <c r="M1812" i="12"/>
  <c r="O1812" i="12"/>
  <c r="Q1812" i="12"/>
  <c r="V1812" i="12"/>
  <c r="G1831" i="12"/>
  <c r="I1831" i="12"/>
  <c r="K1831" i="12"/>
  <c r="M1831" i="12"/>
  <c r="O1831" i="12"/>
  <c r="Q1831" i="12"/>
  <c r="V1831" i="12"/>
  <c r="G1835" i="12"/>
  <c r="M1835" i="12" s="1"/>
  <c r="I1835" i="12"/>
  <c r="K1835" i="12"/>
  <c r="O1835" i="12"/>
  <c r="Q1835" i="12"/>
  <c r="V1835" i="12"/>
  <c r="G1842" i="12"/>
  <c r="M1842" i="12" s="1"/>
  <c r="I1842" i="12"/>
  <c r="K1842" i="12"/>
  <c r="O1842" i="12"/>
  <c r="Q1842" i="12"/>
  <c r="V1842" i="12"/>
  <c r="G1845" i="12"/>
  <c r="G1846" i="12"/>
  <c r="I1846" i="12"/>
  <c r="I1845" i="12" s="1"/>
  <c r="K1846" i="12"/>
  <c r="K1845" i="12" s="1"/>
  <c r="M1846" i="12"/>
  <c r="O1846" i="12"/>
  <c r="O1845" i="12" s="1"/>
  <c r="Q1846" i="12"/>
  <c r="Q1845" i="12" s="1"/>
  <c r="V1846" i="12"/>
  <c r="G1847" i="12"/>
  <c r="I1847" i="12"/>
  <c r="K1847" i="12"/>
  <c r="M1847" i="12"/>
  <c r="O1847" i="12"/>
  <c r="Q1847" i="12"/>
  <c r="V1847" i="12"/>
  <c r="G1865" i="12"/>
  <c r="I1865" i="12"/>
  <c r="K1865" i="12"/>
  <c r="M1865" i="12"/>
  <c r="O1865" i="12"/>
  <c r="Q1865" i="12"/>
  <c r="V1865" i="12"/>
  <c r="G1886" i="12"/>
  <c r="I1886" i="12"/>
  <c r="K1886" i="12"/>
  <c r="M1886" i="12"/>
  <c r="O1886" i="12"/>
  <c r="Q1886" i="12"/>
  <c r="V1886" i="12"/>
  <c r="V1845" i="12" s="1"/>
  <c r="G1890" i="12"/>
  <c r="M1890" i="12" s="1"/>
  <c r="I1890" i="12"/>
  <c r="K1890" i="12"/>
  <c r="O1890" i="12"/>
  <c r="Q1890" i="12"/>
  <c r="V1890" i="12"/>
  <c r="O1891" i="12"/>
  <c r="V1891" i="12"/>
  <c r="G1892" i="12"/>
  <c r="M1892" i="12" s="1"/>
  <c r="M1891" i="12" s="1"/>
  <c r="I1892" i="12"/>
  <c r="K1892" i="12"/>
  <c r="K1891" i="12" s="1"/>
  <c r="O1892" i="12"/>
  <c r="Q1892" i="12"/>
  <c r="Q1891" i="12" s="1"/>
  <c r="V1892" i="12"/>
  <c r="G1898" i="12"/>
  <c r="I1898" i="12"/>
  <c r="I1891" i="12" s="1"/>
  <c r="K1898" i="12"/>
  <c r="M1898" i="12"/>
  <c r="O1898" i="12"/>
  <c r="Q1898" i="12"/>
  <c r="V1898" i="12"/>
  <c r="G1901" i="12"/>
  <c r="I1901" i="12"/>
  <c r="K1901" i="12"/>
  <c r="M1901" i="12"/>
  <c r="O1901" i="12"/>
  <c r="Q1901" i="12"/>
  <c r="V1901" i="12"/>
  <c r="G1904" i="12"/>
  <c r="M1904" i="12" s="1"/>
  <c r="I1904" i="12"/>
  <c r="K1904" i="12"/>
  <c r="O1904" i="12"/>
  <c r="Q1904" i="12"/>
  <c r="V1904" i="12"/>
  <c r="I1907" i="12"/>
  <c r="O1907" i="12"/>
  <c r="Q1907" i="12"/>
  <c r="G1908" i="12"/>
  <c r="M1908" i="12" s="1"/>
  <c r="M1907" i="12" s="1"/>
  <c r="I1908" i="12"/>
  <c r="K1908" i="12"/>
  <c r="O1908" i="12"/>
  <c r="Q1908" i="12"/>
  <c r="V1908" i="12"/>
  <c r="V1907" i="12" s="1"/>
  <c r="G1915" i="12"/>
  <c r="I1915" i="12"/>
  <c r="K1915" i="12"/>
  <c r="K1907" i="12" s="1"/>
  <c r="M1915" i="12"/>
  <c r="O1915" i="12"/>
  <c r="Q1915" i="12"/>
  <c r="V1915" i="12"/>
  <c r="O1922" i="12"/>
  <c r="G1923" i="12"/>
  <c r="G1922" i="12" s="1"/>
  <c r="I1923" i="12"/>
  <c r="I1922" i="12" s="1"/>
  <c r="K1923" i="12"/>
  <c r="K1922" i="12" s="1"/>
  <c r="M1923" i="12"/>
  <c r="M1922" i="12" s="1"/>
  <c r="O1923" i="12"/>
  <c r="Q1923" i="12"/>
  <c r="V1923" i="12"/>
  <c r="V1922" i="12" s="1"/>
  <c r="G1926" i="12"/>
  <c r="I1926" i="12"/>
  <c r="K1926" i="12"/>
  <c r="M1926" i="12"/>
  <c r="O1926" i="12"/>
  <c r="Q1926" i="12"/>
  <c r="Q1922" i="12" s="1"/>
  <c r="V1926" i="12"/>
  <c r="G1929" i="12"/>
  <c r="M1929" i="12" s="1"/>
  <c r="I1929" i="12"/>
  <c r="K1929" i="12"/>
  <c r="O1929" i="12"/>
  <c r="Q1929" i="12"/>
  <c r="V1929" i="12"/>
  <c r="G1931" i="12"/>
  <c r="I1931" i="12"/>
  <c r="O1931" i="12"/>
  <c r="V1931" i="12"/>
  <c r="G1932" i="12"/>
  <c r="M1932" i="12" s="1"/>
  <c r="M1931" i="12" s="1"/>
  <c r="I1932" i="12"/>
  <c r="K1932" i="12"/>
  <c r="K1931" i="12" s="1"/>
  <c r="O1932" i="12"/>
  <c r="Q1932" i="12"/>
  <c r="Q1931" i="12" s="1"/>
  <c r="V1932" i="12"/>
  <c r="G1934" i="12"/>
  <c r="G1933" i="12" s="1"/>
  <c r="I1934" i="12"/>
  <c r="K1934" i="12"/>
  <c r="M1934" i="12"/>
  <c r="O1934" i="12"/>
  <c r="Q1934" i="12"/>
  <c r="Q1933" i="12" s="1"/>
  <c r="V1934" i="12"/>
  <c r="V1933" i="12" s="1"/>
  <c r="G1936" i="12"/>
  <c r="M1936" i="12" s="1"/>
  <c r="I1936" i="12"/>
  <c r="K1936" i="12"/>
  <c r="O1936" i="12"/>
  <c r="Q1936" i="12"/>
  <c r="V1936" i="12"/>
  <c r="G1937" i="12"/>
  <c r="M1937" i="12" s="1"/>
  <c r="I1937" i="12"/>
  <c r="K1937" i="12"/>
  <c r="O1937" i="12"/>
  <c r="Q1937" i="12"/>
  <c r="V1937" i="12"/>
  <c r="G1938" i="12"/>
  <c r="M1938" i="12" s="1"/>
  <c r="I1938" i="12"/>
  <c r="K1938" i="12"/>
  <c r="O1938" i="12"/>
  <c r="Q1938" i="12"/>
  <c r="V1938" i="12"/>
  <c r="G1939" i="12"/>
  <c r="I1939" i="12"/>
  <c r="K1939" i="12"/>
  <c r="M1939" i="12"/>
  <c r="O1939" i="12"/>
  <c r="Q1939" i="12"/>
  <c r="V1939" i="12"/>
  <c r="G1940" i="12"/>
  <c r="I1940" i="12"/>
  <c r="K1940" i="12"/>
  <c r="M1940" i="12"/>
  <c r="O1940" i="12"/>
  <c r="Q1940" i="12"/>
  <c r="V1940" i="12"/>
  <c r="G1941" i="12"/>
  <c r="I1941" i="12"/>
  <c r="I1933" i="12" s="1"/>
  <c r="K1941" i="12"/>
  <c r="M1941" i="12"/>
  <c r="O1941" i="12"/>
  <c r="Q1941" i="12"/>
  <c r="V1941" i="12"/>
  <c r="G1942" i="12"/>
  <c r="I1942" i="12"/>
  <c r="K1942" i="12"/>
  <c r="M1942" i="12"/>
  <c r="O1942" i="12"/>
  <c r="Q1942" i="12"/>
  <c r="V1942" i="12"/>
  <c r="G1943" i="12"/>
  <c r="M1943" i="12" s="1"/>
  <c r="I1943" i="12"/>
  <c r="K1943" i="12"/>
  <c r="O1943" i="12"/>
  <c r="Q1943" i="12"/>
  <c r="V1943" i="12"/>
  <c r="G1944" i="12"/>
  <c r="I1944" i="12"/>
  <c r="K1944" i="12"/>
  <c r="M1944" i="12"/>
  <c r="O1944" i="12"/>
  <c r="O1933" i="12" s="1"/>
  <c r="Q1944" i="12"/>
  <c r="V1944" i="12"/>
  <c r="G1945" i="12"/>
  <c r="M1945" i="12" s="1"/>
  <c r="I1945" i="12"/>
  <c r="K1945" i="12"/>
  <c r="O1945" i="12"/>
  <c r="Q1945" i="12"/>
  <c r="V1945" i="12"/>
  <c r="G1946" i="12"/>
  <c r="I1946" i="12"/>
  <c r="K1946" i="12"/>
  <c r="K1933" i="12" s="1"/>
  <c r="M1946" i="12"/>
  <c r="O1946" i="12"/>
  <c r="Q1946" i="12"/>
  <c r="V1946" i="12"/>
  <c r="V1947" i="12"/>
  <c r="G1948" i="12"/>
  <c r="M1948" i="12" s="1"/>
  <c r="I1948" i="12"/>
  <c r="I1947" i="12" s="1"/>
  <c r="K1948" i="12"/>
  <c r="K1947" i="12" s="1"/>
  <c r="O1948" i="12"/>
  <c r="Q1948" i="12"/>
  <c r="Q1947" i="12" s="1"/>
  <c r="V1948" i="12"/>
  <c r="G1953" i="12"/>
  <c r="M1953" i="12" s="1"/>
  <c r="I1953" i="12"/>
  <c r="K1953" i="12"/>
  <c r="O1953" i="12"/>
  <c r="O1947" i="12" s="1"/>
  <c r="Q1953" i="12"/>
  <c r="V1953" i="12"/>
  <c r="G1955" i="12"/>
  <c r="M1955" i="12" s="1"/>
  <c r="I1955" i="12"/>
  <c r="K1955" i="12"/>
  <c r="O1955" i="12"/>
  <c r="Q1955" i="12"/>
  <c r="V1955" i="12"/>
  <c r="G1957" i="12"/>
  <c r="I1957" i="12"/>
  <c r="K1957" i="12"/>
  <c r="M1957" i="12"/>
  <c r="O1957" i="12"/>
  <c r="Q1957" i="12"/>
  <c r="V1957" i="12"/>
  <c r="AE1960" i="12"/>
  <c r="I20" i="1"/>
  <c r="I19" i="1"/>
  <c r="I18" i="1"/>
  <c r="I17" i="1"/>
  <c r="F60" i="1"/>
  <c r="G23" i="1" s="1"/>
  <c r="G60" i="1"/>
  <c r="G25" i="1" s="1"/>
  <c r="A25" i="1" s="1"/>
  <c r="G26" i="1" s="1"/>
  <c r="H59" i="1"/>
  <c r="I59" i="1" s="1"/>
  <c r="H58" i="1"/>
  <c r="I58" i="1" s="1"/>
  <c r="H57" i="1"/>
  <c r="I57" i="1" s="1"/>
  <c r="H56" i="1"/>
  <c r="I56" i="1" s="1"/>
  <c r="H55" i="1"/>
  <c r="I55" i="1" s="1"/>
  <c r="H54" i="1"/>
  <c r="I54" i="1" s="1"/>
  <c r="H53" i="1"/>
  <c r="I53" i="1" s="1"/>
  <c r="H52" i="1"/>
  <c r="I52" i="1" s="1"/>
  <c r="H51" i="1"/>
  <c r="I51" i="1" s="1"/>
  <c r="H49" i="1"/>
  <c r="I49" i="1" s="1"/>
  <c r="H48" i="1"/>
  <c r="I48" i="1" s="1"/>
  <c r="H47" i="1"/>
  <c r="I47" i="1" s="1"/>
  <c r="H46" i="1"/>
  <c r="I46" i="1" s="1"/>
  <c r="H45" i="1"/>
  <c r="I45" i="1" s="1"/>
  <c r="H44" i="1"/>
  <c r="I44" i="1" s="1"/>
  <c r="H43" i="1"/>
  <c r="I43" i="1" s="1"/>
  <c r="H42" i="1"/>
  <c r="I42" i="1" s="1"/>
  <c r="H41" i="1"/>
  <c r="I41" i="1" s="1"/>
  <c r="H40" i="1"/>
  <c r="H39" i="1"/>
  <c r="H60" i="1" s="1"/>
  <c r="I16" i="1" l="1"/>
  <c r="I21" i="1" s="1"/>
  <c r="I173" i="1"/>
  <c r="J169" i="1" s="1"/>
  <c r="A26" i="1"/>
  <c r="A23" i="1"/>
  <c r="G28" i="1"/>
  <c r="M8" i="28"/>
  <c r="M97" i="28"/>
  <c r="G97" i="28"/>
  <c r="G8" i="28"/>
  <c r="AF101" i="28"/>
  <c r="G91" i="28"/>
  <c r="M88" i="28"/>
  <c r="M82" i="28" s="1"/>
  <c r="M49" i="28"/>
  <c r="M42" i="28" s="1"/>
  <c r="M36" i="28"/>
  <c r="M29" i="28" s="1"/>
  <c r="M42" i="27"/>
  <c r="AF89" i="27"/>
  <c r="G83" i="27"/>
  <c r="M36" i="27"/>
  <c r="M29" i="27" s="1"/>
  <c r="G42" i="27"/>
  <c r="M15" i="27"/>
  <c r="M8" i="27" s="1"/>
  <c r="M117" i="26"/>
  <c r="M111" i="26" s="1"/>
  <c r="M9" i="26"/>
  <c r="M8" i="26" s="1"/>
  <c r="AF125" i="26"/>
  <c r="G122" i="26"/>
  <c r="G51" i="25"/>
  <c r="G49" i="25"/>
  <c r="G47" i="25"/>
  <c r="AF58" i="25"/>
  <c r="M11" i="25"/>
  <c r="M8" i="25" s="1"/>
  <c r="M47" i="24"/>
  <c r="M27" i="24"/>
  <c r="M101" i="24"/>
  <c r="M87" i="24"/>
  <c r="G101" i="24"/>
  <c r="G87" i="24"/>
  <c r="M76" i="24"/>
  <c r="M69" i="24" s="1"/>
  <c r="M25" i="24"/>
  <c r="M20" i="24" s="1"/>
  <c r="M13" i="24"/>
  <c r="M8" i="24" s="1"/>
  <c r="M46" i="23"/>
  <c r="M112" i="23"/>
  <c r="M85" i="23"/>
  <c r="M26" i="23"/>
  <c r="M163" i="23"/>
  <c r="G26" i="23"/>
  <c r="G112" i="23"/>
  <c r="G185" i="23"/>
  <c r="G169" i="23"/>
  <c r="G85" i="23"/>
  <c r="G46" i="23"/>
  <c r="AF189" i="23"/>
  <c r="G183" i="23"/>
  <c r="M166" i="23"/>
  <c r="M61" i="22"/>
  <c r="M93" i="22"/>
  <c r="M8" i="22"/>
  <c r="G8" i="22"/>
  <c r="AF108" i="22"/>
  <c r="G93" i="22"/>
  <c r="M935" i="21"/>
  <c r="M1082" i="21"/>
  <c r="M1000" i="21"/>
  <c r="M232" i="21"/>
  <c r="M1048" i="21"/>
  <c r="M51" i="21"/>
  <c r="M514" i="21"/>
  <c r="M102" i="21"/>
  <c r="M418" i="21"/>
  <c r="M804" i="21"/>
  <c r="M476" i="21"/>
  <c r="M282" i="21"/>
  <c r="G1077" i="21"/>
  <c r="M506" i="21"/>
  <c r="M505" i="21" s="1"/>
  <c r="M466" i="21"/>
  <c r="M465" i="21" s="1"/>
  <c r="M181" i="21"/>
  <c r="M180" i="21" s="1"/>
  <c r="M9" i="21"/>
  <c r="M8" i="21" s="1"/>
  <c r="G804" i="21"/>
  <c r="G476" i="21"/>
  <c r="G1036" i="21"/>
  <c r="G935" i="21"/>
  <c r="M863" i="21"/>
  <c r="M861" i="21" s="1"/>
  <c r="M781" i="21"/>
  <c r="M760" i="21" s="1"/>
  <c r="M740" i="21"/>
  <c r="M725" i="21" s="1"/>
  <c r="M406" i="21"/>
  <c r="M399" i="21" s="1"/>
  <c r="M264" i="21"/>
  <c r="M29" i="21"/>
  <c r="M1114" i="21"/>
  <c r="M1108" i="21" s="1"/>
  <c r="M1098" i="21"/>
  <c r="M1095" i="21" s="1"/>
  <c r="M1005" i="21"/>
  <c r="G216" i="21"/>
  <c r="G102" i="21"/>
  <c r="M39" i="20"/>
  <c r="G39" i="20"/>
  <c r="G87" i="20"/>
  <c r="M13" i="20"/>
  <c r="M8" i="20" s="1"/>
  <c r="M8" i="19"/>
  <c r="AF45" i="19"/>
  <c r="M172" i="18"/>
  <c r="M73" i="18"/>
  <c r="M58" i="18"/>
  <c r="M195" i="18"/>
  <c r="M113" i="18"/>
  <c r="M99" i="18"/>
  <c r="M211" i="18"/>
  <c r="M93" i="18"/>
  <c r="M8" i="18"/>
  <c r="M217" i="18"/>
  <c r="M78" i="18"/>
  <c r="G211" i="18"/>
  <c r="G140" i="18"/>
  <c r="G217" i="18"/>
  <c r="G113" i="18"/>
  <c r="G99" i="18"/>
  <c r="G58" i="18"/>
  <c r="G207" i="18"/>
  <c r="G156" i="18"/>
  <c r="AF224" i="18"/>
  <c r="M85" i="18"/>
  <c r="M57" i="18"/>
  <c r="M50" i="18" s="1"/>
  <c r="M169" i="17"/>
  <c r="M58" i="17"/>
  <c r="M39" i="17"/>
  <c r="M93" i="17"/>
  <c r="M151" i="17"/>
  <c r="M131" i="17"/>
  <c r="M72" i="17"/>
  <c r="G169" i="17"/>
  <c r="G131" i="17"/>
  <c r="G11" i="17"/>
  <c r="M12" i="17"/>
  <c r="M11" i="17" s="1"/>
  <c r="G72" i="17"/>
  <c r="G178" i="17"/>
  <c r="M19" i="16"/>
  <c r="M90" i="16"/>
  <c r="M33" i="16"/>
  <c r="M8" i="16"/>
  <c r="M56" i="16"/>
  <c r="AF142" i="16"/>
  <c r="M125" i="16"/>
  <c r="M122" i="16" s="1"/>
  <c r="G56" i="16"/>
  <c r="M29" i="15"/>
  <c r="M8" i="15"/>
  <c r="G29" i="15"/>
  <c r="AF45" i="15"/>
  <c r="G39" i="15"/>
  <c r="M338" i="14"/>
  <c r="M183" i="14"/>
  <c r="M42" i="14"/>
  <c r="M32" i="14"/>
  <c r="M8" i="14"/>
  <c r="M114" i="14"/>
  <c r="G183" i="14"/>
  <c r="M171" i="14"/>
  <c r="M169" i="14" s="1"/>
  <c r="M361" i="14"/>
  <c r="M360" i="14" s="1"/>
  <c r="M92" i="14"/>
  <c r="M64" i="14" s="1"/>
  <c r="G114" i="14"/>
  <c r="G338" i="14"/>
  <c r="G332" i="14"/>
  <c r="G32" i="14"/>
  <c r="G362" i="14"/>
  <c r="AF366" i="14"/>
  <c r="M82" i="13"/>
  <c r="M180" i="13"/>
  <c r="M148" i="13"/>
  <c r="M62" i="13"/>
  <c r="AF195" i="13"/>
  <c r="G180" i="13"/>
  <c r="G8" i="13"/>
  <c r="M836" i="12"/>
  <c r="M644" i="12"/>
  <c r="M452" i="12"/>
  <c r="M1240" i="12"/>
  <c r="M1546" i="12"/>
  <c r="M940" i="12"/>
  <c r="M1773" i="12"/>
  <c r="M1437" i="12"/>
  <c r="M537" i="12"/>
  <c r="M268" i="12"/>
  <c r="M1933" i="12"/>
  <c r="M1348" i="12"/>
  <c r="M1845" i="12"/>
  <c r="M1489" i="12"/>
  <c r="M1805" i="12"/>
  <c r="M1947" i="12"/>
  <c r="M1430" i="12"/>
  <c r="M1294" i="12"/>
  <c r="M893" i="12"/>
  <c r="M150" i="12"/>
  <c r="M8" i="12"/>
  <c r="M1695" i="12"/>
  <c r="G836" i="12"/>
  <c r="G452" i="12"/>
  <c r="G8" i="12"/>
  <c r="G1240" i="12"/>
  <c r="G1891" i="12"/>
  <c r="G150" i="12"/>
  <c r="G268" i="12"/>
  <c r="G1773" i="12"/>
  <c r="G1907" i="12"/>
  <c r="G1546" i="12"/>
  <c r="G893" i="12"/>
  <c r="G515" i="12"/>
  <c r="G1294" i="12"/>
  <c r="AF1960" i="12"/>
  <c r="G1947" i="12"/>
  <c r="G1430" i="12"/>
  <c r="I39" i="1"/>
  <c r="I60" i="1" s="1"/>
  <c r="J28" i="1"/>
  <c r="J26" i="1"/>
  <c r="G38" i="1"/>
  <c r="F38" i="1"/>
  <c r="J23" i="1"/>
  <c r="J24" i="1"/>
  <c r="J25" i="1"/>
  <c r="J27" i="1"/>
  <c r="E24" i="1"/>
  <c r="E26" i="1"/>
  <c r="J93" i="1" l="1"/>
  <c r="J145" i="1"/>
  <c r="J156" i="1"/>
  <c r="J167" i="1"/>
  <c r="J95" i="1"/>
  <c r="J112" i="1"/>
  <c r="J128" i="1"/>
  <c r="J135" i="1"/>
  <c r="J139" i="1"/>
  <c r="J110" i="1"/>
  <c r="J117" i="1"/>
  <c r="J147" i="1"/>
  <c r="J163" i="1"/>
  <c r="J130" i="1"/>
  <c r="J157" i="1"/>
  <c r="J96" i="1"/>
  <c r="J171" i="1"/>
  <c r="J133" i="1"/>
  <c r="J144" i="1"/>
  <c r="J155" i="1"/>
  <c r="J172" i="1"/>
  <c r="J100" i="1"/>
  <c r="J92" i="1"/>
  <c r="J152" i="1"/>
  <c r="J97" i="1"/>
  <c r="J102" i="1"/>
  <c r="J123" i="1"/>
  <c r="J118" i="1"/>
  <c r="J106" i="1"/>
  <c r="J149" i="1"/>
  <c r="J121" i="1"/>
  <c r="J132" i="1"/>
  <c r="J143" i="1"/>
  <c r="J160" i="1"/>
  <c r="J88" i="1"/>
  <c r="J140" i="1"/>
  <c r="J105" i="1"/>
  <c r="J108" i="1"/>
  <c r="J91" i="1"/>
  <c r="J113" i="1"/>
  <c r="J164" i="1"/>
  <c r="J151" i="1"/>
  <c r="J101" i="1"/>
  <c r="J161" i="1"/>
  <c r="J158" i="1"/>
  <c r="J115" i="1"/>
  <c r="J126" i="1"/>
  <c r="J137" i="1"/>
  <c r="J154" i="1"/>
  <c r="J87" i="1"/>
  <c r="J104" i="1"/>
  <c r="J170" i="1"/>
  <c r="J119" i="1"/>
  <c r="J99" i="1"/>
  <c r="J124" i="1"/>
  <c r="J90" i="1"/>
  <c r="J89" i="1"/>
  <c r="J94" i="1"/>
  <c r="J109" i="1"/>
  <c r="J120" i="1"/>
  <c r="J131" i="1"/>
  <c r="J148" i="1"/>
  <c r="J159" i="1"/>
  <c r="J165" i="1"/>
  <c r="J134" i="1"/>
  <c r="J136" i="1"/>
  <c r="J129" i="1"/>
  <c r="J168" i="1"/>
  <c r="J107" i="1"/>
  <c r="J162" i="1"/>
  <c r="J146" i="1"/>
  <c r="J150" i="1"/>
  <c r="J127" i="1"/>
  <c r="J138" i="1"/>
  <c r="J166" i="1"/>
  <c r="J141" i="1"/>
  <c r="J103" i="1"/>
  <c r="J114" i="1"/>
  <c r="J125" i="1"/>
  <c r="J142" i="1"/>
  <c r="J122" i="1"/>
  <c r="J111" i="1"/>
  <c r="J116" i="1"/>
  <c r="J153" i="1"/>
  <c r="J98" i="1"/>
  <c r="G24" i="1"/>
  <c r="A27" i="1" s="1"/>
  <c r="A24" i="1"/>
  <c r="J56" i="1"/>
  <c r="J44" i="1"/>
  <c r="J51" i="1"/>
  <c r="J52" i="1"/>
  <c r="J39" i="1"/>
  <c r="J60" i="1" s="1"/>
  <c r="J59" i="1"/>
  <c r="J55" i="1"/>
  <c r="J47" i="1"/>
  <c r="J50" i="1"/>
  <c r="J42" i="1"/>
  <c r="J49" i="1"/>
  <c r="J45" i="1"/>
  <c r="J48" i="1"/>
  <c r="J43" i="1"/>
  <c r="J54" i="1"/>
  <c r="J46" i="1"/>
  <c r="J41" i="1"/>
  <c r="J53" i="1"/>
  <c r="J58" i="1"/>
  <c r="J57" i="1"/>
  <c r="J173" i="1" l="1"/>
  <c r="G29" i="1"/>
  <c r="G27" i="1" s="1"/>
  <c r="A29"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<sst xmlns="http://schemas.openxmlformats.org/spreadsheetml/2006/main" count="23995" uniqueCount="4187">
  <si>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</si>
  <si>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</si>
  <si>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</si>
  <si>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</si>
  <si>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</si>
  <si>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</si>
  <si>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</si>
  <si>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</si>
  <si>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</si>
  <si>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</si>
  <si>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</si>
  <si>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</si>
  <si>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</si>
  <si>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</si>
  <si>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</si>
  <si>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</si>
  <si>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</si>
  <si>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</si>
  <si>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</si>
  <si>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</si>
  <si>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</si>
  <si>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</si>
  <si>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</si>
  <si>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</si>
  <si>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</si>
  <si>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</si>
  <si>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</si>
  <si>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</si>
  <si>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</si>
  <si>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</si>
  <si>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</si>
  <si>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</si>
  <si>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</si>
  <si>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</si>
  <si>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</si>
  <si>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</si>
  <si>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</si>
  <si>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</si>
  <si>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</si>
  <si>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</si>
  <si>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</si>
  <si>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</si>
  <si>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</si>
  <si>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2023-006</t>
  </si>
  <si>
    <t>Obec Grygov</t>
  </si>
  <si>
    <t>Stavba</t>
  </si>
  <si>
    <t>Stavební objekt</t>
  </si>
  <si>
    <t>01</t>
  </si>
  <si>
    <t>Komunitní centrum</t>
  </si>
  <si>
    <t>2023006-001</t>
  </si>
  <si>
    <t>VV centrum</t>
  </si>
  <si>
    <t>2023006-002</t>
  </si>
  <si>
    <t>Komunikace</t>
  </si>
  <si>
    <t>2023006-003</t>
  </si>
  <si>
    <t>ZTI</t>
  </si>
  <si>
    <t>2023006-004</t>
  </si>
  <si>
    <t>Plyn</t>
  </si>
  <si>
    <t>2023006-005</t>
  </si>
  <si>
    <t>Vytápění</t>
  </si>
  <si>
    <t>2023006-006</t>
  </si>
  <si>
    <t>Elektro</t>
  </si>
  <si>
    <t>2023006-007</t>
  </si>
  <si>
    <t>Vzduchotechnika</t>
  </si>
  <si>
    <t>2023006-008</t>
  </si>
  <si>
    <t>VO</t>
  </si>
  <si>
    <t>2023006-009</t>
  </si>
  <si>
    <t>Dešťová kanalizace</t>
  </si>
  <si>
    <t>02</t>
  </si>
  <si>
    <t>Prodejna</t>
  </si>
  <si>
    <t>2023006-021</t>
  </si>
  <si>
    <t>VV Prodejna</t>
  </si>
  <si>
    <t>2023006-022</t>
  </si>
  <si>
    <t>VV Komunikace</t>
  </si>
  <si>
    <t>2023006-023</t>
  </si>
  <si>
    <t>2023006-024</t>
  </si>
  <si>
    <t>2023006-026</t>
  </si>
  <si>
    <t>VZT</t>
  </si>
  <si>
    <t>2023006-027</t>
  </si>
  <si>
    <t>Vodovodní přípojka</t>
  </si>
  <si>
    <t>2023006-028</t>
  </si>
  <si>
    <t>Plynovodní přípojka</t>
  </si>
  <si>
    <t>Celkem za stavbu</t>
  </si>
  <si>
    <t>CZK</t>
  </si>
  <si>
    <t>#POPS</t>
  </si>
  <si>
    <t>Popis stavby: 2023-006 - Obec Grygov</t>
  </si>
  <si>
    <t>#POPO</t>
  </si>
  <si>
    <t>Popis objektu: 01 - Komunitní centrum</t>
  </si>
  <si>
    <t>#POPR</t>
  </si>
  <si>
    <t>Popis rozpočtu: 2023006-001 - VV centrum</t>
  </si>
  <si>
    <t>Popis rozpočtu: 2023006-002 - Komunikace</t>
  </si>
  <si>
    <t>Popis rozpočtu: 2023006-003 - ZTI</t>
  </si>
  <si>
    <t>Popis rozpočtu: 2023006-004 - Plyn</t>
  </si>
  <si>
    <t>Popis rozpočtu: 2023006-005 - Vytápění</t>
  </si>
  <si>
    <t>Popis rozpočtu: 2023006-006 - Elektro</t>
  </si>
  <si>
    <t>Popis rozpočtu: 2023006-007 - Vzduchotechnika</t>
  </si>
  <si>
    <t>Popis rozpočtu: 2023006-008 - VO</t>
  </si>
  <si>
    <t>Popis rozpočtu: 2023006-009 - Dešťová kanalizace</t>
  </si>
  <si>
    <t>Popis objektu: 02 - Prodejna</t>
  </si>
  <si>
    <t>Popis rozpočtu: 2023006-021 - VV Prodejna</t>
  </si>
  <si>
    <t>Popis rozpočtu: 2023006-022 - VV Komunikace</t>
  </si>
  <si>
    <t>Popis rozpočtu: 2023006-023 - ZTI</t>
  </si>
  <si>
    <t>Popis rozpočtu: 2023006-024 - Vytápění</t>
  </si>
  <si>
    <t>Popis rozpočtu: 2023006-026 - VZT</t>
  </si>
  <si>
    <t>Popis rozpočtu: 2023006-026 - Elektro</t>
  </si>
  <si>
    <t>Popis rozpočtu: 2023006-027 - Vodovodní přípojka</t>
  </si>
  <si>
    <t>Popis rozpočtu: 2023006-028 - Plynovodní přípojka</t>
  </si>
  <si>
    <t>Rekapitulace dílů</t>
  </si>
  <si>
    <t>Typ dílu</t>
  </si>
  <si>
    <t>_1</t>
  </si>
  <si>
    <t>Rozvaděč RE</t>
  </si>
  <si>
    <t>Zařízení č. 1 - Větrání  a chlazení konferenčního sálu v 1. NP (m. č. 129)</t>
  </si>
  <si>
    <t>_10</t>
  </si>
  <si>
    <t>Vyrovnání potenciálu</t>
  </si>
  <si>
    <t>Zařízení č. 10 - Odvod vzduchu z kuchyňské digestoře v 1. NP</t>
  </si>
  <si>
    <t>_11</t>
  </si>
  <si>
    <t>Revize, zkoušky, HZS</t>
  </si>
  <si>
    <t>Zařízení č. 11 - Klimatizace ordinace a sesterny  v 1. NP (m. č. 108, 109 )</t>
  </si>
  <si>
    <t>_12</t>
  </si>
  <si>
    <t>Zařízení č. 12 - Klimatizace ordinace a sesterny  v 1. NP (m. č. 110, 111 )</t>
  </si>
  <si>
    <t>_13</t>
  </si>
  <si>
    <t>Zařízení č. 13 - Klimatizace místností pro zájmovou činnost ve 2. NP (m. č. 203, 204, 205 )</t>
  </si>
  <si>
    <t>_14</t>
  </si>
  <si>
    <t>Montážní, spojovací a těsnicí materiál</t>
  </si>
  <si>
    <t>_15</t>
  </si>
  <si>
    <t>PSV nátěry</t>
  </si>
  <si>
    <t>_16</t>
  </si>
  <si>
    <t>PSV tepelné a protipožární  izolace</t>
  </si>
  <si>
    <t>_17</t>
  </si>
  <si>
    <t>HSV lešení</t>
  </si>
  <si>
    <t>_18</t>
  </si>
  <si>
    <t>Hodinová zúčtovací sazba</t>
  </si>
  <si>
    <t>_2</t>
  </si>
  <si>
    <t>Rozvaděč RH</t>
  </si>
  <si>
    <t>Zařízení č. 2 - Větrání technické místnosti v 1. NP (m. č. 139)</t>
  </si>
  <si>
    <t>_3</t>
  </si>
  <si>
    <t>721 - Dešťová kanalizace</t>
  </si>
  <si>
    <t>Rozvaděč RS1</t>
  </si>
  <si>
    <t>Zařízení č. 3 - Větrání skladu a WC mužů a žen v 1. NP ( m.č. 103, 104, 107 až 110)</t>
  </si>
  <si>
    <t>_4</t>
  </si>
  <si>
    <t>Nosný systém, trubkování</t>
  </si>
  <si>
    <t>Zařízení č. 4 - Větrání izolační místnosti v 1. NP (m. č. 105 )</t>
  </si>
  <si>
    <t>_5</t>
  </si>
  <si>
    <t>Kabely</t>
  </si>
  <si>
    <t>Zařízení č. 5 - Větrání WC a hygienických zařízení v 1. NP (m. č. 118 )</t>
  </si>
  <si>
    <t>_6</t>
  </si>
  <si>
    <t>Přístroje</t>
  </si>
  <si>
    <t>Zařízení č. 6 - Větrání technické místnosti v 1. NP (m. č. 122 )</t>
  </si>
  <si>
    <t>_7</t>
  </si>
  <si>
    <t>Strukturovaná kabeláž</t>
  </si>
  <si>
    <t>Zařízení č. 7 - Větrání hygienických zařízení mužů a žen v 1. NP (m. č. 125, 126, 127 )</t>
  </si>
  <si>
    <t>_8</t>
  </si>
  <si>
    <t>789 - HZS</t>
  </si>
  <si>
    <t>Svítidla vč. zdrojů</t>
  </si>
  <si>
    <t>Zařízení č. 8 - Větrání hygienických zařízení mužů a žen ve 2. NP (m. č. 209 až 212 )</t>
  </si>
  <si>
    <t>_9</t>
  </si>
  <si>
    <t>Bleskosvod a uzemnění</t>
  </si>
  <si>
    <t>Zařízení č. 9 - Větrání prostoru výtahové šachty</t>
  </si>
  <si>
    <t>1</t>
  </si>
  <si>
    <t>Zemní práce</t>
  </si>
  <si>
    <t>2</t>
  </si>
  <si>
    <t>Základy a zvláštní zakládání</t>
  </si>
  <si>
    <t>3</t>
  </si>
  <si>
    <t>Svislé a kompletní konstrukce</t>
  </si>
  <si>
    <t>4</t>
  </si>
  <si>
    <t>Vodorovné konstrukce</t>
  </si>
  <si>
    <t>416</t>
  </si>
  <si>
    <t>Podhledy a mezistropy montované lehké</t>
  </si>
  <si>
    <t>5</t>
  </si>
  <si>
    <t>6</t>
  </si>
  <si>
    <t>Úpravy povrchu, podlahy</t>
  </si>
  <si>
    <t>61</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</si>
  <si>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</si>
  <si>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</si>
  <si>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</si>
  <si>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</si>
  <si>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</si>
  <si>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</si>
  <si>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</si>
  <si>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</si>
  <si>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</si>
  <si>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</si>
  <si>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</si>
  <si>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</si>
  <si>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</si>
  <si>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</si>
  <si>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</si>
  <si>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</si>
  <si>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</si>
  <si>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</si>
  <si>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</si>
  <si>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</si>
  <si>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</si>
  <si>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</si>
  <si>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</si>
  <si>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711</t>
  </si>
  <si>
    <t>Izolace proti vodě</t>
  </si>
  <si>
    <t>712</t>
  </si>
  <si>
    <t>Povlakové krytiny</t>
  </si>
  <si>
    <t>713</t>
  </si>
  <si>
    <t>Izolace tepelné</t>
  </si>
  <si>
    <t>714</t>
  </si>
  <si>
    <t>Izolace akustické a protiotřesové</t>
  </si>
  <si>
    <t>721</t>
  </si>
  <si>
    <t>Vnitřní kanalizace</t>
  </si>
  <si>
    <t>722</t>
  </si>
  <si>
    <t>Vnitřní vodovod</t>
  </si>
  <si>
    <t>723</t>
  </si>
  <si>
    <t>Vnitřní plynovod</t>
  </si>
  <si>
    <t>724</t>
  </si>
  <si>
    <t>Strojní vybavení</t>
  </si>
  <si>
    <t>725</t>
  </si>
  <si>
    <t>Zařizovací předměty</t>
  </si>
  <si>
    <t>728</t>
  </si>
  <si>
    <t>731</t>
  </si>
  <si>
    <t>Kotelny</t>
  </si>
  <si>
    <t>732</t>
  </si>
  <si>
    <t>Strojovny</t>
  </si>
  <si>
    <t>733</t>
  </si>
  <si>
    <t>Rozvod potrubí</t>
  </si>
  <si>
    <t>734</t>
  </si>
  <si>
    <t>Armatury</t>
  </si>
  <si>
    <t>735</t>
  </si>
  <si>
    <t>Otopná tělesa</t>
  </si>
  <si>
    <t>762</t>
  </si>
  <si>
    <t>Konstrukce tesařské</t>
  </si>
  <si>
    <t>764</t>
  </si>
  <si>
    <t>Konstrukce klempířské</t>
  </si>
  <si>
    <t>766</t>
  </si>
  <si>
    <t>Konstrukce truhlářské, okna a dveře</t>
  </si>
  <si>
    <t>767</t>
  </si>
  <si>
    <t>Konstrukce zámečnické</t>
  </si>
  <si>
    <t>771</t>
  </si>
  <si>
    <t>Podlahy z dlaždic a obklady</t>
  </si>
  <si>
    <t>775</t>
  </si>
  <si>
    <t>Podlahy vlysové a parketové</t>
  </si>
  <si>
    <t>776</t>
  </si>
  <si>
    <t>Podlahy a stěny povlakové</t>
  </si>
  <si>
    <t>Podlahy povlakové</t>
  </si>
  <si>
    <t>781</t>
  </si>
  <si>
    <t>Obklady keramické</t>
  </si>
  <si>
    <t>783</t>
  </si>
  <si>
    <t>Nátěry</t>
  </si>
  <si>
    <t>784</t>
  </si>
  <si>
    <t>Malby</t>
  </si>
  <si>
    <t>M21</t>
  </si>
  <si>
    <t>Elektromontáže</t>
  </si>
  <si>
    <t>M23</t>
  </si>
  <si>
    <t>Montáže potrubí</t>
  </si>
  <si>
    <t>M24</t>
  </si>
  <si>
    <t>Montáže vzduchotechnických zařízení</t>
  </si>
  <si>
    <t>M33</t>
  </si>
  <si>
    <t>Montáže dopravních zařízení a vah-výtahy</t>
  </si>
  <si>
    <t>M46</t>
  </si>
  <si>
    <t>Zemní práce při montážích</t>
  </si>
  <si>
    <t>M99</t>
  </si>
  <si>
    <t>Ostatní práce "M"</t>
  </si>
  <si>
    <t>D96</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</si>
  <si>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</si>
  <si>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</si>
  <si>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</si>
  <si>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</si>
  <si>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</si>
  <si>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</si>
  <si>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</si>
  <si>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</si>
  <si>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</si>
  <si>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</si>
  <si>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</si>
  <si>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</si>
  <si>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</si>
  <si>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</si>
  <si>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</si>
  <si>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</si>
  <si>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</si>
  <si>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</si>
  <si>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</si>
  <si>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</si>
  <si>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</si>
  <si>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</si>
  <si>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</si>
  <si>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</si>
  <si>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</si>
  <si>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</si>
  <si>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</si>
  <si>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</si>
  <si>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</si>
  <si>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</si>
  <si>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</si>
  <si>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</si>
  <si>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112101102R00</t>
  </si>
  <si>
    <t>Kácení stromů listnatých  o průměru kmene přes 300 do 500 mm</t>
  </si>
  <si>
    <t>kus</t>
  </si>
  <si>
    <t>800-1</t>
  </si>
  <si>
    <t>RTS 25/ II</t>
  </si>
  <si>
    <t>Indiv</t>
  </si>
  <si>
    <t>Práce</t>
  </si>
  <si>
    <t>Běžná</t>
  </si>
  <si>
    <t>POL1_1</t>
  </si>
  <si>
    <t>s odřezáním kmene a odvětvením, včetně případného odklizení kmene a větví na oddělené hromady na vzdálenost do 50 m nebo s naložením na dopravní prostředek,</t>
  </si>
  <si>
    <t>SPI</t>
  </si>
  <si>
    <t>POP</t>
  </si>
  <si>
    <t>112111111R00</t>
  </si>
  <si>
    <t>Spálení větví stromů spálení větví všech druhů stromů o průměru kmene přes 100 mm na hromadách</t>
  </si>
  <si>
    <t>823-2</t>
  </si>
  <si>
    <t>o průměru kmene přes 10 cm na hromadách,</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</si>
  <si>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</si>
  <si>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</si>
  <si>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</si>
  <si>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113106121R00</t>
  </si>
  <si>
    <t>Rozebrání komunikací pro pěší s jakýmkoliv ložem a výplní spár  z betonových nebo kameninových dlaždic nebo tvarovek</t>
  </si>
  <si>
    <t>m2</t>
  </si>
  <si>
    <t>822-1</t>
  </si>
  <si>
    <t>s přemístěním hmot na skládku na vzdálenost do 3 m nebo s naložením na dopravní prostředek</t>
  </si>
  <si>
    <t xml:space="preserve">0,5*(12,67+14,83+4,55+9+5,3+16,2+15,8+0,8+11,66+2,4) : </t>
  </si>
  <si>
    <t>VV</t>
  </si>
  <si>
    <t xml:space="preserve">0,5*(5,25+8,35+14+16,86) : </t>
  </si>
  <si>
    <t xml:space="preserve">pozn 2,35,6,10 : 49+65+12+43 : </t>
  </si>
  <si>
    <t>237,835</t>
  </si>
  <si>
    <t>113106212R00</t>
  </si>
  <si>
    <t>Rozebrání vozovek a ploch s jakoukoliv výplní spár   v ploše jednotlivě do 200 m2, z velkých kostek, kladených do lože ze živice</t>
  </si>
  <si>
    <t xml:space="preserve">pozn 23 : 12*0,1 : </t>
  </si>
  <si>
    <t>1,2</t>
  </si>
  <si>
    <t>113106231R00</t>
  </si>
  <si>
    <t>Rozebrání vozovek a ploch s jakoukoliv výplní spár   v jakékoliv ploše, ze zámkové dlažky, kladených do lože z kameniva</t>
  </si>
  <si>
    <t xml:space="preserve">pozn 1,9 : 139+19 : </t>
  </si>
  <si>
    <t xml:space="preserve">pozn 22 : 30*0,2 : </t>
  </si>
  <si>
    <t>164</t>
  </si>
  <si>
    <t>113151111R00</t>
  </si>
  <si>
    <t>Rozebrání zpevněných ploch rozebrání ploch ze silničních panelů</t>
  </si>
  <si>
    <t>800-2</t>
  </si>
  <si>
    <t>s přemístěním na skládku na vzdálenost do 20 m nebo s naložením na dopravní prostředek,</t>
  </si>
  <si>
    <t xml:space="preserve">pozn 7 : 228 : </t>
  </si>
  <si>
    <t>228</t>
  </si>
  <si>
    <t>113201111R00</t>
  </si>
  <si>
    <t>Vytrhání obrub chodníkových ležatých</t>
  </si>
  <si>
    <t>m</t>
  </si>
  <si>
    <t>s vybouráním lože, s přemístěním hmot na skládku na vzdálenost do 3 m nebo naložením na dopravní prostředek</t>
  </si>
  <si>
    <t>113202111R00</t>
  </si>
  <si>
    <t>Vytrhání obrub z krajníků nebo obrubníků stojatých</t>
  </si>
  <si>
    <t xml:space="preserve">ležatý : 28 : </t>
  </si>
  <si>
    <t>28</t>
  </si>
  <si>
    <t>132201110R00</t>
  </si>
  <si>
    <t>Hloubení rýh šířky do 60 cm do 50 m3, v hornině 3, hloubení strojně</t>
  </si>
  <si>
    <t>m3</t>
  </si>
  <si>
    <t>zapažených i nezapažených s urovnáním dna do předepsaného profilu a spádu, s přehozením výkopku na přilehlém terénu na vzdálenost do 3 m od podélné osy rýhy nebo s naložením výkopku na dopravní prostředek.</t>
  </si>
  <si>
    <t xml:space="preserve">oplocení : 8,97*0,5*0,9 : </t>
  </si>
  <si>
    <t>4,0365</t>
  </si>
  <si>
    <t>132201119R00</t>
  </si>
  <si>
    <t xml:space="preserve">Hloubení rýh šířky do 60 cm příplatek za lepivost, v hornině 3,  </t>
  </si>
  <si>
    <t xml:space="preserve">Odkaz na mn. položky pořadí 10 : 4,03650 : </t>
  </si>
  <si>
    <t>132301110R00</t>
  </si>
  <si>
    <t>Hloubení rýh šířky do 60 cm do 50 m3, v hornině 4, hloubení strojně</t>
  </si>
  <si>
    <t xml:space="preserve">6,15*0,5*0,9 : </t>
  </si>
  <si>
    <t xml:space="preserve">(2,765+1,22)*0,5*0,9 : </t>
  </si>
  <si>
    <t>4,56075</t>
  </si>
  <si>
    <t>132301119R00</t>
  </si>
  <si>
    <t xml:space="preserve">Hloubení rýh šířky do 60 cm příplatek za lepivost, v hornině 4,  </t>
  </si>
  <si>
    <t xml:space="preserve">Odkaz na mn. položky pořadí 12 : 4,56075 : </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</si>
  <si>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</si>
  <si>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</si>
  <si>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</si>
  <si>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1,06*(0,8+0,6)*0,9 : </t>
  </si>
  <si>
    <t xml:space="preserve">0,8*1,75*0,9 : </t>
  </si>
  <si>
    <t>2,5956</t>
  </si>
  <si>
    <t>132201219R00</t>
  </si>
  <si>
    <t xml:space="preserve">Hloubení rýh šířky přes 60 do 200 cm příplatek za lepivost, v hornině 3,  </t>
  </si>
  <si>
    <t xml:space="preserve">Odkaz na mn. položky pořadí 14 : 2,59560 : </t>
  </si>
  <si>
    <t>132301210R00</t>
  </si>
  <si>
    <t xml:space="preserve">Hloubení rýh šířky přes 60 do 200 cm do 50 m3, v hornině 4, hloubení strojně </t>
  </si>
  <si>
    <t xml:space="preserve">výtah : 3,05*2,57*1,45 : </t>
  </si>
  <si>
    <t>11,36583</t>
  </si>
  <si>
    <t>132301219R00</t>
  </si>
  <si>
    <t xml:space="preserve">Hloubení rýh šířky přes 60 do 200 cm příplatek za lepivost, v hornině 4,  </t>
  </si>
  <si>
    <t xml:space="preserve">Odkaz na mn. položky pořadí 16 : 11,36583 : </t>
  </si>
  <si>
    <t>139601103R00</t>
  </si>
  <si>
    <t>Ruční výkop jam, rýh a šachet v hornině 4</t>
  </si>
  <si>
    <t>s přehozením na vzdálenost do 5 m nebo s naložením na ruční dopravní prostředek</t>
  </si>
  <si>
    <t xml:space="preserve">patky : 0,5*0,5*0,9 : </t>
  </si>
  <si>
    <t xml:space="preserve">0,8*0,8*0,9 : </t>
  </si>
  <si>
    <t xml:space="preserve">1,2*0,6*0,9 : </t>
  </si>
  <si>
    <t xml:space="preserve">1,35*0,6*0,9 : </t>
  </si>
  <si>
    <t xml:space="preserve">1,16*0,6*0,9 : </t>
  </si>
  <si>
    <t>2,8044</t>
  </si>
  <si>
    <t>162701105R00</t>
  </si>
  <si>
    <t>Vodorovné přemístění výkopku z horniny 1 až 4, na vzdálenost přes 9 000  do 10 000 m</t>
  </si>
  <si>
    <t>po suchu, bez naložení výkopku, avšak se složením bez rozhrnutí, zpáteční cesta vozidla.</t>
  </si>
  <si>
    <t xml:space="preserve">Odkaz na mn. položky pořadí 18 : 2,80440 : </t>
  </si>
  <si>
    <t>25,36308</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</si>
  <si>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</si>
  <si>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</si>
  <si>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</si>
  <si>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</si>
  <si>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 xml:space="preserve">Odkaz na mn. položky pořadí 19 : 25,36308 : </t>
  </si>
  <si>
    <t>174101101R00</t>
  </si>
  <si>
    <t>Zásyp sypaninou se zhutněním jam, šachet, rýh nebo kolem objektů v těchto vykopávkách</t>
  </si>
  <si>
    <t>z jakékoliv horniny s uložením výkopku po vrstvách,</t>
  </si>
  <si>
    <t xml:space="preserve">jímka : 60 : </t>
  </si>
  <si>
    <t xml:space="preserve">pozn 16 : 0,7*0,7*pi*2,5*3 : </t>
  </si>
  <si>
    <t>71,54535</t>
  </si>
  <si>
    <t>181101102R00</t>
  </si>
  <si>
    <t>Úprava pláně v zářezech v hornině 1 až 4, se zhutněním</t>
  </si>
  <si>
    <t>vyrovnáním výškových rozdílů, ploch vodorovných a ploch do sklonu 1 : 5.</t>
  </si>
  <si>
    <t xml:space="preserve">výtah : 3,05*2,57 : </t>
  </si>
  <si>
    <t>7,8385</t>
  </si>
  <si>
    <t>199000002R00</t>
  </si>
  <si>
    <t>Poplatky za skládku horniny 1- 4, skupina 17 05 04 z Katalogu odpadů</t>
  </si>
  <si>
    <t>271571111R00</t>
  </si>
  <si>
    <t>Polštáře zhutněné pod základy štěrkopísek tříděný,  , Kamenivo přírodní těžené; bez stanovené kvality; frakce 0,0 až 32,0 mm</t>
  </si>
  <si>
    <t xml:space="preserve">výtah : 3,05*2,57*0,1 : </t>
  </si>
  <si>
    <t xml:space="preserve">základy : 0,8*1,75*0,1 : </t>
  </si>
  <si>
    <t xml:space="preserve">(2,765+1,22)*0,5*0,1 : </t>
  </si>
  <si>
    <t xml:space="preserve">1,06*(0,8+0,6)*0,1 : </t>
  </si>
  <si>
    <t xml:space="preserve">6,15*0,5*0,1 : </t>
  </si>
  <si>
    <t xml:space="preserve">patky : 0,5*0,5*0,1 : </t>
  </si>
  <si>
    <t xml:space="preserve">0,8*0,8*0,1 : </t>
  </si>
  <si>
    <t xml:space="preserve">1,2*0,6*0,1 : </t>
  </si>
  <si>
    <t xml:space="preserve">1,35*0,6*0,1 : </t>
  </si>
  <si>
    <t xml:space="preserve">oplocení : 8,97*0,5*0,1 : </t>
  </si>
  <si>
    <t xml:space="preserve">S9 5 cm : (3,5*2,72+1,415*0,07+3,64*0,4)*0,05 : </t>
  </si>
  <si>
    <t xml:space="preserve">pod desku : 353,24*0,05 : </t>
  </si>
  <si>
    <t>20,48525</t>
  </si>
  <si>
    <t>272323411RT7</t>
  </si>
  <si>
    <t>Beton základových kleneb železový vodostavební třídy C 25/30, stupeň vlivu prostředí XA1, odolnost proti chemicky agresivnímu prostředí</t>
  </si>
  <si>
    <t>801-1</t>
  </si>
  <si>
    <t>bez dodání a uložení výztuže,</t>
  </si>
  <si>
    <t xml:space="preserve">šachta výtahu - dno : 2,75*2,4*0,3 : </t>
  </si>
  <si>
    <t xml:space="preserve">stěny : (2,75+1,8)*2*1*0,3 : </t>
  </si>
  <si>
    <t>4,71</t>
  </si>
  <si>
    <t>272351215R00</t>
  </si>
  <si>
    <t>Bednění stěn základových kleneb zřízení</t>
  </si>
  <si>
    <t>svislé nebo šikmé (odkloněné), půdorysně přímé nebo zalomené, stěn základových kleneb ve volných nebo zapažených jámách, rýhách, šachtách, včetně případných vzpěr,</t>
  </si>
  <si>
    <t xml:space="preserve">venkovní : (2,75+2,4*2)*0,32 : </t>
  </si>
  <si>
    <t xml:space="preserve">vnitřní : (2,15+1,8)*2*1 : </t>
  </si>
  <si>
    <t>10,316</t>
  </si>
  <si>
    <t>272351216R00</t>
  </si>
  <si>
    <t>Bednění stěn základových kleneb odstranění</t>
  </si>
  <si>
    <t xml:space="preserve">Odkaz na mn. položky pořadí 27 : 10,31600 : </t>
  </si>
  <si>
    <t>272361821R00</t>
  </si>
  <si>
    <t>Výztuž základových kleneb z betonářské oceli 10 505(R)</t>
  </si>
  <si>
    <t>t</t>
  </si>
  <si>
    <t>rovných nebo s náběhy nebo hřibových nebo upnutých do žeber. Včetně distančních prvků.</t>
  </si>
  <si>
    <t xml:space="preserve">předpoklad 90 kg/m3 - výtahová šachta : : </t>
  </si>
  <si>
    <t xml:space="preserve">Odkaz na mn. položky pořadí 26 : 4,71000*0,09 : </t>
  </si>
  <si>
    <t>0,4239</t>
  </si>
  <si>
    <t>273321311R00</t>
  </si>
  <si>
    <t>Beton základových desek železový třídy C 16/20</t>
  </si>
  <si>
    <t>bez dodávky a uložení výztuže</t>
  </si>
  <si>
    <t xml:space="preserve">S9 : (3,5*2,72+1,415*0,07+3,64*0,4)*0,1 : </t>
  </si>
  <si>
    <t xml:space="preserve">základová deska pod celý objekt : 353,24*0,1 : </t>
  </si>
  <si>
    <t>36,43151</t>
  </si>
  <si>
    <t>273351215R00</t>
  </si>
  <si>
    <t>Bednění stěn základových desek zřízení</t>
  </si>
  <si>
    <t>svislé nebo šikmé (odkloněné) , půdorysně přímé nebo zalomené, stěn základových desek ve volných nebo zapažených jámách, rýhách, šachtách, včetně případných vzpěr,</t>
  </si>
  <si>
    <t xml:space="preserve">(3,5+2,72+1,415+3,64)*0,1 : </t>
  </si>
  <si>
    <t xml:space="preserve">základová deska pod celý objekt část : 2,5 : </t>
  </si>
  <si>
    <t>3,6275</t>
  </si>
  <si>
    <t>273351216R00</t>
  </si>
  <si>
    <t>Bednění stěn základových desek odstranění</t>
  </si>
  <si>
    <t xml:space="preserve">3,62750 : </t>
  </si>
  <si>
    <t>273361921RT8</t>
  </si>
  <si>
    <t>Uložení výztuže základových desek ze svařovaných sítí průměr drátu 8 mm, velikost oka 100/100 mm</t>
  </si>
  <si>
    <t>včetně distančních prvků</t>
  </si>
  <si>
    <t xml:space="preserve">(3,5*2,72+1,415*0,07+3,64*0,4)*7,9*1,3/1000 : </t>
  </si>
  <si>
    <t xml:space="preserve">(353,24)*7,9*1,3/1000 : </t>
  </si>
  <si>
    <t>3,74152</t>
  </si>
  <si>
    <t>274272110RT3</t>
  </si>
  <si>
    <t>Zdivo základové z bednicích tvárnic tloušťky 150 mm, výplň betonem C 16/20</t>
  </si>
  <si>
    <t>s výplní betonem, bez výztuže,</t>
  </si>
  <si>
    <t xml:space="preserve">0 : (2,57+2,48)*1 : </t>
  </si>
  <si>
    <t>5,05</t>
  </si>
  <si>
    <t>274272130RT4</t>
  </si>
  <si>
    <t>Zdivo základové z bednicích tvárnic tloušťky 250 mm, výplň betonem C 20/25</t>
  </si>
  <si>
    <t xml:space="preserve">výtah : (2,75+1,95)*2*7,07-1,415*2,22-1,38*2,25 : </t>
  </si>
  <si>
    <t>60,2117</t>
  </si>
  <si>
    <t>274321321R00</t>
  </si>
  <si>
    <t>Beton základových pasů železový třídy C 20/25</t>
  </si>
  <si>
    <t>včetně dodávky a uložení betonu, bez výztuže</t>
  </si>
  <si>
    <t xml:space="preserve">(2,765+1,22)*0,5*0,8 : </t>
  </si>
  <si>
    <t xml:space="preserve">1,06*(0,8+0,6)*0,8 : </t>
  </si>
  <si>
    <t xml:space="preserve">0,8*1,75*0,8 : </t>
  </si>
  <si>
    <t xml:space="preserve">6,15*0,5*0,8 : </t>
  </si>
  <si>
    <t xml:space="preserve">oplocení : 8,97*0,5*0,8 : </t>
  </si>
  <si>
    <t xml:space="preserve">Koeficient : 0,035 : </t>
  </si>
  <si>
    <t>10,29742</t>
  </si>
  <si>
    <t>274361821R00</t>
  </si>
  <si>
    <t xml:space="preserve">Výztuž a svařované sítě základových pasů výztuž, z oceli 10505,  ,  </t>
  </si>
  <si>
    <t>821-1</t>
  </si>
  <si>
    <t xml:space="preserve">předpoklad 70 kg/m3 zákl. pasů : : </t>
  </si>
  <si>
    <t xml:space="preserve">Odkaz na mn. položky pořadí 36 : 10,29743*0,07 : </t>
  </si>
  <si>
    <t xml:space="preserve">předpoklad bednicí tvárnice 15 kg/m2 : : </t>
  </si>
  <si>
    <t xml:space="preserve">Odkaz na mn. položky pořadí 34 : 5,05000*0,015 : </t>
  </si>
  <si>
    <t xml:space="preserve">předpoklad bednicí tvárnice š 30cm : : </t>
  </si>
  <si>
    <t xml:space="preserve">Odkaz na mn. položky pořadí 35 : 0,65615 : </t>
  </si>
  <si>
    <t>1,45272</t>
  </si>
  <si>
    <t>275321321R00</t>
  </si>
  <si>
    <t>Beton základových patek železový třídy C 20/25</t>
  </si>
  <si>
    <t xml:space="preserve">0,5*0,5*0,8 : </t>
  </si>
  <si>
    <t xml:space="preserve">0,8*0,8*0,8 : </t>
  </si>
  <si>
    <t xml:space="preserve">1,2*0,6*0,8 : </t>
  </si>
  <si>
    <t xml:space="preserve">1,35*0,6*0,8 : </t>
  </si>
  <si>
    <t>2,00376</t>
  </si>
  <si>
    <t>275361821R00</t>
  </si>
  <si>
    <t xml:space="preserve">Výztuž a svařované sítě základových patek z prutové oceli, B500B,  ,  ,  </t>
  </si>
  <si>
    <t xml:space="preserve">předpoklad 70 kg/m3 patek : : </t>
  </si>
  <si>
    <t xml:space="preserve">Odkaz na mn. položky pořadí 38 : 2,00376*0,07 : </t>
  </si>
  <si>
    <t>0,14026</t>
  </si>
  <si>
    <t>931961115RR1</t>
  </si>
  <si>
    <t>Vložky do dilatačních spár z polystyrenu, tloušťky 30 mm, Výrobek izolační pro budovy z extrudovaného polystyrenu (XPS) tvar: deska; tl = 30 mm; lambda = 0,033 W/(m.K); pevnost v tlaku = 200 kPa; povrchová...</t>
  </si>
  <si>
    <t>včetně dodání a osazení v jakémkoliv zdivu, včetně jednostranného zajištění polohy vložek proti sesmeknutí (např. přibitím, maltovými terči).</t>
  </si>
  <si>
    <t xml:space="preserve">10,5 : </t>
  </si>
  <si>
    <t>10,5</t>
  </si>
  <si>
    <t>311271176RT6</t>
  </si>
  <si>
    <t>Zdivo nosné z tvárnic porobetonových hladkých tloušťky 250 mm, charakteristická pevnost v tlaku fk = 3,93 MPa, součinitel prostupu tepla U=0,637 W/m2.K, Malta zdicí lehká (L), zakládací; pojivo: vápenocementové; zrnitost do 2,0 mm; M 5 N/mm2</t>
  </si>
  <si>
    <t xml:space="preserve">1NP : (0,64+0,39+2,025+0,75+0,45+0,75+1,05+0,45+0,55)*2,25 : </t>
  </si>
  <si>
    <t xml:space="preserve">2NP : (0,4+0,4+1+0,755+0,45+1,2+0,75+0,45+0,55)*2,27 : </t>
  </si>
  <si>
    <t xml:space="preserve">201 : 4,94*3,1-(0,8+0,9)*1,97 : </t>
  </si>
  <si>
    <t>41,3566</t>
  </si>
  <si>
    <t>311271181R00</t>
  </si>
  <si>
    <t>Zdivo nosné z tvárnic porobetonových pero-drážka tloušťky 375 mm, charakteristická pevnost v tlaku fk = 1,25 MPa, součinitel prostupu tepla U=0,213 W/m2.K, Malta zdicí tenké spáry (T); pojivo: cementové; zrnitost do 0,6 mm; M 5 N/mm2</t>
  </si>
  <si>
    <t xml:space="preserve">1NP : (0,25+5,96+4,1+6,76+5,56+4,35+5,55+4,07)*2,25 : </t>
  </si>
  <si>
    <t xml:space="preserve">-(0,75*1,9*4+2,1*1,9*8+0,9*2,1*2) : </t>
  </si>
  <si>
    <t xml:space="preserve">2NP : (4,03+5,69+4,35+6,76+5,56+4,35+5,55+4,1)*2,27 : </t>
  </si>
  <si>
    <t xml:space="preserve">-(3,23*2,1+0,75*1,9*6+2,1*1,9*7) : </t>
  </si>
  <si>
    <t>89,3723</t>
  </si>
  <si>
    <t>311271187RT5</t>
  </si>
  <si>
    <t>Zdivo nosné z tvárnic porobetonových pero-drážka tloušťky 300 mm, charakteristická pevnost v tlaku fk = 3,14 MPa, součinitel prostupu tepla U=0,452 W/m2.K, Malta zdicí lehká (L), zakládací; pojivo: vápenocementové; zrnitost do 2,0 mm; M 5 N/mm2</t>
  </si>
  <si>
    <t xml:space="preserve">112,113 : 0,68*2,1+0,6*1 : </t>
  </si>
  <si>
    <t xml:space="preserve">115 : 0,88*2,01 : </t>
  </si>
  <si>
    <t xml:space="preserve">121 : 3,3*2,05+6,3*(0,85-0,7)+2,4*2,1+3,05*3,2+0,88*2,01*2 : </t>
  </si>
  <si>
    <t xml:space="preserve">123 : 0,9*0,55*2+0,71*0,55 : </t>
  </si>
  <si>
    <t xml:space="preserve">125 : 0,88*2,01 : </t>
  </si>
  <si>
    <t xml:space="preserve">127 : 0,8*0,55+0,55*0,55 : </t>
  </si>
  <si>
    <t xml:space="preserve">132 : (3,5-2,8)*0,55*2+2,5*2,4*2+(2,25-1,45)*0,55 : </t>
  </si>
  <si>
    <t xml:space="preserve">214 : 3,3*2,05+6,3*(0,85-0,7)+0,68*2,01+0,6*1+0,88*2,01 : </t>
  </si>
  <si>
    <t xml:space="preserve">atika : (1,36+7,42)*0,83 : </t>
  </si>
  <si>
    <t>65,6792</t>
  </si>
  <si>
    <t>317121101R00</t>
  </si>
  <si>
    <t>Překlady betonové prefabrikované bez dodávky překladu,  ,  , světlost otvoru do 1050 mm, Malta zdicí obyčejná (G); pojivo: cementové; zrnitost do 4,0 mm; M 25 N/mm2</t>
  </si>
  <si>
    <t xml:space="preserve">123 : 2 : </t>
  </si>
  <si>
    <t xml:space="preserve">125 : 2 : </t>
  </si>
  <si>
    <t xml:space="preserve">131-132 : 2 : </t>
  </si>
  <si>
    <t>317121102R00</t>
  </si>
  <si>
    <t>Překlady betonové prefabrikované bez dodávky překladu,  ,  , světlost otvoru do 1800 mm, Malta zdicí obyčejná (G); pojivo: cementové; zrnitost do 4,0 mm; M 25 N/mm2</t>
  </si>
  <si>
    <t xml:space="preserve">117 : 3 : </t>
  </si>
  <si>
    <t>317121103R00</t>
  </si>
  <si>
    <t>Překlady betonové prefabrikované bez dodávky překladu,  ,  , světlost otvoru do 3750 mm, Malta zdicí obyčejná (G); pojivo: cementové; zrnitost do 4,0 mm; M 25 N/mm2</t>
  </si>
  <si>
    <t xml:space="preserve">121 : 2 : </t>
  </si>
  <si>
    <t xml:space="preserve">123-121 : 4 : </t>
  </si>
  <si>
    <t xml:space="preserve">123-132 : 2 : </t>
  </si>
  <si>
    <t xml:space="preserve">132 : 2+2 : </t>
  </si>
  <si>
    <t xml:space="preserve">201-208 : 3 : </t>
  </si>
  <si>
    <t xml:space="preserve">201 : 2 : </t>
  </si>
  <si>
    <t>17</t>
  </si>
  <si>
    <t>317121047RT2</t>
  </si>
  <si>
    <t>Překlady pórobetonové nenosné délky 1240 mm, šířky 100 mm, výšky 249 mm, Překlad prefabrikovaný pórobetonový jednoduchý; dl = 1 250 mm; š = 100 mm; v = 249 mm</t>
  </si>
  <si>
    <t xml:space="preserve">103,104,105,106,108,118,119 : 1*7 : </t>
  </si>
  <si>
    <t xml:space="preserve">126,127,129,130 : 1*4 : </t>
  </si>
  <si>
    <t xml:space="preserve">206,208,210,211 : 1*4 : </t>
  </si>
  <si>
    <t xml:space="preserve">209 : 2 : </t>
  </si>
  <si>
    <t xml:space="preserve">212 : 3 : </t>
  </si>
  <si>
    <t xml:space="preserve">139,117 : 2 : </t>
  </si>
  <si>
    <t>22</t>
  </si>
  <si>
    <t>317121047RT4</t>
  </si>
  <si>
    <t>Překlady pórobetonové nenosné délky 1240 mm, šířky 150 mm, výšky 249 mm, Překlad prefabrikovaný pórobetonový jednoduchý; dl = 1 250 mm; š = 150 mm; v = 249 mm</t>
  </si>
  <si>
    <t xml:space="preserve">119,124,203 : 1*3 : </t>
  </si>
  <si>
    <t xml:space="preserve">106,111 : 2*2 : </t>
  </si>
  <si>
    <t xml:space="preserve">113,114 : 3 : </t>
  </si>
  <si>
    <t xml:space="preserve">137, 138 : 2 : </t>
  </si>
  <si>
    <t>12</t>
  </si>
  <si>
    <t>342241162R00</t>
  </si>
  <si>
    <t>Příčky z tvárnic pálených Příčky z tvárnic keramických pálených tloušťky 140 mm, z cihel plných, P 15, na maltu MVC 2,5, Malta zdicí obyčejná (G); pojivo: vápenocementové; zrnitost do 4,0 mm; M 2,5 N/mm2</t>
  </si>
  <si>
    <t>jednoduché nebo příčky zděné do svislé dřevěné, cihelné, betonové nebo ocelové konstrukce na jakoukoliv maltu vápenocementovou (MVC) nebo cementovou (MC),</t>
  </si>
  <si>
    <t>Včetně pomocného lešení výšky do 1900 mm a pro zatížení do 1,5 kPa.</t>
  </si>
  <si>
    <t xml:space="preserve">136, 137, 138, 139 : 3,2*(5,1+1,85+1,65+3,1)-0,8*1,97*2 : </t>
  </si>
  <si>
    <t>34,288</t>
  </si>
  <si>
    <t>317121043RT1</t>
  </si>
  <si>
    <t>Překlady pórobetonové nosné délky 1250 mm, výšky 249 mm, šířky 250 mm, Překlad prefabrikovaný pórobetonový jednoduchý; dl = 1 250 mm; š = 250 mm; v = 249 mm</t>
  </si>
  <si>
    <t>317121043RT3</t>
  </si>
  <si>
    <t>Překlady pórobetonové nosné délky 1250 mm, výšky 249 mm, šířky 200 mm, Překlad prefabrikovaný pórobetonový jednoduchý; dl = 1 250 mm; š = 200 mm; v = 249 mm</t>
  </si>
  <si>
    <t>317121044RT1</t>
  </si>
  <si>
    <t>Překlady pórobetonové nosné délky 1490 mm, výšky 249 mm, šířky 250 mm, Překlad prefabrikovaný pórobetonový jednoduchý; dl = 1 500 mm; š = 250 mm; v = 249 mm</t>
  </si>
  <si>
    <t>317944313RT3</t>
  </si>
  <si>
    <t>Dodání a osazení válcovaných nosníků do připravených otvorů profil I 160, Tyč ocelová válcovaná za tepla průřez: I; značka: S235JR (1.0038); h = 160 mm; b = 74 mm; s = 6,3 mm; t = 9,5 mm</t>
  </si>
  <si>
    <t>801-4</t>
  </si>
  <si>
    <t>bez zazdění hlav, s nařezáním nosníků na potřebný rozměr,</t>
  </si>
  <si>
    <t xml:space="preserve">132 : 3*3,5*2*17,9/1000 : </t>
  </si>
  <si>
    <t xml:space="preserve">101 : 2,25*2*17,9/1000 : </t>
  </si>
  <si>
    <t>0,45645</t>
  </si>
  <si>
    <t>317944313RT4</t>
  </si>
  <si>
    <t>Dodání a osazení válcovaných nosníků do připravených otvorů profil I 180, Tyč ocelová válcovaná za tepla průřez: I; značka: S235JR (1.0038); h = 180 mm; b = 82 mm; s = 6,9 mm; t = 10,4 mm</t>
  </si>
  <si>
    <t xml:space="preserve">2*3*3,8*21,9/1000 : </t>
  </si>
  <si>
    <t>0,49932</t>
  </si>
  <si>
    <t>318261112RT4</t>
  </si>
  <si>
    <t>Ploty z betonových tvárnic s výztuží a betonovou zálivkou tvárnice, tloušťky 190 mm, oboustranně štípané, barevné</t>
  </si>
  <si>
    <t xml:space="preserve">oplocení : 9*0,8 : </t>
  </si>
  <si>
    <t xml:space="preserve">6,15*0,4 : </t>
  </si>
  <si>
    <t>9,66</t>
  </si>
  <si>
    <t>342255022R00</t>
  </si>
  <si>
    <t>Příčky z cihel a tvárnic nepálených příčky z příčkovek pórobetonových tloušťky 75 mm, Malta zdicí tenké spáry (T); pojivo: cementové; zrnitost do 0,6 mm; M 5 N/mm2</t>
  </si>
  <si>
    <t>včetně pomocného lešení</t>
  </si>
  <si>
    <t xml:space="preserve">přizdívka ostění  131 : 1,9*0,3 : </t>
  </si>
  <si>
    <t>0,57</t>
  </si>
  <si>
    <t>342255024R00</t>
  </si>
  <si>
    <t>Příčky z cihel a tvárnic nepálených příčky z příčkovek pórobetonových tloušťky 100 mm, Malta zdicí lehká (L), zakládací; pojivo: vápenocementové; zrnitost do 2,0 mm; M 5 N/mm2</t>
  </si>
  <si>
    <t xml:space="preserve">103 : 2,05*3,2-0,8*1,97 : </t>
  </si>
  <si>
    <t xml:space="preserve">104 : (1,88+2,1)*3,2-0,8*1,97 : </t>
  </si>
  <si>
    <t xml:space="preserve">105 : 2,39*3,2-0,9*1,97 : </t>
  </si>
  <si>
    <t xml:space="preserve">106 : 3,5*3,2-0,9*1,97 : </t>
  </si>
  <si>
    <t xml:space="preserve">108 : 1,72*3,2*2-0,7*1,97 : </t>
  </si>
  <si>
    <t xml:space="preserve">118 : 1,5*3,2-0,7*1,97 : </t>
  </si>
  <si>
    <t xml:space="preserve">119 : 3,24*3,2-0,8*1,97 : </t>
  </si>
  <si>
    <t xml:space="preserve">126,127 : (3,05+0,9)*3,2-0,7*1,97*2 : </t>
  </si>
  <si>
    <t xml:space="preserve">128 : (0,2+0,3)*3,2 : </t>
  </si>
  <si>
    <t xml:space="preserve">129,130 : (1,9+1,65)*3,2-0,7*1,97*2 : </t>
  </si>
  <si>
    <t xml:space="preserve">132 : (0,2+0,65)*3,2+(0,2+0,25)*3,2 : </t>
  </si>
  <si>
    <t xml:space="preserve">206 : 2,7*3,1-0,8*1,97 : </t>
  </si>
  <si>
    <t xml:space="preserve">208 : 2,1*3,1-0,8*1,97 : </t>
  </si>
  <si>
    <t xml:space="preserve">209 : (2,1+1,68)*3,1-0,7*1,97*2 : </t>
  </si>
  <si>
    <t xml:space="preserve">210,211 : (2,9+2,3)*3,1-(0,6+0,8)*1,97 : </t>
  </si>
  <si>
    <t xml:space="preserve">212 : (2,3+1,9+3,15+1,68)*3,1-(0,7*2+0,8)*1,97 : </t>
  </si>
  <si>
    <t xml:space="preserve">139, 117 : 3,2*(1,7+2,66)-(0,8*1,97+0,9*1,97) : </t>
  </si>
  <si>
    <t xml:space="preserve">přístavba vstupního portálu : 10,78*0,18 : </t>
  </si>
  <si>
    <t>147,7844</t>
  </si>
  <si>
    <t>342255028R00</t>
  </si>
  <si>
    <t>Příčky z cihel a tvárnic nepálených příčky z příčkovek pórobetonových tloušťky 150 mm, Malta zdicí lehká (L), zakládací; pojivo: vápenocementové; zrnitost do 2,0 mm; M 5 N/mm2</t>
  </si>
  <si>
    <t xml:space="preserve">103,104 : (2+1,9+0,15+1,88+0,1)*3,2 : </t>
  </si>
  <si>
    <t xml:space="preserve">105 : (1,03+0,1)*3,2 : </t>
  </si>
  <si>
    <t xml:space="preserve">106 : (3,7+3,03)*3,2-(0,8+0,9)*1,97 : </t>
  </si>
  <si>
    <t xml:space="preserve">107-109 : 3,88*3,2 : </t>
  </si>
  <si>
    <t xml:space="preserve">110 : (1,83+3,088)*3,2 : </t>
  </si>
  <si>
    <t xml:space="preserve">111 : (4,98+3,02)*3,2-0,9*1,97*2 : </t>
  </si>
  <si>
    <t xml:space="preserve">112 : (3,87+1)*3,2 : </t>
  </si>
  <si>
    <t xml:space="preserve">134, 135 : (4,98)*3,2+0,5*2,02-0,8*1,97 : </t>
  </si>
  <si>
    <t xml:space="preserve">117 : 2,66*3,2-0,8*1,97 : </t>
  </si>
  <si>
    <t xml:space="preserve">119,120 : (2,85+0,1+1,85)*3,2-0,8*1,97 : </t>
  </si>
  <si>
    <t xml:space="preserve">124,128,130 : 5,5*3,2-0,8*1,97 : </t>
  </si>
  <si>
    <t xml:space="preserve">131 : 3,05*3,2 : </t>
  </si>
  <si>
    <t xml:space="preserve">203 : (6,1+5,02)*3,1-0,9*1,97 : </t>
  </si>
  <si>
    <t xml:space="preserve">204 : 0,88*2,1+1,1*2,15 : </t>
  </si>
  <si>
    <t xml:space="preserve">205 : 6,44*3,1 : </t>
  </si>
  <si>
    <t xml:space="preserve">206,207 : 5,42*3,1 : </t>
  </si>
  <si>
    <t>242,4426</t>
  </si>
  <si>
    <t>342941113R00</t>
  </si>
  <si>
    <t>Kotvení příček ke konstrukci kotvou uchycenou turbošrouby</t>
  </si>
  <si>
    <t>Včetně dodávky kotev a spojovacího materiálu.</t>
  </si>
  <si>
    <t xml:space="preserve">1NP : (19+10+1)*3,2 : </t>
  </si>
  <si>
    <t xml:space="preserve">2NP : 15*3,1 : </t>
  </si>
  <si>
    <t>142,5</t>
  </si>
  <si>
    <t>346244381RT2</t>
  </si>
  <si>
    <t>Plentování ocelových nosníků jednostranné výšky do 200 mm, Malta zdicí obyčejná (G); pojivo: vápenocementové; zrnitost do 4,0 mm; M 10 N/mm2</t>
  </si>
  <si>
    <t>jakýmikoliv cihlami,</t>
  </si>
  <si>
    <t xml:space="preserve">101,201 : (0,2*2+0,4)*3,8*2 : </t>
  </si>
  <si>
    <t xml:space="preserve">132 : (0,2*2+0,3)*3,5*2 : </t>
  </si>
  <si>
    <t>10,98</t>
  </si>
  <si>
    <t>311271663R00</t>
  </si>
  <si>
    <t>Zdivo nosné z vápenopískových bloků tloušťky 200 mm, charakteristická pevnost v tlaku fk = 10,21 MPa, vzduchová neprůzvučnost Rw = 54 dB,  , Malta zdicí tenké spáry (T); pojivo: cementové; zrnitost do 0,6 mm; M 10 N/mm2</t>
  </si>
  <si>
    <t>s pomocným lešením o výšce podlahy do 1900 mm a pro zatížení 1,5 kPa,</t>
  </si>
  <si>
    <t xml:space="preserve">112 : (4,16+0,19)*3,2 : </t>
  </si>
  <si>
    <t xml:space="preserve">117 : (1,3+3,84)*3,2-(0,7+0,8)*1,97 : </t>
  </si>
  <si>
    <t xml:space="preserve">204 : 4,35*3,1 : </t>
  </si>
  <si>
    <t>40,898</t>
  </si>
  <si>
    <t>593211085R</t>
  </si>
  <si>
    <t>Překlad prefabrikovaný betonový jednoduchý; vylehčený dutinou; dl = 2 090 mm; š = 115 mm; v = 190 mm</t>
  </si>
  <si>
    <t>SPCM</t>
  </si>
  <si>
    <t>Specifikace</t>
  </si>
  <si>
    <t>POL3_0</t>
  </si>
  <si>
    <t xml:space="preserve">Koeficient : 0,01 : </t>
  </si>
  <si>
    <t>4,04</t>
  </si>
  <si>
    <t>593211090R</t>
  </si>
  <si>
    <t>Překlad prefabrikovaný betonový jednoduchý; vylehčený dutinou; dl = 2 390 mm; š = 115 mm; v = 190 mm</t>
  </si>
  <si>
    <t>2,02</t>
  </si>
  <si>
    <t>59321120R</t>
  </si>
  <si>
    <t>Překlad prefabrikovaný betonový jednoduchý; vylehčený dutinou; dl = 1 190 mm; š = 140 mm; v = 190 mm</t>
  </si>
  <si>
    <t xml:space="preserve">1131-132 : 2 : </t>
  </si>
  <si>
    <t>6,06</t>
  </si>
  <si>
    <t>59321122R</t>
  </si>
  <si>
    <t>Překlad prefabrikovaný betonový jednoduchý; vylehčený dutinou; dl = 1 990 mm; š = 140 mm; v = 190 mm</t>
  </si>
  <si>
    <t>3,03</t>
  </si>
  <si>
    <t>59321124R</t>
  </si>
  <si>
    <t>Překlad prefabrikovaný betonový jednoduchý; vylehčený dutinou; dl = 2 790 mm; š = 140 mm; v = 190 mm</t>
  </si>
  <si>
    <t>59321125R</t>
  </si>
  <si>
    <t>Překlad prefabrikovaný betonový jednoduchý; vylehčený dutinou; dl = 3 190 mm; š = 140 mm; v = 190 mm</t>
  </si>
  <si>
    <t>59321211R</t>
  </si>
  <si>
    <t>Překlad prefabrikovaný betonový jednoduchý; vylehčený dutinou; dl = 1 490 mm; š = 140 mm; v = 140 mm</t>
  </si>
  <si>
    <t xml:space="preserve">117-101 : 3 : </t>
  </si>
  <si>
    <t>59321230.AR</t>
  </si>
  <si>
    <t>Překlad prefabrikovaný betonový jednoduchý; vylehčený dutinou; dl = 2 090 mm; š = 140 mm; v = 240 mm</t>
  </si>
  <si>
    <t>411321414R00</t>
  </si>
  <si>
    <t>Beton stropů železový stropů deskových, desek plochých střech, desek balkónových, desek hřibových stropů včetně hlavic hřibových sloupů, železový (bez výztuže) třídy C 25/30</t>
  </si>
  <si>
    <t xml:space="preserve">původní m.č. 113 - výtah : 1,2*0,25 : </t>
  </si>
  <si>
    <t xml:space="preserve">124 : 0,65*0,51*0,25 : </t>
  </si>
  <si>
    <t xml:space="preserve">1NP : (47-2,15*1,95)*0,09 : </t>
  </si>
  <si>
    <t xml:space="preserve">2NP : (16,14-,15-1,95)*0,09 : </t>
  </si>
  <si>
    <t>5,49915</t>
  </si>
  <si>
    <t>411351101RT4</t>
  </si>
  <si>
    <t>Bednění stropů deskových, balkonových nebo plošných konzol plné, rovné, popř. s náběhy včetně podpěrné konstrukce systémové, včetně podepření, tloušťka stropu 240 mm, zřízení</t>
  </si>
  <si>
    <t>s pomocným lešením</t>
  </si>
  <si>
    <t xml:space="preserve">113 : 1,2 : </t>
  </si>
  <si>
    <t xml:space="preserve">124 : 0,65*0,51 : </t>
  </si>
  <si>
    <t>1,5315</t>
  </si>
  <si>
    <t>411351102R00</t>
  </si>
  <si>
    <t>Bednění stropů deskových, balkonových nebo plošných konzol plné, rovné, popř. s náběhy včetně podpěrné konstrukce  , odstranění</t>
  </si>
  <si>
    <t>411351801R00</t>
  </si>
  <si>
    <t>Bednění stropů bednění svislých ploch zřízení</t>
  </si>
  <si>
    <t xml:space="preserve">1NP : 19,5*0,1 : </t>
  </si>
  <si>
    <t xml:space="preserve">2NP : 11,6*0,1 : </t>
  </si>
  <si>
    <t>3,11</t>
  </si>
  <si>
    <t>411351802R00</t>
  </si>
  <si>
    <t>Bednění stropů bednění svislých ploch odstranění</t>
  </si>
  <si>
    <t xml:space="preserve">Odkaz na mn. položky pořadí 71 : 3,11000 : </t>
  </si>
  <si>
    <t>411354256R00</t>
  </si>
  <si>
    <t>Bednění stropů zabudované (ztracené) z ocelových trapézových plechů pozinkovaných, vlna 50 mm, tloušťky 1 mm, Výrobek plochý ocelový s povlakem - plech; trapézový; tl = 1,00 mm; v. vlny = 49 mm; šířka vlny = 100 mm; povrchová úprava: pozink</t>
  </si>
  <si>
    <t>otevřeného podhledu, bez podpěrné konstrukce, s osazením na sucho na zdech do připravených ozubů, popř. na rovných zdech, trámech, průvlacích, nebo do traverz, bez úpravy povrchu plechů, s pomocným lešením.</t>
  </si>
  <si>
    <t xml:space="preserve">1NP : 47-2,15*1,95 : </t>
  </si>
  <si>
    <t xml:space="preserve">2NP : 16,14-,15-1,95 : </t>
  </si>
  <si>
    <t>56,8475</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</si>
  <si>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</si>
  <si>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</si>
  <si>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</si>
  <si>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113 : 1,2*7,9*1,3/1000 : </t>
  </si>
  <si>
    <t xml:space="preserve">1NP : (47-2,15*1,95)*7,9*1,3/1000 : </t>
  </si>
  <si>
    <t xml:space="preserve">2NP : (16,14-,15-1,95)*7,9*1,3/1000 : </t>
  </si>
  <si>
    <t>0,59615</t>
  </si>
  <si>
    <t>430000000RAA</t>
  </si>
  <si>
    <t>Schodišťové stupně stupeň betonový 30 x 15 cm, včetně bednění, na přímém schodišti</t>
  </si>
  <si>
    <t>AP-HSV</t>
  </si>
  <si>
    <t>Agregovaná položka</t>
  </si>
  <si>
    <t>POL2_1</t>
  </si>
  <si>
    <t>beton stupňů z betonu prostého B 12,5, bez potěru, se zahlazením povrchu, bednění stupňů.</t>
  </si>
  <si>
    <t xml:space="preserve">Schod 2.NP na terasu : 2,15 : </t>
  </si>
  <si>
    <t>2,15</t>
  </si>
  <si>
    <t>430320030RAA</t>
  </si>
  <si>
    <t>Schodiště ze železobetonu přímočaré, z betonu C 16/20, výztuž 90 kg/m3</t>
  </si>
  <si>
    <t>Beton, výztuž, bednění schodnic a podest, podepření bednění.</t>
  </si>
  <si>
    <t xml:space="preserve">Schod 2.NP na terasu : 2,15*0,35*0,15 : </t>
  </si>
  <si>
    <t>0,11288</t>
  </si>
  <si>
    <t>457311117R00</t>
  </si>
  <si>
    <t>Vyrovnávací beton beton C 20/25</t>
  </si>
  <si>
    <t>na vodorovné mostní konstrukci s očištěním podkladních ploch, provedený v předepsaném spádu,</t>
  </si>
  <si>
    <t xml:space="preserve">S20 : 27,62*0,05 : </t>
  </si>
  <si>
    <t>1,381</t>
  </si>
  <si>
    <t>416021121R00</t>
  </si>
  <si>
    <t>Podhledy na kovové konstrukci opláštěné deskami sádrokartonovými nosná konstrukce z profilů CD s přímým uchycením 1x deska, tloušťky 12,5 mm, standard, bez izolace</t>
  </si>
  <si>
    <t xml:space="preserve">100,110 : 9,24+7,14 : </t>
  </si>
  <si>
    <t xml:space="preserve">201,206,207,208 : 39,7+6+10,29+4,35 : </t>
  </si>
  <si>
    <t>76,72</t>
  </si>
  <si>
    <t>416021123R00</t>
  </si>
  <si>
    <t>Podhledy na kovové konstrukci opláštěné deskami sádrokartonovými nosná konstrukce z profilů CD s přímým uchycením 1x deska, tloušťky 12,5 mm, impregnovaná, bez izolace</t>
  </si>
  <si>
    <t xml:space="preserve">103,104,107,108,109,118 : 3,76+3,8+2,06+1,55+2,72+7,28 : </t>
  </si>
  <si>
    <t xml:space="preserve">124-127 : 3,8+5+1,33+1,33 : </t>
  </si>
  <si>
    <t xml:space="preserve">128-130 : 2,85+1,5+1,5 : </t>
  </si>
  <si>
    <t xml:space="preserve">209-212 : 7,77+2,07+4,14+6,17 : </t>
  </si>
  <si>
    <t xml:space="preserve">134, 135, 136, 137, 138, 139, 117 : 17,15+13,54+20,91+2,77+10,23+2,25+3,86 : </t>
  </si>
  <si>
    <t>129,34</t>
  </si>
  <si>
    <t>416022121R00</t>
  </si>
  <si>
    <t xml:space="preserve">Podhledy na kovové konstrukci opláštěné deskami sádrokartonovými dvouúrovňový křížový rošt z profilů CD zavěšený 1x deska, tloušťky 12,5 mm, standard, bez izolace,  </t>
  </si>
  <si>
    <t xml:space="preserve">100 : 9,24 : </t>
  </si>
  <si>
    <t>9,24</t>
  </si>
  <si>
    <t>596215040R00</t>
  </si>
  <si>
    <t>Kladení zámkové dlažby do drtě tloušťka dlažby 80 mm, tloušťka lože 40 mm, Kamenivo přírodní drcené; frakce 4,0 až 8,0 mm</t>
  </si>
  <si>
    <t>s provedením lože z kameniva drceného, s vyplněním spár, s dvojitým hutněním a se smetením přebytečného materiálu na krajnici. S dodáním hmot pro lože a výplň spár.</t>
  </si>
  <si>
    <t>601016191R00</t>
  </si>
  <si>
    <t>Omítková vrstva na stropech nebo podhledech doplňkové práce penetrační natěr stropů akrylátový</t>
  </si>
  <si>
    <t>po jednotlivých vrstvách</t>
  </si>
  <si>
    <t xml:space="preserve">122 : 5,08 : </t>
  </si>
  <si>
    <t xml:space="preserve">213,214 : 3,98+18,94 : </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</si>
  <si>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</si>
  <si>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</si>
  <si>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</si>
  <si>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1NP : 0,9*2,1*2 : </t>
  </si>
  <si>
    <t xml:space="preserve">0,75*1,9*4 : </t>
  </si>
  <si>
    <t xml:space="preserve">2,1*1,9*8 : </t>
  </si>
  <si>
    <t xml:space="preserve">1,95*2,15 : </t>
  </si>
  <si>
    <t xml:space="preserve">0,75*1,9*2 : </t>
  </si>
  <si>
    <t xml:space="preserve">3,1*2,75*2 : </t>
  </si>
  <si>
    <t xml:space="preserve">2,8*1,2*2 : </t>
  </si>
  <si>
    <t xml:space="preserve">2,1*1,85*3 : </t>
  </si>
  <si>
    <t xml:space="preserve">0,9*1,2 : </t>
  </si>
  <si>
    <t xml:space="preserve">2NP : 0,75*1,9*3 : </t>
  </si>
  <si>
    <t xml:space="preserve">2,1*1,9*7 : </t>
  </si>
  <si>
    <t xml:space="preserve">0,75*0,75*3 : </t>
  </si>
  <si>
    <t>130,495</t>
  </si>
  <si>
    <t>611471413R00</t>
  </si>
  <si>
    <t>Tenkovrstvá úprava stropů aktivovaným štukem tloušťky 2÷3 mm, maltou vápenocementovou s disperzní přísadou, Omítka s anorganickým pojivem obyčejná (GP); pojivo: vápenocementové; zrnitost do 2,0 mm; s plastifikační přísadou</t>
  </si>
  <si>
    <t>vodorovných, šikmých, žebrových a klenutých a schodišťových konstrukcí, s nejnutnějším obroušením podkladu (pemzou apod.) a oprášením, s pomocným lešením o výšce podlahy do 1900 mm a pro zatížení do 1,5 kPa,</t>
  </si>
  <si>
    <t>612421615R00</t>
  </si>
  <si>
    <t>Omítky vnitřní stěn vápenné nebo vápenocementové v podlaží i ve schodišti hrubé zatřené, Omítka s anorganickým pojivem obyčejná (GP), spárovací; pojivo: vápenocementové; zrnitost do 2,0 mm</t>
  </si>
  <si>
    <t xml:space="preserve">pod obklad : : </t>
  </si>
  <si>
    <t xml:space="preserve">103 : (2+1,9)*2*2-0,8*1,97 : </t>
  </si>
  <si>
    <t xml:space="preserve">104 : (2+1,88)*2*2-0,8*1,97 : </t>
  </si>
  <si>
    <t xml:space="preserve">107 : ((1,72+1,2)*2-0,7-0,8)*1,5 : </t>
  </si>
  <si>
    <t xml:space="preserve">108 : (1,72+0,9)*2*2-0,7*1,97 : </t>
  </si>
  <si>
    <t xml:space="preserve">109 : ((1,72+1,58)*2-0,7)*1,5 : </t>
  </si>
  <si>
    <t xml:space="preserve">118 : ((2,85+2,66)*2-0,8-0,7)*1,5+(1,5+0,9)*2*2-0,7*1,97 : </t>
  </si>
  <si>
    <t xml:space="preserve">124 : (2+1,9)*2*2-0,8*1,97*2 : </t>
  </si>
  <si>
    <t xml:space="preserve">125 : (1,8+3,05)*2*2-(0,7*2+0,8)*1,97 : </t>
  </si>
  <si>
    <t xml:space="preserve">126 : (0,9+1,475)*2*2-0,7*1,97 : </t>
  </si>
  <si>
    <t xml:space="preserve">127 : (0,9+1,475)*2*2-0,7*1,97 : </t>
  </si>
  <si>
    <t xml:space="preserve">128 : (1,55+1,9)*2*2-(0,7*2+0,8)*1,97 : </t>
  </si>
  <si>
    <t xml:space="preserve">129,130 : ((1,65+0,9)*2*2-0,7*1,97)*2 : </t>
  </si>
  <si>
    <t xml:space="preserve">209 : (2,1+2,1)*2*2-(0,7*2+0,8)*1,97+((1+1,68)*2-0,7*1,97)*2 : </t>
  </si>
  <si>
    <t xml:space="preserve">210 : (2,3+1,8)*2*2-0,8*1,97 : </t>
  </si>
  <si>
    <t xml:space="preserve">211 : ((2,3+0,9)*2-0,6)*1,5 : </t>
  </si>
  <si>
    <t xml:space="preserve">212 : (2,3+1,41)*2*2-(0,7*2+0,8)*1,97+((0,9+1,68)*2*2-0,7*1,97)*2 : </t>
  </si>
  <si>
    <t>218,134</t>
  </si>
  <si>
    <t>612421637R00</t>
  </si>
  <si>
    <t>Omítky vnitřní stěn vápenné nebo vápenocementové v podlaží i ve schodišti štukové, Omítka s anorganickým pojivem obyčejná (GP), spárovací; pojivo: vápenocementové; zrnitost do 2,0 mm</t>
  </si>
  <si>
    <t xml:space="preserve">100 : (3,23+2,54)*2,8+(0,9+2,1*2)*0,25*2-0,9*2,1*2-1,415*2,22+(1,415+2,22*2)*0,3 : </t>
  </si>
  <si>
    <t xml:space="preserve">101 : (6,79+7,53)*2*3-1,2*2,6-0,9*2,1-(0,8+0,9)*1,97 : </t>
  </si>
  <si>
    <t xml:space="preserve">102 : (2,48+7,53)*2*3-0,9*2,1-0,9*1,97+(0,9+2*2)*0,2 : </t>
  </si>
  <si>
    <t xml:space="preserve">103 : (2+1,9)*2*1 : </t>
  </si>
  <si>
    <t xml:space="preserve">104 : (2+1,88)*2*1 : </t>
  </si>
  <si>
    <t xml:space="preserve">105 : (2,39+1,9)*2*3-0,9*1,97 : </t>
  </si>
  <si>
    <t xml:space="preserve">106 : (3,7+3,5)*2*3-2,1*1,9-0,9*1,97 : </t>
  </si>
  <si>
    <t xml:space="preserve">107 : (1,72+1,2)*2*1,5 : </t>
  </si>
  <si>
    <t xml:space="preserve">108 : (1,72+0,9)*2*1 : </t>
  </si>
  <si>
    <t xml:space="preserve">109 : (1,72+1,58)*2*1 : </t>
  </si>
  <si>
    <t xml:space="preserve">110 : (1,83+3,88)*2*3-0,8*1,97 : </t>
  </si>
  <si>
    <t xml:space="preserve">111 : (4,98+3,5)*2*3-2,1*1,9-0,9*1,97 : </t>
  </si>
  <si>
    <t xml:space="preserve">112 : (4,98+3,94)*2*3-2,1*1,9 : </t>
  </si>
  <si>
    <t xml:space="preserve">134 : (4,98+3,49)*2*3-2,1*1,9-0,8*1,97 : </t>
  </si>
  <si>
    <t xml:space="preserve">135 : (4,98+2,8)*2*3-2,1*1,9-0,8*1,97 : </t>
  </si>
  <si>
    <t xml:space="preserve">136 : (5,1+3,9+0,25+1,2)*3-0,8*1,97*3-0,9*1,97 : </t>
  </si>
  <si>
    <t xml:space="preserve">137 : (1,85*2+1,5*2)*3-0,8*1,97 : </t>
  </si>
  <si>
    <t xml:space="preserve">138 : (3,3+3,1)*3-0,8*1,97 : </t>
  </si>
  <si>
    <t xml:space="preserve">139 : (1,8*2+1,36*2)*3-0,8*1,97 : </t>
  </si>
  <si>
    <t xml:space="preserve">117 : 2,66*3-0,9*1,97 : </t>
  </si>
  <si>
    <t xml:space="preserve">118 : (2,85+2,66)*2*1+(1,5+0,9)*2*1 : </t>
  </si>
  <si>
    <t xml:space="preserve">119 : (2,85+3,24)*2*3-2,1*1,9 : </t>
  </si>
  <si>
    <t xml:space="preserve">120 : (1,85+3,24)*2*3-0,8*1,97 : </t>
  </si>
  <si>
    <t xml:space="preserve">121 : (1,35+17,85)*2*3-1,9*2,15-0,8*1,97-2,1*1,85*3 : </t>
  </si>
  <si>
    <t xml:space="preserve">122 : (1,35+3,85)*2*3-0,8*1,97 : </t>
  </si>
  <si>
    <t xml:space="preserve">123 : (5,45+3,05)*2*3-1,6*2,1*2-0,8*1,97*2 : </t>
  </si>
  <si>
    <t xml:space="preserve">124 : (2+1,9)*2*1 : </t>
  </si>
  <si>
    <t xml:space="preserve">125 : (1,8+3,05)*2*1 : </t>
  </si>
  <si>
    <t xml:space="preserve">126,127 : (0,9+1,475)*2*1*2 : </t>
  </si>
  <si>
    <t xml:space="preserve">128 : (1,55+1,9)*2*1 : </t>
  </si>
  <si>
    <t xml:space="preserve">129,130 : (1,65+0,9)*2*1*2 : </t>
  </si>
  <si>
    <t xml:space="preserve">131 : (2,5+3,05)*2*3-0,8*1,97 : </t>
  </si>
  <si>
    <t xml:space="preserve">132 : (10+8,2+0,65)*2*3-3,1*2,75*2-2,8*1,2*2-0,8*1,97+(2,8+1,2*2)*0,25*2+(3,1+2,75*2)*0,25*2 : </t>
  </si>
  <si>
    <t xml:space="preserve">201 : (12,45+7,53+0,67)*2*3-2,48*3-3,24*2,8-(0,8+0,9*2)*1,97+2,55*2,8 : </t>
  </si>
  <si>
    <t xml:space="preserve">202 : (2,48+4,93*2)*3 : </t>
  </si>
  <si>
    <t xml:space="preserve">203 : (5,94+5,875)*2*3-2,1*1,9-0,9*1,97 : </t>
  </si>
  <si>
    <t xml:space="preserve">204 : (4,98+7,39)*2*3-2,1*1,9*2-0,9*1,97+(2,1+1,9*2)*0,25*2 : </t>
  </si>
  <si>
    <t xml:space="preserve">205 : (8,43+6,44)*2*3-2,1*1,9*3+(2,1+1,9*2)*0,25*3 : </t>
  </si>
  <si>
    <t xml:space="preserve">206 : (2,7+2,27)*2*3-0,8*1,97 : </t>
  </si>
  <si>
    <t xml:space="preserve">207 : (2,7+3,88)*2*3-2,1-1,9 : </t>
  </si>
  <si>
    <t xml:space="preserve">208 : (2,1+2,07)*2*3-(0,6+0,8*2)*1,97 : </t>
  </si>
  <si>
    <t xml:space="preserve">209 : (2,1+2,1)*2*1+(1+1,68)*2*1*2 : </t>
  </si>
  <si>
    <t xml:space="preserve">210 : (2,3+1,8)*2*1 : </t>
  </si>
  <si>
    <t xml:space="preserve">211 : (2,3+0,9)*2*1,5 : </t>
  </si>
  <si>
    <t xml:space="preserve">212 : (2,3+1,41)*2*1+(0,9+1,68)*2*1*2 : </t>
  </si>
  <si>
    <t xml:space="preserve">214 : (1,35+14,03)*2*3-2,1*1,85*3 : </t>
  </si>
  <si>
    <t>1541,1182</t>
  </si>
  <si>
    <t>601021151R00</t>
  </si>
  <si>
    <t>Omítková vrstva na stropech nebo podhledech jednovrstvá, sanační, vápenotrassová, lehčená, tloušťka vrstvy 10 mm,  , Omítka s anorganickým pojivem barevná (CR), jednovrstvá (OC); pojivo: vápenné; plnivo: perlit; zrnitost do 1,0 mm; s vlákny; nanášení: ručně, strojně</t>
  </si>
  <si>
    <t>Včetně pomocného lešení.</t>
  </si>
  <si>
    <t xml:space="preserve">Betonový strop nad 2.NP : 66 : </t>
  </si>
  <si>
    <t>66</t>
  </si>
  <si>
    <t>60001</t>
  </si>
  <si>
    <t>D+M Barytová omítka</t>
  </si>
  <si>
    <t>Vlastní</t>
  </si>
  <si>
    <t>18,524</t>
  </si>
  <si>
    <t>602011187RT6</t>
  </si>
  <si>
    <t>Omítka stěn z hotových směsí vrchní tenkovrstvá, silikonová, zatřená, tloušťka vrstvy 1,5 mm, bílá, Omítka s organickým pojivem exteriér, interiér; pojivo: silikonové; zrnitost do 1,5 mm; přísada: polymerní disperze; nanášení: ručně, strojně; barv...</t>
  </si>
  <si>
    <t xml:space="preserve">Odkaz na mn. položky pořadí 92 : 81,66000 : </t>
  </si>
  <si>
    <t xml:space="preserve">Odkaz na mn. položky pořadí 93 : 616,22000 : </t>
  </si>
  <si>
    <t xml:space="preserve">Odkaz na mn. položky pořadí 97 : 193,35000*0,15 : </t>
  </si>
  <si>
    <t>726,8825</t>
  </si>
  <si>
    <t>602011193R00</t>
  </si>
  <si>
    <t>Omítka stěn z hotových směsí Doplňkové práce pro omítky stěn z hotových směsí  podkladní nátěr pod tenkovrstvé omítky</t>
  </si>
  <si>
    <t xml:space="preserve">Odkaz na mn. položky pořadí 86 : 726,88250 : </t>
  </si>
  <si>
    <t>602016195R00</t>
  </si>
  <si>
    <t>Omítka stěn z hotových směsí Doplňkové práce pro omítky stěn z hotových směsí  hloubková penetrace stěn silikátová, Hmota nátěrová typ: penetrace</t>
  </si>
  <si>
    <t xml:space="preserve">11,185*8,46 : </t>
  </si>
  <si>
    <t xml:space="preserve">14,83*7,8*2 : </t>
  </si>
  <si>
    <t xml:space="preserve">133,4+109,98 : </t>
  </si>
  <si>
    <t xml:space="preserve">31,91+76,36+37,15+71,99 : </t>
  </si>
  <si>
    <t xml:space="preserve">komín : 1,4*2*7,17+(1,4+1,5)*2*2,4+0,8*4*5 : </t>
  </si>
  <si>
    <t xml:space="preserve">Odkaz na mn. položky pořadí 89 : 130,49500*-1 : </t>
  </si>
  <si>
    <t>706,2641</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</si>
  <si>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</si>
  <si>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</si>
  <si>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</si>
  <si>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622300131R00</t>
  </si>
  <si>
    <t>Příprava podkladu vyrovnání podkladu tmelem tl. do 5 mm, včetně dodávky materiálu</t>
  </si>
  <si>
    <t xml:space="preserve">Odkaz na mn. položky pořadí 88 : 706,26410 : </t>
  </si>
  <si>
    <t>622300141R00</t>
  </si>
  <si>
    <t>Příprava podkladu montáž vyrovnávací vrstvy izolantem</t>
  </si>
  <si>
    <t xml:space="preserve">S8 : 14,58+4,3+8,14+17,2+16,4+1,3+2,7+18,76+19,15+5,8 : </t>
  </si>
  <si>
    <t>108,33</t>
  </si>
  <si>
    <t>622311524RV1</t>
  </si>
  <si>
    <t>Zateplení soklu extrudovaným polystyrénem, tloušťky 140 mm, zakončené stěrkou s výztužnou tkaninou, Výrobek izolační pro budovy z extrudovaného polystyrenu (XPS) tvar: deska; tl = 140 mm; OH = 35 kg/m3; lambda = 0,036 W/(m.K); pevnost v tlaku = 30...</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</si>
  <si>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</si>
  <si>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 xml:space="preserve">13,26+11,39+10,55+10,35 : </t>
  </si>
  <si>
    <t xml:space="preserve">16,19+3,53+13+3,39 : </t>
  </si>
  <si>
    <t>81,66</t>
  </si>
  <si>
    <t>622311134RV1</t>
  </si>
  <si>
    <t>Zateplení fasády  , expandovaným polystyrénem, tloušťky 140 mm, zakončené stěrkou s výztužnou tkaninou,  , Výrobek izolační pro budovy z pěnového polystyrenu (EPS) tvar: deska; typ: F; tl = 140 mm; OH = 18 kg/m3; lambda = 0,039 W/(m.K); pevnost v tlaku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</si>
  <si>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</si>
  <si>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 xml:space="preserve">S1 : 14,58+4,3+8,14+17,2+16,4+1,3+2,7+18,76+19,15+5,8 : </t>
  </si>
  <si>
    <t xml:space="preserve">S2 : 64-0,54*2+2,64+89,1-24,16 : </t>
  </si>
  <si>
    <t xml:space="preserve">127,2+72,7-41,6-33,2-2,6 : </t>
  </si>
  <si>
    <t xml:space="preserve">138,4-30,6-5,17 : </t>
  </si>
  <si>
    <t xml:space="preserve">137,4-2,5*2,1*2 : </t>
  </si>
  <si>
    <t xml:space="preserve">S3 : 2,1*2,5*2+7,43*2 : </t>
  </si>
  <si>
    <t>616,22</t>
  </si>
  <si>
    <t>622318131RV1</t>
  </si>
  <si>
    <t xml:space="preserve">Zateplení fasády  , deskami z fenolické pěny, tloušťky 80 mm, zakončené stěrkou s výztužnou tkaninou,  </t>
  </si>
  <si>
    <t>622311563R00</t>
  </si>
  <si>
    <t>Zateplení parapetu extrudovaným polystyrénem, tloušťky 30 mm, Výrobek izolační pro budovy z extrudovaného polystyrenu (XPS) tvar: deska; tl = 30 mm; OH = 35 kg/m3; lambda = 0,033 W/(m.K); pevnost v tlaku = 200...</t>
  </si>
  <si>
    <t>nanesení lepicího tmelu na izolační desky, nalepení desek, natažení stěrky, vtlačení výztužné tkaniny a přehlazení stěrky. Včetně parapetních lišt.</t>
  </si>
  <si>
    <t xml:space="preserve">Odkaz na mn. položky pořadí 98 : 59,60000*0,15 : </t>
  </si>
  <si>
    <t>8,94</t>
  </si>
  <si>
    <t>622421121R00</t>
  </si>
  <si>
    <t>Omítky vnější stěn vápenocementové hrubé zatřené,  ,  , Omítka s anorganickým pojivem obyčejná (GP), spárovací; pojivo: vápenocementové; zrnitost do 2,0 mm</t>
  </si>
  <si>
    <t>Začátek provozního součtu</t>
  </si>
  <si>
    <t>Konec provozního součtu</t>
  </si>
  <si>
    <t xml:space="preserve">81,66*0,25 : </t>
  </si>
  <si>
    <t xml:space="preserve">8,22 : </t>
  </si>
  <si>
    <t>28,635</t>
  </si>
  <si>
    <t>622421492R00</t>
  </si>
  <si>
    <t>Doplňky zateplovacích systémů okenní lišta</t>
  </si>
  <si>
    <t>RTS 24/ I</t>
  </si>
  <si>
    <t>Kompletační prvky nad rámec obsahu položek zateplovacích systémů.</t>
  </si>
  <si>
    <t xml:space="preserve">1NP : (0,75+1,9*2)*(4+2) : </t>
  </si>
  <si>
    <t xml:space="preserve">(2,1+1,9*2)*8 : </t>
  </si>
  <si>
    <t xml:space="preserve">(2,1*3+1,85*2) : </t>
  </si>
  <si>
    <t xml:space="preserve">(1,95+2,15*2) : </t>
  </si>
  <si>
    <t xml:space="preserve">(3,1+2,75*2)*2 : </t>
  </si>
  <si>
    <t xml:space="preserve">(2,8+1,2*2)*2 : </t>
  </si>
  <si>
    <t xml:space="preserve">(0,9+1,2*2) : </t>
  </si>
  <si>
    <t xml:space="preserve">2NP : (0,75+1,9*2)*3 : </t>
  </si>
  <si>
    <t xml:space="preserve">(2,1+1,9*2)*7 : </t>
  </si>
  <si>
    <t xml:space="preserve">0,75*3*3 : </t>
  </si>
  <si>
    <t>193,35</t>
  </si>
  <si>
    <t>622421494R00</t>
  </si>
  <si>
    <t>Doplňky zateplovacích systémů podparapetní lišta s tkaninou</t>
  </si>
  <si>
    <t xml:space="preserve">0,75*4+2,1*8+0,75*2+2,8*2+0,9+2,1*3 : </t>
  </si>
  <si>
    <t xml:space="preserve">0,75*6+2,1*7+2,1*3 : </t>
  </si>
  <si>
    <t>59,6</t>
  </si>
  <si>
    <t>622481211RT2</t>
  </si>
  <si>
    <t>Vyztužení povrchových úprav vnějších stěn stěrkou s výztužnou sklotextilní tkaninou, s dodávkou sítě a stěrkového tmelu</t>
  </si>
  <si>
    <t xml:space="preserve">komín : 1,4*2*7,17 : </t>
  </si>
  <si>
    <t xml:space="preserve">(1,4+1,5)*2*2,4 : </t>
  </si>
  <si>
    <t xml:space="preserve">0,8*4*5 : </t>
  </si>
  <si>
    <t>49,996</t>
  </si>
  <si>
    <t>622904112R00</t>
  </si>
  <si>
    <t>Očištění fasád tlakovou vodou, složitost fasády 1 - 2</t>
  </si>
  <si>
    <t>6229</t>
  </si>
  <si>
    <t>Obklad stěn kompozitním materiálem (dřevo+PVC)</t>
  </si>
  <si>
    <t>Dodávka a montáž kompozitního materiálu vč. prořezu , lišt apod.</t>
  </si>
  <si>
    <t>Povrchová úprava na řez</t>
  </si>
  <si>
    <t>Dodávka a mntáž podkladního roštu na OK</t>
  </si>
  <si>
    <t>Dodávka a montáž difúzní fólie</t>
  </si>
  <si>
    <t>Dodávka a montáž tepelných izolací</t>
  </si>
  <si>
    <t xml:space="preserve">(3,85+1,1+2,64+3,68*2)*7,55 : </t>
  </si>
  <si>
    <t xml:space="preserve">(13+1,23+1,85)*4 : </t>
  </si>
  <si>
    <t xml:space="preserve">(15,84-1,93)*2 : </t>
  </si>
  <si>
    <t>205,0125</t>
  </si>
  <si>
    <t>629</t>
  </si>
  <si>
    <t>Nípis "KOMUNITNÍ CENTRUM"</t>
  </si>
  <si>
    <t>KUS</t>
  </si>
  <si>
    <t>28375930R</t>
  </si>
  <si>
    <t>Výrobek izolační pro budovy z pěnového polystyrenu (EPS) tvar: deska; typ: F; tl = 20 mm; OH = 17 kg/m3; lambda = 0,039 W/(m.K); pevnost v tlaku = 70 kPa</t>
  </si>
  <si>
    <t xml:space="preserve">Odkaz na mn. položky pořadí 91 : 108,33000 : </t>
  </si>
  <si>
    <t xml:space="preserve">Koeficient : 0,08 : </t>
  </si>
  <si>
    <t>116,9964</t>
  </si>
  <si>
    <t>631312621R00</t>
  </si>
  <si>
    <t xml:space="preserve">Mazanina z betonu prostého tl. přes 50 do 80 mm třídy C 20/25,  </t>
  </si>
  <si>
    <t>(z kameniva) hlazená dřevěným hladítkem</t>
  </si>
  <si>
    <t xml:space="preserve">S9,S10 - 50 mm : (9,24+18,06+3,8+3,76+2,06+1,55+2,72+7,14+7,38+9,04+5,3+24,1+5,08+16,06+3,8+5+1,33*2+2,85+1,5*2+7,52+81,48+3,86)*0,05 : </t>
  </si>
  <si>
    <t xml:space="preserve">S11 - 55 mm : (18,48+4,33+12,95+16,88+18,62)*0,055 : </t>
  </si>
  <si>
    <t xml:space="preserve">S21 - 70 mm : (3,4*2,95-1,38*0,3)*0,07 : </t>
  </si>
  <si>
    <t xml:space="preserve">S1 - 60 mm : (17,15+13,54+20,91+2,77+10,23+2,25)*0,06 : </t>
  </si>
  <si>
    <t>19,87642</t>
  </si>
  <si>
    <t>631315611R00</t>
  </si>
  <si>
    <t xml:space="preserve">Mazanina z betonu prostého tl. přes 120 do 240 mm třídy C 16/20 ,  </t>
  </si>
  <si>
    <t xml:space="preserve">podklad výtah : 3,05*2,57*0,15 : </t>
  </si>
  <si>
    <t>1,17578</t>
  </si>
  <si>
    <t>631319161R00</t>
  </si>
  <si>
    <t xml:space="preserve">Příplatek za přehlazení povrchu tloušťka mazaniny do 80 mm </t>
  </si>
  <si>
    <t>betonové mazaniny min. B 10 ocelovým hladítkem s poprášením cementem pro konečnou úpravu mazaniny</t>
  </si>
  <si>
    <t xml:space="preserve">19,87642 : </t>
  </si>
  <si>
    <t>631319175R00</t>
  </si>
  <si>
    <t>Příplatek za stržení povrchu tloušťka mazaniny od 120 mm do 240 mm</t>
  </si>
  <si>
    <t>spodní vrstvy mazaniny latí před vložením výztuže nebo pletiva pro tloušťku obou vrstev mazaniny</t>
  </si>
  <si>
    <t xml:space="preserve">Odkaz na mn. položky pořadí 105 : 1,17578 : </t>
  </si>
  <si>
    <t>631361921RT3</t>
  </si>
  <si>
    <t>Výztuž mazanin z betonů a z lehkých betonů ze svařovaných sítí průměr drátu 5 mm, velikost oka 150/150 mm</t>
  </si>
  <si>
    <t xml:space="preserve">S9,S10 - 50 mm : (9,24+18,06+3,8+3,76+2,06+1,55+2,72+7,14+3,86+7,38+9,04+5,3+24,1+5,08+16,06+3,8+5+1,33*2+2,85+1,5*2+7,52+81,48) : </t>
  </si>
  <si>
    <t xml:space="preserve">S11 - 55 mm : (18,48+4,33+12,95+16,88+18,62) : </t>
  </si>
  <si>
    <t xml:space="preserve">S21 - 70 mm : (3,4*2,95-1,38*0,3) : </t>
  </si>
  <si>
    <t xml:space="preserve">S1 - 60 mm : (17,15+13,54+20,91+2,77+10,23+2,25) : </t>
  </si>
  <si>
    <t xml:space="preserve">373,186*2,117*1,3/1000 : </t>
  </si>
  <si>
    <t>1,02705</t>
  </si>
  <si>
    <t>632421113RT1</t>
  </si>
  <si>
    <t>Potěr ze suchých směsí samonivelační podlahová hmota na bázi cementu, tloušťky 3 mm, včetně penetrace</t>
  </si>
  <si>
    <t>s rozprostřením a uhlazením</t>
  </si>
  <si>
    <t xml:space="preserve">S14  dlažba 2-3 mm : 38,37+6+10,29+4,35+7,77+4,14+2,07+6,17+18,94 : </t>
  </si>
  <si>
    <t>98,1</t>
  </si>
  <si>
    <t>632421115RT3</t>
  </si>
  <si>
    <t>Potěr ze suchých směsí samonivelační podlahová modifikovaná hmota na bázi cementu, tloušťka 5 mm, včetně penetrace</t>
  </si>
  <si>
    <t xml:space="preserve">S14 vinyl  4-5 mm : 12,26+34,79+36,41+52,66 : </t>
  </si>
  <si>
    <t>136,12</t>
  </si>
  <si>
    <t>639570010RA0</t>
  </si>
  <si>
    <t>Okapový chodník kolem budovy Skladba: podkladní textílie, vrstva štěrku tl. 150 mm, vrstva tříděného říčního kameniva tl. 100 mm</t>
  </si>
  <si>
    <t>včetně obrubníku</t>
  </si>
  <si>
    <t>632922953RT2</t>
  </si>
  <si>
    <t>Kladení dlaždic na terče - podložky podstavce výškově stavitelné dlaždice 500 x 500 mm, výškově stavitelné podstavce 55-70 mm</t>
  </si>
  <si>
    <t xml:space="preserve">S20 : 27,62 : </t>
  </si>
  <si>
    <t>27,62</t>
  </si>
  <si>
    <t>630001</t>
  </si>
  <si>
    <t>Dlaždice betonové 50 x 50 x 2 cm</t>
  </si>
  <si>
    <t xml:space="preserve">27,62*1,05 : </t>
  </si>
  <si>
    <t>29,001</t>
  </si>
  <si>
    <t>642944121R00</t>
  </si>
  <si>
    <t>Osazování ocelových zárubní dodatečně plochy do 2,5 m2</t>
  </si>
  <si>
    <t>lisovaných nebo z úhelníků s vybetonováním prahu</t>
  </si>
  <si>
    <t>642944221R00</t>
  </si>
  <si>
    <t>Osazování ocelových zárubní dodatečně plochy přes 2,5 m2</t>
  </si>
  <si>
    <t>642942111RT3</t>
  </si>
  <si>
    <t>Osazení zárubní dveřních ocelových bez dveřních křídel, do zdiva včetně kotvení, na jakoukoliv cementovou maltu, s vybetonováním prahu v zárubni a s osazením špalíků nebo latí pro dřevěný práh  včetně dodávky zárubní  70 x 197 x 10 cm, Zárubeň kovová pro zdění; průchozí š = 700 mm; průchozí v = 1970 mm; tl. stěny = 100 mm; povrchová úprava: základní nátěr</t>
  </si>
  <si>
    <t>včetně dodávky zárubní  70 x 197 x 10 cm</t>
  </si>
  <si>
    <t>viz PD</t>
  </si>
  <si>
    <t xml:space="preserve">Z2 : 5 : </t>
  </si>
  <si>
    <t xml:space="preserve">Z3 : 5 : </t>
  </si>
  <si>
    <t>10</t>
  </si>
  <si>
    <t>642942111RT4</t>
  </si>
  <si>
    <t>Osazení zárubní dveřních ocelových bez dveřních křídel, do zdiva včetně kotvení, na jakoukoliv cementovou maltu, s vybetonováním prahu v zárubni a s osazením špalíků nebo latí pro dřevěný práh  včetně dodávky zárubní  800 x 1970 x 100 mm, Zárubeň kovová pro zdění; průchozí š = 800 mm; průchozí v = 1970 mm; tl. stěny = 100 mm; povrchová úprava: základní nátěr</t>
  </si>
  <si>
    <t>včetně dodávky zárubní  800 x 1970 x 100 mm</t>
  </si>
  <si>
    <t xml:space="preserve">L05 : 2 : </t>
  </si>
  <si>
    <t xml:space="preserve">L04 : 1 : </t>
  </si>
  <si>
    <t>D1</t>
  </si>
  <si>
    <t>D+M automatických posuvných Al dveří 3500x2800 mm - parametry viz PD</t>
  </si>
  <si>
    <t>D2</t>
  </si>
  <si>
    <t>D+M plastových vstupních dveří vč. kotvení, těsnění, pásek apod, - viz PD, 2000x2750 mm, sklo min, 2B2, madla</t>
  </si>
  <si>
    <t>O1</t>
  </si>
  <si>
    <t>O1 D+M plast.oken s trojsklem vč. kotvení, těsnění, pásek apod - viz PD, 2100x1900 mm  OS + Fix</t>
  </si>
  <si>
    <t>O11</t>
  </si>
  <si>
    <t>O11 D+M AL.oken s trojsklem vč  kotvení, těsnění, pásek apod - viz PD, 2450x2800 mm, FIX</t>
  </si>
  <si>
    <t>O12</t>
  </si>
  <si>
    <t>O12 D+M AL.oken s trojsklem vč  kotvení, těsnění, pásek apod - viz PD, 3500x3570 mm, FIX</t>
  </si>
  <si>
    <t>O13</t>
  </si>
  <si>
    <t>O13 D+M AL.oken s trojsklem vč  kotvení, těsnění, pásek apod - viz PD, 2450x3570 mm, HS portál</t>
  </si>
  <si>
    <t>O2</t>
  </si>
  <si>
    <t>02 D+M plast.oken s trojsklem vč  kotvení, těsnění, pásek apod - viz PD, 2100x1900 mm Fix+OS</t>
  </si>
  <si>
    <t>O14</t>
  </si>
  <si>
    <t>O11 D+M AL.oken s trojsklem vč  kotvení, těsnění, pásek apod - viz PD, 2000x2850 mm, FIX</t>
  </si>
  <si>
    <t>O3</t>
  </si>
  <si>
    <t>O3 D+M plast.oken s trojsklem vč  kotvení, těsnění, pásek apod - viz PD, 2100x1900 fix</t>
  </si>
  <si>
    <t>O4</t>
  </si>
  <si>
    <t>O4 D+M plast.oken s trojsklem vč  kotvení, těsnění, pásek apod - viz PD, 750x1900 OS</t>
  </si>
  <si>
    <t>O5</t>
  </si>
  <si>
    <t>O5 D+M Al.oken s trojsklem vč  kotvení, těsnění, pásek apod - viz PD, 750x1900 mm fix  EI30DP1</t>
  </si>
  <si>
    <t>O6</t>
  </si>
  <si>
    <t>O6 D+M plast.oken s trojsklem vč kotvení, těsnění, pásek apod - viz PD, 750x750 mm OS</t>
  </si>
  <si>
    <t>O7</t>
  </si>
  <si>
    <t>O7 D+M plast.oken s trojsklem vč  kotvení, těsnění, pásek apod - viz PD, 2100x1850 mm  OS+Fix</t>
  </si>
  <si>
    <t>O8</t>
  </si>
  <si>
    <t>O8 D+M plast.oken s trojsklem vč kotvení, těsnění, pásek apod - viz PD, 900x1200 mm  OS</t>
  </si>
  <si>
    <t>O10</t>
  </si>
  <si>
    <t>O10 D+M plast.oken s trojsklem vč  kotvení, těsnění, pásek apod - viz PD, 750x1900 mm  2xOS+Fix, výpln</t>
  </si>
  <si>
    <t>O9</t>
  </si>
  <si>
    <t>O9 D+M plast.oken s trojsklem vč  kotvení, těsnění, pásek apod - viz PD, 2800x1200 Fix, bezbarvé, čiré bezpečnostní sklo, TZI 2 (30dB)</t>
  </si>
  <si>
    <t>žal</t>
  </si>
  <si>
    <t>D+M vnitřní lamelové žalizie + kuličkový řetízek</t>
  </si>
  <si>
    <t xml:space="preserve">O1 : 2,1*1,9*11 : </t>
  </si>
  <si>
    <t xml:space="preserve">O2 : 2,1*1,9*2 : </t>
  </si>
  <si>
    <t xml:space="preserve">O3 : 2,1*1,9*2 : </t>
  </si>
  <si>
    <t xml:space="preserve">O4 : 0,75*1,9*6 : </t>
  </si>
  <si>
    <t xml:space="preserve">O5 : 0,75*1,9 : </t>
  </si>
  <si>
    <t xml:space="preserve">O8. : 0,75*1,9*2 : </t>
  </si>
  <si>
    <t xml:space="preserve">O2. : 3,1*2,75*2 : </t>
  </si>
  <si>
    <t>89,725</t>
  </si>
  <si>
    <t>55330430R</t>
  </si>
  <si>
    <t>Zárubeň kovová pro zdění; průchozí š = 1600 mm; průchozí v = 1970 mm; tl. stěny = 150 mm</t>
  </si>
  <si>
    <t>5533301336R</t>
  </si>
  <si>
    <t>Zárubeň kovová - polodrážková (klasická); pro přesné zdění; H' = 1 970 mm; B' = 900 mm; t = 150 mm; počet křídel: 1; materiál těsnění: PVC; typ závěsů: stavitelné; požární odolnost: E, I, W; 30</t>
  </si>
  <si>
    <t>891</t>
  </si>
  <si>
    <t>Vyčerpání jímky, odvoz a likvidace</t>
  </si>
  <si>
    <t xml:space="preserve">odhad : 60 : </t>
  </si>
  <si>
    <t>60</t>
  </si>
  <si>
    <t>917931121R00</t>
  </si>
  <si>
    <t>Osazení silniční přídlažby  z kamenných kostek, kladených v jedné řadě, lože z betonu C16/20, bez dodávky přídlažby</t>
  </si>
  <si>
    <t>použijí se vybourané dlažební kostky</t>
  </si>
  <si>
    <t>941941041R00</t>
  </si>
  <si>
    <t>Montáž lešení lehkého pracovního řadového s podlahami šířky od 1,00 do 1,20 m, výšky do 10 m</t>
  </si>
  <si>
    <t>800-3</t>
  </si>
  <si>
    <t>včetně kotvení</t>
  </si>
  <si>
    <t xml:space="preserve">(23,5+16)*2*6 : </t>
  </si>
  <si>
    <t xml:space="preserve">(8+21,5+10+18)*2,8 : </t>
  </si>
  <si>
    <t xml:space="preserve">komín : 15*7 : </t>
  </si>
  <si>
    <t>740</t>
  </si>
  <si>
    <t>941941291R00</t>
  </si>
  <si>
    <t>Montáž lešení lehkého pracovního řadového s podlahami příplatek za každý další i započatý měsíc použití lešení  šířky od 1,00 do 1,20 m a výšky do 10 m</t>
  </si>
  <si>
    <t xml:space="preserve">Odkaz na mn. položky pořadí 137 : 740,00000*4 : </t>
  </si>
  <si>
    <t>2960</t>
  </si>
  <si>
    <t>941941841R00</t>
  </si>
  <si>
    <t>Demontáž lešení lehkého řadového s podlahami šířky přes 1 do 1,2 m, výšky do 10 m</t>
  </si>
  <si>
    <t xml:space="preserve">Odkaz na mn. položky pořadí 137 : 740,00000 : </t>
  </si>
  <si>
    <t>941955002R00</t>
  </si>
  <si>
    <t>Lešení lehké pracovní pomocné pomocné, o výšce lešeňové podlahy přes 1,2 do 1,9 m</t>
  </si>
  <si>
    <t xml:space="preserve">76,72000*0,5 : </t>
  </si>
  <si>
    <t xml:space="preserve">129,34*0,5 : </t>
  </si>
  <si>
    <t xml:space="preserve">9,24000*0,5 : </t>
  </si>
  <si>
    <t xml:space="preserve">28,00000*0,5 : </t>
  </si>
  <si>
    <t xml:space="preserve">218,13400*0,5 : </t>
  </si>
  <si>
    <t xml:space="preserve">1541,11820*0,5 : </t>
  </si>
  <si>
    <t>1001,2761</t>
  </si>
  <si>
    <t>944944011R00</t>
  </si>
  <si>
    <t xml:space="preserve">Montáž ochranné sítě z umělých vláken </t>
  </si>
  <si>
    <t xml:space="preserve">740 : </t>
  </si>
  <si>
    <t>944944031R00</t>
  </si>
  <si>
    <t>Montáž ochranné sítě příplatek k ceně za každý další i započatý měsíc použití ochranných sítí  z umělých vláken</t>
  </si>
  <si>
    <t xml:space="preserve">740,00000*4 : </t>
  </si>
  <si>
    <t>944944081R00</t>
  </si>
  <si>
    <t xml:space="preserve">Demontáž ochranné sítě z umělých vláken </t>
  </si>
  <si>
    <t>9401</t>
  </si>
  <si>
    <t>Ochranné stříšky</t>
  </si>
  <si>
    <t>kpl</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</si>
  <si>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</si>
  <si>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</si>
  <si>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zárubněmi, umytí a vyčištění jiných zasklených a natíraných ploch a zařizovacích předmětů před předáním do užívání světlá výška podlaží do 4 m</t>
  </si>
  <si>
    <t xml:space="preserve">367,4+238,07 : </t>
  </si>
  <si>
    <t>605,47</t>
  </si>
  <si>
    <t>953943111R00</t>
  </si>
  <si>
    <t>Osazování jiných kovových výrobků do vynechaných nebo vysekaných kapes zdiva, se zajištěním polohy, se zalitím cementovou maltou  do 1kg/kus</t>
  </si>
  <si>
    <t>osazování výrobků ostatních jinde neuvedených, bez dodání</t>
  </si>
  <si>
    <t>42972893111R</t>
  </si>
  <si>
    <t>Mřížka do stěny; materiál: nerez; tvar: hranatý; dl = 200 mm; š = 200 mm</t>
  </si>
  <si>
    <t>960321271R00</t>
  </si>
  <si>
    <t>Bourání konstrukcí vodních staveb konstrukce ze železobetonu</t>
  </si>
  <si>
    <t>s naložením vybouraných hmot a suti na dopravní prostředek nebo s odklizením na hromady do vzdálenosti 20 m</t>
  </si>
  <si>
    <t xml:space="preserve">pozn 14 : 0,5*0,5*pi*(0,7+0,4) : </t>
  </si>
  <si>
    <t xml:space="preserve">pozn 15 : 45,65*0,25+(9+5)*2*0,5*0,4 : </t>
  </si>
  <si>
    <t xml:space="preserve">pozn 16 : 1,24*pi*0,12*2,5*3 : </t>
  </si>
  <si>
    <t xml:space="preserve">střecha nad vstupem : 4,46*2,46*0,25 : </t>
  </si>
  <si>
    <t>24,12536</t>
  </si>
  <si>
    <t>961044111R00</t>
  </si>
  <si>
    <t>Bourání základů z betonu prostého</t>
  </si>
  <si>
    <t>801-3</t>
  </si>
  <si>
    <t>nebo vybourání otvorů průřezové plochy přes 4 m2 v základech,</t>
  </si>
  <si>
    <t xml:space="preserve">pozn 12 - odhad : 13*(0,2*0,15+0,4*0,4) : </t>
  </si>
  <si>
    <t>2,47</t>
  </si>
  <si>
    <t>962031113R00</t>
  </si>
  <si>
    <t>Bourání příček z cihel pálených plných, tloušťky 65 mm</t>
  </si>
  <si>
    <t>nebo vybourání otvorů průřezové plochy přes 4 m2 v příčkách, včetně pomocného lešení o výšce podlahy do 1900 mm a pro zatížení do 1,5 kPa  (150 kg/m2),</t>
  </si>
  <si>
    <t xml:space="preserve">1NP : (1,9+0,35+5,14+0,75+4,69+1,5*4)*3,2-(0,6+0,8)*2*3+0,8*1,2 : </t>
  </si>
  <si>
    <t xml:space="preserve">(6,05+2,66)*3,2-(0,6+0,8)*2 : </t>
  </si>
  <si>
    <t xml:space="preserve">(1,63+2,25+5,5+2,087+2,73+5+3,1+1,55+1,3)*3,2-(0,6+0,64+0,7)*2-2,4*2,35 : </t>
  </si>
  <si>
    <t xml:space="preserve">2NP : (1,8+4,95+0,35+0,75+4,69+1,5*4)*3,1-(0,6*3+0,7+0,8*3)*2+0,88*1,1 : </t>
  </si>
  <si>
    <t xml:space="preserve">(6,05+2,66)*3,1-0,8*2 : </t>
  </si>
  <si>
    <t xml:space="preserve">1,35*3,1-0,8*2 : </t>
  </si>
  <si>
    <t>225,4664</t>
  </si>
  <si>
    <t>962031116R00</t>
  </si>
  <si>
    <t>Bourání příček z cihel pálených plných, tloušťky 140 mm</t>
  </si>
  <si>
    <t xml:space="preserve">1NP : (6,9+7,53*2-1,9+1,83+0,2+2,2+1)*3,2-0,8*2*2-1,1*2,15 : </t>
  </si>
  <si>
    <t xml:space="preserve">2NP : (7,53*2-1,8+0,2+2,2+1)*3,1-0,8*2-1*2,1 : </t>
  </si>
  <si>
    <t>123,309</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</si>
  <si>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</si>
  <si>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</si>
  <si>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</si>
  <si>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 xml:space="preserve">101 : 1,05*2,8*0,4+(2*3,2-0,8*2)*0,3 : </t>
  </si>
  <si>
    <t xml:space="preserve">105 : 1,2*2,5*0,45 : </t>
  </si>
  <si>
    <t xml:space="preserve">109 : 0,3*0,3*3,2 : </t>
  </si>
  <si>
    <t xml:space="preserve">116 : (6,3*3,88-2,4*2,1*2)*0,3+6,3*4,3*0,4+(1,95*2,15-0,88*2,01)*0,3 : </t>
  </si>
  <si>
    <t xml:space="preserve">120 : (1,7*2,15-1*2,1)*0,3 : </t>
  </si>
  <si>
    <t xml:space="preserve">((3,5-2,7)*0,55+2,8*(2,25-1,55))*0,3*2 : </t>
  </si>
  <si>
    <t xml:space="preserve">(3,1*2,75-0,8*0,55*2)*0,3 : </t>
  </si>
  <si>
    <t xml:space="preserve">121 : 1*2,1+(3,1*2,75-(0,8*2+0,07)*0,55)*0,3 : </t>
  </si>
  <si>
    <t xml:space="preserve">122 : 0,9*2,02*0,3 : </t>
  </si>
  <si>
    <t xml:space="preserve">123 : 0,75*(1,9-0,55)*0,3 : </t>
  </si>
  <si>
    <t xml:space="preserve">124 : (0,75*1,9-0,25*0,5)*0,3 : </t>
  </si>
  <si>
    <t xml:space="preserve">202 : 2,4*1,5*0,3 : </t>
  </si>
  <si>
    <t xml:space="preserve">205 : 1,5*2,5*0,45 : </t>
  </si>
  <si>
    <t xml:space="preserve">201 : 3,23*0,8*0,3 : </t>
  </si>
  <si>
    <t xml:space="preserve">213 : 0,25*0,75*0,4 : </t>
  </si>
  <si>
    <t xml:space="preserve">atika : (7,12*0,55+1,13*0,25)*0,83 : </t>
  </si>
  <si>
    <t>37,04987</t>
  </si>
  <si>
    <t>962032641R00</t>
  </si>
  <si>
    <t>Bourání zdiva nadzákladového komínového z jakýchkoliv cihel pálených, šamotových nebo vápenopískových nad střechou, na maltu cementovou</t>
  </si>
  <si>
    <t xml:space="preserve">uvnitř : 0,55*0,4*3,35 : </t>
  </si>
  <si>
    <t xml:space="preserve">nad střechou : 0,65*0,5*1,6 : </t>
  </si>
  <si>
    <t>1,257</t>
  </si>
  <si>
    <t>962042321R00</t>
  </si>
  <si>
    <t>Bourání zdiva z betonu prostého nadzákladového</t>
  </si>
  <si>
    <t>nebo vybourání otvorů průřezové plochy přes 4 m2 ve zdivu z betonu prostého, včetně pomocného lešení o výšce podlahy do 1900 mm a pro zatížení do 1,5 kPa  (150 kg/m2),</t>
  </si>
  <si>
    <t xml:space="preserve">pozn 8  - stávající schodiště : 1,6*1,1*0,6 : </t>
  </si>
  <si>
    <t xml:space="preserve">pozn 3 bourání stávajícího pomníku - odhad : 2,5 : </t>
  </si>
  <si>
    <t xml:space="preserve">schody z terasy : 1,2*1,1*0,5 : </t>
  </si>
  <si>
    <t xml:space="preserve">schody vstup : 3,75*2,5*0,5 : </t>
  </si>
  <si>
    <t>8,9035</t>
  </si>
  <si>
    <t>964011231R00</t>
  </si>
  <si>
    <t>Vybourání železobetonových prefabrikovaných překladů délky do 3 mm, hmotnosti do 150 kg/m</t>
  </si>
  <si>
    <t>uložených ve zdivu, včetně pomocného lešení o výšce podlahy do 1900 mm a pro zatížení do 1,5 kPa  (150 kg/m2),</t>
  </si>
  <si>
    <t xml:space="preserve">101 : 1,5*0,15*0,15*3*2 : </t>
  </si>
  <si>
    <t xml:space="preserve">121,123 : 1,2*0,15*0,15*(2+4+2) : </t>
  </si>
  <si>
    <t xml:space="preserve">123 : 1,5*0,15*0,15*2 : </t>
  </si>
  <si>
    <t xml:space="preserve">132 : 1,2*0,15*0,15*18 : </t>
  </si>
  <si>
    <t xml:space="preserve">125 : 1,2*0,15*0,15*2 : </t>
  </si>
  <si>
    <t xml:space="preserve">201 : 4,2*0,15*0,15*3 : </t>
  </si>
  <si>
    <t>1,3095</t>
  </si>
  <si>
    <t>965042141R00</t>
  </si>
  <si>
    <t>Bourání podkladů pod dlažby nebo litých celistvých dlažeb a mazanin  betonových nebo z litého asfaltu, tloušťky do 100 mm, plochy přes 4 m2</t>
  </si>
  <si>
    <t xml:space="preserve">201-215 : (23,12+1,13+1,29+1,85+2,93+122,26+8,66+5,35+12,51+18,58+15,97+2,86+6,58+3,19+1,26)*0,09 : </t>
  </si>
  <si>
    <t>20,4786</t>
  </si>
  <si>
    <t>965042241R00</t>
  </si>
  <si>
    <t>Bourání podkladů pod dlažby nebo litých celistvých dlažeb a mazanin  betonových nebo z litého asfaltu, tloušťky přes 100 mm, plochy přes 4 m2</t>
  </si>
  <si>
    <t xml:space="preserve">pozn 4 : 47*0,15 : </t>
  </si>
  <si>
    <t xml:space="preserve">1NP podlahy 101-124 : (3,84+1,13+1,29+1,85+2,93+122,08+8,66+5,25+12,45+18,57+18,84+1,3+1,17+3,25+6,42+56,11+25,3+3,29+1,86+65,24+14,7+2,2+3,15+8,27)*(0,1+0,15) : </t>
  </si>
  <si>
    <t>104,3375</t>
  </si>
  <si>
    <t>965049111RT1</t>
  </si>
  <si>
    <t>Bourání podkladů pod dlažby nebo litých celistvých dlažeb a mazanin  příplatek za bourání mazanin vyztužených svařovanou sítí, tloušťky do 100 mm</t>
  </si>
  <si>
    <t xml:space="preserve">Odkaz na mn. položky pořadí 152 : 20,47860 : </t>
  </si>
  <si>
    <t>965049112RT1</t>
  </si>
  <si>
    <t>Bourání podkladů pod dlažby nebo litých celistvých dlažeb a mazanin  příplatek za bourání mazanin vyztužených svařovanou sítí, tloušťky přes 100 mm</t>
  </si>
  <si>
    <t xml:space="preserve">Odkaz na mn. položky pořadí 153 : 104,33750 : </t>
  </si>
  <si>
    <t>965081713RT1</t>
  </si>
  <si>
    <t>Bourání podlah z keramických dlaždic, tloušťky do 10 mm, plochy přes 1 m2</t>
  </si>
  <si>
    <t>bez podkladního lože, s jakoukoliv výplní spár</t>
  </si>
  <si>
    <t xml:space="preserve">102-104,107,109,112,115,116 : 1,13+1,29+1,85+8,66+12,45+1,3+6,42+(56,11-13,17*1,35) : </t>
  </si>
  <si>
    <t xml:space="preserve">202-204,207,209,211-213 : 1,13+1,29+1,85+8,66+12,51+15,97+2,86+6,58 : </t>
  </si>
  <si>
    <t>122,2805</t>
  </si>
  <si>
    <t>968061112R00</t>
  </si>
  <si>
    <t>Vyvěšení nebo zavěšení dřevěných křídel oken, plochy do 1,5 m2</t>
  </si>
  <si>
    <t>oken, dveří a vrat, s uložením a opětovným zavěšením po provedení stavebních změn,</t>
  </si>
  <si>
    <t xml:space="preserve">1NP : 23*2+15*2+8*2+6*2+1*2 : </t>
  </si>
  <si>
    <t xml:space="preserve">2NP : 29*2+8*2 : </t>
  </si>
  <si>
    <t>180</t>
  </si>
  <si>
    <t>968061113R00</t>
  </si>
  <si>
    <t>Vyvěšení nebo zavěšení dřevěných křídel oken, plochy přes 1,5 m2</t>
  </si>
  <si>
    <t xml:space="preserve">1NP : 23*2+4*2+3*2 : </t>
  </si>
  <si>
    <t xml:space="preserve">2NP : 29*2+4*2 : </t>
  </si>
  <si>
    <t>126</t>
  </si>
  <si>
    <t>968061125R00</t>
  </si>
  <si>
    <t>Vyvěšení nebo zavěšení dřevěných křídel dveří, plochy do 2 m2</t>
  </si>
  <si>
    <t xml:space="preserve">1NP : 19 : </t>
  </si>
  <si>
    <t xml:space="preserve">2NP : 16 : </t>
  </si>
  <si>
    <t>35</t>
  </si>
  <si>
    <t>968061126R00</t>
  </si>
  <si>
    <t>Vyvěšení nebo zavěšení dřevěných křídel dveří, plochy přes 2 m2</t>
  </si>
  <si>
    <t xml:space="preserve">1NP : 2+2+2 : </t>
  </si>
  <si>
    <t>968062354R00</t>
  </si>
  <si>
    <t>Vybourání dřevěných rámů oken dvojitých nebo zdvojených, plochy do 1 m2</t>
  </si>
  <si>
    <t>včetně pomocného lešení o výšce podlahy do 1900 mm a pro zatížení do 1,5 kPa  (150 kg/m2),</t>
  </si>
  <si>
    <t xml:space="preserve">1NP : 0,9*0,55*4 : </t>
  </si>
  <si>
    <t xml:space="preserve">0,8*0,55*6 : </t>
  </si>
  <si>
    <t xml:space="preserve">0,6*1*2 : </t>
  </si>
  <si>
    <t>5,82</t>
  </si>
  <si>
    <t>968062356R00</t>
  </si>
  <si>
    <t>Vybourání dřevěných rámů oken dvojitých nebo zdvojených, plochy do 4 m2</t>
  </si>
  <si>
    <t xml:space="preserve">1NP : 1,25*2,05*(22+3) : </t>
  </si>
  <si>
    <t xml:space="preserve">1*2,05 : </t>
  </si>
  <si>
    <t xml:space="preserve">2NP : 1,25*2,05*27 : </t>
  </si>
  <si>
    <t xml:space="preserve">1,45*2,05 : </t>
  </si>
  <si>
    <t xml:space="preserve">1,15*2,05 : </t>
  </si>
  <si>
    <t>142,68</t>
  </si>
  <si>
    <t>968062357R00</t>
  </si>
  <si>
    <t>Vybourání dřevěných rámů oken dvojitých nebo zdvojených, plochy přes 4 m2</t>
  </si>
  <si>
    <t xml:space="preserve">1NP : 2,4*2,05*4 : </t>
  </si>
  <si>
    <t xml:space="preserve">2NP : 2,4*2,05*4 : </t>
  </si>
  <si>
    <t>39,36</t>
  </si>
  <si>
    <t>968071136R00</t>
  </si>
  <si>
    <t>Vyvěšení nebo zavěšení kovových křídel vrat, plochy do 4 m2</t>
  </si>
  <si>
    <t>s případným uložením a opětovným zavěšením po provedení stavebních změn,</t>
  </si>
  <si>
    <t>968072455R00</t>
  </si>
  <si>
    <t>Vybourání a vyjmutí kovových rámů a rolet rámů, včetně pomocného lešení o výšce podlahy do 1900 mm a pro zatížení do 1,5 kPa  (150 kg/m2) dveřních zárubní, plochy do 2 m2</t>
  </si>
  <si>
    <t xml:space="preserve">1NP : 0,8*2*12 : </t>
  </si>
  <si>
    <t xml:space="preserve">0,6*2*(3+2) : </t>
  </si>
  <si>
    <t xml:space="preserve">0,7*2 : </t>
  </si>
  <si>
    <t xml:space="preserve">2NP : 0,8*2*10 : </t>
  </si>
  <si>
    <t xml:space="preserve">0,6*2*5 : </t>
  </si>
  <si>
    <t xml:space="preserve">0,7*2*1 : </t>
  </si>
  <si>
    <t>50</t>
  </si>
  <si>
    <t>968072456R00</t>
  </si>
  <si>
    <t>Vybourání a vyjmutí kovových rámů a rolet rámů, včetně pomocného lešení o výšce podlahy do 1900 mm a pro zatížení do 1,5 kPa  (150 kg/m2) dveřních zárubní, plochy přes 2 m2</t>
  </si>
  <si>
    <t xml:space="preserve">1NP : 1,2*2,8*2 : </t>
  </si>
  <si>
    <t xml:space="preserve">1,1*2,15 : </t>
  </si>
  <si>
    <t xml:space="preserve">1,4*2,1 : </t>
  </si>
  <si>
    <t xml:space="preserve">2,4*2,35 : </t>
  </si>
  <si>
    <t xml:space="preserve">2NP : 1,15*2,15 : </t>
  </si>
  <si>
    <t>20,1375</t>
  </si>
  <si>
    <t>970231150R00</t>
  </si>
  <si>
    <t>Řezání cihelného zdiva hloubka řezu 150 mm</t>
  </si>
  <si>
    <t xml:space="preserve">1NP : 22*3,2 : </t>
  </si>
  <si>
    <t xml:space="preserve">2NP : 2,1*2+11*3,1 : </t>
  </si>
  <si>
    <t>108,7</t>
  </si>
  <si>
    <t>970231300R00</t>
  </si>
  <si>
    <t>Řezání cihelného zdiva hloubka řezu 300 mm</t>
  </si>
  <si>
    <t xml:space="preserve">101 : 3,2 : </t>
  </si>
  <si>
    <t xml:space="preserve">105 : 2,5*2 : </t>
  </si>
  <si>
    <t xml:space="preserve">116 : 2,15+3,88+1,5*2 : </t>
  </si>
  <si>
    <t xml:space="preserve">117 : 1,2+0,7+2,15*4 : </t>
  </si>
  <si>
    <t xml:space="preserve">120 : 1,9+1,4 : </t>
  </si>
  <si>
    <t xml:space="preserve">121 : 2,02*2 : </t>
  </si>
  <si>
    <t xml:space="preserve">124 : 1,9 : </t>
  </si>
  <si>
    <t>36,97</t>
  </si>
  <si>
    <t>970231400R00</t>
  </si>
  <si>
    <t>Řezání cihelného zdiva hloubka řezu 400 mm</t>
  </si>
  <si>
    <t xml:space="preserve">115 : 1,9 : </t>
  </si>
  <si>
    <t xml:space="preserve">116 : 4,3*2 : </t>
  </si>
  <si>
    <t xml:space="preserve">205 : 2,5*2 : </t>
  </si>
  <si>
    <t xml:space="preserve">213 : 0,75 : </t>
  </si>
  <si>
    <t>21,25</t>
  </si>
  <si>
    <t>974031666R00</t>
  </si>
  <si>
    <t>Vysekání rýh v jakémkoliv zdivu cihelném pro vtahování nosníků do zdí, před vybouráním otvorů  do hloubky 150 mm, při výšce nosníku do 250 mm</t>
  </si>
  <si>
    <t xml:space="preserve">101 : 2,25*2+1,4*2+1,55*3 : </t>
  </si>
  <si>
    <t xml:space="preserve">121 : 1,3*2+0,55*4 : </t>
  </si>
  <si>
    <t xml:space="preserve">123 : 0,7*2 : </t>
  </si>
  <si>
    <t xml:space="preserve">131 : 1,3*2 : </t>
  </si>
  <si>
    <t xml:space="preserve">201 : 2,9*2+2,1*3+3,8*3 : </t>
  </si>
  <si>
    <t>44,25</t>
  </si>
  <si>
    <t>976085311R00</t>
  </si>
  <si>
    <t>Vybourání madel, objímek, rámů, mříží apod. kanalizačních rámů litinových, z rýhovaného plechu nebo betonových včetně poklopů nebo mříží  plochy do 0,6 m2</t>
  </si>
  <si>
    <t>978013191R00</t>
  </si>
  <si>
    <t>Otlučení omítek vápenných nebo vápenocementových vnitřních s vyškrabáním spár, s očištěním zdiva stěn, v rozsahu do 100 %</t>
  </si>
  <si>
    <t xml:space="preserve">101 : (1,68+2,35)*2*3-1,2*2,8-(0,6+0,8*2)*1,97 : </t>
  </si>
  <si>
    <t xml:space="preserve">102 : (1,5+0,75)*2*3-0,6*1,97 : </t>
  </si>
  <si>
    <t xml:space="preserve">103 : (1,5+0,86)*2*3-0,6*1,97 : </t>
  </si>
  <si>
    <t xml:space="preserve">104 : (1,5+1,23)*2*3-0,6*1,97*2 : </t>
  </si>
  <si>
    <t xml:space="preserve">105 : (1,5+1,95)*2*3-0,6*1,97*2 : </t>
  </si>
  <si>
    <t xml:space="preserve">106 : (13,65+14,27+0,75*3+0,35*2)*3-(0,8*5+0,6)*1,97-(0,75+6,76+5,56+4,3+5,55+2,2)*2,05 : </t>
  </si>
  <si>
    <t xml:space="preserve">107 : (2,06+4,51)*2*3-0,8*1,97*3-2,06*2,05 : </t>
  </si>
  <si>
    <t xml:space="preserve">108 : (1,83+2,87)*2*3-1,1*2,15 : </t>
  </si>
  <si>
    <t xml:space="preserve">109 : (1,72+0,75+7,53)*2*3-0,8*1,97*3-1,49*2,05 : </t>
  </si>
  <si>
    <t xml:space="preserve">110 : (2,57+7,53)*2*3-0,8*1,97*3-2,09*2,05 : </t>
  </si>
  <si>
    <t xml:space="preserve">111 : (2,48+7,53)*2*3-0,8*1,97*2-1,12*2,8 : </t>
  </si>
  <si>
    <t xml:space="preserve">112 : (1+1,26)*2*3-0,6*1,97 : </t>
  </si>
  <si>
    <t xml:space="preserve">113 : (1+1,25)*2*3-0,6*1 : </t>
  </si>
  <si>
    <t xml:space="preserve">114 : (1,3+2,66)*2*3-0,6*1,97 : </t>
  </si>
  <si>
    <t xml:space="preserve">115 : (2,4+3,24)*2*3-0,8*1,97*2 : </t>
  </si>
  <si>
    <t xml:space="preserve">116 : (1,35+28,15)*2*3-0,8*1,97*5-0,6*1,97-2,4*2,05*4-2,4*2,1*3 : </t>
  </si>
  <si>
    <t xml:space="preserve">117 : (5,5+5,42)*2*3-1*2,1-0,9*0,55*3 : </t>
  </si>
  <si>
    <t xml:space="preserve">118 : (1,53+2,15)*2*3 : </t>
  </si>
  <si>
    <t xml:space="preserve">119 : (1,55+1,2)*2*3-0,7*1,97-0,9*0,55 : </t>
  </si>
  <si>
    <t xml:space="preserve">120 : (10+8,25+0,65)*2*3-1*2,1-2,5*2,4*3-0,9*0,55*5 : </t>
  </si>
  <si>
    <t xml:space="preserve">121 : (4,9+3,1)*2*3-2,5*2,4-0,8*0,55*3 : </t>
  </si>
  <si>
    <t xml:space="preserve">122 : (2,08+1,06)*2*3-0,64*1,97 : </t>
  </si>
  <si>
    <t xml:space="preserve">123 : (2,08+1,57)*2*3-0,6*1,97-0,8*0,55 : </t>
  </si>
  <si>
    <t xml:space="preserve">124 : (3,27+2,73)*2*3-(0,6+0,64+0,8)*1,97-0,8*0,55*2 : </t>
  </si>
  <si>
    <t xml:space="preserve">201 : (4,46+7,53+0,42)*2*3-(0,7+0,8*2)*1,97-3,92*2,05 : </t>
  </si>
  <si>
    <t xml:space="preserve">202 : (1,5+0,75)*2*3-0,7*1,97 : </t>
  </si>
  <si>
    <t xml:space="preserve">203 : (1,5+0,86)*2*3-0,6*1,97 : </t>
  </si>
  <si>
    <t xml:space="preserve">204 : (1,5+1,23)*2*3-0,6*1,97*2 : </t>
  </si>
  <si>
    <t xml:space="preserve">205 : (1,5+1,95)*2*3-0,6*1,97 : </t>
  </si>
  <si>
    <t xml:space="preserve">206 : (1,65+14,27+0,75*3+0,35*2)*2*3-(0,6+0,8*4)*1,97-(4,35+6,76+5,56+4,35+5,55+2,2)*2,05 : </t>
  </si>
  <si>
    <t xml:space="preserve">207 : (2,06+4,51)*2*3-0,8*1,97*2-1,8*1,9 : </t>
  </si>
  <si>
    <t xml:space="preserve">208 : (1,83+2,87)*2*3-1,1*2,15 : </t>
  </si>
  <si>
    <t xml:space="preserve">209 : (2,02+7,53+0,75)*2*3-0,8*1,97*3-1,84*2,05 : </t>
  </si>
  <si>
    <t xml:space="preserve">210 : (2,57+7,53)*2*3-0,8*1,97*3-2,09*2,05 : </t>
  </si>
  <si>
    <t xml:space="preserve">211 : (1,35+11,83)*2*3-(0,6+0,8*3)*1,97-2,4*2,05*4 : </t>
  </si>
  <si>
    <t xml:space="preserve">212 : (1,35+2,1)*2*3-0,8*1,97-1,25*2,05 : </t>
  </si>
  <si>
    <t xml:space="preserve">213 : (2,3+3,64)*2*3-0,8*1,97*2-1,38*2,05 : </t>
  </si>
  <si>
    <t xml:space="preserve">214 : (1,2+2,66)*2*3-0,6*1,97 : </t>
  </si>
  <si>
    <t xml:space="preserve">215 : (1+1,26)*2*3-0,6*1,97 : </t>
  </si>
  <si>
    <t xml:space="preserve">216 : (1+1,25)*2*3,2 : </t>
  </si>
  <si>
    <t>1310,1719</t>
  </si>
  <si>
    <t>978059531R00</t>
  </si>
  <si>
    <t>Odsekání a odebrání obkladů stěn z obkládaček vnitřních z jakýchkoliv materiálů, plochy přes 2 m2</t>
  </si>
  <si>
    <t>včetně otlučení podkladní omítky až na zdivo,</t>
  </si>
  <si>
    <t xml:space="preserve">102 : ((1,5+1,75)*2-0,6)*1,3 : </t>
  </si>
  <si>
    <t xml:space="preserve">103 : ((1,5+0,86)*2-0,6)*1,5 : </t>
  </si>
  <si>
    <t xml:space="preserve">104 : ((1,5+1,23)*2-0,6*2)*1,5 : </t>
  </si>
  <si>
    <t xml:space="preserve">107 : ((2,06+4,51)*-0,8*2)*1,4 : </t>
  </si>
  <si>
    <t xml:space="preserve">109 : ((1,72+0,75+7,53)*2-0,8*3)*1,35 : </t>
  </si>
  <si>
    <t xml:space="preserve">115 : ((2,22+3,24)*2-0,8*2)*1,8 : </t>
  </si>
  <si>
    <t xml:space="preserve">117 : ((5,5+5,42)*2-0,8*2)*1,7 : </t>
  </si>
  <si>
    <t xml:space="preserve">122 : ((2,08+1,06)*2-0,64)*1,8 : </t>
  </si>
  <si>
    <t xml:space="preserve">123 : ((2,08+1,57)*2-0,6)*1,35 : </t>
  </si>
  <si>
    <t xml:space="preserve">202 : ((1,5+0,75)*2-0,7)*1,3 : </t>
  </si>
  <si>
    <t xml:space="preserve">203 : ((1,5+0,86)*2-0,6)*1,5 : </t>
  </si>
  <si>
    <t xml:space="preserve">204 : ((1,5+1,23)*2-0,6*2)*1,5 : </t>
  </si>
  <si>
    <t xml:space="preserve">207 : ((2,06+4,51)*2-0,8*2)*1,4 : </t>
  </si>
  <si>
    <t xml:space="preserve">209 : ((2,02+0,75+7,53)*2-0,8*3)*1,35 : </t>
  </si>
  <si>
    <t xml:space="preserve">213 : ((2,2+3,64)*2-0,8*2)*1,8 : </t>
  </si>
  <si>
    <t>176,0442</t>
  </si>
  <si>
    <t>978059611R00</t>
  </si>
  <si>
    <t>Odsekání a odebrání obkladů stěn z obkladaček vnějších z jakýchkoliv materiálů, plochy do 1 m2</t>
  </si>
  <si>
    <t>20,415</t>
  </si>
  <si>
    <t>978059631R00</t>
  </si>
  <si>
    <t>Odsekání a odebrání obkladů stěn z obkladaček vnějších z jakýchkoliv materiálů, plochy přes 2 m2</t>
  </si>
  <si>
    <t>8,22</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</si>
  <si>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</si>
  <si>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</si>
  <si>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</si>
  <si>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979071112R00</t>
  </si>
  <si>
    <t>Očištění vybouraných dlažebních kostek velkých, s původním vyplněním spár živicí nebo cementovou maltou</t>
  </si>
  <si>
    <t>od spojovacího materiálu, s uložením očištěných kostek na skládku, s odklizením odpadových hmot na hromady a s odklizením vybouraných kostek na vzdálenost do 3 m</t>
  </si>
  <si>
    <t xml:space="preserve">12*0,1 : </t>
  </si>
  <si>
    <t>979096211R00</t>
  </si>
  <si>
    <t>Stavební suť drcení drticí jednotkou</t>
  </si>
  <si>
    <t>800-6</t>
  </si>
  <si>
    <t xml:space="preserve">Odkaz na mn. položky pořadí 22 : 71,54535*2,2 : </t>
  </si>
  <si>
    <t>157,39978</t>
  </si>
  <si>
    <t>900100002RA0</t>
  </si>
  <si>
    <t>Plot z drátěného pletiva poplastovaného, na ocelové sloupky, výšky 2 m, vrata, vrátka, ostnatý drát</t>
  </si>
  <si>
    <t>100 m</t>
  </si>
  <si>
    <t>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t>
  </si>
  <si>
    <t>3D oplocení - panely</t>
  </si>
  <si>
    <t>výška oplocení 1,53 m</t>
  </si>
  <si>
    <t>999281108R00</t>
  </si>
  <si>
    <t xml:space="preserve">Přesun hmot pro opravy a údržbu objektů pro opravy a údržbu dosavadních objektů včetně vnějších plášťů  výšky do 12 m,  </t>
  </si>
  <si>
    <t>oborů 801, 803, 811 a 812</t>
  </si>
  <si>
    <t>711111001RZ1</t>
  </si>
  <si>
    <t>Provedení izolace proti zemní vlhkosti natěradly za studena na ploše vodorovné nátěrem penetračním, 1 x nátěr, včetně dodávky penetračního laku ALP, Penetrace asfaltová funkce: zpevnění povrchu, adhezní můstek</t>
  </si>
  <si>
    <t>800-711</t>
  </si>
  <si>
    <t>POL1_7</t>
  </si>
  <si>
    <t xml:space="preserve">S9,S10 - 50 mm : (9,24+18,06+3,8+3,76+2,06+1,55+2,72+7,14+15,07+7,38+9,04+5,3+24,1+5,08+16,06+3,8+5+1,33*2+2,85+1,5*2+7,52+81,48) : </t>
  </si>
  <si>
    <t xml:space="preserve">S11 - 55 mm : (18,48+4,33+12,95+16,88+18,62+16,16+14,55+11,25+13,44) : </t>
  </si>
  <si>
    <t>372,946</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</si>
  <si>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</si>
  <si>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t>
  </si>
  <si>
    <t>dodávky penetračního laku ALP</t>
  </si>
  <si>
    <t xml:space="preserve">pod xps : 13,26+11,39+10,55+10,35 : </t>
  </si>
  <si>
    <t>711191271RT2</t>
  </si>
  <si>
    <t>Provedení izolace proti zemní vlhkosti ostatní svislé uložení, podkladní textilie, 300 g/m2</t>
  </si>
  <si>
    <t xml:space="preserve">xps pod terénem : 8,8+6,85+5,55+5,35 : </t>
  </si>
  <si>
    <t xml:space="preserve">10+1,5+8,85+1,25 : </t>
  </si>
  <si>
    <t>48,15</t>
  </si>
  <si>
    <t>711823121RT2</t>
  </si>
  <si>
    <t>Ochrana konstrukcí nopovou fólií svisle, výška nopu 4 mm, včetně dodávky fólie, Fólie profilovaná funkce: drenážní; materiál: PE-HD; v. nopů = 4 mm; povrchová úprava: PP geotextilie</t>
  </si>
  <si>
    <t>711141559RT1</t>
  </si>
  <si>
    <t xml:space="preserve">Provedení izolace proti zemní vlhkosti pásy přitavením vodorovná, 1 vrstva, bez dodávky izolačních pásů,  </t>
  </si>
  <si>
    <t xml:space="preserve">Odkaz na mn. položky pořadí 181 : 372,94600 : </t>
  </si>
  <si>
    <t>711142559R00</t>
  </si>
  <si>
    <t xml:space="preserve">Provedení izolace proti zemní vlhkosti pásy přitavením svislá, 1 vrstva, bez dodávky izolačních pásů,  </t>
  </si>
  <si>
    <t xml:space="preserve">Odkaz na mn. položky pořadí 182 : 81,66000 : </t>
  </si>
  <si>
    <t>711212002RT3</t>
  </si>
  <si>
    <t>Izolace proti vodě stěrka hydroizolační  proti zemní vlhkosti, Stěrka hydroizolační cementová; polymerní disperze; dvousložková</t>
  </si>
  <si>
    <t xml:space="preserve">S20 : 28,41 : </t>
  </si>
  <si>
    <t xml:space="preserve">209 : 7,77+(2,1*2+1*2+1,68*2)*2*0,2 : </t>
  </si>
  <si>
    <t xml:space="preserve">210 : 4,14+(2,3+1,8)*2*0,2 : </t>
  </si>
  <si>
    <t xml:space="preserve">211 : 2,07+(2,3+0,9)*2*0,2 : </t>
  </si>
  <si>
    <t xml:space="preserve">212 : 6,17+(2,3+1,4+0,9*2+1,68*2)*2*0,2 : </t>
  </si>
  <si>
    <t>58,848</t>
  </si>
  <si>
    <t>711212601RT2</t>
  </si>
  <si>
    <t>Izolace proti vodě doplňky  těsnicí pás š.100 mm do spoje podlaha-stěna</t>
  </si>
  <si>
    <t xml:space="preserve">S20 : 19,2 : </t>
  </si>
  <si>
    <t xml:space="preserve">209 : (2,1*2+1*2+1,68*2)*2 : </t>
  </si>
  <si>
    <t xml:space="preserve">210 : (2,3+1,8)*2 : </t>
  </si>
  <si>
    <t xml:space="preserve">211 : (2,3+0,9)*2 : </t>
  </si>
  <si>
    <t xml:space="preserve">212 : (2,3+1,4+0,9*2+1,68*2)*2 : </t>
  </si>
  <si>
    <t>70,64</t>
  </si>
  <si>
    <t>711212602RT2</t>
  </si>
  <si>
    <t>Izolace proti vodě doplňky  těsnicí roh do spoje podlaha stěna</t>
  </si>
  <si>
    <t xml:space="preserve">12+4+4+12+6 : </t>
  </si>
  <si>
    <t>38</t>
  </si>
  <si>
    <t>711212611RT2</t>
  </si>
  <si>
    <t>Izolace proti vodě doplňky  těsnicí pás šířky 100 mm do svislých koutů</t>
  </si>
  <si>
    <t xml:space="preserve">(12+4+4+12)*0,2+6*0,2 : </t>
  </si>
  <si>
    <t>7,6</t>
  </si>
  <si>
    <t>62852265R</t>
  </si>
  <si>
    <t>Pás hydroizolační asfaltový tl = 4,0 mm; stabilizace: natavení, mechanické kotvení; nosná vložka: skelná tkanina; asfalt: modifikovaný; horní strana: minerální posyp</t>
  </si>
  <si>
    <t xml:space="preserve">Koeficient : 0,15 : </t>
  </si>
  <si>
    <t>522,7969</t>
  </si>
  <si>
    <t>998711202R00</t>
  </si>
  <si>
    <t>Přesun hmot pro izolace proti vodě svisle do 12 m</t>
  </si>
  <si>
    <t>50 m vodorovně měřeno od těžiště půdorysné plochy skládky do těžiště půdorysné plochy objektu</t>
  </si>
  <si>
    <t>712300832R00</t>
  </si>
  <si>
    <t xml:space="preserve">Odstranění povlakové krytiny a mechu na střechách plochých do 10° povlakové krytiny  dvouvrstvé,  </t>
  </si>
  <si>
    <t xml:space="preserve">18,28*14,83 : </t>
  </si>
  <si>
    <t xml:space="preserve">16,62*8,75 : </t>
  </si>
  <si>
    <t xml:space="preserve">13,87*2 : </t>
  </si>
  <si>
    <t>444,2574</t>
  </si>
  <si>
    <t>712311101RZ1</t>
  </si>
  <si>
    <t>Povlakové krytiny střech do 10° za studena nátěrem 1 x, penetračním nebo asfaltovým lakem, včetně dodávky materiálu, Penetrace asfaltová funkce: zpevnění povrchu, adhezní můstek</t>
  </si>
  <si>
    <t xml:space="preserve">S6 - vodor : 18,28*15,83+159,6 : </t>
  </si>
  <si>
    <t>448,97</t>
  </si>
  <si>
    <t>712331101RZ1</t>
  </si>
  <si>
    <t>Povlakové krytiny střech do 10° pásy na sucho 1 vrstva, včetně dodávky pásu izolačního z oxidovaného asfaltu volně uloženého; nosná vložka strojní hadrová lepenka, Pás hydroizolační asfaltový tl = 0,7 mm; stabilizace: přitížení; nosná vložka: impregnovaný karton; asfalt: oxidovaný</t>
  </si>
  <si>
    <t xml:space="preserve">S22,S23 : 47 : </t>
  </si>
  <si>
    <t>47</t>
  </si>
  <si>
    <t>712341559RT1</t>
  </si>
  <si>
    <t>Povlakové krytiny střech do 10° pásy přitavením v celé ploše, 1 vrstva, bez dodávky pásu</t>
  </si>
  <si>
    <t xml:space="preserve">Odkaz na mn. položky pořadí 192 : 448,97 : </t>
  </si>
  <si>
    <t>712372111RV3</t>
  </si>
  <si>
    <t>Povlakové krytiny střech do 10° z termoplastické fólie kotvené do betonu, 4 kotvy/m2, při tl. izolace do 300 mm, včetně dodávky fólie, tloušťky 1,5 mm</t>
  </si>
  <si>
    <t xml:space="preserve">Odkaz na mn. položky pořadí 196 : 586,83140 : </t>
  </si>
  <si>
    <t>586,8314</t>
  </si>
  <si>
    <t>712372111R00</t>
  </si>
  <si>
    <t xml:space="preserve">Povlakové krytiny střech do 10° z termoplastické fólie kotvené do betonu, 4 kotvy/m2, při tl. izolace do 160 mm, bez dodávky fólie,  </t>
  </si>
  <si>
    <t>včetně ukotvení k podkladu hmoždinkami, svaření všech spojů a překrytí kotev fólií.</t>
  </si>
  <si>
    <t>712811101RZ1</t>
  </si>
  <si>
    <t>Samostatné vytažení izolačního povlaku za studena nátěrem 1 x, penetračním lakem (ALP), včetně dodávky materiálu, Penetrace asfaltová funkce: zpevnění povrchu, adhezní můstek</t>
  </si>
  <si>
    <t>na konstrukce převyšující úroveň střechy,</t>
  </si>
  <si>
    <t xml:space="preserve">svisle : (17,68+14,23)*2*0,75 : </t>
  </si>
  <si>
    <t xml:space="preserve">(17,65+8,25)*2*0,83 : </t>
  </si>
  <si>
    <t>90,86</t>
  </si>
  <si>
    <t>712841559RT1</t>
  </si>
  <si>
    <t>Samostatné vytažení izol. povlaku pásy přitavením v celé ploše, 1 vrstva, materiál ve specifikaci</t>
  </si>
  <si>
    <t>283220012R</t>
  </si>
  <si>
    <t>Fólie hladká hydroizolační tl = 1,50 mm; funkce: UV odolná; materiál: PVC-P; nosná vložka: PES tkanina</t>
  </si>
  <si>
    <t xml:space="preserve">27,62*1,15 : </t>
  </si>
  <si>
    <t>31,763</t>
  </si>
  <si>
    <t>712391171RT1</t>
  </si>
  <si>
    <t>Textílie na střechách do 10° podkladní, položení - bez dodávky textílie</t>
  </si>
  <si>
    <t xml:space="preserve">S22+S23 : 47 : </t>
  </si>
  <si>
    <t xml:space="preserve">S20 přířezy : 27,62*0,5 : </t>
  </si>
  <si>
    <t>600,6414</t>
  </si>
  <si>
    <t xml:space="preserve">Odkaz na mn. položky pořadí 192 : 539,83140 : </t>
  </si>
  <si>
    <t>620,80611</t>
  </si>
  <si>
    <t>67390503R</t>
  </si>
  <si>
    <t>Geosyntetika typ: geotextilie; netkaná; materiál: PP; tl (2 kPa) = 3,2 mm; plošná hmotnost = 300 g/m2</t>
  </si>
  <si>
    <t xml:space="preserve">13,81*1,15 : </t>
  </si>
  <si>
    <t>690,73761</t>
  </si>
  <si>
    <t>998712202R00</t>
  </si>
  <si>
    <t>Přesun hmot pro povlakové krytiny v objektech výšky od 6 do 12 m</t>
  </si>
  <si>
    <t>50 m vodorovně</t>
  </si>
  <si>
    <t>713111121RT1</t>
  </si>
  <si>
    <t xml:space="preserve">Montáž tepelné izolace stropů rovných, spodem, uchycení drátem,  </t>
  </si>
  <si>
    <t>800-713</t>
  </si>
  <si>
    <t xml:space="preserve">POD1 : (10-2,4)*(6,35+0,2*2) : </t>
  </si>
  <si>
    <t>51,3</t>
  </si>
  <si>
    <t>713111121RT2</t>
  </si>
  <si>
    <t>Montáž tepelné izolace stropů rovných, spodem, uchycení drátem, dvouvrstvá</t>
  </si>
  <si>
    <t xml:space="preserve">POD2 : 0,6*(6,35+0,2*2)*4 : </t>
  </si>
  <si>
    <t>16,2</t>
  </si>
  <si>
    <t>713102111R00</t>
  </si>
  <si>
    <t>Odstranění tepelné izolace z desek, lamel, rohoží, pásů a foukané izolace podlah, volně uložené, z desek z expandovaného polystyrenu, tloušťky do 100 mm</t>
  </si>
  <si>
    <t xml:space="preserve">1NP podlahy 101-124 : (3,84+1,13+1,29+1,85+2,93+122,08+8,66+5,25+12,45+18,57+18,84+1,3+1,17+3,25+6,42+56,11+25,3+3,29+1,86+65,24+14,7+2,2+3,15+8,27) : </t>
  </si>
  <si>
    <t xml:space="preserve">201-215 : (23,12+1,13+1,29+1,85+2,93+122,26+8,66+5,35+12,51+18,58+15,97+2,86+6,58+3,19+1,26) : </t>
  </si>
  <si>
    <t>616,69</t>
  </si>
  <si>
    <t>713104222R00</t>
  </si>
  <si>
    <t>Odstranění tepelné izolace z desek, lamel, rohoží, pásů a foukané izolace plochých střech, připevněné drátem, přibitím, přeistřelením nebo na trny, z minerálních desek, lamel, rohoží a pásů, tloušťky od 100 mm do 200 mm</t>
  </si>
  <si>
    <t>tloušťky od 100 mm do 200 mm</t>
  </si>
  <si>
    <t xml:space="preserve">17,68*14,23 : </t>
  </si>
  <si>
    <t xml:space="preserve">15,69*8,25 : </t>
  </si>
  <si>
    <t xml:space="preserve">krček : 13,87*1,95 : </t>
  </si>
  <si>
    <t>408,0754</t>
  </si>
  <si>
    <t>713104311R00</t>
  </si>
  <si>
    <t>Odstranění tepelné izolace z desek, lamel, rohoží, pásů a foukané izolace plochých střech, přilepené k podkladu, z desek z expandovaného polystyrenu, tloušťky do 100 mm</t>
  </si>
  <si>
    <t xml:space="preserve">tl. 50 mm : 17,68*14,23+15,69*8,25+13,87*1,95 : </t>
  </si>
  <si>
    <t xml:space="preserve">tl. 20 mm : 17,68*14,23+15,69*8,25+13,87*1,95 : </t>
  </si>
  <si>
    <t>816,1508</t>
  </si>
  <si>
    <t>713121111RT1</t>
  </si>
  <si>
    <t>Montáž tepelné izolace podlah  jednovrstvá, bez dodávky materiálu</t>
  </si>
  <si>
    <t xml:space="preserve">EPS 100 S tl. 100 mm - 1NP : 373,186 : </t>
  </si>
  <si>
    <t>373,186</t>
  </si>
  <si>
    <t>713121121RT1</t>
  </si>
  <si>
    <t>Montáž tepelné izolace podlah  dvouvrstvá, bez dodávky materiálu</t>
  </si>
  <si>
    <t xml:space="preserve">S21 EPS 150 S 180 mm : 10,2 : </t>
  </si>
  <si>
    <t>10,2</t>
  </si>
  <si>
    <t>713131121R00</t>
  </si>
  <si>
    <t>Montáž tepelné izolace stěn přichycením úchytnými dráty a závlačkami</t>
  </si>
  <si>
    <t xml:space="preserve">izolace překladů RZP : (2,39+1,19+3,19*2+1,19)*0,19 : </t>
  </si>
  <si>
    <t xml:space="preserve">izolace válcov. nosníků I160 : 3,5*2*0,16 : </t>
  </si>
  <si>
    <t>3,2385</t>
  </si>
  <si>
    <t>713131131R00</t>
  </si>
  <si>
    <t>Montáž tepelné izolace stěn lepením</t>
  </si>
  <si>
    <t xml:space="preserve">atika : (18,28+14,23)*2*0,3 : </t>
  </si>
  <si>
    <t xml:space="preserve">(7,28+17,68+8,85+15,87)*0,3 : </t>
  </si>
  <si>
    <t>34,41</t>
  </si>
  <si>
    <t>713141124R00</t>
  </si>
  <si>
    <t>Montáž tepelné izolace plochých střech lepená na pruhy z PU lepidla</t>
  </si>
  <si>
    <t xml:space="preserve">S6 -  EPS200 160 mm : 18,28*15,83+159,6 : </t>
  </si>
  <si>
    <t>713141714R00</t>
  </si>
  <si>
    <t>Pokládka střešních spádových klínů na pruhy lepidla, jedné vrstvy desek</t>
  </si>
  <si>
    <t xml:space="preserve">EPS150 100 mm spád : 448,9724 : </t>
  </si>
  <si>
    <t xml:space="preserve">S23 EPS100 260 spád : 47*2 : </t>
  </si>
  <si>
    <t>542,97</t>
  </si>
  <si>
    <t>713191100RT9</t>
  </si>
  <si>
    <t>Izolace tepelné běžných konstrukcí - doplňky položení separační fólie, včetně dodávky PE fólie</t>
  </si>
  <si>
    <t xml:space="preserve">373,186+10,2 : </t>
  </si>
  <si>
    <t>383,386</t>
  </si>
  <si>
    <t>28375704R</t>
  </si>
  <si>
    <t>Výrobek izolační pro budovy z pěnového polystyrenu (EPS) tvar: deska; OH = 20 kg/m3; lambda = 0,037 W/(m.K); pevnost v tlaku = 100 kPa</t>
  </si>
  <si>
    <t>RTS 24/ II</t>
  </si>
  <si>
    <t xml:space="preserve">Odkaz na mn. položky pořadí 207 : 3,23860*0,05 : </t>
  </si>
  <si>
    <t xml:space="preserve">Koeficient : 0,1 : </t>
  </si>
  <si>
    <t>0,17812</t>
  </si>
  <si>
    <t xml:space="preserve">Odkaz na mn. položky pořadí 205 : 373,186*0,1 : </t>
  </si>
  <si>
    <t xml:space="preserve">Koeficient : 0,03 : </t>
  </si>
  <si>
    <t>38,43816</t>
  </si>
  <si>
    <t>28375705R</t>
  </si>
  <si>
    <t>Výrobek izolační pro budovy z pěnového polystyrenu (EPS) tvar: deska; OH = 25 kg/m3; lambda = 0,035 W/(m.K); pevnost v tlaku = 150 kPa</t>
  </si>
  <si>
    <t xml:space="preserve">Odkaz na mn. položky pořadí 206 : 10,20000*0,18 : </t>
  </si>
  <si>
    <t xml:space="preserve">Koeficient : 0,05 : </t>
  </si>
  <si>
    <t>1,9278</t>
  </si>
  <si>
    <t>28375706R</t>
  </si>
  <si>
    <t>Výrobek izolační pro budovy z pěnového polystyrenu (EPS) tvar: deska; OH = 30 kg/m3; lambda = 0,034 W/(m.K); pevnost v tlaku = 200 kPa</t>
  </si>
  <si>
    <t xml:space="preserve">S6 : (18,28*15,83+159,6)*0,16 : </t>
  </si>
  <si>
    <t>73,99065</t>
  </si>
  <si>
    <t>28375971R</t>
  </si>
  <si>
    <t>Výrobek izolační pro budovy z pěnového polystyrenu (EPS) tvar: spádová deska; OH = 20 kg/m3; lambda = 0,037 W/(m.K); pevnost v tlaku = 100 kPa</t>
  </si>
  <si>
    <t xml:space="preserve">S23 : 47*0,26 : </t>
  </si>
  <si>
    <t>12,831</t>
  </si>
  <si>
    <t>28375972R</t>
  </si>
  <si>
    <t>Výrobek izolační pro budovy z pěnového polystyrenu (EPS) tvar: spádová deska; OH = 25 kg/m3; lambda = 0,035 W/(m.K); pevnost v tlaku = 150 kPa</t>
  </si>
  <si>
    <t xml:space="preserve">EPS150 100 mm spád : 448,9724*0,15 : </t>
  </si>
  <si>
    <t>69,36624</t>
  </si>
  <si>
    <t>28376313R</t>
  </si>
  <si>
    <t>Výrobek izolační pro budovy z extrudovaného polystyrenu (XPS) tvar: deska; tloušťka d = 60,0 mm; OH = 35 kg/m3; lambda = 0,035 W/(m.K); pevnost v tlaku CS 500 kPa</t>
  </si>
  <si>
    <t xml:space="preserve">Odkaz na mn. položky pořadí 208 : 34,41000 : </t>
  </si>
  <si>
    <t xml:space="preserve">Koeficient : 0,07 : </t>
  </si>
  <si>
    <t>36,8187</t>
  </si>
  <si>
    <t>63150940R</t>
  </si>
  <si>
    <t>Výrobek izolační pro budovy z minerální vlny (MW) tvar: deska; tl = 50 mm; OH = 50 kg/m3; lambda = 0,034 W/(m.K)</t>
  </si>
  <si>
    <t xml:space="preserve">POD1 : (10-2,4)*6,35 : </t>
  </si>
  <si>
    <t xml:space="preserve">POD2 : 0,6*6,35*4*2 : </t>
  </si>
  <si>
    <t>86,614</t>
  </si>
  <si>
    <t>998713202R00</t>
  </si>
  <si>
    <t>Přesun hmot pro izolace tepelné v objektech výšky do 12 m</t>
  </si>
  <si>
    <t>SAP</t>
  </si>
  <si>
    <t>Dodávka a osazení izolačního panelu v rámu Al - viz PD</t>
  </si>
  <si>
    <t xml:space="preserve">2,4*1,2 : </t>
  </si>
  <si>
    <t>2,88</t>
  </si>
  <si>
    <t>998714201R00</t>
  </si>
  <si>
    <t>Přesun hmot v objektech výšky do 6 m</t>
  </si>
  <si>
    <t>800-714</t>
  </si>
  <si>
    <t>725110811R00</t>
  </si>
  <si>
    <t>Demontáž klozetů splachovacích</t>
  </si>
  <si>
    <t>soubor</t>
  </si>
  <si>
    <t>800-721</t>
  </si>
  <si>
    <t>725210821R00</t>
  </si>
  <si>
    <t>Demontáž umyvadel umyvadel bez výtokových armatur</t>
  </si>
  <si>
    <t>725330820R00</t>
  </si>
  <si>
    <t>Demontáž výlevek diturvitových</t>
  </si>
  <si>
    <t>bez výtokových armatur a bez nádrže a splachovacího potrubí,</t>
  </si>
  <si>
    <t>725820801R00</t>
  </si>
  <si>
    <t>Demontáž baterií nástěnných do G 3/4"</t>
  </si>
  <si>
    <t>725840851R00</t>
  </si>
  <si>
    <t>Demontáž baterií sprchových diferenciálních G 5/4x6/4</t>
  </si>
  <si>
    <t>998725202R00</t>
  </si>
  <si>
    <t>Přesun hmot pro zařizovací předměty v objektech výšky do 12 m</t>
  </si>
  <si>
    <t>vodorovně do 50 m</t>
  </si>
  <si>
    <t>728311817R00</t>
  </si>
  <si>
    <t>Demontáž ohřívače kruhového, do průměru d 600 mm</t>
  </si>
  <si>
    <t>800-728</t>
  </si>
  <si>
    <t>998728202R00</t>
  </si>
  <si>
    <t>Přesun hmot pro vzduchotechniku v objektech výšky do 12 m</t>
  </si>
  <si>
    <t>762441112RT4</t>
  </si>
  <si>
    <t>Obložení atiky s dodávkou dřevoštěpkových desek, tloušťky 22 mm, 1 vrstva, upevněním šroubováním</t>
  </si>
  <si>
    <t>800-762</t>
  </si>
  <si>
    <t xml:space="preserve">(18,28+14,23)*2*0,52 : </t>
  </si>
  <si>
    <t xml:space="preserve">(7,28+17,65+8,85+15,87)*0,52 : </t>
  </si>
  <si>
    <t>59,6284</t>
  </si>
  <si>
    <t>76213610001R</t>
  </si>
  <si>
    <t>Montáž obkladu stěn z latí hoblov., mezery 4 - 6cm, včetně nátěru a kotvení, včetně dodávky řeziva,, hoblované latě 4/6 cm</t>
  </si>
  <si>
    <t xml:space="preserve">Zábradlí terasy 2.NP : 11,76*1 : </t>
  </si>
  <si>
    <t>11,76</t>
  </si>
  <si>
    <t>762332120R00</t>
  </si>
  <si>
    <t>Vázané konstrukce krovů montáž  střech pultových, sedlových, valbových, stanových čtvercového nebo obdélníkového půdorysu z řeziva, průřezové plochy přes 120 do 224 cm2</t>
  </si>
  <si>
    <t xml:space="preserve">80/220 : 11,5 : </t>
  </si>
  <si>
    <t xml:space="preserve">80/120 : 17,31 : </t>
  </si>
  <si>
    <t>28,81</t>
  </si>
  <si>
    <t>60515280R</t>
  </si>
  <si>
    <t>Hranol dřevina: SM; tl do 200 mm; š do 200 mm; dl do 6 000 mm</t>
  </si>
  <si>
    <t xml:space="preserve">80/220 : 11,5*0,08*0,22*1,1 : </t>
  </si>
  <si>
    <t xml:space="preserve">80/120 : 17,31*0,08*0,22*1,1 : </t>
  </si>
  <si>
    <t>0,55776</t>
  </si>
  <si>
    <t>762911121R00</t>
  </si>
  <si>
    <t>Impregnace řeziva tlakovakuová, ochrana proti dřevokazným houbám, plísním a dřevokaznému hmyzu , Hmota nátěrová</t>
  </si>
  <si>
    <t xml:space="preserve">80/220 : 11,5*0,08*0,22 : </t>
  </si>
  <si>
    <t xml:space="preserve">80/120 : 17,31*0,08*0,22 : </t>
  </si>
  <si>
    <t xml:space="preserve">fošna 50/180 : 10,74*0,05*0,18 : </t>
  </si>
  <si>
    <t>0,60372</t>
  </si>
  <si>
    <t>762795000R00</t>
  </si>
  <si>
    <t>Spojovací a ochranné prostředky hřebíky, svory, fiksační prkna, impregnace</t>
  </si>
  <si>
    <t>762332110R00</t>
  </si>
  <si>
    <t>Vázané konstrukce krovů montáž  střech pultových, sedlových, valbových, stanových čtvercového nebo obdélníkového půdorysu z řeziva, průřezové plochy do 120 cm2</t>
  </si>
  <si>
    <t xml:space="preserve">fošna 50/180 : 10,74 : </t>
  </si>
  <si>
    <t>10,74</t>
  </si>
  <si>
    <t>60510440R</t>
  </si>
  <si>
    <t>Fošna dřevina: jehličnatá; opracování: neomítané; tl = 50 mm; š do 200 mm; dl = 4 000 mm</t>
  </si>
  <si>
    <t xml:space="preserve">fošna 50/180 : 10,74*0,05*0,18*1,1 : </t>
  </si>
  <si>
    <t>0,10633</t>
  </si>
  <si>
    <t>998762202R00</t>
  </si>
  <si>
    <t>Přesun hmot pro konstrukce tesařské v objektech výšky do 12 m</t>
  </si>
  <si>
    <t>76430011R01</t>
  </si>
  <si>
    <t>Montáž okapnice balkony vč. dodávky okapnice</t>
  </si>
  <si>
    <t xml:space="preserve">S20 : 11,76 : </t>
  </si>
  <si>
    <t>764817138RT2</t>
  </si>
  <si>
    <t>Oplechování  zdí (atik), z lakovaného pozinkovaného plechu, rš 380 mm, dodávka + montáž lepením</t>
  </si>
  <si>
    <t>800-764</t>
  </si>
  <si>
    <t>včetně zhotovení rohů, spojů a dilatací</t>
  </si>
  <si>
    <t xml:space="preserve">r.š. 340 mm : : </t>
  </si>
  <si>
    <t xml:space="preserve">K7 : 6,16 : </t>
  </si>
  <si>
    <t xml:space="preserve">K8 : 3 : </t>
  </si>
  <si>
    <t>9,16</t>
  </si>
  <si>
    <t>764814525R00</t>
  </si>
  <si>
    <t>Závětrná lišta  , z lakovaného pozinkovaného plechu, rš 250 mm, dodávka a montáž</t>
  </si>
  <si>
    <t xml:space="preserve">K5 : 51,38+74,6 : </t>
  </si>
  <si>
    <t>125,98</t>
  </si>
  <si>
    <t>764919601R00</t>
  </si>
  <si>
    <t>Ostatní prvky ke střechám střešního okna, z lakovaného pozinkovaného plechu,  , montáž</t>
  </si>
  <si>
    <t>764816131RT2</t>
  </si>
  <si>
    <t>Oplechování parapetů z lakovaného pozinkovaného plechu, rš 305 mm, dodávka a montáž, včetně rohů, lepené lepidlem</t>
  </si>
  <si>
    <t>včetně rohů</t>
  </si>
  <si>
    <t xml:space="preserve">r.š. 265 mm : : </t>
  </si>
  <si>
    <t xml:space="preserve">K1 : 2,1*21 : </t>
  </si>
  <si>
    <t xml:space="preserve">K2 : 0,75*12 : </t>
  </si>
  <si>
    <t xml:space="preserve">K3 : 0,9*1 : </t>
  </si>
  <si>
    <t xml:space="preserve">K4 : 2,8*2 : </t>
  </si>
  <si>
    <t>764342821R00</t>
  </si>
  <si>
    <t>Demontáž ostatních kusových prvků demontáž lemování trub, konzol a držáků s dilatačním kloboučkem  na  hladké a drážkové krytině, průměru přes 75 do 100 mm, sklonu do 30°</t>
  </si>
  <si>
    <t>764342841R00</t>
  </si>
  <si>
    <t>Demontáž ostatních kusových prvků demontáž lemování trub, konzol a držáků s dilatačním kloboučkem  na  hladké a drážkové krytině, průměru přes 100 do 250 mm, sklonu do 30°</t>
  </si>
  <si>
    <t xml:space="preserve">D 150 mm : 1 : </t>
  </si>
  <si>
    <t xml:space="preserve">D 200 mm : 4 : </t>
  </si>
  <si>
    <t>764352810R00</t>
  </si>
  <si>
    <t>Demontáž žlabů podokapních půlkruhových rovných, rš 330 mm, sklonu do 30°</t>
  </si>
  <si>
    <t>764410850R00</t>
  </si>
  <si>
    <t>Demontáž oplechování parapetů rš od 100 do 330 mm</t>
  </si>
  <si>
    <t xml:space="preserve">1NP : 12,1+14,83+15,6 : </t>
  </si>
  <si>
    <t xml:space="preserve">0,9*9+0,8*6+2,4*3 : </t>
  </si>
  <si>
    <t xml:space="preserve">2NP : 15,9+14,83+15,6 : </t>
  </si>
  <si>
    <t xml:space="preserve">1,25+2,4*4 : </t>
  </si>
  <si>
    <t>119,81</t>
  </si>
  <si>
    <t>764430840R00</t>
  </si>
  <si>
    <t>Demontáž oplechování zdí a nadezdívek rš od 330 do 500 mm</t>
  </si>
  <si>
    <t xml:space="preserve">r.š. 42 : 16,3+8,25+16,2 : </t>
  </si>
  <si>
    <t xml:space="preserve">r.š. 330 : 1,15 : </t>
  </si>
  <si>
    <t xml:space="preserve">r.š. 400 : (18,28+14,23)*2 : </t>
  </si>
  <si>
    <t xml:space="preserve">7,12 : </t>
  </si>
  <si>
    <t>114,04</t>
  </si>
  <si>
    <t>764430850R00</t>
  </si>
  <si>
    <t>Demontáž oplechování zdí a nadezdívek rš 600 mm</t>
  </si>
  <si>
    <t xml:space="preserve">r.š. 650 : 7,6 : </t>
  </si>
  <si>
    <t>7649</t>
  </si>
  <si>
    <t>Dodávka a montáž zatepleného poklopu z lak. Pz  1800x1500 mm</t>
  </si>
  <si>
    <t xml:space="preserve">1,8*1,5 : </t>
  </si>
  <si>
    <t>2,7</t>
  </si>
  <si>
    <t>13851063R</t>
  </si>
  <si>
    <t>Výrobek plochý ocelový s povlakem - plech; hladký; tl = 0,60 mm; povrchová úprava: PES tl. 25 mikronů; s ochrannou fólií</t>
  </si>
  <si>
    <t xml:space="preserve">K6 : 2,8 : </t>
  </si>
  <si>
    <t>3,08</t>
  </si>
  <si>
    <t>998764202R00</t>
  </si>
  <si>
    <t>Přesun hmot pro konstrukce klempířské v objektech výšky do 12 m</t>
  </si>
  <si>
    <t>766661112R00</t>
  </si>
  <si>
    <t>Montáž dveřních křídel kompletizovaných otevíravých ,  , do ocelové nebo fošnové zárubně, jednokřídlových, šířky do 800 mm</t>
  </si>
  <si>
    <t>800-766</t>
  </si>
  <si>
    <t xml:space="preserve">L03 - 70 : 3 : </t>
  </si>
  <si>
    <t xml:space="preserve">P04 - 70 : 3 : </t>
  </si>
  <si>
    <t xml:space="preserve">L05 - 80 : 2 : </t>
  </si>
  <si>
    <t xml:space="preserve">L02 - 70 : 2 : </t>
  </si>
  <si>
    <t xml:space="preserve">P03 - 70 : 2 : </t>
  </si>
  <si>
    <t xml:space="preserve">L04 - 80 : 1 : </t>
  </si>
  <si>
    <t xml:space="preserve">L06 - 80 : 2 : </t>
  </si>
  <si>
    <t>766669116R00</t>
  </si>
  <si>
    <t>Montáž dveřních křídel kompletizovaných dokování  samozavírače na dřevěnou zárubeň</t>
  </si>
  <si>
    <t>766670011R00</t>
  </si>
  <si>
    <t>Montáž obložkové nebo rámové zárubně a dveřního křídla jednokřídlového</t>
  </si>
  <si>
    <t xml:space="preserve">P12 - 90 : 1 : </t>
  </si>
  <si>
    <t xml:space="preserve">L07 - 80 : 4 : </t>
  </si>
  <si>
    <t xml:space="preserve">P08 - 80 : 4 : </t>
  </si>
  <si>
    <t xml:space="preserve">L09 - 80 : 1 : </t>
  </si>
  <si>
    <t xml:space="preserve">L10 - 90 : 1 : </t>
  </si>
  <si>
    <t xml:space="preserve">P11 - 80 : 1 : </t>
  </si>
  <si>
    <t xml:space="preserve">P14 - 90 : 1 : </t>
  </si>
  <si>
    <t xml:space="preserve">L15 - 90 : 3 : </t>
  </si>
  <si>
    <t xml:space="preserve">P16 - 90 : 1 : </t>
  </si>
  <si>
    <t xml:space="preserve">P01 - 60 : 1 : </t>
  </si>
  <si>
    <t xml:space="preserve">P07 - 80 : 1 : </t>
  </si>
  <si>
    <t xml:space="preserve">L08 - 90 : 1 : </t>
  </si>
  <si>
    <t xml:space="preserve">P09 - 90 : 2 : </t>
  </si>
  <si>
    <t>766670013R00</t>
  </si>
  <si>
    <t>Montáž obložkové nebo rámové zárubně a dveřního křídla dveří dvoukřídlových</t>
  </si>
  <si>
    <t xml:space="preserve">O17 - 180 : 1 : </t>
  </si>
  <si>
    <t xml:space="preserve">O18 - 180 : 1 : </t>
  </si>
  <si>
    <t>766670021R00</t>
  </si>
  <si>
    <t xml:space="preserve">Doplňky ke dveřním křídlům - montáž </t>
  </si>
  <si>
    <t>766694111R00</t>
  </si>
  <si>
    <t>Ostatní montáž parapetních desek dřevěných pro jakékoliv upevnění   šířky do 300 mm, délky do 1000 mm</t>
  </si>
  <si>
    <t xml:space="preserve">E3 : 2 : </t>
  </si>
  <si>
    <t xml:space="preserve">E4 : 1 : </t>
  </si>
  <si>
    <t>766694114R00</t>
  </si>
  <si>
    <t>Ostatní montáž parapetních desek dřevěných pro jakékoliv upevnění   šířky do 300 mm, délky přes 2600 mm</t>
  </si>
  <si>
    <t xml:space="preserve">E5 : 2 : </t>
  </si>
  <si>
    <t>766694121R00</t>
  </si>
  <si>
    <t>Ostatní montáž parapetních desek dřevěných pro jakékoliv upevnění   šířky přes 300 mm, délky do 1000 mm</t>
  </si>
  <si>
    <t xml:space="preserve">E2 : 10 : </t>
  </si>
  <si>
    <t>766694123R00</t>
  </si>
  <si>
    <t>Ostatní montáž parapetních desek dřevěných pro jakékoliv upevnění   šířky přes 300 mm, délky přes 1600 do 2600 mm</t>
  </si>
  <si>
    <t xml:space="preserve">E1 : 21 : </t>
  </si>
  <si>
    <t>21</t>
  </si>
  <si>
    <t>766695213R00</t>
  </si>
  <si>
    <t>Ostatní montáž prahů dveří  jednokřídlých, šířky přes 100 mm</t>
  </si>
  <si>
    <t xml:space="preserve">4+8+17+12+1 : </t>
  </si>
  <si>
    <t>42</t>
  </si>
  <si>
    <t>766695233R00</t>
  </si>
  <si>
    <t>Ostatní montáž prahů dveří  dvoukřídlých, šířky přes 100 mm</t>
  </si>
  <si>
    <t>7666999</t>
  </si>
  <si>
    <t>Montáž obl. zárubně a křídla dveří  š. 90 cm EW 30 DP3 C</t>
  </si>
  <si>
    <t xml:space="preserve">L13 - 90 : 3 : </t>
  </si>
  <si>
    <t>76699</t>
  </si>
  <si>
    <t>Úprava dveří pro větracdí mřížku, D+M větrací mřížky</t>
  </si>
  <si>
    <t xml:space="preserve">P01 : 1 : </t>
  </si>
  <si>
    <t xml:space="preserve">L02 : 2 : </t>
  </si>
  <si>
    <t xml:space="preserve">P03 : 2 : </t>
  </si>
  <si>
    <t>L01</t>
  </si>
  <si>
    <t>D+M Al vnitřních dvěří se zárubní 2kř s nadsvětlíkem  1680x2800 mm - viz PD, panikové kování,, izolační dvojsklo</t>
  </si>
  <si>
    <t>P02</t>
  </si>
  <si>
    <t>D+M Al vnitřních dvěří se zárubní, 2 kř s nadsvětlíkem  1450x2800 mm - viz PD, panikové kování,, izolační dvojsklo</t>
  </si>
  <si>
    <t>7669950RAA</t>
  </si>
  <si>
    <t>Obklad stěn dřevěný na rošt, včetně roštu, včetně nátěrů a kotvení</t>
  </si>
  <si>
    <t>Podkladový rošt, obklad palubkami z měkkého dřeva šířky do 8 cm na pero a drážku, dodávka materiálu, nátěr dvojnásobný syntetickým lakem.</t>
  </si>
  <si>
    <t xml:space="preserve">U vstupního portálu : 17,22 : </t>
  </si>
  <si>
    <t>17,22</t>
  </si>
  <si>
    <t>54914622R</t>
  </si>
  <si>
    <t>kování interiérové kliky se štíty pro klíč; povrch - kliky pochromované TiN (zlatá); povrch - štíty leštěná nerez TiN (zlatá)</t>
  </si>
  <si>
    <t>54917260R</t>
  </si>
  <si>
    <t>zavírač dveří hydraulický hmotnost dveří 30 až 60 kg; š. dveří 900 mm; zlatá bronz</t>
  </si>
  <si>
    <t>60780013R</t>
  </si>
  <si>
    <t>parapet vnitřní š = 300 mm; materiál - povrch laminátová fólie 0,6 mm; materiál - jádro vlhkuodolná DTD 16 mm; dekor bílý</t>
  </si>
  <si>
    <t xml:space="preserve">E3 : 0,75*2 : </t>
  </si>
  <si>
    <t xml:space="preserve">E4 : 0,9*1 : </t>
  </si>
  <si>
    <t xml:space="preserve">E5 : 2,8*2 : </t>
  </si>
  <si>
    <t>9,2</t>
  </si>
  <si>
    <t>60780014R</t>
  </si>
  <si>
    <t>parapet vnitřní š = 350 mm; materiál - povrch laminátová fólie 0,6 mm; materiál - jádro vlhkuodolná DTD 16 mm; dekor bílý</t>
  </si>
  <si>
    <t xml:space="preserve">E1 : 2,1*21 : </t>
  </si>
  <si>
    <t xml:space="preserve">E2 : 0,75*10 : </t>
  </si>
  <si>
    <t>59,34</t>
  </si>
  <si>
    <t>61181505R</t>
  </si>
  <si>
    <t>Zárubeň dřevěná obložková, polodrážková (klasická); průchozí š = 600 mm; průchozí v = 1970 mm; tl. stěny 60 až 170 mm; povrchová úprava: dýha</t>
  </si>
  <si>
    <t>61181507R</t>
  </si>
  <si>
    <t>Zárubeň dřevěná obložková, polodrážková (klasická); průchozí š = 800 mm; průchozí v = 1970 mm; tl. stěny 60 až 170 mm; povrchová úprava: dýha</t>
  </si>
  <si>
    <t xml:space="preserve">L07 : 1 : </t>
  </si>
  <si>
    <t xml:space="preserve">P08 : 4 : </t>
  </si>
  <si>
    <t xml:space="preserve">L09 : 1 : </t>
  </si>
  <si>
    <t xml:space="preserve">P11 : 1 : </t>
  </si>
  <si>
    <t xml:space="preserve">L06 : 1 : </t>
  </si>
  <si>
    <t>8</t>
  </si>
  <si>
    <t>61181508R</t>
  </si>
  <si>
    <t>Zárubeň dřevěná obložková, polodrážková (klasická); průchozí š = 900 mm; průchozí v = 1970 mm; tl. stěny 60 až 170 mm; povrchová úprava: dýha</t>
  </si>
  <si>
    <t xml:space="preserve">L10 : 1 : </t>
  </si>
  <si>
    <t xml:space="preserve">P14 : 1 : </t>
  </si>
  <si>
    <t xml:space="preserve">L15 : 3 : </t>
  </si>
  <si>
    <t xml:space="preserve">L08 : 1 : </t>
  </si>
  <si>
    <t xml:space="preserve">P09 : 1 : </t>
  </si>
  <si>
    <t>7</t>
  </si>
  <si>
    <t>61181527R</t>
  </si>
  <si>
    <t>Zárubeň dřevěná obložková, polodrážková (klasická); průchozí š = 800 mm; průchozí v = 1970 mm; tl. stěny 180 až 250 mm; povrchová úprava: dýha</t>
  </si>
  <si>
    <t>61181528R</t>
  </si>
  <si>
    <t>Zárubeň dřevěná obložková, polodrážková (klasická); průchozí š = 900 mm; průchozí v = 1970 mm; tl. stěny 180 až 250 mm; povrchová úprava: dýha</t>
  </si>
  <si>
    <t>611815303R</t>
  </si>
  <si>
    <t>Zárubeň dřevěná obložková, polodrážková (klasická); průchozí š = 800 mm; průchozí v = 1970 mm; tl. stěny 260 až 350 mm; povrchová úprava: dýha</t>
  </si>
  <si>
    <t xml:space="preserve">L07 : 2 : </t>
  </si>
  <si>
    <t xml:space="preserve">P07 : 1 : </t>
  </si>
  <si>
    <t>611815304R</t>
  </si>
  <si>
    <t>Zárubeň dřevěná obložková, polodrážková (klasická); průchozí š = 900 mm; průchozí v = 1970 mm; tl. stěny 360 až 500 mm; povrchová úprava: dýha</t>
  </si>
  <si>
    <t xml:space="preserve">P16 : 1 : </t>
  </si>
  <si>
    <t>611815495</t>
  </si>
  <si>
    <t>Zárubeň obložková NORMAL š. 900 mm/tl. stěny 60-170 mm dýha buk, dub, jasan, EW 30 DP3C</t>
  </si>
  <si>
    <t xml:space="preserve">P12 : 2 : </t>
  </si>
  <si>
    <t xml:space="preserve">L13 : 2 : </t>
  </si>
  <si>
    <t>61181563R</t>
  </si>
  <si>
    <t>Zárubeň dřevěná obložková, polodrážková (klasická); průchozí š = 1850 mm; průchozí v = 1970 mm; tl. stěny 60 až 170 mm; povrchová úprava: dýha</t>
  </si>
  <si>
    <t xml:space="preserve">O17 : 1 : </t>
  </si>
  <si>
    <t xml:space="preserve">O18 : 1 : </t>
  </si>
  <si>
    <t>61187181R</t>
  </si>
  <si>
    <t>práh dub; š = 150 mm; l = 900,0 mm; tl = 20,0 mm</t>
  </si>
  <si>
    <t>61187361R</t>
  </si>
  <si>
    <t>práh buk; š = 150 mm; l = 600,0 mm; tl = 20,0 mm</t>
  </si>
  <si>
    <t>61187381R</t>
  </si>
  <si>
    <t>práh buk; š = 150 mm; l = 700,0 mm; tl = 20,0 mm</t>
  </si>
  <si>
    <t>61187401R</t>
  </si>
  <si>
    <t>práh buk; š = 150 mm; l = 800,0 mm; tl = 20,0 mm</t>
  </si>
  <si>
    <t>61187509R</t>
  </si>
  <si>
    <t>Prah bukový dl. 1600 mm, š. 150 mm, tl. 20 mm</t>
  </si>
  <si>
    <t>611</t>
  </si>
  <si>
    <t>Dodávka vnitřních dveří 1 kř 70/210 cm</t>
  </si>
  <si>
    <t xml:space="preserve">L03, P04 : 3+3 : </t>
  </si>
  <si>
    <t>612</t>
  </si>
  <si>
    <t>Dodávka vnitřních dveří 1 kř 80/210 cm</t>
  </si>
  <si>
    <t xml:space="preserve">L05, L04, P21 : 2+1+1 : </t>
  </si>
  <si>
    <t>613</t>
  </si>
  <si>
    <t xml:space="preserve">L06, L02, P03 : 1+2+2 : </t>
  </si>
  <si>
    <t>614</t>
  </si>
  <si>
    <t xml:space="preserve">L07, P08, L09, L10, P11, L05, L06, P07 : 4+4+1+1+1+2+2+1 : </t>
  </si>
  <si>
    <t>16</t>
  </si>
  <si>
    <t>615</t>
  </si>
  <si>
    <t>Dodávka vnitřních dveří 1 kř 90/210 cm</t>
  </si>
  <si>
    <t xml:space="preserve">P12, P14, L15, P16, L19, P20 : 1+1+2+1+2+1 : </t>
  </si>
  <si>
    <t>616</t>
  </si>
  <si>
    <t>Dodávka vnitřních dveří 1 kř 60/210 cm</t>
  </si>
  <si>
    <t>617</t>
  </si>
  <si>
    <t xml:space="preserve">L08, P09 : 1+2 : </t>
  </si>
  <si>
    <t>61192</t>
  </si>
  <si>
    <t>Dodávka dveří dvoukřídlých  180/197 cm, O17, O18</t>
  </si>
  <si>
    <t>61193</t>
  </si>
  <si>
    <t>L/13 Dodávka dveří 900x2100 mm 1 kř s pož odoloností EW 30DP3-C</t>
  </si>
  <si>
    <t>998766202R00</t>
  </si>
  <si>
    <t>Přesun hmot pro konstrukce truhlářské v objektech výšky do 12 m</t>
  </si>
  <si>
    <t>767586206RV5</t>
  </si>
  <si>
    <t>Montáž podhledů lamelových a kazetových Podhledy podhled minerální, se skrytou hranou</t>
  </si>
  <si>
    <t>800-767</t>
  </si>
  <si>
    <t xml:space="preserve">101,105,106,111,112,119,120,121,123,131 : 18,06+3,8+4,33+12,95+16,88+18,62+9,04+5,3+24,1+16,06+7,52 : </t>
  </si>
  <si>
    <t xml:space="preserve">102 : 2,48*(2,57+0,15) : </t>
  </si>
  <si>
    <t xml:space="preserve">132 : 81,48-10*6,35 : </t>
  </si>
  <si>
    <t xml:space="preserve">201,203-205,207 : 38,77+34,79+36,41+52,66+10,29 : </t>
  </si>
  <si>
    <t>334,3056</t>
  </si>
  <si>
    <t>767914830R00</t>
  </si>
  <si>
    <t>Demontáž oplocení demontáž rámového oplocení, výšky do 2,0 m</t>
  </si>
  <si>
    <t xml:space="preserve">pozn 12 : 13 : </t>
  </si>
  <si>
    <t>13</t>
  </si>
  <si>
    <t>767996801R00</t>
  </si>
  <si>
    <t>Demontáž ostatních doplňků staveb atypických konstrukcí  o hmotnosti přes 20 do 50 kg</t>
  </si>
  <si>
    <t>kg</t>
  </si>
  <si>
    <t xml:space="preserve">stříška krček : 40 : </t>
  </si>
  <si>
    <t xml:space="preserve">přístřešek vstupu : 200 : </t>
  </si>
  <si>
    <t xml:space="preserve">POZN 3 SLOUPY : 14*8 : </t>
  </si>
  <si>
    <t>352</t>
  </si>
  <si>
    <t>767392122T01</t>
  </si>
  <si>
    <t>Montáž krytiny střech, tvar. plechem, šroubováním, včetně dodávky trapézového plechu T50 pozink tl., 0,75 mm</t>
  </si>
  <si>
    <t xml:space="preserve">2NP : 31,11 : </t>
  </si>
  <si>
    <t>31,11</t>
  </si>
  <si>
    <t>76758711T00</t>
  </si>
  <si>
    <t>Nosný rošt podhledu,kazeta 1200x600x25mm</t>
  </si>
  <si>
    <t>76758712T00</t>
  </si>
  <si>
    <t>Nosný rošt podhledu,kazeta 600x600x25mm</t>
  </si>
  <si>
    <t>67,5</t>
  </si>
  <si>
    <t>767587211R00</t>
  </si>
  <si>
    <t>Montáž podhledů lamelových a kazetových Podhledy podhled minerální,  , 600x600 mm, včetně dodávky kazet</t>
  </si>
  <si>
    <t>767995</t>
  </si>
  <si>
    <t>Výroba, dodávka a montáž OK přístavby, žár. zinkováno, vč. kotvení, spojovacího materiálu a pod.</t>
  </si>
  <si>
    <t xml:space="preserve">HEA 200 : 557,5 : </t>
  </si>
  <si>
    <t xml:space="preserve">I 180 : 1335,1 : </t>
  </si>
  <si>
    <t xml:space="preserve">I 160 : 238 : </t>
  </si>
  <si>
    <t xml:space="preserve">jäkl QRO 40x4 : 4,6 : </t>
  </si>
  <si>
    <t xml:space="preserve">QRO 160x6,3 : 66,4 : </t>
  </si>
  <si>
    <t xml:space="preserve">HEB 200 : 3383,4 : </t>
  </si>
  <si>
    <t>5585</t>
  </si>
  <si>
    <t>7679785</t>
  </si>
  <si>
    <t>Výroba, dodávka a montáž OK zábradlí, žár. zinkováno, vč. kotvení, spojovacího materiálu a pod.</t>
  </si>
  <si>
    <t xml:space="preserve">Zábradlí terasy 2.NP : : </t>
  </si>
  <si>
    <t xml:space="preserve">sloupky 50/50 : 1,2*6,56*13*1,1 : </t>
  </si>
  <si>
    <t xml:space="preserve">heb 200 : 12,5*61,3*1,1 : </t>
  </si>
  <si>
    <t>955,4446</t>
  </si>
  <si>
    <t>7679785.1</t>
  </si>
  <si>
    <t>Výroba, dodávka a montáž ocell. prvků vč. nátěrů  a kotvení</t>
  </si>
  <si>
    <t xml:space="preserve">L úhelník 150/150 kotvený k bet.strop.desce : 23*11,5*1,1 : </t>
  </si>
  <si>
    <t xml:space="preserve">L úhelník 70/70 kotvený k bet.strop.desce : 17,31*6,24*1,1 : </t>
  </si>
  <si>
    <t>409,76584</t>
  </si>
  <si>
    <t>7679786</t>
  </si>
  <si>
    <t>Ocelové plotny pro kotvvení zábradlí D+M</t>
  </si>
  <si>
    <t xml:space="preserve">13 : </t>
  </si>
  <si>
    <t>7679951</t>
  </si>
  <si>
    <t>Dodávka a montáž záchytné konstrukce na komínu, žárově zinkováno</t>
  </si>
  <si>
    <t>7679952</t>
  </si>
  <si>
    <t>Dodávka a montáž čapího hnízdiště na komínu, žárově zinkováno</t>
  </si>
  <si>
    <t>7679963</t>
  </si>
  <si>
    <t>Plech P10 s vypálením písmenem "G", rozměr plechu 2,8x2,95 m, D+M</t>
  </si>
  <si>
    <t xml:space="preserve">1 : </t>
  </si>
  <si>
    <t>SR</t>
  </si>
  <si>
    <t>Dodávka a montáž čistící rohože, vana, odpad</t>
  </si>
  <si>
    <t xml:space="preserve">SR1 : 1,7*0,9 : </t>
  </si>
  <si>
    <t xml:space="preserve">SR2 : 1,9*0,9 : </t>
  </si>
  <si>
    <t xml:space="preserve">SR3 : 1,8*0,8*2 : </t>
  </si>
  <si>
    <t>6,12</t>
  </si>
  <si>
    <t>TR</t>
  </si>
  <si>
    <t>Dodávka a montáž čistícírohože</t>
  </si>
  <si>
    <t xml:space="preserve">TR1 : 3,4*2,75 : </t>
  </si>
  <si>
    <t xml:space="preserve">TR2 : 1,8*0,8*2 : </t>
  </si>
  <si>
    <t xml:space="preserve">TR3 : 1,35*3,55 : </t>
  </si>
  <si>
    <t>17,02</t>
  </si>
  <si>
    <t>Z1</t>
  </si>
  <si>
    <t>Dodávka a montáž žebříku s košem na střechu, pomosný žebřík, kotvení, povrchová úprava - viz PD</t>
  </si>
  <si>
    <t>Z5</t>
  </si>
  <si>
    <t>Střešní výlez - horní víko - zámeč. výrobek Z5, D+M</t>
  </si>
  <si>
    <t>Z6</t>
  </si>
  <si>
    <t>Vchodová stříška - prvek Z6, D+M vč. kotvení</t>
  </si>
  <si>
    <t>Z</t>
  </si>
  <si>
    <t>D+M Záchytný systém (kotvy, lano)</t>
  </si>
  <si>
    <t>998767202R00</t>
  </si>
  <si>
    <t>Přesun hmot pro kovové stavební doplňk. konstrukce v objektech výšky do 12 m</t>
  </si>
  <si>
    <t>771101210R00</t>
  </si>
  <si>
    <t>Příprava podkladu pod dlažby penetrace podkladu pod dlažby</t>
  </si>
  <si>
    <t>800-771</t>
  </si>
  <si>
    <t>771570014RAI</t>
  </si>
  <si>
    <t>Dlažba z dlaždic keramických 300 x 300 mm, položených do tmele,  , bez dodávky dlažby</t>
  </si>
  <si>
    <t>AP-PSV</t>
  </si>
  <si>
    <t>POL2_7</t>
  </si>
  <si>
    <t>položka obsahuje i provedení soklíku, provedení koutů a hran</t>
  </si>
  <si>
    <t xml:space="preserve">S14 : 38,37+6+10,29+4,35+7,77+4,14+2,07+6,17+18,94 : </t>
  </si>
  <si>
    <t xml:space="preserve">S9 : 9,24 : </t>
  </si>
  <si>
    <t xml:space="preserve">S10 : 18,06+3,8+3,76+2,06+1,55+2,72+7,14+7,38+9,04+5,3+24,1+5,08+16,06+3,8+5+1,33*2+2,85+1,5*2+7,52+81,48+3,86 : </t>
  </si>
  <si>
    <t>323,56</t>
  </si>
  <si>
    <t>597642</t>
  </si>
  <si>
    <t>Dlažba  300x300x9 mm S9, Rio Negro</t>
  </si>
  <si>
    <t xml:space="preserve">9,24 : </t>
  </si>
  <si>
    <t>10,626</t>
  </si>
  <si>
    <t>59764203R</t>
  </si>
  <si>
    <t>Dlažba keramická bez glazury (UGL); tl. = 9,0 mm; a = 298 mm; b = 298 mm; nasákavost = 0,5 %; protiskluznost: R9; povrch: hladký, matný; barva: šedá</t>
  </si>
  <si>
    <t>112,815</t>
  </si>
  <si>
    <t>597643</t>
  </si>
  <si>
    <t>Keramická protiskluzná dlažba 300x300 x9 mm S10</t>
  </si>
  <si>
    <t>248,653</t>
  </si>
  <si>
    <t>998771202R00</t>
  </si>
  <si>
    <t>Přesun hmot pro podlahy z dlaždic v objektech výšky do 12 m</t>
  </si>
  <si>
    <t>77554</t>
  </si>
  <si>
    <t>Položení podlahoviny vinyl - schody vč hran a soklíku</t>
  </si>
  <si>
    <t>schod</t>
  </si>
  <si>
    <t>775540044RAC</t>
  </si>
  <si>
    <t>Podlaha lamelová, nášlap vinyl, lamela tl. 8mm, jádro se skelným vláknem</t>
  </si>
  <si>
    <t xml:space="preserve">18,43+12,26 : </t>
  </si>
  <si>
    <t xml:space="preserve">34,79+36,41+52,66 : </t>
  </si>
  <si>
    <t>154,55</t>
  </si>
  <si>
    <t>998775202R00</t>
  </si>
  <si>
    <t>Přesun hmot pro podlahy vlysové a parketové v objektech výšky do 12 m</t>
  </si>
  <si>
    <t>800-775</t>
  </si>
  <si>
    <t>776200810RT3</t>
  </si>
  <si>
    <t>Demontáž povlakových podlah ze schodišťových stupňů lepených, bez podložky, z ploch do 5 m2</t>
  </si>
  <si>
    <t xml:space="preserve">1,18*3,3*2 : </t>
  </si>
  <si>
    <t>7,788</t>
  </si>
  <si>
    <t>776200830RT1</t>
  </si>
  <si>
    <t xml:space="preserve">Demontáž povlakových podlah ze schodišťových stupňů odstranění hran scodišťových stupňů a uložení na hromady,  ,  </t>
  </si>
  <si>
    <t xml:space="preserve">1,18*22 : </t>
  </si>
  <si>
    <t>25,96</t>
  </si>
  <si>
    <t>776401800RT1</t>
  </si>
  <si>
    <t>Demontáž soklíků nebo lišt pryžových nebo PVC odstranění a uložení na hromady</t>
  </si>
  <si>
    <t xml:space="preserve">101 : (2,3+1,7)*2 : </t>
  </si>
  <si>
    <t xml:space="preserve">105 : (1,5+1,95)*2 : </t>
  </si>
  <si>
    <t xml:space="preserve">106 : (13,65+12,72+0,75*3+0,35*2)*2 : </t>
  </si>
  <si>
    <t xml:space="preserve">108 : (1,83+2,87)*2 : </t>
  </si>
  <si>
    <t xml:space="preserve">110 : (2,57+7,53)*2 : </t>
  </si>
  <si>
    <t xml:space="preserve">111 : (2,48+7,53)*2 : </t>
  </si>
  <si>
    <t xml:space="preserve">114 : (1,3+2,66)*2 : </t>
  </si>
  <si>
    <t xml:space="preserve">122 : (2,08+1,06)*2 : </t>
  </si>
  <si>
    <t xml:space="preserve">123 : (2,08+1,57)*2 : </t>
  </si>
  <si>
    <t xml:space="preserve">124 : (3,27+2,73)*2 : </t>
  </si>
  <si>
    <t xml:space="preserve">201 : (4,46+0,42+7,53)*2 : </t>
  </si>
  <si>
    <t xml:space="preserve">205 : (1,5+1,95)*2 : </t>
  </si>
  <si>
    <t xml:space="preserve">206 : (13,65+12,77+0,75*3+0,35*2)*2 : </t>
  </si>
  <si>
    <t xml:space="preserve">208 : (1,83+2,87)*2 : </t>
  </si>
  <si>
    <t xml:space="preserve">210 : (2,57+7,53)*2 : </t>
  </si>
  <si>
    <t xml:space="preserve">214 : (1,2+2,66)*2 : </t>
  </si>
  <si>
    <t xml:space="preserve">215 : (1+1,26)*2 : </t>
  </si>
  <si>
    <t>288,96</t>
  </si>
  <si>
    <t>776511810R00</t>
  </si>
  <si>
    <t>Odstranění povlakových podlah z nášlapné plochy lepených, bez podložky, z ploch přes 20 m2</t>
  </si>
  <si>
    <t xml:space="preserve">101,105,106,108,110,111,114-122,124 : 3,84+2,93+122,08+5,29+18,57+18,84+3,25+2,2+3,15+8,27 : </t>
  </si>
  <si>
    <t xml:space="preserve">201,205,206,208,210,214,215 : 23,12+2,93+122,26+5,35+18,58+3,19+1,26 : </t>
  </si>
  <si>
    <t>365,11</t>
  </si>
  <si>
    <t>776520110RAC</t>
  </si>
  <si>
    <t>Podlahy povlakové z PVC z podlahoviny dřevité moučky a pryskyřice, tl. 2,5 mm, z pásů, včetně soklíku, včetně vyrovnání podkladu samonivelační stěrkou</t>
  </si>
  <si>
    <t>lepení a dodávka podlahoviny z PVC, bez podkladu. Svaření podlahoviny. Dodávka a lepení podlahových soklíků z měkčeného PVC. Pastování a vyleštění podlah.</t>
  </si>
  <si>
    <t>polymer-křemičitého pojiva; funkce: zpevnění povrchu, úprava savosti; ředidlo: voda (disperzní)</t>
  </si>
  <si>
    <t xml:space="preserve">1NP : 4,3+12,95+16,88+18,62+17,15+13,54+20,91+2,77+10,23+2,25 : </t>
  </si>
  <si>
    <t>119,6</t>
  </si>
  <si>
    <t>998776202R00</t>
  </si>
  <si>
    <t>Přesun hmot pro podlahy povlakové v objektech výšky do 12 m</t>
  </si>
  <si>
    <t>781101210R00</t>
  </si>
  <si>
    <t>Příprava podkladu pod obklady penetrace podkladu pod obklady</t>
  </si>
  <si>
    <t>781497111RS3</t>
  </si>
  <si>
    <t xml:space="preserve">Lišty k obkladům profil ukončovací leštěný hliník, uložení do tmele, výška profilu 10 mm,  </t>
  </si>
  <si>
    <t xml:space="preserve">103 : (2+1,9)*2+2*2 : </t>
  </si>
  <si>
    <t xml:space="preserve">104 : (2+1,88)*2+2*2 : </t>
  </si>
  <si>
    <t xml:space="preserve">107 : (1,72+1,2)*2+2*1,5 : </t>
  </si>
  <si>
    <t xml:space="preserve">108 : (1,72+0,9)*2+2*2 : </t>
  </si>
  <si>
    <t xml:space="preserve">109 : (1,72+1,58)*2+2*1,5 : </t>
  </si>
  <si>
    <t xml:space="preserve">118 : ((2,85+2,66)*2-0,8-0,7)+(1,5+0,9)*2+2*1,5 : </t>
  </si>
  <si>
    <t xml:space="preserve">124 : (2+1,9)*2+2*2*2 : </t>
  </si>
  <si>
    <t xml:space="preserve">125 : (1,8+3,05)*2+2*2*3 : </t>
  </si>
  <si>
    <t xml:space="preserve">126 : (0,9+1,475)*2+2*2 : </t>
  </si>
  <si>
    <t xml:space="preserve">127 : (0,9+1,475)*2+2*2 : </t>
  </si>
  <si>
    <t xml:space="preserve">128 : (1,55+1,9)*2+2*2*3 : </t>
  </si>
  <si>
    <t xml:space="preserve">129,130 : (1,65+0,9)*2+2*2*2 : </t>
  </si>
  <si>
    <t xml:space="preserve">209 : (2,1+2,1)*2+2*2*3+((1+1,68)*2+2*2)*2 : </t>
  </si>
  <si>
    <t xml:space="preserve">210 : (2,3+1,8)*2+2*2 : </t>
  </si>
  <si>
    <t xml:space="preserve">211 : (2,3+0,9)*2+2*1,5 : </t>
  </si>
  <si>
    <t xml:space="preserve">212 : (2,3+1,41)*2+2*2*3+((0,9+1,68)*2+2*2)*2 : </t>
  </si>
  <si>
    <t>254,02</t>
  </si>
  <si>
    <t>781470014RAI</t>
  </si>
  <si>
    <t xml:space="preserve">Obklad vnitřní keramický 300 x 300 mm, do malty, bez dodávky obkladu,  </t>
  </si>
  <si>
    <t>z dlaždic keramických kladených do malty, včetně spárování a podílu práce v omezeném prostoru a na malých plochách.</t>
  </si>
  <si>
    <t>z dlaždic keramických kladených do malty, včetně spárování a podílu práce v omezeném prostoru a na malých plochách. Vč. vykružování otvorů do obkladů</t>
  </si>
  <si>
    <t>597813708R</t>
  </si>
  <si>
    <t>Obklad keramický typ: běžný; s glazurou (GL); tl. = 7,0 mm; a = 250 mm; b = 330 mm; povrch: hladký, matný; barva: světle šedá</t>
  </si>
  <si>
    <t>POL3_</t>
  </si>
  <si>
    <t xml:space="preserve">Odkaz na mn. položky pořadí 314 : 218,13400 : </t>
  </si>
  <si>
    <t>235,58472</t>
  </si>
  <si>
    <t>998781202R00</t>
  </si>
  <si>
    <t>Přesun hmot pro obklady keramické v objektech výšky do 12 m</t>
  </si>
  <si>
    <t>783001R</t>
  </si>
  <si>
    <t>Očištění, odmaštění, odrezivění + 1x základní nátěr + 1x vrchní nátěr OK</t>
  </si>
  <si>
    <t xml:space="preserve">stupadla komín : 15*5 : </t>
  </si>
  <si>
    <t xml:space="preserve">žebřík ke komínové lávce : 40 : </t>
  </si>
  <si>
    <t xml:space="preserve">revizní lávka : 65 : </t>
  </si>
  <si>
    <t xml:space="preserve">madlo : 25 : </t>
  </si>
  <si>
    <t>205</t>
  </si>
  <si>
    <t>783002R</t>
  </si>
  <si>
    <t>Stávaj. zábradlí - Ošetření OK zábradlí novým nátěrem + nátěr stávaj. dřev. madel bez. lakem</t>
  </si>
  <si>
    <t>kompl</t>
  </si>
  <si>
    <t>783222110R00</t>
  </si>
  <si>
    <t>Nátěry kov.stavebních doplňk.konstrukcí syntetické 2x email,  , Hmota nátěrová typ: email; funkce: protikorozní, dekorační, proti povětrnostním vlivům; barva: dle vzorníku</t>
  </si>
  <si>
    <t>800-783</t>
  </si>
  <si>
    <t xml:space="preserve">zárubně : 1,3*44 : </t>
  </si>
  <si>
    <t>57,2</t>
  </si>
  <si>
    <t>783903811R00</t>
  </si>
  <si>
    <t>Ostatní práce odmaštění chemickými rozpuštědly</t>
  </si>
  <si>
    <t xml:space="preserve">Odkaz na mn. položky pořadí 317 : 57,20000 : </t>
  </si>
  <si>
    <t>784191301R00</t>
  </si>
  <si>
    <t>Příprava povrchu Penetrace (napouštění) podkladu protiplísňová, jednonásobná</t>
  </si>
  <si>
    <t>800-784</t>
  </si>
  <si>
    <t xml:space="preserve">76,72000 : </t>
  </si>
  <si>
    <t xml:space="preserve">129,34 : </t>
  </si>
  <si>
    <t xml:space="preserve">9,24000 : </t>
  </si>
  <si>
    <t xml:space="preserve">28,00000 : </t>
  </si>
  <si>
    <t xml:space="preserve">1541,11820 : </t>
  </si>
  <si>
    <t>1784,4182</t>
  </si>
  <si>
    <t>784195222R00</t>
  </si>
  <si>
    <t>Malby z malířských směsí otěruvzdorných,  , barevné, dvojnásobné, Hmota nátěrová typ: malířská; funkce: dekorační; barva: bílá; lesk: matný (G3)</t>
  </si>
  <si>
    <t>210220021R00</t>
  </si>
  <si>
    <t xml:space="preserve">Montáž uzemňovacího vedení v zemi, včetně svorek, propojení a izolace spojů, z profilů ocelových pozinkovaných  (FeZn), průřezu do 120 mm2,  </t>
  </si>
  <si>
    <t>POL1_9</t>
  </si>
  <si>
    <t xml:space="preserve">6,15+1+7+2,6+1,8+9 : </t>
  </si>
  <si>
    <t>27,55</t>
  </si>
  <si>
    <t>2109</t>
  </si>
  <si>
    <t>Demontáž hromosvodu</t>
  </si>
  <si>
    <t xml:space="preserve">8*3+4,5*3 : </t>
  </si>
  <si>
    <t>37,5</t>
  </si>
  <si>
    <t>21091</t>
  </si>
  <si>
    <t>Demontáž a přemístění stožáru VO</t>
  </si>
  <si>
    <t>v novém umístění vč. výkopu a betonáže patky sloupu, připojení a revize</t>
  </si>
  <si>
    <t>D+M Výtahová šachta</t>
  </si>
  <si>
    <t>979086112R00</t>
  </si>
  <si>
    <t>Vodorovná doprava suti a vybouraných hmot nakládání nebo překládání suti a vybouraných hmot na, dopravní prostředek při vodorovné dopravě,  ,</t>
  </si>
  <si>
    <t>bez naložení, s vyložením a hrubým urovnáním</t>
  </si>
  <si>
    <t>979011111R00</t>
  </si>
  <si>
    <t>Svislá doprava suti a vybouraných hmot za prvé podlaží nad nebo pod základním podlažím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</si>
  <si>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</si>
  <si>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</si>
  <si>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</si>
  <si>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</si>
  <si>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</si>
  <si>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</si>
  <si>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</si>
  <si>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</si>
  <si>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979990101R00</t>
  </si>
  <si>
    <t>Poplatek za uložení, směsi betonu a cihel,  , skupina 17 01 01 a 17 01 02 z Katalogu odpadů</t>
  </si>
  <si>
    <t>RTS 23/ II</t>
  </si>
  <si>
    <t>979990111R00</t>
  </si>
  <si>
    <t>Poplatek za uložení, tašky, stavební keramika,  , skupina 17 01 03 z Katalogu odpadů</t>
  </si>
  <si>
    <t>979990121R00</t>
  </si>
  <si>
    <t>Poplatek za uložení, asfaltové pásy,  , skupina 17 03 02 z Katalogu odpadů</t>
  </si>
  <si>
    <t>979990141R00</t>
  </si>
  <si>
    <t>Poplatek za uložení, polystyren+omítka,  , skupina 17 06 04 z Katalogu odpadů</t>
  </si>
  <si>
    <t>979990162R00</t>
  </si>
  <si>
    <t>Poplatek za uložení, dřevo+sklo,  , skupina 17 09 04 z Katalogu odpadů</t>
  </si>
  <si>
    <t>979990181R00</t>
  </si>
  <si>
    <t>Poplatek za uložení, PVC podlahová krytina,  , skupina 20 03 07 z Katalogu odpadů</t>
  </si>
  <si>
    <t>005121 R</t>
  </si>
  <si>
    <t>Zařízení staveniště</t>
  </si>
  <si>
    <t>Soubor</t>
  </si>
  <si>
    <t>2,4%</t>
  </si>
  <si>
    <t>Zařízení, provoz a likvidace zařízení staveniště</t>
  </si>
  <si>
    <t>zřízení přípojek vody a energie</t>
  </si>
  <si>
    <t>mobilní WC</t>
  </si>
  <si>
    <t>005122 R</t>
  </si>
  <si>
    <t>Provozní vlivy</t>
  </si>
  <si>
    <t>1%</t>
  </si>
  <si>
    <t>005124010R</t>
  </si>
  <si>
    <t>Koordinační činnost</t>
  </si>
  <si>
    <t>VRN</t>
  </si>
  <si>
    <t>POL99_2</t>
  </si>
  <si>
    <t>2%</t>
  </si>
  <si>
    <t>005211080R</t>
  </si>
  <si>
    <t xml:space="preserve">Bezpečnostní a hygienická opatření na staveništi </t>
  </si>
  <si>
    <t>0,3%</t>
  </si>
  <si>
    <t>SUM</t>
  </si>
  <si>
    <t>END</t>
  </si>
  <si>
    <t>122202202R00</t>
  </si>
  <si>
    <t>Odkopávky a prokopávky pro silnice v hornině 3 přes 100 do 1 000 m3</t>
  </si>
  <si>
    <t>s přemístěním výkopku v příčných profilech na vzdálenost do 15 m nebo s naložením na dopravní prostředek.</t>
  </si>
  <si>
    <t xml:space="preserve">chodník : (18+475)*0,26 : </t>
  </si>
  <si>
    <t xml:space="preserve">parkoviště : 360*0,51 : </t>
  </si>
  <si>
    <t xml:space="preserve">komunikace : 560*0,52 : </t>
  </si>
  <si>
    <t xml:space="preserve">zpevněná plocha : 20*0,26 : </t>
  </si>
  <si>
    <t>608,18</t>
  </si>
  <si>
    <t>122202209R00</t>
  </si>
  <si>
    <t>Odkopávky a prokopávky pro silnice v hornině 3 příplatek za lepivost horniny</t>
  </si>
  <si>
    <t xml:space="preserve">Odkaz na mn. položky pořadí 1 : 608,18000 : </t>
  </si>
  <si>
    <t>139601102R00</t>
  </si>
  <si>
    <t>Ruční výkop jam, rýh a šachet v hornině 3</t>
  </si>
  <si>
    <t xml:space="preserve">9*0,5 : </t>
  </si>
  <si>
    <t>4,5</t>
  </si>
  <si>
    <t xml:space="preserve">k zásypu : -600*0,3 : </t>
  </si>
  <si>
    <t>428,18</t>
  </si>
  <si>
    <t xml:space="preserve">Odkaz na mn. položky pořadí 4 : 428,18000 : </t>
  </si>
  <si>
    <t>180402111R00</t>
  </si>
  <si>
    <t>Založení trávníku parkový trávník, výsevem, v rovině nebo na svahu do 1:5</t>
  </si>
  <si>
    <t>823-1</t>
  </si>
  <si>
    <t>na půdě předem připravené s pokosením, naložením, odvozem odpadu do 20 km a se složením,</t>
  </si>
  <si>
    <t>181006114R00</t>
  </si>
  <si>
    <t>Rozprostření zemin schopných zúrodnění sklon svahu do 1:5, tloušťka přes 200 do 300 mm</t>
  </si>
  <si>
    <t>v rovině a ve sklonu do 1:5 ve sklonu přes 1:5</t>
  </si>
  <si>
    <t xml:space="preserve">chodník : 18+475+20 : </t>
  </si>
  <si>
    <t xml:space="preserve">parkoviště : 360 : </t>
  </si>
  <si>
    <t xml:space="preserve">komunikace : 560 : </t>
  </si>
  <si>
    <t>1433</t>
  </si>
  <si>
    <t>979999979R00</t>
  </si>
  <si>
    <t>Poplatek za recyklaci, beton silně vyztužený, kusovost do 1600 cm2, skupina 17 01 01 z Katalogu odpadů</t>
  </si>
  <si>
    <t>RTS 25/ I</t>
  </si>
  <si>
    <t>183403114R00</t>
  </si>
  <si>
    <t>Obdělávání půdy kultivátorováním, v rovině nebo na svahu 1:5</t>
  </si>
  <si>
    <t>184102116R00</t>
  </si>
  <si>
    <t xml:space="preserve">Výsadba dřevin s balem průměr přes 600 do 800 mm, v rovině nebo na svahu do 1:5,  </t>
  </si>
  <si>
    <t>do předem vyhloubené jamky se zalitím,</t>
  </si>
  <si>
    <t>185803111R00</t>
  </si>
  <si>
    <t>Ošetření trávníku v rovině nebo na svahu do 1:5</t>
  </si>
  <si>
    <t>bez ohledu na způsob založení, tj. pokosení se shrabáním, naložením shrabků na dopravní prostředek s odvezením do 20 km a se složením,</t>
  </si>
  <si>
    <t xml:space="preserve">228 : </t>
  </si>
  <si>
    <t>00572400R</t>
  </si>
  <si>
    <t>směs travní parková, pro běžnou zátěž</t>
  </si>
  <si>
    <t>026</t>
  </si>
  <si>
    <t>Dodávka a ošetení stromu</t>
  </si>
  <si>
    <t>564231111R00</t>
  </si>
  <si>
    <t>Podklad nebo podsyp ze štěrkopísku tloušťka po zhutnění 100 mm, Kamenivo přírodní těžené; bez stanovené kvality; frakce 0,0 až 32,0 mm</t>
  </si>
  <si>
    <t>s rozprostřením, vlhčením a zhutněním</t>
  </si>
  <si>
    <t xml:space="preserve">496,5+324,8 : </t>
  </si>
  <si>
    <t>821,3</t>
  </si>
  <si>
    <t>564831111R00</t>
  </si>
  <si>
    <t>Podklad ze štěrkodrti s rozprostřením a zhutněním frakce 0-63 mm, tloušťka po zhutnění 100 mm, Kamenivo přírodní drcené; bez stanovené kvality; frakce 0,0 až 63,0 mm</t>
  </si>
  <si>
    <t xml:space="preserve">8/16 : 496,5+324,8 : </t>
  </si>
  <si>
    <t>564851111R00</t>
  </si>
  <si>
    <t>Podklad ze štěrkodrti s rozprostřením a zhutněním frakce 0-63 mm, tloušťka po zhutnění 150 mm, Kamenivo přírodní drcené; bez stanovené kvality; frakce 0,0 až 63,0 mm</t>
  </si>
  <si>
    <t xml:space="preserve">chodník : 421,6 : </t>
  </si>
  <si>
    <t xml:space="preserve">18 : </t>
  </si>
  <si>
    <t>439,6</t>
  </si>
  <si>
    <t>564861111RT2</t>
  </si>
  <si>
    <t>Podklad ze štěrkodrti s rozprostřením a zhutněním frakce 0-32 mm, tloušťka po zhutnění 200 mm, Kamenivo přírodní drcené; bez stanovené kvality; frakce 0,0 až 32,0 mm</t>
  </si>
  <si>
    <t>567211215R00</t>
  </si>
  <si>
    <t>Podklad z prostého betonu třídy II., tloušťky 150 mm</t>
  </si>
  <si>
    <t xml:space="preserve">Odkaz na mn. položky pořadí 29 : 228,20000*0,25 : </t>
  </si>
  <si>
    <t xml:space="preserve">Odkaz na mn. položky pořadí 30 : 149,60000*0,3 : </t>
  </si>
  <si>
    <t xml:space="preserve">Odkaz na mn. položky pořadí 31 : 19,45000*0,3 : </t>
  </si>
  <si>
    <t>107,765</t>
  </si>
  <si>
    <t>596215041R00</t>
  </si>
  <si>
    <t>Kladení zámkové dlažby do drtě tloušťka dlažby 80 mm, tloušťka lože 50 mm, Kamenivo přírodní drcené; frakce 4,0 až 8,0 mm</t>
  </si>
  <si>
    <t xml:space="preserve">parkoviště : 324,8 : </t>
  </si>
  <si>
    <t xml:space="preserve">komunikace : 496,5 : </t>
  </si>
  <si>
    <t xml:space="preserve">zpevněná plocha : 18 : </t>
  </si>
  <si>
    <t>839,3</t>
  </si>
  <si>
    <t>596291111R00</t>
  </si>
  <si>
    <t>Řezání zámkové dlažby tloušťky 60 mm</t>
  </si>
  <si>
    <t>596291113R00</t>
  </si>
  <si>
    <t>Řezání zámkové dlažby tloušťky 80 mm</t>
  </si>
  <si>
    <t>596215022T00</t>
  </si>
  <si>
    <t>Kladení zámkové dlažby tl. 6 cm do drtě tl. 5 cm</t>
  </si>
  <si>
    <t>421,6</t>
  </si>
  <si>
    <t>597101035RAA</t>
  </si>
  <si>
    <t>Odvodňovací žlaby komunikací a zpevněných ploch žlab odvodnovací polymerbetonový včetně dodávky roštu a žlabu, pro zatížení D400, Mříž vtoková materiál: litina; můstková; zatížení: D 400; dl = 500 mm; š = 100 mm</t>
  </si>
  <si>
    <t>montáž odvodňovacích žlabů a vpustí k odvodňovacím žlabům z polymerbetonu, včetně betonového lože popř. obetonování, s dodávkou žlabů a vpustí.</t>
  </si>
  <si>
    <t>100; zatížení: F 900; l = 1000 mm; b = 140 mm; h = 150 mm; hrana z litiny</t>
  </si>
  <si>
    <t xml:space="preserve">4,5+5 : </t>
  </si>
  <si>
    <t>9,5</t>
  </si>
  <si>
    <t>592451151R</t>
  </si>
  <si>
    <t>Dlažba betonová typ: obdélníkový; dl = 200 mm; š = 100 mm; tl = 60,0 mm; povrchová úprava: reliéfní s bodovými výstupky; provedení: barevné</t>
  </si>
  <si>
    <t xml:space="preserve">(5,8+2+1,5+3)*0,4 : </t>
  </si>
  <si>
    <t>5,166</t>
  </si>
  <si>
    <t>5924511900R</t>
  </si>
  <si>
    <t>Dlažba betonová typ: čtvercový; dl = 200 mm; š = 200 mm; tl = 60,0 mm; provedení: přírodní</t>
  </si>
  <si>
    <t xml:space="preserve">421,6+18-(5,8+2+1,5+3)*0,4 : </t>
  </si>
  <si>
    <t>456,414</t>
  </si>
  <si>
    <t>5924511910R</t>
  </si>
  <si>
    <t>Dlažba betonová typ: čtvercový; dl = 200 mm; š = 200 mm; tl = 80,0 mm; provedení: přírodní</t>
  </si>
  <si>
    <t>511,395</t>
  </si>
  <si>
    <t>592452620R</t>
  </si>
  <si>
    <t>Dlažba betonová typ: čtvercový; dl = 200 mm; š = 200 mm; tl = 80,0 mm; povrchová úprava: impregnace; provedení: přírodní</t>
  </si>
  <si>
    <t>18,9</t>
  </si>
  <si>
    <t>59248</t>
  </si>
  <si>
    <t>Dlažba vsakovací 170/170/80 přírodní, 240/135/80</t>
  </si>
  <si>
    <t xml:space="preserve">parkoviště : 496,5-(40,57+33+18+82,5)*0,17 : </t>
  </si>
  <si>
    <t>480,91534</t>
  </si>
  <si>
    <t>59249</t>
  </si>
  <si>
    <t>Dlažba vsakovací 170/170/80 mm červená</t>
  </si>
  <si>
    <t xml:space="preserve">(40,57+33+18+82,5)*0,2 : </t>
  </si>
  <si>
    <t>36,5547</t>
  </si>
  <si>
    <t>917862111RT5</t>
  </si>
  <si>
    <t>Osazení silničního nebo chodníkového obrubníku včetně dodávky betonovéího obrubníku  1000/100/250 mm, stojatého, s boční opěrou z betonu prostého, do lože z betonu prostého C 12/15</t>
  </si>
  <si>
    <t>S dodáním hmot pro lože tl. 80-100 mm.</t>
  </si>
  <si>
    <t>12/15</t>
  </si>
  <si>
    <t xml:space="preserve">25,5+38,5+76,5+19+26,5+25+2,2+15 : </t>
  </si>
  <si>
    <t>228,2</t>
  </si>
  <si>
    <t>917862111RT7</t>
  </si>
  <si>
    <t>Osazení silničního nebo chodníkového obrubníku včetně dodávky betonovéího obrubníku  1000/150/250 mm, stojatého, s boční opěrou z betonu prostého, do lože z betonu prostého C 12/15</t>
  </si>
  <si>
    <t xml:space="preserve">14,5+64,6+6,5+46+18 : </t>
  </si>
  <si>
    <t>149,6</t>
  </si>
  <si>
    <t>917862111RV3</t>
  </si>
  <si>
    <t>Osazení silničního nebo chodníkového obrubníku včetně dodávky betonovéího obrubníku  nájezdového 1000/150/150 mm, stojatého, s boční opěrou z betonu prostého, do lože z betonu prostého C 12/15</t>
  </si>
  <si>
    <t>C 12/15</t>
  </si>
  <si>
    <t xml:space="preserve">8+5,3+3,15+3 : </t>
  </si>
  <si>
    <t>19,45</t>
  </si>
  <si>
    <t>9192</t>
  </si>
  <si>
    <t>Dodávka a osazení svislé dopravní značky IP12 + symbol 225, vč. zemních prací</t>
  </si>
  <si>
    <t>9193</t>
  </si>
  <si>
    <t>Dodávka a osazení směrového sloupku</t>
  </si>
  <si>
    <t>kus35000</t>
  </si>
  <si>
    <t>9195</t>
  </si>
  <si>
    <t>Vodorovná dopravní značka</t>
  </si>
  <si>
    <t xml:space="preserve">V10f : 4 : </t>
  </si>
  <si>
    <t xml:space="preserve">V10b : 25 : </t>
  </si>
  <si>
    <t>29</t>
  </si>
  <si>
    <t>998223011R00</t>
  </si>
  <si>
    <t>Přesun hmot pozemních komunikací, kryt dlážděný jakékoliv délky objektu</t>
  </si>
  <si>
    <t>vodorovně do 200 m</t>
  </si>
  <si>
    <t>00511 R</t>
  </si>
  <si>
    <t>Geodetické práce</t>
  </si>
  <si>
    <t>OPN</t>
  </si>
  <si>
    <t>POL13_0</t>
  </si>
  <si>
    <t>zaměření stavby</t>
  </si>
  <si>
    <t>vytýčení sítí</t>
  </si>
  <si>
    <t>132201211R00</t>
  </si>
  <si>
    <t xml:space="preserve">Hloubení rýh šířky přes 60 do 200 cm do 100 m3, v hornině 3, hloubení strojně </t>
  </si>
  <si>
    <t>451573111R00</t>
  </si>
  <si>
    <t>Lože pod potrubí, stoky a drobné objekty z písku a štěrkopísku  do 65 mm, Kamenivo přírodní těžené; bez stanovené kvality; frakce 0,0 až 63,0 mm</t>
  </si>
  <si>
    <t>827-1</t>
  </si>
  <si>
    <t>v otevřeném výkopu,</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</si>
  <si>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</si>
  <si>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</si>
  <si>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</si>
  <si>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171201101R00</t>
  </si>
  <si>
    <t>Uložení sypaniny do násypů nezhutněných</t>
  </si>
  <si>
    <t>970051080R00</t>
  </si>
  <si>
    <t>Jádrové vrtání, kruhové prostupy v železobetonu jádrové vrtání , do D 80 mm</t>
  </si>
  <si>
    <t>970051130R00</t>
  </si>
  <si>
    <t>Jádrové vrtání, kruhové prostupy v železobetonu jádrové vrtání , do D 130 mm</t>
  </si>
  <si>
    <t>970051200R00</t>
  </si>
  <si>
    <t>Jádrové vrtání, kruhové prostupy v železobetonu jádrové vrtání , do D 200 mm</t>
  </si>
  <si>
    <t>721176723</t>
  </si>
  <si>
    <t>POTRUBÍ KANALIZAČNÍ Z PVC KG SYSTÉM SVODNÉ ( LEŽATÉ ) V ZEMI D 125 x 3,2</t>
  </si>
  <si>
    <t>721176224R00</t>
  </si>
  <si>
    <t>Potrubí KG svodné (ležaté) v zemi vnější průměr D 160 mm, tloušťka stěny 4,0 mm, DN 150, Trubka plastová kanalizační materiál: PVC-U; skladba: pěnová střední vrstva; povrch: hladký; DN = 150; de = 160,0 mm; tl. stěny = 4,0 mm; SN 4</t>
  </si>
  <si>
    <t>včetně tvarovek, objímek. Bez zednických výpomocí.</t>
  </si>
  <si>
    <t>721151207R00</t>
  </si>
  <si>
    <t>Potrubí PE, dešťové vnější průměr D 90 mm, tloušťka stěny 3,5 mm, DN 90, Trubka plastová kanalizační materiál: PE-HD; povrch: hladký; DN = 90; de = 90,0 mm; tl. stěny = 3,5 mm</t>
  </si>
  <si>
    <t>včetně tvarovek, objímek, popř. elektrospojek. Bez zednických výpomocí.</t>
  </si>
  <si>
    <t>721151208R00</t>
  </si>
  <si>
    <t>Potrubí PE, dešťové vnější průměr D 110 mm, tloušťka stěny 4,3 mm, DN 100, Trubka plastová kanalizační materiál: PE-HD; povrch: hladký; DN = 100; de = 110,0 mm; tl. stěny = 4,3 mm</t>
  </si>
  <si>
    <t>721290111R00</t>
  </si>
  <si>
    <t>Zkouška těsnosti kanalizace v objektech vodou, DN 125</t>
  </si>
  <si>
    <t>721290112R00</t>
  </si>
  <si>
    <t>Zkouška těsnosti kanalizace v objektech vodou, DN 200</t>
  </si>
  <si>
    <t>Pol__0023</t>
  </si>
  <si>
    <t>SVG1 - STŘEŠNÍ VTOK GRAVITAČNÍ PRO PLOCHÉ STŘECHYS LEŽATÝM ODTOKEM S PVC PŘÍRUBOU, ZÁCHYTNÝM KOŠEM,,, NÁSTAVCEM S ASFALTOVOU MANŽETOU A  S ELEKTRICKÝM OHŘEVEM SE SAMOREGULACÍ, 230 V, 10-30 W, VČETNĚ</t>
  </si>
  <si>
    <t>ks</t>
  </si>
  <si>
    <t>TERMOSTATU HL 64.1P/1, HL 65H - DN 110</t>
  </si>
  <si>
    <t>Pol__0024</t>
  </si>
  <si>
    <t>MONTÁŽ STŘEŠNÍCH VTOKŮ VYHŘÍVANÝCH DO DN 110</t>
  </si>
  <si>
    <t>Pol__0025</t>
  </si>
  <si>
    <t>DVÍŘKA REVIZNÍ PLASTOVÁ BÍLÁ D 150 x 200 mm</t>
  </si>
  <si>
    <t>725989901</t>
  </si>
  <si>
    <t>MONTÁŽ DVÍŘEK plastových nebo ocelových</t>
  </si>
  <si>
    <t>909 - .R00</t>
  </si>
  <si>
    <t>NEZMĚŘITELNÉ STAVEBNÍ PRÁCE vrtání a sekání nad rámec mont. položek</t>
  </si>
  <si>
    <t>hod</t>
  </si>
  <si>
    <t>998721202R00</t>
  </si>
  <si>
    <t>Přesun hmot pro vnitřní kanalizaci v objektech výšky do 12 m</t>
  </si>
  <si>
    <t>50 m vodorovně, měřeno od těžiště půdorysné plochy skládky do těžiště půdorysné plochy objektu</t>
  </si>
  <si>
    <t>721176222R00</t>
  </si>
  <si>
    <t>Potrubí KG svodné (ležaté) v zemi vnější průměr D 110 mm, tloušťka stěny 3,2 mm, DN 100, Trubka plastová kanalizační materiál: PVC-U; skladba: pěnová střední vrstva; povrch: hladký; DN = 100; de = 110,0 mm; tl. stěny = 3,2 mm; SN 4</t>
  </si>
  <si>
    <t>721176102R00</t>
  </si>
  <si>
    <t>Potrubí HT připojovací vnější průměr D 40 mm, tloušťka stěny 1,8 mm, DN 40, Trubka plastová kanalizační materiál: PP; povrch: hladký; de = 40,0 mm; tl. stěny = 1,8 mm</t>
  </si>
  <si>
    <t>721176103R00</t>
  </si>
  <si>
    <t>Potrubí HT připojovací vnější průměr D 50 mm, tloušťka stěny 1,8 mm, DN 50, Trubka plastová kanalizační materiál: PP; povrch: hladký; de = 50,0 mm; tl. stěny = 1,8 mm</t>
  </si>
  <si>
    <t>721176104R00</t>
  </si>
  <si>
    <t>Potrubí HT připojovací vnější průměr D 75 mm, tloušťka stěny 1,9 mm, DN 70, Trubka plastová kanalizační materiál: PP; povrch: hladký; de = 75,0 mm; tl. stěny = 1,9 mm</t>
  </si>
  <si>
    <t>721176105R00</t>
  </si>
  <si>
    <t>Potrubí HT připojovací vnější průměr D 110 mm, tloušťka stěny 2,7 mm, DN 100, Trubka plastová kanalizační materiál: PP; povrch: hladký; de = 110,0 mm; tl. stěny = 2,7 mm</t>
  </si>
  <si>
    <t>721176114R00</t>
  </si>
  <si>
    <t>Potrubí HT odpadní svislé vnější průměr D 75 mm, tloušťka stěny 1,9 mm, DN 70, Trubka plastová kanalizační materiál: PP; povrch: hladký; de = 75,0 mm; tl. stěny = 1,9 mm</t>
  </si>
  <si>
    <t>721176116R00</t>
  </si>
  <si>
    <t>Potrubí HT odpadní svislé vnější průměr D 125 mm, tloušťka stěny 3,1 mm, DN 125, Trubka plastová kanalizační materiál: PP; povrch: hladký; de = 125,0 mm; tl. stěny = 3,1 mm</t>
  </si>
  <si>
    <t>721194104R00</t>
  </si>
  <si>
    <t>Zřízení přípojek na potrubí D 40 mm</t>
  </si>
  <si>
    <t>vyvedení a upevnění odpadních výpustek,</t>
  </si>
  <si>
    <t>721194105R00</t>
  </si>
  <si>
    <t>Zřízení přípojek na potrubí D 50 mm</t>
  </si>
  <si>
    <t>721194109R00</t>
  </si>
  <si>
    <t>Zřízení přípojek na potrubí D 110  mm</t>
  </si>
  <si>
    <t>Pol__0043</t>
  </si>
  <si>
    <t>SOUPRAVA VĚTRACÍ HLAVICE DN 110</t>
  </si>
  <si>
    <t>Pol__0044</t>
  </si>
  <si>
    <t>MONTÁŽ HL PRVKŮ DN 50 - 110</t>
  </si>
  <si>
    <t>Pol__0045</t>
  </si>
  <si>
    <t>KALICH PRO ÚKAPY VČETNĚ ZÁPACHOVÉ UZÁVĚRKY odvod kondenzátu, pojistné ventily</t>
  </si>
  <si>
    <t>Pol__0046</t>
  </si>
  <si>
    <t>PODOMÍTKOVÁ ZÁPACHOVÁ UZÁVĚRKA DN 40/50 s integrovanou tvarovkou pro přívod vody</t>
  </si>
  <si>
    <t>725869218R00</t>
  </si>
  <si>
    <t xml:space="preserve">Montáž zápachové uzávěrky U-sifonu,  </t>
  </si>
  <si>
    <t>Pol__0048</t>
  </si>
  <si>
    <t>PODLAHOVÁ VPUST SE SVISLÝM ODTOKEM DN 50/75/110, mřížka 115x115mm, Primus</t>
  </si>
  <si>
    <t>721211913</t>
  </si>
  <si>
    <t>MONTÁŽ PODLAHOVÝCH VPUSTÍ DN 110</t>
  </si>
  <si>
    <t>Pol__0050</t>
  </si>
  <si>
    <t>DVÍŘKA REVIZNÍ PLASTOVÁ BÍLÁ D 150 x 150 mm</t>
  </si>
  <si>
    <t>Pol__0055</t>
  </si>
  <si>
    <t>SACÍ POTRUBÍ sací hadice DN25, 35/25 mm, 20bar, EPDM, -40°C/+120°C</t>
  </si>
  <si>
    <t>Pol__0056</t>
  </si>
  <si>
    <t>MONTÁŽ SACÍHO POTRUBÍ vedené v chráničce</t>
  </si>
  <si>
    <t>Pol__0057</t>
  </si>
  <si>
    <t>POTRUBÍ Z TRUBEK PP-RCT WAVIN EVO S3,2/SDR7,4 SVAŘOVANÝCH POLYFUZNĚ VČ. ZEDNICKÝCH VÝPOMOCÍ D 20x2,3</t>
  </si>
  <si>
    <t>Pol__0058</t>
  </si>
  <si>
    <t>POTRUBÍ Z TRUBEK PP-RCT WAVIN EVO S3,2/SDR7,4 SVAŘOVANÝCH POLYFUZNĚ VČ. ZEDNICKÝCH VÝPOMOCÍ D 25x2,8</t>
  </si>
  <si>
    <t>Pol__0059</t>
  </si>
  <si>
    <t>POTRUBÍ Z TRUBEK PP-RCT WAVIN EVO S3,2/SDR7,4 SVAŘOVANÝCH POLYFUZNĚ VČ. ZEDNICKÝCH VÝPOMOCÍ D 32x3,6</t>
  </si>
  <si>
    <t>Pol__0060</t>
  </si>
  <si>
    <t>POTRUBÍ Z TRUBEK PP-RCT WAVIN EVO S3,2/SDR7,4 SVAŘOVANÝCH POLYFUZNĚ VČ. ZEDNICKÝCH VÝPOMOCÍ D 40x4,5</t>
  </si>
  <si>
    <t>722178811</t>
  </si>
  <si>
    <t>POTRUBÍ VÍCEVRSTVÉ Z TRUBEK WAVIN FIBER BASALT PLUS SVAŘOVANÝCH POLYFUZNĚ VČ. ZEDN. VÝPOMOCÍ D 20x2,, , 8</t>
  </si>
  <si>
    <t>722178812</t>
  </si>
  <si>
    <t>POTRUBÍ VÍCEVRSTVÉ Z TRUBEK WAVIN FIBER BASALT PLUS SVAŘOVANÝCH POLYFUZNĚ VČ. ZEDN. VÝPOMOCÍ D 25x3,, , 5</t>
  </si>
  <si>
    <t>722178813</t>
  </si>
  <si>
    <t>POTRUBÍ VÍCEVRSTVÉ Z TRUBEK WAVIN FIBER BASALT PLUS SVAŘOVANÝCH POLYFUZNĚ VČ. ZEDN. VÝPOMOCÍ D 32x4,, , 4</t>
  </si>
  <si>
    <t>722280106R00</t>
  </si>
  <si>
    <t>Tlaková zkouška vodovodního potrubí do DN 32</t>
  </si>
  <si>
    <t>722290234R00</t>
  </si>
  <si>
    <t>Proplach a dezinfekce vodovodního potrubí do DN 80</t>
  </si>
  <si>
    <t>899721112</t>
  </si>
  <si>
    <t>VÝSTRAŽNÁ FÓLIE z PVC šířka 30 cm vč. dodávky fólie</t>
  </si>
  <si>
    <t>988731112</t>
  </si>
  <si>
    <t>SIGNALIZAČNÍ VODIČ CYY 2,5 mm2</t>
  </si>
  <si>
    <t>722190401R00</t>
  </si>
  <si>
    <t>Vyvedení a upevnění výpustek DN 15</t>
  </si>
  <si>
    <t>722190403R00</t>
  </si>
  <si>
    <t>Vyvedení a upevnění výpustek DN 25</t>
  </si>
  <si>
    <t>722202213R00</t>
  </si>
  <si>
    <t>Nástěnka vnitřní závit,  spoj svařováním, D 20 mm x DN 15, včetně dodávky materiálu</t>
  </si>
  <si>
    <t>Pol__0071</t>
  </si>
  <si>
    <t>NAPOJENÍ NA STÁVAJÍCÍ PŘÍPOJKU VODY 5/4"</t>
  </si>
  <si>
    <t>Pol__0072</t>
  </si>
  <si>
    <t>KULOVÝ KOHOUT S INTEGROVANÝM TĚSNĚNÍM, VÝPOUŠTĚCÍ A NAPOUŠTĚCÍ S KRÁTKOU PÁČKOU S HADICOVOU VÝVODKOU, , A ZÁTKOU G 3/8"</t>
  </si>
  <si>
    <t>Pol__0073</t>
  </si>
  <si>
    <t>KULOVÝ KOHOUT S INTEGROVANÝM TĚSNĚNÍM, VÝPOUŠTĚCÍ A NAPOUŠTĚCÍ S KRÁTKOU PÁČKOU S HADICOVOU VÝVODKOU, , A ZÁTKOU G 1/2"</t>
  </si>
  <si>
    <t>Pol__0074</t>
  </si>
  <si>
    <t>KULOVÝ KOHOUT VYPOUŠTĚCÍ S INTEGROVANÝM TĚSNĚNÍM, KRÁTKÁ PÁČKA, S HADICOVOU VÝVODKOU A ZÁTKOU G 1/2"</t>
  </si>
  <si>
    <t>722229101R00</t>
  </si>
  <si>
    <t>Montáž armatury závitové s jedním závitem G 1/2"</t>
  </si>
  <si>
    <t>Pol__0076</t>
  </si>
  <si>
    <t>KULOVÝ KOHOUT UZAVÍRACÍ NÁTRUBKOVÝ VNITŘ./VNITŘNÍ ZÁVIT, NIKLOVANÁ MOSAZ OT58, S PÁČKOU A ATESTEM NA, , PITNOU VODU G 3/4"</t>
  </si>
  <si>
    <t>Pol__0076.1</t>
  </si>
  <si>
    <t>KULOVÝ KOHOUT UZAVÍRACÍ NÁTRUBKOVÝ VNITŘ./VNITŘNÍ ZÁVIT, NIKLOVANÁ MOSAZ OT58, S PÁČKOU A ATESTEM NA, , , PITNOU VODU G 1/2"</t>
  </si>
  <si>
    <t>Pol__0077</t>
  </si>
  <si>
    <t>KULOVÝ KOHOUT UZAVÍRACÍ NÁTRUBKOVÝ VNITŘ./VNITŘNÍ ZÁVIT, NIKLOVANÁ MOSAZ OT58, S PÁČKOU A ATESTEM NA, , PITNOU VODU G 1"</t>
  </si>
  <si>
    <t>Pol__0078</t>
  </si>
  <si>
    <t>KULOVÝ KOHOUT UZAVÍRACÍ NÁTRUBKOVÝ VNITŘ./VNITŘNÍ ZÁVIT, NIKLOVANÁ MOSAZ OT58, S PÁČKOU A ATESTEM NA, , PITNOU VODU G 5/4"</t>
  </si>
  <si>
    <t>Pol__0079</t>
  </si>
  <si>
    <t>ZPĚTNÝ VENTIL CELOMOSAZNÝ ZÁVITOVÝ MAX. 110°C G 1"</t>
  </si>
  <si>
    <t>Pol__0080</t>
  </si>
  <si>
    <t>ZPĚTNÝ VENTIL CELOMOSAZNÝ ZÁVITOVÝ MAX. 110°C G 5/4"</t>
  </si>
  <si>
    <t>Pol__0081</t>
  </si>
  <si>
    <t>FILTR ZÁVITOVÝ PRO ROZVOD PITNÉ VODY G 5/4"</t>
  </si>
  <si>
    <t>Pol__0081.1</t>
  </si>
  <si>
    <t>FILTR ZÁVITOVÝ PRO ROZVOD PITNÉ VODY G 1/2"</t>
  </si>
  <si>
    <t>Pol__0082</t>
  </si>
  <si>
    <t>MEMBRÁNOVÝ POJISTNÝ VENTIL ZÁVITOVÝ PRO UZAVŘENÉ OHŘÍVAČE VODY , PRAC. TEPL. 95°C G 1/2" x 3/4"</t>
  </si>
  <si>
    <t>Pol__0083</t>
  </si>
  <si>
    <t>POJISTNÝ VENTIL SE ZPĚTNOU KLAPKOU A UZÁVĚREM bezpečnostní skupina pro el. ohřívač, G 1"</t>
  </si>
  <si>
    <t>722239101R00</t>
  </si>
  <si>
    <t>Montáž armatury závitové se dvěma závity G 1/2"</t>
  </si>
  <si>
    <t>722239102R00</t>
  </si>
  <si>
    <t>Montáž armatury závitové se dvěma závity G 3/4"</t>
  </si>
  <si>
    <t>722239103R00</t>
  </si>
  <si>
    <t>Montáž armatury závitové se dvěma závity G 1"</t>
  </si>
  <si>
    <t>722239104R00</t>
  </si>
  <si>
    <t>Montáž armatury závitové se dvěma závity G 5/4"</t>
  </si>
  <si>
    <t>Pol__0088</t>
  </si>
  <si>
    <t>SMĚŠOVACÍ TERMOSTATICKÝ VENTIL SE ŠROUBENÍM PRO ROZVODY SANITY S HAVARIJNÍ FUNKCÍ PŘI VÝPADKU,, DODÁVKY STUDENÉ VODY G 1", s nastavitelnou teplotou 30 - 55°C</t>
  </si>
  <si>
    <t>734209125R00</t>
  </si>
  <si>
    <t>Montáž závitové armatury se třemi závity, G 1", bez dodávky materiálu</t>
  </si>
  <si>
    <t>800-731</t>
  </si>
  <si>
    <t>Pol__0090</t>
  </si>
  <si>
    <t>ROHOVÝ VENTIL CHROMOVANÝ S FILTREM, PÁKOVÝ G 3/8" x 1/2"</t>
  </si>
  <si>
    <t>725819402R00</t>
  </si>
  <si>
    <t>Montáž ventilu rohového bez trubičky , G 1/2"</t>
  </si>
  <si>
    <t>Pol__0092</t>
  </si>
  <si>
    <t>V2 - PODRUŽNÝ VODOMĚR VÍCEVTOKOVÝ MOKROBĚŽNÝ tř. přesnosti B resp. C, PN 16, max 50°C, Q3= 2,5 m3/h,, , R 1"/2</t>
  </si>
  <si>
    <t>Pol__0093</t>
  </si>
  <si>
    <t>V1 - PODRUŽNÝ VODOMĚR VÍCEVTOKOVÝ MOKROBĚŽNÝ tř. přesnosti B resp. C, PN 16, max 50°C, Q3= 4 m3/h, R, , 3/4"</t>
  </si>
  <si>
    <t>722269111R00</t>
  </si>
  <si>
    <t>Montáž vodoměru závitového jednovtokového suchoběžného, G 1/2"</t>
  </si>
  <si>
    <t>722269112R00</t>
  </si>
  <si>
    <t>Montáž vodoměru závitového jednovtokového suchoběžného, G 3/4"</t>
  </si>
  <si>
    <t>Pol__0096</t>
  </si>
  <si>
    <t>DVÍŘKA REVIZNÍ PLASTOVÁ BÍLÁ D 200 x 200 mm</t>
  </si>
  <si>
    <t>Pol__0096.1</t>
  </si>
  <si>
    <t>Pol__0099</t>
  </si>
  <si>
    <t>NEZMĚŘITELNÉ STAVEBNÍ PRÁCE napuštění vody do systému</t>
  </si>
  <si>
    <t>soub</t>
  </si>
  <si>
    <t>998722202R00</t>
  </si>
  <si>
    <t>Přesun hmot pro vnitřní vodovod v objektech výšky do 12 m</t>
  </si>
  <si>
    <t>Pol__0101</t>
  </si>
  <si>
    <t>MEMBRÁNOVÉ EXPANZNÍ NÁDOBY 10 barů / 70°C SOUSTAVY PITNÉ VODY objem 12 l</t>
  </si>
  <si>
    <t>Pol__0102</t>
  </si>
  <si>
    <t>PŘÍSLUŠENSTVÍ PRO EXPANZNÍ NÁDOBY Flowjet 3/4" uzavírací armatura se zajištěním</t>
  </si>
  <si>
    <t>732339101R00</t>
  </si>
  <si>
    <t>Nádoby expanzní tlakové Montáž nádob expanzních tlakových o obsahu 12 l</t>
  </si>
  <si>
    <t>Pol__0104</t>
  </si>
  <si>
    <t>BLOKOVÁ ÚPRAVNA VODY, AS-RAINMAN ATYP průtok 1,01 l/s , jedná se o sestavu mechanických filtrů,,, filtrů s aktivním uhlím a UV-lampy na hygienizaci vody.</t>
  </si>
  <si>
    <t>Pol__0105</t>
  </si>
  <si>
    <t>MONTÁŽ ÚPRAVNY VODY bloková úpravna dešťové vody</t>
  </si>
  <si>
    <t>Pol__0106</t>
  </si>
  <si>
    <t>SAMONASÁVACÍ ČERPADLO, AS-RAINMASTER 40 Q= 0,95 l/s, H= 4 m, automatická provozní a monitorovací,, jednotka s čerpadlem, řídicí jednotkou a integrovaným systémem pro přepojení na pitnou vodu,</t>
  </si>
  <si>
    <t>plovákovým spínačem a bezpečnostním přepadem</t>
  </si>
  <si>
    <t>Pol__0107</t>
  </si>
  <si>
    <t>MONTÁŽ ČERPADLA samonasávací</t>
  </si>
  <si>
    <t>Pol__0108</t>
  </si>
  <si>
    <t>PŘÍDAVNÉ ČERPADLO PRO SAMONASÁVACÍ ČERPADLO, RMF-LP kalové črpadlo splovákem a plovákovým spínačem,, pro vnitřní jednotku dešťové vody, včetně připjovací sady na sací potrubí</t>
  </si>
  <si>
    <t>Pol__0109</t>
  </si>
  <si>
    <t>MONTÁŽ ČERPADLA kalového</t>
  </si>
  <si>
    <t>998724202R00</t>
  </si>
  <si>
    <t>Přesun hmot pro strojní vybavení v objektech výšky do 12 m</t>
  </si>
  <si>
    <t>Pol__0111</t>
  </si>
  <si>
    <t>U1 - Umývadlo</t>
  </si>
  <si>
    <t>Pol__0112</t>
  </si>
  <si>
    <t>UMÝVADLO KERAMICKÉ rozměr 55 cm bílé, s otvorem pro baterii</t>
  </si>
  <si>
    <t>Pol__0113</t>
  </si>
  <si>
    <t>PŘÍSLUŠENSTVÍ instalační sada pro umývadlo</t>
  </si>
  <si>
    <t>Pol__0114</t>
  </si>
  <si>
    <t>PŘÍSLUŠENSTVÍ odpadní ventil 5/4" s nerez mřížkou</t>
  </si>
  <si>
    <t>Pol__0115</t>
  </si>
  <si>
    <t>PŘÍSLUŠENSTVÍ zápachová uzávěrka mosazná ( chrom ) 5/4" x 5/4"</t>
  </si>
  <si>
    <t>Pol__0116</t>
  </si>
  <si>
    <t>STOJÁNKOVÁ UMÝVADLOVÁ BATERIE PÁKOVÁ CHROMOVANÁ s keramickou kartuší, bez automaticé výpusti</t>
  </si>
  <si>
    <t>Pol__0117</t>
  </si>
  <si>
    <t>725219401R00</t>
  </si>
  <si>
    <t>Umyvadlo montáž na šrouby do zdiva</t>
  </si>
  <si>
    <t>725829301R00</t>
  </si>
  <si>
    <t>Montáž baterií umyvadlových a dřezových umyvadlové a dřezové stojánkové</t>
  </si>
  <si>
    <t>Pol__0121</t>
  </si>
  <si>
    <t>U2 - Umývadlo invalidní</t>
  </si>
  <si>
    <t>Pol__0122</t>
  </si>
  <si>
    <t>UMÝVADLO KERAMICKÉ rozměr 60 cm s otvorem pro baterii, zdravotní, s integrovaným madlem</t>
  </si>
  <si>
    <t>Pol__0123</t>
  </si>
  <si>
    <t>Pol__0124</t>
  </si>
  <si>
    <t>PŘÍSLUŠENSTVÍ zápachová uzávěrka podomítková (chromová krytka a potrubí) 5/4" x 5/4"</t>
  </si>
  <si>
    <t>Pol__0125</t>
  </si>
  <si>
    <t>STOJÁNKOVÁ UMÝVADLOVÁ BATERIE PÁKOVÁ CHROMOVANÁ s keramickou kartuší, lékařská páka</t>
  </si>
  <si>
    <t>Pol__0126</t>
  </si>
  <si>
    <t>Pol__0127</t>
  </si>
  <si>
    <t>SKLOPNÉ MADLO INVALIDNÍ VE TVARU U l =600 mm nerezové</t>
  </si>
  <si>
    <t>Pol__0128</t>
  </si>
  <si>
    <t>PEVNÉ MADLO INVALIDNÍ VE TVARU U l =600 mm nerezové</t>
  </si>
  <si>
    <t>725291734</t>
  </si>
  <si>
    <t>MONTÁŽ KOUPELNOVÝCH DOPLŇKŮ madel</t>
  </si>
  <si>
    <t>Pol__0133</t>
  </si>
  <si>
    <t>U3 - Umývadlo</t>
  </si>
  <si>
    <t>Pol__0134</t>
  </si>
  <si>
    <t>Pol__0135</t>
  </si>
  <si>
    <t>Pol__0136</t>
  </si>
  <si>
    <t>Pol__0137</t>
  </si>
  <si>
    <t>Pol__0138</t>
  </si>
  <si>
    <t>STOJÁNKOVÁ UMÝVADLOVÁ BATERIE S PRODLOUŽENOU PÁKOU - LÉKAŘSKÁ, CHROMOVANÁ s keramickou kartuší, bez,, automaticé výpusti</t>
  </si>
  <si>
    <t>Pol__0139</t>
  </si>
  <si>
    <t>Pol__0143</t>
  </si>
  <si>
    <t>U4 - Umývadlo</t>
  </si>
  <si>
    <t>Pol__0144</t>
  </si>
  <si>
    <t>UMÝVÁTKO KERAMICKÉ DETSKÉ rozměr 45 x 41 cm bílé, s otvorem pro baterii</t>
  </si>
  <si>
    <t>Pol__0145</t>
  </si>
  <si>
    <t>Pol__0146</t>
  </si>
  <si>
    <t>Pol__0147</t>
  </si>
  <si>
    <t>Pol__0148</t>
  </si>
  <si>
    <t>Pol__0149</t>
  </si>
  <si>
    <t>Pol__0153</t>
  </si>
  <si>
    <t>U5 - Umývadlo</t>
  </si>
  <si>
    <t>Pol__0154</t>
  </si>
  <si>
    <t>UMÝVADLO KERAMICKÉ ZÁPUSTNÉ rozměr 60 cm bílé, s otvorem pro baterii,bezpečnostním přepadem</t>
  </si>
  <si>
    <t>Pol__0155</t>
  </si>
  <si>
    <t>Pol__0156</t>
  </si>
  <si>
    <t>Pol__0157</t>
  </si>
  <si>
    <t>Pol__0158</t>
  </si>
  <si>
    <t>Pol__0159</t>
  </si>
  <si>
    <t>Pol__0160</t>
  </si>
  <si>
    <t>MONTÁŽ UMYVADEL zápustných na desku</t>
  </si>
  <si>
    <t>Pol__0163</t>
  </si>
  <si>
    <t>K1 - Klozet kombinovaný</t>
  </si>
  <si>
    <t>Pol__0164</t>
  </si>
  <si>
    <t>KERAMICKÝ KLOZET KOMBINOVANÝ bílý, s vodorovným odpadem, keramická nádrž, bílá, boční přívod vody,,, včetně nádržky proti rosení</t>
  </si>
  <si>
    <t>Pol__0165</t>
  </si>
  <si>
    <t>PŘÍSLUŠENSTVÍ instalační sada pro WC stojící</t>
  </si>
  <si>
    <t>Pol__0166</t>
  </si>
  <si>
    <t>PŘÍSLUŠENSTVÍ klozetové sedátko s ocelovými upevňovacími šrouby</t>
  </si>
  <si>
    <t>Pol__0167</t>
  </si>
  <si>
    <t>PŘÍSLUŠENSTVÍ kulový rohový ventil s filtrem 1/2" x 3/8"</t>
  </si>
  <si>
    <t>Pol__0168</t>
  </si>
  <si>
    <t>PŘÍSLUŠENSTVÍ sanitární flexi - ohebná hadice nerez 50 cm</t>
  </si>
  <si>
    <t>725119305R00</t>
  </si>
  <si>
    <t>Klozetové mísy montáž  kombinované</t>
  </si>
  <si>
    <t>725819401R00</t>
  </si>
  <si>
    <t>Montáž ventilu rohového s trubičkou, G 1/2"</t>
  </si>
  <si>
    <t>Pol__0171</t>
  </si>
  <si>
    <t>K2 - Klozet kombinovaný invalidní</t>
  </si>
  <si>
    <t>Pol__0172</t>
  </si>
  <si>
    <t>KERAMICKÝ KLOZET KOMBINOVANÝ PRO TP se zvýšenou sedací hranou, bílý, s šikmým odpadem,kerramická,, nádrž, bílá, boční přívod vody, včetně nádržky proti rosení</t>
  </si>
  <si>
    <t>Pol__0173</t>
  </si>
  <si>
    <t>Pol__0174</t>
  </si>
  <si>
    <t>Pol__0175</t>
  </si>
  <si>
    <t>Pol__0176</t>
  </si>
  <si>
    <t>Pol__0177</t>
  </si>
  <si>
    <t>MADLO UNIVERZÁLNÍ INVALIDNÍ l = 600 mm nerezové</t>
  </si>
  <si>
    <t>Pol__0178</t>
  </si>
  <si>
    <t>SKLOPNÉ MADLO INVALIDNÍ VE TVARU U l =813 mm nerezové</t>
  </si>
  <si>
    <t>Pol__0182</t>
  </si>
  <si>
    <t>K4 - Klozet kombinovaný</t>
  </si>
  <si>
    <t>Pol__0183</t>
  </si>
  <si>
    <t>Pol__0184</t>
  </si>
  <si>
    <t>Pol__0185</t>
  </si>
  <si>
    <t>Pol__0186</t>
  </si>
  <si>
    <t>Pol__0187</t>
  </si>
  <si>
    <t>Pol__0190</t>
  </si>
  <si>
    <t>D1 - Dřez</t>
  </si>
  <si>
    <t>ROZMĚR DŘEZ. NÁDOBY 340 x 450 mm, DÉLKA 550 mm</t>
  </si>
  <si>
    <t>VČ. OTVORU PRO BATERII, SÍTKOVÝ VENTIL 3 1/2"</t>
  </si>
  <si>
    <t>Pol__0191</t>
  </si>
  <si>
    <t>NEREZOVÝ DŘEZ S ULOŽENÍM NA DESKU vč. záp. uzávěrky pro úsporu místa s montážním kováním</t>
  </si>
  <si>
    <t>Pol__0192</t>
  </si>
  <si>
    <t>STOJÁNKOVÁ DŘEZOVÁ  BATERIE PÁKOVÁ s keramickou kartuší</t>
  </si>
  <si>
    <t>Pol__0193</t>
  </si>
  <si>
    <t>725319101R00</t>
  </si>
  <si>
    <t>Montáž dřezu jednoduchého</t>
  </si>
  <si>
    <t>Pol__0197</t>
  </si>
  <si>
    <t>D3 - Dřez</t>
  </si>
  <si>
    <t>Pol__0198</t>
  </si>
  <si>
    <t>Pol__0199</t>
  </si>
  <si>
    <t>Pol__0200</t>
  </si>
  <si>
    <t>Pol__0204</t>
  </si>
  <si>
    <t>S1 - Sprcha</t>
  </si>
  <si>
    <t>Pol__0205</t>
  </si>
  <si>
    <t>PODLAHOVÝ ŽLÁBEK MEZI TŘI STĚNY NEREZOVÝ ASI 304 délka 1000 mm, výška 100 mm, hloubka 117 mm,,, vodorovný odtok</t>
  </si>
  <si>
    <t>Pol__0206</t>
  </si>
  <si>
    <t>SPRCHOVÝ TERMOSTATICKÝ SLOUP, VÝŠKOVĚ NASTAVITELNÝ termostatická baterie, ruční sprcha O100 mm,, 3-funkční, hlavovásprcha  O200 mm, kovová hadice 1,7 m</t>
  </si>
  <si>
    <t>Pol__0207</t>
  </si>
  <si>
    <t>SPRCHOVÁ ZÁSTĚNA délka 1000 mm, výška 2000 mm, výplň 5 mm bezp. sklo s povrchovou úpravou, pivotové,, dveře</t>
  </si>
  <si>
    <t>Pol__0208</t>
  </si>
  <si>
    <t>MONTÁŽ ODTOKOVÝCH SPRCHOVÝCH ŽLABŮ délky do 1 m</t>
  </si>
  <si>
    <t>725849202R00</t>
  </si>
  <si>
    <t>Montáž baterie sprchové termostatické</t>
  </si>
  <si>
    <t>725849302R00</t>
  </si>
  <si>
    <t>Montáž baterie sprchové držáku sprchy</t>
  </si>
  <si>
    <t>Pol__0211</t>
  </si>
  <si>
    <t>MONTÁŽ SPRCHOVÉ ZÁSTĚNY pivotové dveře</t>
  </si>
  <si>
    <t>Pol__0212</t>
  </si>
  <si>
    <t>VY1 - Výlevka</t>
  </si>
  <si>
    <t>Pol__0213</t>
  </si>
  <si>
    <t>VÝLEVKA DITURVITOVÁ MIRA STOJÍCÍ H 85104 6 vč. plastové sklopné mřížky bílá</t>
  </si>
  <si>
    <t>Pol__0214</t>
  </si>
  <si>
    <t>PŘÍSLUŠENSTVÍ splachovací plastová nádržka, boční přívod vody</t>
  </si>
  <si>
    <t>Pol__0215</t>
  </si>
  <si>
    <t>PŘÍSLUŠENSTVÍ trubice splachovací DN 35</t>
  </si>
  <si>
    <t>Pol__0216</t>
  </si>
  <si>
    <t>PŘÍSLUŠENSTVÍ instalační sada pro WC</t>
  </si>
  <si>
    <t>Pol__0217</t>
  </si>
  <si>
    <t>Pol__0218</t>
  </si>
  <si>
    <t>Pol__0219</t>
  </si>
  <si>
    <t>DŘEZOVÁ NÁSTĚNNÁ PÁKOVÁ BATERIE s keramickou kartuší. otočný výtok 251 mm</t>
  </si>
  <si>
    <t>725339101R00</t>
  </si>
  <si>
    <t>Montáž výlevky diturvitové, bez nádrže a armatur</t>
  </si>
  <si>
    <t>725119105R00</t>
  </si>
  <si>
    <t>Nádrže splachovací montáž vysokopoložené</t>
  </si>
  <si>
    <t>725919401</t>
  </si>
  <si>
    <t>MONTÁŽ VENTILŮ rohových s připojovací trubičkou G 1/2"</t>
  </si>
  <si>
    <t>725829202R00</t>
  </si>
  <si>
    <t>Montáž baterií umyvadlových a dřezových umyvadlové a dřezové nástěnné</t>
  </si>
  <si>
    <t>Pol__0224</t>
  </si>
  <si>
    <t>P1 - Pisoár</t>
  </si>
  <si>
    <t>Pol__0225</t>
  </si>
  <si>
    <t>PISOÁR KERAMICKÝ S AUTOMATICKÝM INTELIGENTNÍM SPLACHOVACÍM ZAŘÍZENÍM REAGUJÍCÍM NA ZMĚNY vč.,, samonasávacího sifonu, roh. ventilu, elektroniky a snímače</t>
  </si>
  <si>
    <t>725129201R00</t>
  </si>
  <si>
    <t>Montáž pisoárového záchodku bez nádrže</t>
  </si>
  <si>
    <t>Pol__0227</t>
  </si>
  <si>
    <t>ZN - ZDROJ NAPÁJENÍ</t>
  </si>
  <si>
    <t>Pol__0228</t>
  </si>
  <si>
    <t>NAPÁJECÍ ZDROJ S VÝKONEM 20 VA 230 V, výstup 12 V</t>
  </si>
  <si>
    <t>Pol__0229</t>
  </si>
  <si>
    <t>MONTÁŽ NAPÁJECÍHO ZDROJE 20 kVA</t>
  </si>
  <si>
    <t>Pol__0230</t>
  </si>
  <si>
    <t>ZO1 - Zásobníkový ohřívač</t>
  </si>
  <si>
    <t>Pol__0231</t>
  </si>
  <si>
    <t>ELEKTRICKÝ ZÁSOBNÍKOVÝ OHŘÍVAČ VODY 230 V, krytí IP44 objem 80 l, příkon 2,2 kW, bílý</t>
  </si>
  <si>
    <t>Pol__0232</t>
  </si>
  <si>
    <t>PŘÍSLUŠENSTVÍ bezpečnostní skupina pro el. ohřívač</t>
  </si>
  <si>
    <t>Pol__0233</t>
  </si>
  <si>
    <t>MONTÁŽ ELEKTR. ZÁSOBNÍKOVÝCH OHŘÍVAČŮ ostatní typy do 100 l</t>
  </si>
  <si>
    <t>Pol__0234</t>
  </si>
  <si>
    <t>ZO2 - Zásobníkový ohřívač</t>
  </si>
  <si>
    <t>Pol__0235</t>
  </si>
  <si>
    <t>ELEKTRICKÝ ZÁSOBNÍKOVÝ OHŘÍVAČ VODY 230 V, krytí IP44 objem 50 l, příkon 2,2 kW, bílý</t>
  </si>
  <si>
    <t>Pol__0236</t>
  </si>
  <si>
    <t>Pol__0237</t>
  </si>
  <si>
    <t>Pol__0238</t>
  </si>
  <si>
    <t>PEO1 - Elektrický ohřívač vody</t>
  </si>
  <si>
    <t>Pol__0239</t>
  </si>
  <si>
    <t>ELEKTRICKÝ PRŮTOKOVÝ OHŘÍVAČ příkon 3,5 kW, 230 V. 50 Hz, krytí IP 24, s nastavením výstupní teploty</t>
  </si>
  <si>
    <t>Pol__0240</t>
  </si>
  <si>
    <t>MONTÁŽ PRŮTOKOVÝCH ELEKTR. OHŘÍVAČŮ instalace pod odběrné místo</t>
  </si>
  <si>
    <t>Pol-01</t>
  </si>
  <si>
    <t>T1 - TECHNOLOGIE</t>
  </si>
  <si>
    <t>Pol-2</t>
  </si>
  <si>
    <t>Pol-3</t>
  </si>
  <si>
    <t>T2 - TECHNOLOGIE</t>
  </si>
  <si>
    <t>Pol-4</t>
  </si>
  <si>
    <t>T3 - TECHNOLOGIE</t>
  </si>
  <si>
    <t>Pol-5</t>
  </si>
  <si>
    <t>Pol__0242</t>
  </si>
  <si>
    <t>ULOŽENÍ A DOPLŇKOVÉ KONSTRUKCE z pozinkovaných profilů ( Muepro, Hilti )</t>
  </si>
  <si>
    <t>Pol__0243</t>
  </si>
  <si>
    <t>MONTÁŽ ULOŽENÍ A KONSTRUKCÍ z pozinkovaných profilů ( Muepro, Hilti )</t>
  </si>
  <si>
    <t>Pol__0245</t>
  </si>
  <si>
    <t>TERMOIZOLAČNÍ TRUBICE MIRELON PRO Z PĚNOVÉHO PE tl. 6 mm 20 mm</t>
  </si>
  <si>
    <t>bm</t>
  </si>
  <si>
    <t>Pol__0246</t>
  </si>
  <si>
    <t>TERMOIZOLAČNÍ TRUBICE MIRELON PRO Z PĚNOVÉHO PE tl. 6 mm 25 mm</t>
  </si>
  <si>
    <t>Pol__0247</t>
  </si>
  <si>
    <t>TERMOIZOLAČNÍ TRUBICE MIRELON PRO Z PĚNOVÉHO PE tl. 6 mm 32 mm</t>
  </si>
  <si>
    <t>Pol__0248</t>
  </si>
  <si>
    <t>TERMOIZOLAČNÍ TRUBICE MIRELON PRO Z PĚNOVÉHO PE tl. 6 mm 40 mm</t>
  </si>
  <si>
    <t>Pol__0249</t>
  </si>
  <si>
    <t>TERMOIZOLAČNÍ TRUBICE MIRELON PRO Z PĚNOVÉHO PE tl. 13 mm 20 mm</t>
  </si>
  <si>
    <t>Pol__0250</t>
  </si>
  <si>
    <t>TERMOIZOLAČNÍ TRUBICE MIRELON PRO Z PĚNOVÉHO PE tl. 13 mm 25 mm</t>
  </si>
  <si>
    <t>Pol__0251</t>
  </si>
  <si>
    <t>TERMOIZOLAČNÍ TRUBICE MIRELON PRO Z PĚNOVÉHO PE tl. 13 mm 32 mm</t>
  </si>
  <si>
    <t>Pol__0252</t>
  </si>
  <si>
    <t>TERMOIZOLAČNÍ TRUBICE MIRELON POLAR Z PĚNOVÉHO PE LAMINOVANÉ AL FÓLIÍ tl. 9 mm 32 mm</t>
  </si>
  <si>
    <t>Pol__0253</t>
  </si>
  <si>
    <t>TERMOIZOLAČNÍ TRUBICE MIRELON POLAR Z PĚNOVÉHO PE LAMINOVANÉ AL FÓLIÍ tl. 9 mm 40 mm</t>
  </si>
  <si>
    <t>Pol__0254</t>
  </si>
  <si>
    <t>POTRUBNÍ IZOLAČNÍ POUZDRO Z MINERÁLNÍ PLSTI IZOTUB AL S POVRCHOVOU ÚPRAVOU AL FÓLIÍ tl. 30 mm D 32</t>
  </si>
  <si>
    <t>722182001R00</t>
  </si>
  <si>
    <t>Montáž tepelné izolace potrubí samolepicí spoj nebo rychlouzávěr, do DN 25</t>
  </si>
  <si>
    <t>722182004R00</t>
  </si>
  <si>
    <t>Montáž tepelné izolace potrubí samolepicí spoj nebo rychlouzávěr, přes DN 25 do DN 40</t>
  </si>
  <si>
    <t>90 - dešťová kanalizace / 14 m x 0,346 = 4,85 m2</t>
  </si>
  <si>
    <t>110 - dešťová kanalizace / 16 m x 0,408 = 6,53 m2</t>
  </si>
  <si>
    <t>Pol__0257</t>
  </si>
  <si>
    <t>IZOLAČNÍ ROLE ZE SYNTETICKÉHO KAUČUKU SAMOLEPÍCÍ AF ARMAFLEX tl. 10 mm - celkem ( 11,38 m2 + 5% na,, prořez )</t>
  </si>
  <si>
    <t>713411111R00</t>
  </si>
  <si>
    <t>Montáž tepelné izolace potrubí a ohybů pásy nebo rohožemi ovinutými kolem potrubí a staženými ocelovým drátem  jednovrstvá</t>
  </si>
  <si>
    <t>bez povrchové úpravy</t>
  </si>
  <si>
    <t>005231010R</t>
  </si>
  <si>
    <t>Revize</t>
  </si>
  <si>
    <t>005241010R</t>
  </si>
  <si>
    <t xml:space="preserve">Dokumentace skutečného provedení </t>
  </si>
  <si>
    <t>723120204R00</t>
  </si>
  <si>
    <t>Potrubí z trubek černých závitových svařovaných DN 25, Trubka ocelová bezešvá; závitová; konec: bez závitů a nátrubku; materiál: uhlíková ocel; značka: S195T (1.0026); DN = 25; de = 33,7 mm; tl. stěny =...</t>
  </si>
  <si>
    <t>bezešvých ČSN 42 0250 a běžných ČSN 42 5710 - jakost 11353.0,</t>
  </si>
  <si>
    <t>723120205R00</t>
  </si>
  <si>
    <t>Potrubí z trubek černých závitových svařovaných DN 32, Trubka ocelová bezešvá; závitová; konec: bez závitů a nátrubku; materiál: uhlíková ocel; značka: S195T (1.0026); DN = 32; de = 42,4 mm; tl. stěny =...</t>
  </si>
  <si>
    <t>230230076</t>
  </si>
  <si>
    <t>ČIŠTĚNÍ POTRUBÍ PN 38 6416 DN 200</t>
  </si>
  <si>
    <t>230230016R00</t>
  </si>
  <si>
    <t>Hlavní tlaková zkouška vzduchem 0,6 MPa, DN 50</t>
  </si>
  <si>
    <t>723190907R00</t>
  </si>
  <si>
    <t>Opravy plynovodního potrubí doplňkové práce  odvzdušnění a napuštění plynového potrubí</t>
  </si>
  <si>
    <t>723150366R00</t>
  </si>
  <si>
    <t>Potrubí ocelové černé svařované - chráničky D 44,5 mm, s 2,6 mm, Trubka ocelová bezešvá; tlaková; materiál: uhlíková ocel; značka: P235TR2 (1.0255); de = 44,5 mm; tl. stěny = 2,6 mm</t>
  </si>
  <si>
    <t>723150367R00</t>
  </si>
  <si>
    <t>Potrubí ocelové černé svařované - chráničky D 57 mm, s 2,9 mm, Trubka ocelová bezešvá; tlaková; materiál: uhlíková ocel; značka: P235TR2 (1.0255); de = 57,0 mm; tl. stěny = 2,9 mm</t>
  </si>
  <si>
    <t>723190253R00</t>
  </si>
  <si>
    <t>Vyvedení a upevnění plynovodních výpustek nástěnka na, DN 25</t>
  </si>
  <si>
    <t>Pol__0009</t>
  </si>
  <si>
    <t>KULOVÝ KOHOUT GIACOMINI R 950 S ATESTEM NA PLYN G 1"</t>
  </si>
  <si>
    <t>723239103R00</t>
  </si>
  <si>
    <t>Montáž plynovodních armatur se dvěma závity  , G 1"</t>
  </si>
  <si>
    <t>Pol__0011</t>
  </si>
  <si>
    <t>NAPOJENÍ NA STÁVAJÍCÍ ROZVOD VNITŘNÍHO PLYNOVODU G 5/4"</t>
  </si>
  <si>
    <t>970031080R00</t>
  </si>
  <si>
    <t>Jádrové vrtání, kruhové prostupy v cihelném zdivu jádrové vrtání, do D 80 mm</t>
  </si>
  <si>
    <t>998723202R00</t>
  </si>
  <si>
    <t>Přesun hmot pro vnitřní plynovod v objektech výšky do 12 m</t>
  </si>
  <si>
    <t>Pol__0015</t>
  </si>
  <si>
    <t>Pol__0016</t>
  </si>
  <si>
    <t>783424340R00</t>
  </si>
  <si>
    <t>Nátěry potrubí a armatur syntetické potrubí, do DN 50 mm, dvojnásobné s 1x emailováním a základním nátěrem, Hmota nátěrová funkce: protikorozní</t>
  </si>
  <si>
    <t>na vzduchu schnoucí</t>
  </si>
  <si>
    <t>Pol__0001</t>
  </si>
  <si>
    <t>ZÁVĚSNÝ KONDENZAČNÍ PLYNOVÝ KOTEL VČ. EKVITERMNÍ REGULACE A PŘÍSLUŠENSTVÍ výkon 14 kW při teplotě,, vody 80/60°C, např. VU 146/5-3 A ecoTEC pro</t>
  </si>
  <si>
    <t>Pol__0002</t>
  </si>
  <si>
    <t>ZÁVĚSNÝ KONDENZAČNÍ PLYNOVÝ KOTEL VČ. EKVITERMNÍ REGULACE A PŘÍSLUŠENSTVÍ výkon 30 kW při teplotě,, vody 80/60°C, např. VU 306/5-5  ecoTEC plus</t>
  </si>
  <si>
    <t>Pol__0003</t>
  </si>
  <si>
    <t>ODKOUŘENÍ KOTLE koaxiální KOLENO 87° PP/KOV, Ř 60/100 mm</t>
  </si>
  <si>
    <t>Pol__0004</t>
  </si>
  <si>
    <t>ODKOUŘENÍ KOTLE koaxiální potrubí prodloužení 0,25 m PP, Ř 60/100 mm</t>
  </si>
  <si>
    <t>Pol__0005</t>
  </si>
  <si>
    <t>ODKOUŘENÍ KOTLE vodorovné odkouření do zdi PP/KOV, Ř 60/100 mm</t>
  </si>
  <si>
    <t>Pol__0006</t>
  </si>
  <si>
    <t>MONTÁŽ KOTLŮ OCELOVÝCH ZÁVĚSNÝCH TEPLOVODNÍCH NA KAPALNÁ A PLYNNÁ PALIVA do 30 kW</t>
  </si>
  <si>
    <t>Pol__0007</t>
  </si>
  <si>
    <t>UVEDENÍ KOTLŮ DO PROVOZU servisní firmou</t>
  </si>
  <si>
    <t>Pol__0008</t>
  </si>
  <si>
    <t>MONTÁŽ ODKOUŘENÍ pro kondenzační kotel</t>
  </si>
  <si>
    <t>Pol__0010</t>
  </si>
  <si>
    <t>JÁDROVÉ VRTÁNÍ DO ŽEL. BETONU PŘESUN HMOT PRO KOTELNY UMÍSTĚNÉ VE VÝŠCE (HLOUBCE) přes 6 do 12 m</t>
  </si>
  <si>
    <t>MEMBRÁNOVÁ EXPANZNÍ NÁDOBA 6 bar objem 25/6</t>
  </si>
  <si>
    <t>Pol__0012</t>
  </si>
  <si>
    <t>MEMBRÁNOVÁ EXPANZNÍ NÁDOBA 6 bar objem 50/6</t>
  </si>
  <si>
    <t>Pol__0013</t>
  </si>
  <si>
    <t>PŘÍSLUŠENSTVÍ kohout se zajištěním 3/4"</t>
  </si>
  <si>
    <t>Pol__0014</t>
  </si>
  <si>
    <t>MONTÁŽ EXPANZNÍCH NÁDOB O OBJEMU 25 l</t>
  </si>
  <si>
    <t>MONTÁŽ EXPANZNÍCH NÁDOB O OBJEMU 50 l</t>
  </si>
  <si>
    <t>OBĚHOVÉ ČERPADLO S ELEKTRONICKOU REGULACÍ VÝKONU (např. Grundfos ALPHA 3 25-80 130) Qmin = 1,187,, m3/h, h= 60 kPa</t>
  </si>
  <si>
    <t>732429145</t>
  </si>
  <si>
    <t>Montáž čerpadel DN 25</t>
  </si>
  <si>
    <t>Pol__0018</t>
  </si>
  <si>
    <t>MONTÁŽ ČERPADEL DO POTRUBÍ OBĚHOVÝCH OHŘÍVAČ VODY ZÁSOBNÍKOVÝ (NEPŘÍMOTOPNÝ) PRO PŘÍPRAVU TV, S,, JEDNÍM TRUBKOVÝM VÝMĚNÍKEM, OCELOVÝ S ANTIKOROZNÍ OCHRANOU, HOŘČÍKOVOU ANODOU objem 68 l, včetně</t>
  </si>
  <si>
    <t>tepelné izolace</t>
  </si>
  <si>
    <t>Pol__0019</t>
  </si>
  <si>
    <t>OHŘÍVAČ VODY ZÁSOBNÍKOVÝ (NEPŘÍMOTOPNÝ) PRO PŘÍPRAVU TV, S JEDNÍM TRUBKOVÝM VÝMĚNÍKEM, OCELOVÝ S,, ANTIKOROZNÍ OCHRANOU, HOŘČÍKOVOU ANODOU objem 120 l, včetně tepelné izolace</t>
  </si>
  <si>
    <t>Pol__0020</t>
  </si>
  <si>
    <t>MONTÁŽ OHŘÍVÁKŮ VODY ZÁSOBNÍKOVÝCH do 100 l</t>
  </si>
  <si>
    <t>Pol__0021</t>
  </si>
  <si>
    <t>MONTÁŽ OHŘÍVÁKŮ VODY ZÁSOBNÍKOVÝCH do 150 l</t>
  </si>
  <si>
    <t>998732201R00</t>
  </si>
  <si>
    <t>Přesun hmot pro strojovny v objektech výšky do 6 m</t>
  </si>
  <si>
    <t>733163102R00</t>
  </si>
  <si>
    <t>Potrubí pro vytápění a chlazení z trubek měděných spojovaných svařováním nebo lepením pájení pomocí kapilárních pájecích tvarovek, D 15 mm, s 1,0 mm, Spojka měděná typ: se zarážkou, jednoznačná; značka: Cu-DHP (CW024A); ds = 15,0 mm; PN 16; teplota média -30 až 110 °C</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</si>
  <si>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</si>
  <si>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</si>
  <si>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 Spojka měděná typ: se zarážkou, jednoznačná; značka: Cu-DHP (CW024A); ds = 18,0 mm; PN 16; teplota média -30 až 110 °C</t>
  </si>
  <si>
    <t>733163104R00</t>
  </si>
  <si>
    <t>Potrubí pro vytápění a chlazení z trubek měděných spojovaných svařováním nebo lepením pájení pomocí kapilárních pájecích tvarovek, D 22 mm, s 1,0 mm, Spojka měděná typ: se zarážkou, jednoznačná; značka: Cu-DHP (CW024A); ds = 22,0 mm; PN 16; teplota média -30 až 110 °C</t>
  </si>
  <si>
    <t>733163105R00</t>
  </si>
  <si>
    <t>Potrubí pro vytápění a chlazení z trubek měděných spojovaných svařováním nebo lepením pájení pomocí kapilárních pájecích tvarovek, D 28 mm, s 1,5 mm, Spojka měděná typ: se zarážkou, jednoznačná; značka: Cu-DHP (CW024A); ds = 28,0 mm; PN 16; teplota média -30 až 110 °C</t>
  </si>
  <si>
    <t>733190106R00</t>
  </si>
  <si>
    <t>Tlaková zkouška potrubí ocelových závitových, plastových, měděných do DN 32</t>
  </si>
  <si>
    <t>733167001R00</t>
  </si>
  <si>
    <t>Příplatek k ceně za zhotovení přípojky z trubek měděných D 15 mm, tloušťka stěny 1 mm, Spojka bronzová typ: přechodová; značka: CC499K; ds = 15,0 mm; R; 1/2"; PN 16; teplota média -30 až 110 °C</t>
  </si>
  <si>
    <t>733167003R00</t>
  </si>
  <si>
    <t>Příplatek k ceně za zhotovení přípojky z trubek měděných D 22 mm, tloušťka stěny 1 mm, Spojka bronzová typ: přechodová; značka: CC499K; ds = 22,0 mm; R; 1/2"; PN 16; teplota média -30 až 110 °C</t>
  </si>
  <si>
    <t>Pol__0031</t>
  </si>
  <si>
    <t>POTRUBÍ Z TRUBEK MĚDĚNÝCH VYTÁPĚNÍ TLAKOVÉ ZKOUŠKY POTRUBÍ PŘÍPLATEK ZA ZHOTOVENÍ PŘÍPOJKY Z TRUBEK,, MĚDĚNÝCH 28x1</t>
  </si>
  <si>
    <t>735190306</t>
  </si>
  <si>
    <t>do D 35</t>
  </si>
  <si>
    <t>vrtání a sekání nad rámec mont. položek</t>
  </si>
  <si>
    <t>Pol__0034</t>
  </si>
  <si>
    <t>TLAKOVÁ ZKOUŠKA Cu POTRUBÍ NEZMĚŘITELNÉ STAVEBNÍ PRÁCE PŘESUN HMOT PRO POTRUBÍ přes 6 do 12 m</t>
  </si>
  <si>
    <t>Pol__0035</t>
  </si>
  <si>
    <t>PŘECHODKA MĚĎ NA OCEL, VNITŘNÍ ZÁVIT D 22 / 3/4"</t>
  </si>
  <si>
    <t>Pol__0036</t>
  </si>
  <si>
    <t>PŘECHODKA MĚĎ NA OCEL, VNITŘNÍ ZÁVIT D 28 / 1"</t>
  </si>
  <si>
    <t>Pol__0037</t>
  </si>
  <si>
    <t>PŘECHODKA MĚĎ NA OCEL, VNITŘNÍ ZÁVIT D 35 / 5/4"</t>
  </si>
  <si>
    <t>Pol__0038</t>
  </si>
  <si>
    <t>AUTOMATICKÝ ODVZDUŠŇOVACÍ VENTIL MOSAZNÝ PN 14 G 3/8"</t>
  </si>
  <si>
    <t>Pol__0039</t>
  </si>
  <si>
    <t>KULOVÝ KOHOUT VYPOUŠTĚCÍ S HADICOVOU VÝVODKOU BEZ ZÁTKY, MAX. PŘETLAK 6 bar G 1/2"</t>
  </si>
  <si>
    <t>Pol__0040</t>
  </si>
  <si>
    <t>734209102R00</t>
  </si>
  <si>
    <t>Montáž závitové armatury s jedním závitem, G 3/8", bez dodávky materiálu</t>
  </si>
  <si>
    <t>734209103R00</t>
  </si>
  <si>
    <t>Montáž závitové armatury s jedním závitem, G 1/2", bez dodávky materiálu</t>
  </si>
  <si>
    <t>MONTÁŽ ARMATUR S JEDNÍM ZÁVITEM RADIÁTOROVÉ ŠROUBENÍ PRO OTOPNÁ TĚLESA S VESTAVĚNÝMI VENTILY -,, ROHOVÉ G 1/2"</t>
  </si>
  <si>
    <t>RADIÁTOROVÉ ŠROUBENÍ PRO OTOPNÁ TĚLESA - ROHOVÉ PROVEDENÍ REGULAČNÍ, UZAVÍRACÍ S VYPOUŠTĚNÍM G 1/2"</t>
  </si>
  <si>
    <t>RADIÁTOROVÝ VENTIL - ROHOVÉ PROVEDENÍ G 1/2"</t>
  </si>
  <si>
    <t>KULOVÝ KOHOUT UZAVÍRACÍ ZÁVITOVÝ, PLNOPRŮCHOZÍ G 3/4"</t>
  </si>
  <si>
    <t>Pol__0047</t>
  </si>
  <si>
    <t>KULOVÝ KOHOUT UZAVÍRACÍ ZÁVITOVÝ, PLNOPRŮCHOZÍ G 1"</t>
  </si>
  <si>
    <t>KULOVÝ KOHOUT UZAVÍRACÍ ZÁVITOVÝ, PLNOPRŮCHOZÍ G 5/4"</t>
  </si>
  <si>
    <t>Pol__0049</t>
  </si>
  <si>
    <t>MAGNETICKÝ CYKLÓNOVÝ FILTR G 3/4", včetně uzávěrů</t>
  </si>
  <si>
    <t>MAGNETICKÝ CYKLÓNOVÝ FILTR G 1", včetně uzávěrů</t>
  </si>
  <si>
    <t>Pol__0051</t>
  </si>
  <si>
    <t>RUČNÍ VYVAŽOVACÍ VENTIL SE STUPNICÍ, PŘEDNASTAVENÍM, UZAVŘENÍM MĚŘÍCÍ KONCOVKY, S VYPOUŠTĚNÍM, PN 16, , DN 20 (3/4" )</t>
  </si>
  <si>
    <t>734209113R00</t>
  </si>
  <si>
    <t>Montáž závitové armatury se dvěma závity, G 1/2", bez dodávky materiálu</t>
  </si>
  <si>
    <t>734209114R00</t>
  </si>
  <si>
    <t>Montáž závitové armatury se dvěma závity, G 3/4", bez dodávky materiálu</t>
  </si>
  <si>
    <t>734209115R00</t>
  </si>
  <si>
    <t>Montáž závitové armatury se dvěma závity, G 1", bez dodávky materiálu</t>
  </si>
  <si>
    <t>734209116R00</t>
  </si>
  <si>
    <t>Montáž závitové armatury se dvěma závity, G 5/4", bez dodávky materiálu</t>
  </si>
  <si>
    <t>MONTÁŽ ARMATUR SE DVĚMA ZÁVITY PROTOKOLÁRNÍ NASTAVENÍ vyvažovacích ventilů</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</si>
  <si>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</si>
  <si>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</si>
  <si>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</si>
  <si>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</si>
  <si>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</si>
  <si>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</si>
  <si>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734411143R00</t>
  </si>
  <si>
    <t>Teploměr dvoukovový s pevným stonkem a jímkou rozsah do 200° C DTR, pevný stonek 160 mm, včetně dodávky materiálu</t>
  </si>
  <si>
    <t>Pol__0061</t>
  </si>
  <si>
    <t>ŠROUBENÍ ZÁVITOVÉ MOSAZNÉ PŘÍMÉ TEPLOMĚR  DVOUKOVOVÝ DTR měřící rozsah 0 - 120°C TERMOSTATICKÁ,, HLAVICE s vestavěným čidlem,  provedení pro veřejné prostory</t>
  </si>
  <si>
    <t>Pol__0062</t>
  </si>
  <si>
    <t>TERMOELEKTRICKÁ  HLAVICE s vestavěným čidlem,  připojená na termostat</t>
  </si>
  <si>
    <t>734291951R00</t>
  </si>
  <si>
    <t>Opravy závitových armatur zpětná montáž hlavic  učního a termostatického ovládání</t>
  </si>
  <si>
    <t>735000912R00</t>
  </si>
  <si>
    <t>Regulace otopného systému při opravách vyregulování dvojregulačních ventilů a kohoutů s termostatickým ovládáním</t>
  </si>
  <si>
    <t>Pol__0065</t>
  </si>
  <si>
    <t>MONTÁŽ VYREGULOVÁNÍ VENTILŮ POKOJOVÝ PROSTOROVÝ TERMOSTAT týdení programovatelný, denní program,,, 230V</t>
  </si>
  <si>
    <t>Pol__0066</t>
  </si>
  <si>
    <t>MONTÁŽ POKOJOVÉHO TERMOSTATU na stěnu</t>
  </si>
  <si>
    <t>998734203R00</t>
  </si>
  <si>
    <t>Přesun hmot pro armatury v objektech výšky do 4 m</t>
  </si>
  <si>
    <t>Pol__0068</t>
  </si>
  <si>
    <t>OTOPNÁ OCELOVÁ DESKOVÁ TĚLESA VENTIL KOMPAKT (VČ. UCHYCENÍ) typ 10VK-500/500 mm</t>
  </si>
  <si>
    <t>Pol__0069</t>
  </si>
  <si>
    <t>OTOPNÁ OCELOVÁ DESKOVÁ TĚLESA VENTIL KOMPAKT (VČ. UCHYCENÍ) typ 11VK-500/700 mm</t>
  </si>
  <si>
    <t>Pol__0070</t>
  </si>
  <si>
    <t>OTOPNÁ OCELOVÁ DESKOVÁ TĚLESA VENTIL KOMPAKT (VČ. UCHYCENÍ) typ 11VK-500/800 mm</t>
  </si>
  <si>
    <t>OTOPNÁ OCELOVÁ DESKOVÁ TĚLESA VENTIL KOMPAKT (VČ. UCHYCENÍ) typ 11VK-500/900 mm</t>
  </si>
  <si>
    <t>OTOPNÁ OCELOVÁ DESKOVÁ TĚLESA VENTIL KOMPAKT (VČ. UCHYCENÍ) typ 11VK-500/1000 mm</t>
  </si>
  <si>
    <t>OTOPNÁ OCELOVÁ DESKOVÁ TĚLESA VENTIL KOMPAKT (VČ. UCHYCENÍ) typ 11VK-500/1200 mm</t>
  </si>
  <si>
    <t>OTOPNÁ OCELOVÁ DESKOVÁ TĚLESA VENTIL KOMPAKT (VČ. UCHYCENÍ) typ 11VK-500/1400 mm</t>
  </si>
  <si>
    <t>Pol__0075</t>
  </si>
  <si>
    <t>OTOPNÁ OCELOVÁ DESKOVÁ TĚLESA VENTIL KOMPAKT (VČ. UCHYCENÍ) typ 11VK-500/1600 mm</t>
  </si>
  <si>
    <t>OTOPNÁ OCELOVÁ DESKOVÁ TĚLESA VENTIL KOMPAKT (VČ. UCHYCENÍ) typ 21VK-500/400 mm</t>
  </si>
  <si>
    <t>OTOPNÁ OCELOVÁ DESKOVÁ TĚLESA VENTIL KOMPAKT (VČ. UCHYCENÍ) typ 21VK-500/600 mm</t>
  </si>
  <si>
    <t>OTOPNÁ OCELOVÁ DESKOVÁ TĚLESA VENTIL KOMPAKT (VČ. UCHYCENÍ) typ 21VK-500/700 mm</t>
  </si>
  <si>
    <t>OTOPNÁ OCELOVÁ DESKOVÁ TĚLESA VENTIL KOMPAKT (VČ. UCHYCENÍ) typ 21VK-500/1200 mm</t>
  </si>
  <si>
    <t>OTOPNÁ OCELOVÁ DESKOVÁ TĚLESA VENTIL KOMPAKT (VČ. UCHYCENÍ) typ 21VK-500/1400 mm</t>
  </si>
  <si>
    <t>OTOPNÁ OCELOVÁ DESKOVÁ TĚLESA VENTIL KOMPAKT (VČ. UCHYCENÍ) typ 22VK-500/500 mm</t>
  </si>
  <si>
    <t>OTOPNÁ OCELOVÁ DESKOVÁ TĚLESA VENTIL KOMPAKT (VČ. UCHYCENÍ) typ 22VK-500/600 mm</t>
  </si>
  <si>
    <t>OTOPNÁ OCELOVÁ DESKOVÁ TĚLESA VENTIL KOMPAKT (VČ. UCHYCENÍ) typ 22VK-500/700 mm</t>
  </si>
  <si>
    <t>Pol__0084</t>
  </si>
  <si>
    <t>OTOPNÁ OCELOVÁ DESKOVÁ TĚLESA VENTIL KOMPAKT (VČ. UCHYCENÍ) typ 22VK-500/800 mm</t>
  </si>
  <si>
    <t>Pol__0085</t>
  </si>
  <si>
    <t>OTOPNÁ OCELOVÁ DESKOVÁ TĚLESA VENTIL KOMPAKT (VČ. UCHYCENÍ) typ 22VK-500/1400 mm</t>
  </si>
  <si>
    <t>Pol__0086</t>
  </si>
  <si>
    <t>OTOPNÁ OCELOVÁ DESKOVÁ TĚLESA VENTIL KOMPAKT (VČ. UCHYCENÍ) typ 22VK-500/1600 mm</t>
  </si>
  <si>
    <t>735159111R00</t>
  </si>
  <si>
    <t>Otopná tělesa panelová montáž bez ohledu na počet desek, délky do 1600 mm, bez dodávky materiálu</t>
  </si>
  <si>
    <t>VČETNĚ REGULÁTORU 230V AC, PŘÍČNÉ MŘÍŽKY AL NATUR, HLINÍKOVÉHO RÁMU AL NATUR, OBVODOVÁ PŘEKRÝVACÍ LIŠTA AL NATUR,</t>
  </si>
  <si>
    <t>2x FLEX. PŘIPOJ. HADICE Z UŠLECHTILÉ OCELI (VNITŘNÍ/VNĚJŠÍ ZÁVIT) DN15 DÉLKA 0,2m</t>
  </si>
  <si>
    <t>MONTÁŽ PANELOVÝCH TĚLES RADIK PODLAHOVÝ KONVEKTOR S TŘÍOTÁČKOVÝM VENTILÁTOREM, DVOUTRUBKOVÝ PRO,, VYTÁPĚNÍ COIL-T88/243/1750, délka 1750mm</t>
  </si>
  <si>
    <t>Pol__0089</t>
  </si>
  <si>
    <t>MONTÁŽ PODLAHOVÝCH KONVEKTORŮ do 1800 mm</t>
  </si>
  <si>
    <t>998735202R00</t>
  </si>
  <si>
    <t>Přesun hmot pro otopná tělesa v objektech výšky do 12 m</t>
  </si>
  <si>
    <t>Pol__0091</t>
  </si>
  <si>
    <t>Pol__0094</t>
  </si>
  <si>
    <t>TERMOIZOLAČNÍ TRUBICE MIRELON PRO Z PĚNOVÉHO PE tl. 20 mm 15 mm</t>
  </si>
  <si>
    <t>Pol__0095</t>
  </si>
  <si>
    <t>TERMOIZOLAČNÍ TRUBICE MIRELON PRO Z PĚNOVÉHO PE tl. 20 mm 18 mm</t>
  </si>
  <si>
    <t>TERMOIZOLAČNÍ TRUBICE MIRELON PRO Z PĚNOVÉHO PE tl. 20 mm 22 mm</t>
  </si>
  <si>
    <t>Pol__0097</t>
  </si>
  <si>
    <t>TERMOIZOLAČNÍ TRUBICE MIRELON PRO Z PĚNOVÉHO PE tl. 20 mm 28 mm</t>
  </si>
  <si>
    <t>Pol__0098</t>
  </si>
  <si>
    <t>TERMOIZOLAČNÍ TRUBICE MIRELON POLAR Z PĚNOVÉHO PE tl. 20 mm S POVRCHOVOU ÚPRAVOU AL 28 mm</t>
  </si>
  <si>
    <t>TERMOIZOLAČNÍ TRUBICE MIRELON POLAR Z PĚNOVÉHO PE tl. 20 mm S POVRCHOVOU ÚPRAVOU AL 35 mm</t>
  </si>
  <si>
    <t>904 - .R01</t>
  </si>
  <si>
    <t>topná zkouška</t>
  </si>
  <si>
    <t>ER112/NVP7P jednotarif třífázová, plast, do zdi pro ČEZ</t>
  </si>
  <si>
    <t>Jistič LTN-80B-3, 10kA</t>
  </si>
  <si>
    <t>Jistič 25kA, 100A/3p, sp. 230V, kont. 1/1, komplet</t>
  </si>
  <si>
    <t>Svodič typ 1+2</t>
  </si>
  <si>
    <t>set</t>
  </si>
  <si>
    <t>Poj. odpojovač 10A/1 vč. vložek 6A</t>
  </si>
  <si>
    <t>Jistič 2B/1</t>
  </si>
  <si>
    <t>Jistič 6B/1</t>
  </si>
  <si>
    <t>Jistič 10C/1</t>
  </si>
  <si>
    <t>Jistič 16B/1</t>
  </si>
  <si>
    <t>Jistič 16C/1</t>
  </si>
  <si>
    <t>Jistič 20C/1</t>
  </si>
  <si>
    <t>Jistič 16B/3</t>
  </si>
  <si>
    <t>Jistič 20C/3</t>
  </si>
  <si>
    <t>Jistič 32B/3</t>
  </si>
  <si>
    <t>Jistič 50B/3</t>
  </si>
  <si>
    <t>10B/1N/0,03 kombinace  chrániče a jističe, typ. A</t>
  </si>
  <si>
    <t>Pol__0017</t>
  </si>
  <si>
    <t>16B/1N/0,03 kombinace  chrániče a jističe, typ. A</t>
  </si>
  <si>
    <t>25/4/030  proudový chránič</t>
  </si>
  <si>
    <t>40/4/030  proudový chránič</t>
  </si>
  <si>
    <t>Stykač S25-40, c. 230V AC</t>
  </si>
  <si>
    <t>Impulzní relé 16A, 230V</t>
  </si>
  <si>
    <t>Pol__0022</t>
  </si>
  <si>
    <t>SOU-1,vč. Čidla</t>
  </si>
  <si>
    <t>PE</t>
  </si>
  <si>
    <t>N</t>
  </si>
  <si>
    <t>L</t>
  </si>
  <si>
    <t>Pol__0026</t>
  </si>
  <si>
    <t>Zásuvka 400V16A</t>
  </si>
  <si>
    <t>Pol__0027</t>
  </si>
  <si>
    <t>Podružný materiál, svorky, vývodky ...</t>
  </si>
  <si>
    <t>Pol__0028</t>
  </si>
  <si>
    <t>Konstrukce instalační 2-42, plastové panely, 420mod</t>
  </si>
  <si>
    <t>Pol__0029</t>
  </si>
  <si>
    <t>Nástěnný rám s dveřmi 2A-42, 590/2025/250mm</t>
  </si>
  <si>
    <t>Pol__0030</t>
  </si>
  <si>
    <t>ASP vypínač 63/3</t>
  </si>
  <si>
    <t>Svodič typ 2</t>
  </si>
  <si>
    <t>Pol__0032</t>
  </si>
  <si>
    <t>Pol__0033</t>
  </si>
  <si>
    <t>Jistič 25C/3</t>
  </si>
  <si>
    <t>LFI 10B/1N/0,03 kombinace  chrániče a jističe</t>
  </si>
  <si>
    <t>LFI 10C/1N/0,03 kombinace  chrániče a jističe</t>
  </si>
  <si>
    <t>OFI 25/4/30mA</t>
  </si>
  <si>
    <t>Pol__0041</t>
  </si>
  <si>
    <t>Pol__0042</t>
  </si>
  <si>
    <t>Rozvaděč N - 1195/590/250, IP40/20</t>
  </si>
  <si>
    <t>Vkládací lišta PVC   40x40</t>
  </si>
  <si>
    <t>Vkládací lišta PVC 100x40</t>
  </si>
  <si>
    <t>trubka instalační pevná d20 vč. spojek, příchytek …</t>
  </si>
  <si>
    <t>trubka instalační ohebná d20 vč. spojek, příchytek …</t>
  </si>
  <si>
    <t>Pol__0052</t>
  </si>
  <si>
    <t>trubka instalační pevná d32 vč. spojek, příchytek …</t>
  </si>
  <si>
    <t>Pol__0053</t>
  </si>
  <si>
    <t>trubka instalační ohebná d32 vč. spojek, příchytek …</t>
  </si>
  <si>
    <t>Pol__0054</t>
  </si>
  <si>
    <t>Krabice přístrojová</t>
  </si>
  <si>
    <t>Krabice odbočná KR68</t>
  </si>
  <si>
    <t>ABOX 025-L Krabice</t>
  </si>
  <si>
    <t>ABOX 060-L Krabice</t>
  </si>
  <si>
    <t>Kabelový žlab 100/50 žár.zinek, komplet vč. spojek, konzol, závěsů …</t>
  </si>
  <si>
    <t>OBO 2205408 Svazkový držák 2031 20 SP</t>
  </si>
  <si>
    <t>Natřelovací hřeb, vč. Příchytky HL systém</t>
  </si>
  <si>
    <t>PRAFlaDur 3x1,5 RE P60-R</t>
  </si>
  <si>
    <t>H05VV-F 5x2,5</t>
  </si>
  <si>
    <t>Pol__0063</t>
  </si>
  <si>
    <t>JYTY-0 3x1</t>
  </si>
  <si>
    <t>Pol__0064</t>
  </si>
  <si>
    <t>CYKY-0 2x1.5</t>
  </si>
  <si>
    <t>CYKY-0 3x1.5</t>
  </si>
  <si>
    <t>CYKY-J 3x1.5</t>
  </si>
  <si>
    <t>Pol__0067</t>
  </si>
  <si>
    <t>CYKY-J 3x2.5</t>
  </si>
  <si>
    <t>CYKY-J 4x1,5</t>
  </si>
  <si>
    <t>CYKY-J 5x1.5</t>
  </si>
  <si>
    <t>CYKY-J 5x2.5</t>
  </si>
  <si>
    <t>CYKY-J 3x4</t>
  </si>
  <si>
    <t>CYKY-J 3x6</t>
  </si>
  <si>
    <t>CYKY-J 5x6</t>
  </si>
  <si>
    <t>CYKY-J 5x16</t>
  </si>
  <si>
    <t>CYKY-J 4X35</t>
  </si>
  <si>
    <t>CYY 1x4 zz</t>
  </si>
  <si>
    <t>CYY 1x25 zz</t>
  </si>
  <si>
    <t>Ukončení vodiče do 2,5mm2</t>
  </si>
  <si>
    <t>Ukončení vodiče do 16mm2</t>
  </si>
  <si>
    <t>Ukončení kabelu do 4x150mm2</t>
  </si>
  <si>
    <t>spínač č1, jednopólový, IP20</t>
  </si>
  <si>
    <t>spínač č5, sériový, IP20</t>
  </si>
  <si>
    <t>spínač č6, střídavý, IP20</t>
  </si>
  <si>
    <t>spínač č6A, střídavý, IP20</t>
  </si>
  <si>
    <t>spínač č6B, střídavý, IP20</t>
  </si>
  <si>
    <t>spínač č7, křížový, IP20</t>
  </si>
  <si>
    <t>Pol__0087</t>
  </si>
  <si>
    <t>zásuvka 16A/230V, IP20</t>
  </si>
  <si>
    <t>zásuvka jednonásovbná 16A/230V, s přep. ochr.,IP20</t>
  </si>
  <si>
    <t>zásuvka dvojnásovbná 16A/230V, s přep. ochr.,IP20</t>
  </si>
  <si>
    <t>zásuvka dvojnásovbná 16A/230V, IP20</t>
  </si>
  <si>
    <t>zásuvka 16A/230V, IP44</t>
  </si>
  <si>
    <t>Univerzální sporákový spínač se sign.kontrolkou,ř. 3Ss,400V/16A</t>
  </si>
  <si>
    <t>Zásuvka 400V/16A, IP44 ZAPUŠTĚNÁ</t>
  </si>
  <si>
    <t>Tlačítko ovládací, orientace</t>
  </si>
  <si>
    <t>Termostat prostorový IP44, -25 až +60 st. C</t>
  </si>
  <si>
    <t>Samoreguleční topný kabel 6m, vč. Příslušenství</t>
  </si>
  <si>
    <t>Samoreguleční topný kabel 8m, vč. Příslušenství</t>
  </si>
  <si>
    <t>Samoreguleční topný kabel 15m, vč. Příslušenství</t>
  </si>
  <si>
    <t>Samoreguleční topný kabel 21m, vč. Příslušenství</t>
  </si>
  <si>
    <t>Pol__0100</t>
  </si>
  <si>
    <t>SMR-T časové relé</t>
  </si>
  <si>
    <t>Venkovní senzor pohybu 180° 230V IP44</t>
  </si>
  <si>
    <t>GW42201 Požární tlačítko 120x120x50 IP55 se 2 kontakty</t>
  </si>
  <si>
    <t>Pol__0103</t>
  </si>
  <si>
    <t>Sada pro nouzovou signalizaci</t>
  </si>
  <si>
    <t>Datový rozvaděč 18U NÁSTĚNNÝ 600/600/901mm, vč. Ventilační jednotky</t>
  </si>
  <si>
    <t>Vyvazovací panel</t>
  </si>
  <si>
    <t>Router/ switch</t>
  </si>
  <si>
    <t>PoE switch pro napájení wifi</t>
  </si>
  <si>
    <t>Zásuvkový panel 5x230V</t>
  </si>
  <si>
    <t>zásuvka 2x RJ 45cat 5e</t>
  </si>
  <si>
    <t>Pol__0110</t>
  </si>
  <si>
    <t>kabel FTP4p cat 5e</t>
  </si>
  <si>
    <t>kabel FTP4p cat 5e, UV odolný</t>
  </si>
  <si>
    <t>trubka elektroinstalační</t>
  </si>
  <si>
    <t>krabice přístrojová KU 68</t>
  </si>
  <si>
    <t>krabice protahovací, odbočná KO 68</t>
  </si>
  <si>
    <t>krabice rozbočná KT250</t>
  </si>
  <si>
    <t>Měření, protokoly</t>
  </si>
  <si>
    <t>A-A17-10061CM-LGL</t>
  </si>
  <si>
    <t>Pol__0118</t>
  </si>
  <si>
    <t>B-40110</t>
  </si>
  <si>
    <t>Pol__0119</t>
  </si>
  <si>
    <t>B1 - 19328</t>
  </si>
  <si>
    <t>Pol__0120</t>
  </si>
  <si>
    <t>C-40807</t>
  </si>
  <si>
    <t>D-75333</t>
  </si>
  <si>
    <t>AN-19290</t>
  </si>
  <si>
    <t>BN-19321</t>
  </si>
  <si>
    <t>CN-19321</t>
  </si>
  <si>
    <t>N1-19290+19044</t>
  </si>
  <si>
    <t>B-75333</t>
  </si>
  <si>
    <t>C-76301</t>
  </si>
  <si>
    <t>Pol__0129</t>
  </si>
  <si>
    <t>D-P258SD</t>
  </si>
  <si>
    <t>Pol__0130</t>
  </si>
  <si>
    <t>E-A17-10061CM</t>
  </si>
  <si>
    <t>Pol__0131</t>
  </si>
  <si>
    <t>Pol__0132</t>
  </si>
  <si>
    <t>N2-4380</t>
  </si>
  <si>
    <t>svorka spojovací SS</t>
  </si>
  <si>
    <t>svorka zkušební SZa</t>
  </si>
  <si>
    <t>svorka připojovací SP</t>
  </si>
  <si>
    <t>svorka k jímací tyči SJ 1</t>
  </si>
  <si>
    <t>Pol__0140</t>
  </si>
  <si>
    <t>svorka na okapové žlaby SOa</t>
  </si>
  <si>
    <t>Pol__0141</t>
  </si>
  <si>
    <t>svorka zemnící páska-páska SR 02</t>
  </si>
  <si>
    <t>Pol__0142</t>
  </si>
  <si>
    <t>svorka zemnící páska-drát SR 03</t>
  </si>
  <si>
    <t>podpěra vedení PV</t>
  </si>
  <si>
    <t>jímací tyč s rovným koncem JT 2 m, vč. držáků</t>
  </si>
  <si>
    <t>jímací tyč s rovným koncem JT 3 m, vč. držáků</t>
  </si>
  <si>
    <t>FeZn, podstavce 3× 12 kg, pro maximální délku AlMgSi jímače 4 m, o 700 mm</t>
  </si>
  <si>
    <t>ochranný úhelník OU 1,7 vč. držáků</t>
  </si>
  <si>
    <t>AlMgSi 8</t>
  </si>
  <si>
    <t>FeZn 10</t>
  </si>
  <si>
    <t>Pol__0150</t>
  </si>
  <si>
    <t>FeZn 30x4</t>
  </si>
  <si>
    <t>Pol__0151</t>
  </si>
  <si>
    <t>štítek označení Štítek.......</t>
  </si>
  <si>
    <t>Pol__0152</t>
  </si>
  <si>
    <t>KO 125 pro SZ</t>
  </si>
  <si>
    <t>CYY 1x6 zz</t>
  </si>
  <si>
    <t>CYY 1x16 zz</t>
  </si>
  <si>
    <t>svorka zemnící páska-drát SR 3a</t>
  </si>
  <si>
    <t>Ekvipotencionální svorkovnice EPS 1</t>
  </si>
  <si>
    <t>KT 250, vč. Víka</t>
  </si>
  <si>
    <t>Páska měděná uzemňovací ZS 16 vč. svorky</t>
  </si>
  <si>
    <t>Pol__0161</t>
  </si>
  <si>
    <t>Dodavatelská dokumentace vč. skutečného provedení</t>
  </si>
  <si>
    <t>Pol__0162</t>
  </si>
  <si>
    <t>Připojení VZT zařízení</t>
  </si>
  <si>
    <t>Zednické výpomoci (průrazy, vrtání, frézování, řezání, sekání ...)</t>
  </si>
  <si>
    <t>Koordinace, ostatní profese</t>
  </si>
  <si>
    <t>Demontáže stávajících zařízení</t>
  </si>
  <si>
    <t>Přepojení ER, zajištění zaplombování</t>
  </si>
  <si>
    <t>Mechanizační prostředky (jeřáb, plošiny, lešení …)</t>
  </si>
  <si>
    <t>den</t>
  </si>
  <si>
    <t>Pol__0169</t>
  </si>
  <si>
    <t>TIČR</t>
  </si>
  <si>
    <t>Pol__0170</t>
  </si>
  <si>
    <t>Podružný materiál</t>
  </si>
  <si>
    <t>Přesun hmot a režie, proměnlivá položka</t>
  </si>
  <si>
    <t>1.01</t>
  </si>
  <si>
    <t>Větrací rekuperační jednotka v podlahovém venkovním  provedení, vývody propřívod a odvod v boční,, části</t>
  </si>
  <si>
    <t>panelu, skříň zhotovena z panelů tloušťky 45 mm, vyrobena z ocelového pozinkovaného</t>
  </si>
  <si>
    <t>plechu s vnějším lakováním v odstínu RAL 9002 (šedobílá), panely jsou uvnitř vyplněné zvukovou</t>
  </si>
  <si>
    <t>a tepelnou izolací z nehořlavé skelné minerální vlny. Na přívodní a odvodní straně je zabudován</t>
  </si>
  <si>
    <t>ventilátor s dozadu zahnutými lopatkami a s EC motory, vodní ohřívač je navržen pro spád vody</t>
  </si>
  <si>
    <t>60 °C/45 °C, QOH = 6 kW, v jednotce je protiproudý deskový rekuperátor s účinností až 89 %,</t>
  </si>
  <si>
    <t>přímý výparník  Q= 6 kW, u přívodu jsou navrženy filtry F7, na odvodu M5.</t>
  </si>
  <si>
    <t>V = 1500m3/h, pext = 350 Pa, Ni = 0,31+ 0,26 = 0,57 kW/230V-50 Hz, QOH = 6 kW (voda 60/45 °C)</t>
  </si>
  <si>
    <t>Topná voda bude proti zamrznutí obsahovat GLYKOL, potrubí na střeše bude zajištěno topným kabelem</t>
  </si>
  <si>
    <t>Od rekuperátoru v jednotce je nutno zajistit odvod kondenzátu.</t>
  </si>
  <si>
    <t>Přívod: klapka, filtr vzduchu (F7), rekuperátor (účinnost 75 - 89 %), vodní ohřívač, ventilátor</t>
  </si>
  <si>
    <t>Odvod: klapka, filtr vzduchu (M5), rekuperátor (účinnost 75 - 89 %), ventilátor</t>
  </si>
  <si>
    <t>rozměry jednotky (š x v x h): 1620x 671x 678 2562mm</t>
  </si>
  <si>
    <t>Jednotka bude vybavena kompletní komfortní regulací, vč. směšovacího uzlu, klapek, čidel a</t>
  </si>
  <si>
    <t>servopohonu s požadavkem na externí komunikaci s MODBUS převodníkem a kabelem</t>
  </si>
  <si>
    <t>(řídicí jednotka, směšovací uzel topné vody, snímače tlakové diference, teplotní čidla, snímač</t>
  </si>
  <si>
    <t>námrazy rekuperátoru, servopohony klapek), umístění regulace standardní, režim regulace VAV,</t>
  </si>
  <si>
    <t>nadřazený systém MODBUS RTU.</t>
  </si>
  <si>
    <t>hladina akustického tlaku ve vzdálenosti 1 m od obrysu zařízení: 44 dB(A)</t>
  </si>
  <si>
    <t>Pro chlazení je navržena venkovní kondenzační jednotka vč. expanzních ventilů, rozdělovače</t>
  </si>
  <si>
    <t>QCH = 6,8 kW, QT = 7,5 kW, Ni = 2,0 kW/230 V-50 Hz, jištění 20 A</t>
  </si>
  <si>
    <t>rozměry (v x š x h): 1428 x 1080 x 480, hlučnost:hladina akustického tlaku ve vzdálenosti 1 m</t>
  </si>
  <si>
    <t>od obrysu jednotky 59/61 dB(A)</t>
  </si>
  <si>
    <t>Chladicí tepelně izolované Cu potrubí - trasa od kondenzační jednotky k přímému výparníku</t>
  </si>
  <si>
    <t>1.02</t>
  </si>
  <si>
    <t>Protidešťová žaluzie vel. 600 x 300 mm, vč. síťky proti hmyzu</t>
  </si>
  <si>
    <t>1.03</t>
  </si>
  <si>
    <t>Tlumič hluku absorpční   vel. 600 x 250/1000, sestává ze 3 kulis 100 x 245/950.01, 02, 03</t>
  </si>
  <si>
    <t>Plášť tlumiče zhotoven z předizolovaných panelů tl. 30 mm, tepelná vodivost 0,018W/mK</t>
  </si>
  <si>
    <t>1.04</t>
  </si>
  <si>
    <t>Přívodní vyústka obdélniková   vel. 1000 x 200, komfortní, 2Ř, R1</t>
  </si>
  <si>
    <t>1.05</t>
  </si>
  <si>
    <t>Odsávací vyústka obdélniková   vel. 1000 x 200, komfortní, 1Ř, R1</t>
  </si>
  <si>
    <t>1.10</t>
  </si>
  <si>
    <t>Přívodní potrubí - vedené v interieru, plocha celkem</t>
  </si>
  <si>
    <t>potrubí z předizolovaných panelů z polyuretanové pěny a Al fólie, šířka panelů 20 mm,</t>
  </si>
  <si>
    <t>tepelná vodivost 0,018 W/mK, max. tlak 600 Pa, tř. těsnosti "C"</t>
  </si>
  <si>
    <t>Přívodní potrubí - vedené ve venkovním prostoru (střecha) plocha celkem</t>
  </si>
  <si>
    <t>potrubí z předizolovaných panelů z polyuretanové pěny a Al fólie, šířka panelů 30 mm,</t>
  </si>
  <si>
    <t>1.11</t>
  </si>
  <si>
    <t>Odsávací potrubí - vedené v interieru plocha celkem</t>
  </si>
  <si>
    <t>Odsávací potrubí - vedené ve venkovním prostoru ( střecha )</t>
  </si>
  <si>
    <t>2.01</t>
  </si>
  <si>
    <t>Radiální nástěnný ventilátor D 100</t>
  </si>
  <si>
    <t>V = 50 m3/h, pc = 220 Pa, Ni = 0,027 kW/230 V-50 Hz</t>
  </si>
  <si>
    <t>Zpětná klapka D 100</t>
  </si>
  <si>
    <t>2.02</t>
  </si>
  <si>
    <t>Výfuková žaluzie   vel. 160 x 160, včetně síťky proti hmyzu</t>
  </si>
  <si>
    <t>2.03</t>
  </si>
  <si>
    <t>Dveřní mřížka   vel. 445 x 82</t>
  </si>
  <si>
    <t>2.11</t>
  </si>
  <si>
    <t>odsávací - kruhové (spiro) rovné   D 125</t>
  </si>
  <si>
    <t>odsávací - čtyřhranné do obv. 1050     50 % tvar.</t>
  </si>
  <si>
    <t>3.01</t>
  </si>
  <si>
    <t>Zvukově izolovaný diagonální ventilátor do kruhového potrubí   D 160</t>
  </si>
  <si>
    <t>V = 235 m3/h, pc = 140 Pa, Ni = 0,059 kW/230 V-50 Hz</t>
  </si>
  <si>
    <t>včetně:</t>
  </si>
  <si>
    <t>.spojovací manžeta   D 160</t>
  </si>
  <si>
    <t>.zpětná klapka   D 160</t>
  </si>
  <si>
    <t>3.02</t>
  </si>
  <si>
    <t>Výfuková žaluzie   vel. 250 x 250, včetně síťky proti hmyzu</t>
  </si>
  <si>
    <t>3.03</t>
  </si>
  <si>
    <t>Plastový talířový ventil odvodní   D 160, včetně zděře</t>
  </si>
  <si>
    <t>3.04</t>
  </si>
  <si>
    <t>Ohebná zvukově izolační hadice   D 160</t>
  </si>
  <si>
    <t>3.05</t>
  </si>
  <si>
    <t>3.11</t>
  </si>
  <si>
    <t>Odsávací - kruhové (spiro) rovné   D 160</t>
  </si>
  <si>
    <t>odbočka jednostranná 90°  D 160/160</t>
  </si>
  <si>
    <t>odbočka oboustranná  90°  D 160/160</t>
  </si>
  <si>
    <t>vnitřní spojka   D 160</t>
  </si>
  <si>
    <t>4.01</t>
  </si>
  <si>
    <t>Požární klapka NEO 150 x 250 WT 72 s tavnou pojistkou (aktivace při překročení teploty  75° C)</t>
  </si>
  <si>
    <t>4.02</t>
  </si>
  <si>
    <t>Výfuková žaluzie   vel. 150 x 250, včetně síťky proti hmyzu</t>
  </si>
  <si>
    <t>4.03</t>
  </si>
  <si>
    <t>Krycí mřížka vel. 150 x 250</t>
  </si>
  <si>
    <t>4.11</t>
  </si>
  <si>
    <t>Čtyřhranné do obv. 1050     50 % tvar.</t>
  </si>
  <si>
    <t>5.01</t>
  </si>
  <si>
    <t>V = 200 m3/h, pc = 150 Pa, Ni = 0,059 kW/230 V-50 Hz</t>
  </si>
  <si>
    <t>5.02</t>
  </si>
  <si>
    <t>5.03</t>
  </si>
  <si>
    <t>5.04</t>
  </si>
  <si>
    <t>5.05</t>
  </si>
  <si>
    <t>5.11</t>
  </si>
  <si>
    <t>odbočka oboustranná 90°  D 160/160</t>
  </si>
  <si>
    <t>6.01</t>
  </si>
  <si>
    <t>Axiální nástěnný ventilátor D 200</t>
  </si>
  <si>
    <t>V = 100 m3/h, pc = 35 Pa, Ni = 0,016 kW/230 V-50 Hz</t>
  </si>
  <si>
    <t>6.02</t>
  </si>
  <si>
    <t>Větrací mřížka 125 W</t>
  </si>
  <si>
    <t>6.03</t>
  </si>
  <si>
    <t>6.11</t>
  </si>
  <si>
    <t>7.01</t>
  </si>
  <si>
    <t>V = 370 m3/h, pc = 160 Pa, Ni = 0,059 kW/230 V-50 Hz</t>
  </si>
  <si>
    <t>7.02</t>
  </si>
  <si>
    <t>7.03</t>
  </si>
  <si>
    <t>7.04</t>
  </si>
  <si>
    <t>7.05</t>
  </si>
  <si>
    <t>7.11</t>
  </si>
  <si>
    <t>8.01</t>
  </si>
  <si>
    <t>V = 400 m3/h, pc = 150 Pa, Ni = 0,059 kW/230 V-50 Hz</t>
  </si>
  <si>
    <t>8.02</t>
  </si>
  <si>
    <t>8.03</t>
  </si>
  <si>
    <t>8.04</t>
  </si>
  <si>
    <t>8.05</t>
  </si>
  <si>
    <t>8.11</t>
  </si>
  <si>
    <t>oblouk segmentový 90°   D 160</t>
  </si>
  <si>
    <t>9.01</t>
  </si>
  <si>
    <t>Výfuková stříška D 150</t>
  </si>
  <si>
    <t>9.11</t>
  </si>
  <si>
    <t>Odsávací - kruhové (spiro) rovné   D 150</t>
  </si>
  <si>
    <t>10.01</t>
  </si>
  <si>
    <t>Kuchyňská digestoř   vel. cca 500 x 600 x 150, vč. tukových filtrů, ventilátoru, osvětlení a zpětné</t>
  </si>
  <si>
    <t>klapky, vývod D 125 mm</t>
  </si>
  <si>
    <t>odsávací výkon V =  max  300 - 320 m3/h, Ni = 02 kW/230 V-50 Hz</t>
  </si>
  <si>
    <t>třístupňové ovládání chodu ventilátoru zabudované v plášti digestoře</t>
  </si>
  <si>
    <t>vhodný typ bude vybrán dle požadavku investora a dodavatele kuchyně</t>
  </si>
  <si>
    <t>10.02</t>
  </si>
  <si>
    <t>Výfuková hlavice D 125 mm</t>
  </si>
  <si>
    <t>10.03</t>
  </si>
  <si>
    <t>Ohebná hadice   D 125</t>
  </si>
  <si>
    <t>10.11</t>
  </si>
  <si>
    <t>11.01</t>
  </si>
  <si>
    <t>Venkovní kondenzační jednotka (např. AOYG-18KBTA2 FUJITSU) - kabelově propojená s vnitřními,, jednotkami</t>
  </si>
  <si>
    <t>QCH = 5,0 kW, QT = 5,6 kW, Ni = 1,8 kW/230 V-50 Hz, jištění 16 A</t>
  </si>
  <si>
    <t>rozměry (v x š x h): 632 x 799 x 290 mm</t>
  </si>
  <si>
    <t>hladina akustického tlaku ve vzdálenosti 1 m od obrysu jednotky: 47/50 dB(A)</t>
  </si>
  <si>
    <t>ocelová podpěrná konstrukce pod jednotku</t>
  </si>
  <si>
    <t>11.02</t>
  </si>
  <si>
    <t>Vnitřní nástěnná klimatizační jednotka - včetně infraovladače a odvodu kondenzátu</t>
  </si>
  <si>
    <t>QCH = 2,5 kW, QT = 2,8 kW</t>
  </si>
  <si>
    <t>rozměry (v x š x h): 270 x 834 x 222 mm</t>
  </si>
  <si>
    <t>hladina akustického tlaku ve vzdálenosti 1 m od obrysu jednotky: 20/40 dB(A)</t>
  </si>
  <si>
    <t>odvod kondenzátu d = 13,8 mm</t>
  </si>
  <si>
    <t>kabelově propojená s venkovní jednotkou</t>
  </si>
  <si>
    <t>11.03</t>
  </si>
  <si>
    <t>Chladicí tepelně izolované Cu potrubí ( ve venkovním prostoru obalené páskou proti UV záření)</t>
  </si>
  <si>
    <t>Potrubí odvodu kondenzátu</t>
  </si>
  <si>
    <t>Krycí lišta na chladicí potrubí a potrubí odvodu kondenzátu</t>
  </si>
  <si>
    <t>Oživení a uvedení klimatizačního systému do provozu</t>
  </si>
  <si>
    <t>12.01</t>
  </si>
  <si>
    <t>12.02</t>
  </si>
  <si>
    <t>12.03</t>
  </si>
  <si>
    <t>13.01</t>
  </si>
  <si>
    <t>Venkovní kondenzační jednotka (např. AOYG-45 LBT8 FUJITSU) - kabelově propojená s vnitřními,, jednotkami</t>
  </si>
  <si>
    <t>QCH = 14,0 kW, QT = 16,0 kW, Ni = 5,2 kW/230 V-50 Hz, jištění 32 A</t>
  </si>
  <si>
    <t>rozměry (v x š x h): 914 x 970 x 370 mm</t>
  </si>
  <si>
    <t>hladina akustického tlaku ve vzdálenosti 1 m od obrysu jednotky: 56/58 dB(A)</t>
  </si>
  <si>
    <t>13.02</t>
  </si>
  <si>
    <t>QCH = 4,0 kW, QT = 5,0kW</t>
  </si>
  <si>
    <t>rozměry (v x š x h): 270 x 870 x 204 mm</t>
  </si>
  <si>
    <t>hladina akustického tlaku ve vzdálenosti 1 m od obrysu jednotky:25/44 dB(A)</t>
  </si>
  <si>
    <t>13.03</t>
  </si>
  <si>
    <t>QCH = 5,2kW, QT = 6,3 kW</t>
  </si>
  <si>
    <t>13.04</t>
  </si>
  <si>
    <t>Distributor chladiva (pro 3 ks vnitřních jednotek)</t>
  </si>
  <si>
    <t>Materiál pro zhotovení závěsů na montáži se skládá:</t>
  </si>
  <si>
    <t>.lišty závěsné ZL 40x40</t>
  </si>
  <si>
    <t>.závěsy ZL 8</t>
  </si>
  <si>
    <t>.závěsy kruhové s tlumicí gumou</t>
  </si>
  <si>
    <t>Zhotovení závěsů - nařezání profilů a závitových tyčí</t>
  </si>
  <si>
    <t>Montáž závěsů - instalace závěsů na stavbě</t>
  </si>
  <si>
    <t>Spojovací materiál se skládá:</t>
  </si>
  <si>
    <t>.šroub se šestihrannou hlavou M 8x30 Zn</t>
  </si>
  <si>
    <t>.matice šestihranná M 8 Zn</t>
  </si>
  <si>
    <t>.podložka plochá střední 8,4 Zn</t>
  </si>
  <si>
    <t>Těsnicí materiál - samolepicí pěnové těsnění</t>
  </si>
  <si>
    <t>základní nátěr na pozin. plech reaktivní 1 x S 2008</t>
  </si>
  <si>
    <t>nátěry syntetické dvojnásobné s 1x emailováním</t>
  </si>
  <si>
    <t>tepelná izolace vzduchotechnického potrubí rohožemi z čedičové plsti 6 cm</t>
  </si>
  <si>
    <t>včetně úchytné konstrukce a oplechování</t>
  </si>
  <si>
    <t>protipožární izolace (potrubí procházející izolační místností)</t>
  </si>
  <si>
    <t>lehké pracovní pomocné (do 3,5 m)</t>
  </si>
  <si>
    <t>Montážní práce - náklady na úpravu a přizpůsobení vzduchotechnického potrubí na stavbě</t>
  </si>
  <si>
    <t>Předávací protokoly, návody k údržbě, revizní zprávy, protokoly o zaregulování, skutečné provedení</t>
  </si>
  <si>
    <t>Doprava</t>
  </si>
  <si>
    <t>PPV</t>
  </si>
  <si>
    <t>Stavební výpomoci</t>
  </si>
  <si>
    <t>CYKY-J 4x10</t>
  </si>
  <si>
    <t>Svítidla, sloupy</t>
  </si>
  <si>
    <t>Svítidlo PARK LED, 5000lm, opálová PC koule 400mm, 3000K</t>
  </si>
  <si>
    <t>Stožár osvětlovací 5 m, K 5-133/89/60 Z</t>
  </si>
  <si>
    <t>SR 481-14 Z/UN (SR 721-14 Z EL.VÝZBROJ)</t>
  </si>
  <si>
    <t>pojistka 6a</t>
  </si>
  <si>
    <t>zdroj 42W/300K</t>
  </si>
  <si>
    <t>SHARK 516 GEL KABELOVÁ SPOJKA 16MM2 SE SVORKOVNICÍ</t>
  </si>
  <si>
    <t>Kabelová rýha 35x80 vč. lože, krytí a záhozu, zemina č. IV</t>
  </si>
  <si>
    <t>Základ pro sloup VO</t>
  </si>
  <si>
    <t>trubka DN315/ 2000 mm</t>
  </si>
  <si>
    <t>Výstražná filoe červená 300mm</t>
  </si>
  <si>
    <t>Chránička kabelová d. 50mm</t>
  </si>
  <si>
    <t>Přeložka stávajícího sloupu VO</t>
  </si>
  <si>
    <t>vytýčení stávajících inženýrských sítí</t>
  </si>
  <si>
    <t>Demontáž staávajícího sloupu VO</t>
  </si>
  <si>
    <t>Přepojení VO, zajištění beznapěťových stavů</t>
  </si>
  <si>
    <t>podružný materiál</t>
  </si>
  <si>
    <t>131201201R00</t>
  </si>
  <si>
    <t>Hloubení zapažených jam a zářezů do 100 m3, v hornině 3, převážně ručně</t>
  </si>
  <si>
    <t>s urovnáním dna do předepsaného profilu a spádu, s případně nutným přemístěním výkopku ve výkopišti a dále buď s přemístěním výkopku na přilehlém terénu na vzdálenost do 3 m od kraje jámy nebo s naložením na dopravní prostředek</t>
  </si>
  <si>
    <t>PŘÍPLATEK ZA LEPIVOST hloubení jam zapažených v hor. 3</t>
  </si>
  <si>
    <t>151101102R00</t>
  </si>
  <si>
    <t>Zřízení pažení a rozepření stěn rýh příložné  pro jakoukoliv mezerovitost, hloubky do 4 m</t>
  </si>
  <si>
    <t>pro podzemní vedení pro všechny šířky rýhy,</t>
  </si>
  <si>
    <t>151101112R00</t>
  </si>
  <si>
    <t>Odstranění pažení a rozepření rýh příložné , hloubky do 4 m</t>
  </si>
  <si>
    <t>pro podzemní vedení s uložením materiálu na vzdálenost do 3 m od kraje výkopu,</t>
  </si>
  <si>
    <t>721176225R00</t>
  </si>
  <si>
    <t>Potrubí KG svodné (ležaté) v zemi vnější průměr D 200 mm, tloušťka stěny 4,9 mm, DN 200, Trubka plastová kanalizační materiál: PVC-U; skladba: pěnová střední vrstva; povrch: hladký; DN = 200; de = 200,0 mm; tl. stěny = 4,9 mm; SN 4</t>
  </si>
  <si>
    <t>ŠDK1 - REVIZNÍ ŠACHTA PLASTOVÁ DN 400 šachtové dno 0°/135°/180°/225°, připojení DN 160</t>
  </si>
  <si>
    <t>ŠDK1 - REVIZNÍ ŠACHTA PLASTOVÁ DN 400 těsnění</t>
  </si>
  <si>
    <t>ŠDK1 - REVIZNÍ ŠACHTA PLASTOVÁ DN 400 šachtová roura hladká bez hrdla délky 1 m</t>
  </si>
  <si>
    <t>ŠDK1 - REVIZNÍ ŠACHTA PLASTOVÁ DN 400 teleskop plastový s litinovým podklopem D125, litina/PVC</t>
  </si>
  <si>
    <t>ŠDK1 - REVIZNÍ ŠACHTA PLASTOVÁ DN 400 těsnění pro teleskop</t>
  </si>
  <si>
    <t>ŠDK2 - REVIZNÍ ŠACHTA PLASTOVÁ DN 400 šachtové dno 0°/135°/180°/225°, připojení DN 200</t>
  </si>
  <si>
    <t>ŠDK2 - REVIZNÍ ŠACHTA PLASTOVÁ DN 400 těsnění</t>
  </si>
  <si>
    <t>ŠDK2 - REVIZNÍ ŠACHTA PLASTOVÁ DN 400 šachtová roura hladká bez hrdla délky 1 m</t>
  </si>
  <si>
    <t>ŠDK2 - REVIZNÍ ŠACHTA PLASTOVÁ DN 400 teleskop plastový s litinovým podklopem D125, litina/PVC</t>
  </si>
  <si>
    <t>ŠDK2 - REVIZNÍ ŠACHTA PLASTOVÁ DN 400 těsnění pro teleskop</t>
  </si>
  <si>
    <t>ŠDK3 - REVIZNÍ ŠACHTA PLASTOVÁ DN 630 šachtové dno 0°/135°/180°/225°, připojení DN 200</t>
  </si>
  <si>
    <t>ŠDK3 - REVIZNÍ ŠACHTA PLASTOVÁ DN 630 těsnění</t>
  </si>
  <si>
    <t>ŠDK3 - REVIZNÍ ŠACHTA PLASTOVÁ DN 630 šachtová roura korugovaná délky 1,5 m</t>
  </si>
  <si>
    <t>ŠDK3 - REVIZNÍ ŠACHTA PLASTOVÁ DN 630 teleskop plastový</t>
  </si>
  <si>
    <t>ŠDK3 - REVIZNÍ ŠACHTA PLASTOVÁ DN 630 těsnění pro teleskop</t>
  </si>
  <si>
    <t>ŠDK3 - REVIZNÍ ŠACHTA PLASTOVÁ DN 630 betonový roznášecí prstenec</t>
  </si>
  <si>
    <t>ŠDK3 - REVIZNÍ ŠACHTA PLASTOVÁ DN 630 poklop bez odvětrání nosnost 12,5 t, litina/beton</t>
  </si>
  <si>
    <t>894432112R00</t>
  </si>
  <si>
    <t>Osazení plastových šachet revizních průměr 425 mm</t>
  </si>
  <si>
    <t>894431112R00</t>
  </si>
  <si>
    <t>Osazení plastových šachet z dílců 600 mm</t>
  </si>
  <si>
    <t>RETENČNÍ NÁDRŽ DEŠŤOVÉ VODY S BEZPEČNOSTNÍM PŘEPADEM, JEDNÍM VSTUPNÍM OTVOREM, PLASTOVÁ SAMONOSNÁ14,, ,7 m3 hranatá nesamonosná plastová nádrž 4160/2000/2160 mm určená k obetonování, instalace nad</t>
  </si>
  <si>
    <t>hladinu spodní vody, včetně jednoho vstupního komínku, hrdlem nátokové vody a přepadem přebytečné srážkové vody DN 200, filtrem dešťové vody AS-Purain 150 a pochůzným kompozitovým poklopem - uzamykatelným (A15)</t>
  </si>
  <si>
    <t>RETENČNÍ NÁDRŽ DEŠŤOVÉ VODY S BEZPEČNOSTNÍM PŘEPADEM, JEDNÍM VSTUPNÍM OTVOREM, PLASTOVÁ SAMONOSNÁ14,, ,7 m3 beton propodkladní desku nádrže</t>
  </si>
  <si>
    <t>RETENČNÍ NÁDRŽ DEŠŤOVÉ VODY S BEZPEČNOSTNÍM PŘEPADEM, JEDNÍM VSTUPNÍM OTVOREM, PLASTOVÁ SAMONOSNÁ14,, ,7 m3 doprava</t>
  </si>
  <si>
    <t>MONTÁŽ RETENČNÍ NÁDRŽE DEŠŤOVÝCH VOD objem 14,7 m3</t>
  </si>
  <si>
    <t>RETENČNÍ BLOKY PRO AKUMULACI DEŠŤOVÉ VODY Z VOŠTINOVÝCH BLOKŮ L/B/H = 4,8/4,8/1,04 m voštinový blok,, EP 400 AS-NIDAPLAST (L/B/H = 2,4/1,2/0,52 m)</t>
  </si>
  <si>
    <t>212750010RAF</t>
  </si>
  <si>
    <t>Trativody z drenážních trubek lože a obsyp štěrkopískem, DN 200 mm, Trubka plastová drenážní spoj: drážkový; materiál: PVC; povrch: žebrovaný; ohebná; DN = 200; de = 199,5 mm</t>
  </si>
  <si>
    <t>Lože pro trativody, položení trubek, obsyp potrubí sypaninou z vhodných hornin, nebo materiálem připraveným podél výkopu ve vzdálenosti do 3 m od jeho kraje.  Bez výkopu rýhy.</t>
  </si>
  <si>
    <t>212750010RAB</t>
  </si>
  <si>
    <t>Trativody z drenážních trubek lože a obsyp štěrkopískem, DN 100 mm, Trubka plastová drenážní spoj: drážkový; materiál: PVC; povrch: žebrovaný; ohebná; DN = 100; de = 100,0 mm</t>
  </si>
  <si>
    <t>GEOTEXTILIE pro uložení voštinových bloků</t>
  </si>
  <si>
    <t>DOPRAVA z výrobny na stavbu</t>
  </si>
  <si>
    <t>MONTÁŽ VSAKOVACÍHO TĚLESA osazení voštinových bloků včetně napojení revizních šachet</t>
  </si>
  <si>
    <t>998721201R00</t>
  </si>
  <si>
    <t>Přesun hmot pro vnitřní kanalizaci v objektech výšky do 6 m</t>
  </si>
  <si>
    <t xml:space="preserve">7,975*0,6*1,04 : </t>
  </si>
  <si>
    <t>4,9764</t>
  </si>
  <si>
    <t xml:space="preserve">Odkaz na mn. položky pořadí 1 : 4,97640 : </t>
  </si>
  <si>
    <t xml:space="preserve">patky : (0,8*0,8-0,55*0,15)*0,9 : </t>
  </si>
  <si>
    <t xml:space="preserve">plošné snížení : 16,24*12,77*0,08 : </t>
  </si>
  <si>
    <t>17,66853</t>
  </si>
  <si>
    <t xml:space="preserve">Odkaz na mn. položky pořadí 3 : 17,66853 : </t>
  </si>
  <si>
    <t>22,64493</t>
  </si>
  <si>
    <t xml:space="preserve">Odkaz na mn. položky pořadí 4 : 22,64493 : </t>
  </si>
  <si>
    <t xml:space="preserve">16,24*12,77 : </t>
  </si>
  <si>
    <t>207,3848</t>
  </si>
  <si>
    <t xml:space="preserve">paas : 7,975*0,6*0,1 : </t>
  </si>
  <si>
    <t xml:space="preserve">patky : 0,8*0,1*0,1*2 : </t>
  </si>
  <si>
    <t xml:space="preserve">plocha : 16,24*12,77*0,05 : </t>
  </si>
  <si>
    <t>10,86374</t>
  </si>
  <si>
    <t>273321321R00</t>
  </si>
  <si>
    <t>Beton základových desek železový třídy C 20/25</t>
  </si>
  <si>
    <t xml:space="preserve">16,84*13,57*0,1 : </t>
  </si>
  <si>
    <t>22,85188</t>
  </si>
  <si>
    <t xml:space="preserve">(16,84+13,57)*2*0,1 : </t>
  </si>
  <si>
    <t>6,082</t>
  </si>
  <si>
    <t xml:space="preserve">Odkaz na mn. položky pořadí 11 : 6,08200 : </t>
  </si>
  <si>
    <t xml:space="preserve">16,84*13,57*7,9*1,3/1000 : </t>
  </si>
  <si>
    <t>2,34689</t>
  </si>
  <si>
    <t>5,15057</t>
  </si>
  <si>
    <t>274361921RT8</t>
  </si>
  <si>
    <t>Výztuž a svařované sítě základových pasů ze svařovaných sítí,  , drát d 8,0 mm, oka 100 x 100 mm</t>
  </si>
  <si>
    <t xml:space="preserve">7,9*(2,4+0,5)*7,9*1,3/1000 : </t>
  </si>
  <si>
    <t>0,23529</t>
  </si>
  <si>
    <t xml:space="preserve">(0,8*0,8-0,55*0,15)*0,8 : </t>
  </si>
  <si>
    <t>0,99153</t>
  </si>
  <si>
    <t>289970111R00</t>
  </si>
  <si>
    <t>Geotextílie separační, filtrační, zpevňující polypropylén, 300 g/m2</t>
  </si>
  <si>
    <t xml:space="preserve">okapový chodník : 10,5*(0,3+0,2) : </t>
  </si>
  <si>
    <t>5,25</t>
  </si>
  <si>
    <t xml:space="preserve">102,106,107,110 : 1,18*1,9*4+1,19*2,8+(1,08+1,17*5)*0,85-(3+1+2+1)*0,85 : </t>
  </si>
  <si>
    <t xml:space="preserve">116 : 1,35*3 : </t>
  </si>
  <si>
    <t xml:space="preserve">101,102 : (1,2+0,45+1,2*2+0,6+0,9)*1,75-1,95*1,75 : </t>
  </si>
  <si>
    <t xml:space="preserve">103 : 1,2*0,9 : </t>
  </si>
  <si>
    <t>23,6705</t>
  </si>
  <si>
    <t>311271186R00</t>
  </si>
  <si>
    <t>Zdivo nosné z tvárnic porobetonových pero-drážka tloušťky 250 mm, charakteristická pevnost v tlaku fk = 2,32 MPa, součinitel prostupu tepla U=0,429 W/m2.K, Malta zdicí tenké spáry (T); pojivo: cementové; zrnitost do 0,6 mm; M 5 N/mm2</t>
  </si>
  <si>
    <t xml:space="preserve">101 : 0,4*1,75 : </t>
  </si>
  <si>
    <t>0,7</t>
  </si>
  <si>
    <t>311271187RT4</t>
  </si>
  <si>
    <t>Zdivo nosné z tvárnic porobetonových pero-drážka tloušťky 300 mm, charakteristická pevnost v tlaku fk = 1,50 MPa, součinitel prostupu tepla U=0,33 W/m2.K, Malta zdicí tenké spáry (T); pojivo: cementové; zrnitost do 0,6 mm; M 5 N/mm2</t>
  </si>
  <si>
    <t xml:space="preserve">atika : 13,57*0,2 : </t>
  </si>
  <si>
    <t xml:space="preserve">102 : 2,4*2,1*5-8*0,8 : </t>
  </si>
  <si>
    <t xml:space="preserve">104,105,106 : 4,93*0,85-0,35*0,85*2 : </t>
  </si>
  <si>
    <t xml:space="preserve">2,4*2,8-1,15*2,8 : </t>
  </si>
  <si>
    <t>28,6095</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</si>
  <si>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</si>
  <si>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</si>
  <si>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</si>
  <si>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(7,675+0,3)*2*0,2 : </t>
  </si>
  <si>
    <t>3,19</t>
  </si>
  <si>
    <t>311351806R00</t>
  </si>
  <si>
    <t>Bednění nadzákladových zdí oboustranné za každou stranu pro beton pohledový, odstranění</t>
  </si>
  <si>
    <t xml:space="preserve">Odkaz na mn. položky pořadí 21 : 3,19000 : </t>
  </si>
  <si>
    <t>311361821R00</t>
  </si>
  <si>
    <t>Výztuž nadzákladových zdí z betonářské oceli 10 505(R)</t>
  </si>
  <si>
    <t xml:space="preserve">0,46050*0,09 : </t>
  </si>
  <si>
    <t>0,041445</t>
  </si>
  <si>
    <t>317121151R00</t>
  </si>
  <si>
    <t>Montáž ŽB překladů dodatečně do připravených rýh o světlosti otvoru do 1050 mm, Malta zdicí obyčejná (G); pojivo: cementové; zrnitost do 4,0 mm; M 10 N/mm2</t>
  </si>
  <si>
    <t>včetně pomocného pracovního lešení</t>
  </si>
  <si>
    <t xml:space="preserve">3*3,5*17,9/1000 : </t>
  </si>
  <si>
    <t>0,18795</t>
  </si>
  <si>
    <t>326313113RT7</t>
  </si>
  <si>
    <t>Zdivo nadzákladové z betonu beton vodostavební, objem do 3 m3, beton třídy C25/30, stupeň vlivu, prostředí XA1, odolnost proti chemicky agresivnímu prostředí</t>
  </si>
  <si>
    <t xml:space="preserve">7,675*0,3*0,2 : </t>
  </si>
  <si>
    <t>0,4605</t>
  </si>
  <si>
    <t xml:space="preserve">103 : 6,82*3,2-0,9*1,99 : </t>
  </si>
  <si>
    <t xml:space="preserve">104 : (6,83+0,2*2+0,4)*3,2 : </t>
  </si>
  <si>
    <t xml:space="preserve">105-110 : (6,83+1,95+2,55*2+1,38+2,18)*3,2-(0,9+0,85)*1,97 : </t>
  </si>
  <si>
    <t>96,8095</t>
  </si>
  <si>
    <t xml:space="preserve">101 : 1,5*3,2 : </t>
  </si>
  <si>
    <t xml:space="preserve">102 : 12,798*3,2-(0,8+0,9)*1,97 : </t>
  </si>
  <si>
    <t xml:space="preserve">108 instalační přizdívka : 1,55*1,5 : </t>
  </si>
  <si>
    <t xml:space="preserve">109 instalační přizdívka : 0,9*1,5 : </t>
  </si>
  <si>
    <t>46,0796</t>
  </si>
  <si>
    <t>342948111R00</t>
  </si>
  <si>
    <t>Kotvení příček ke konstrukci kotvami na hmoždinky</t>
  </si>
  <si>
    <t xml:space="preserve">tl. 10 cm : 7*3,2 : </t>
  </si>
  <si>
    <t xml:space="preserve">tl. 15 cm : 3*3,2 : </t>
  </si>
  <si>
    <t>32</t>
  </si>
  <si>
    <t xml:space="preserve">I 16 : 3,5*(0,16*2+0,3) : </t>
  </si>
  <si>
    <t>2,17</t>
  </si>
  <si>
    <t>317145333R00</t>
  </si>
  <si>
    <t>Překlady pórobetonové nenosné délky 1500 mm, šířky 150 mm, výšky 124 mm, Překlad prefabrikovaný pórobetonový spřažený; plochý; dl = 1 500 mm; š = 150 mm; v = 124 mm</t>
  </si>
  <si>
    <t>593211060R</t>
  </si>
  <si>
    <t>Překlad prefabrikovaný betonový jednoduchý; vylehčený dutinou; dl = 1 190 mm; š = 115 mm; v = 190 mm</t>
  </si>
  <si>
    <t xml:space="preserve">doplnění stávajícího stropu : 2,07*1,8*0,25 : </t>
  </si>
  <si>
    <t xml:space="preserve">S10 : 1,5*13,71*0,05 : </t>
  </si>
  <si>
    <t>1,95975</t>
  </si>
  <si>
    <t xml:space="preserve">2,1*1,9 : </t>
  </si>
  <si>
    <t>3,99</t>
  </si>
  <si>
    <t xml:space="preserve">Odkaz na mn. položky pořadí 34 : 3,99000 : </t>
  </si>
  <si>
    <t xml:space="preserve">S10 : 1,5*13,71 : </t>
  </si>
  <si>
    <t>20,565</t>
  </si>
  <si>
    <t>411361821R00</t>
  </si>
  <si>
    <t>Výztuž stropů z betonářské oceli 10 505(R)</t>
  </si>
  <si>
    <t xml:space="preserve">předpoklad 120 kg/m3 stropů : : </t>
  </si>
  <si>
    <t xml:space="preserve">Odkaz na mn. položky pořadí 33 : 1,95975*0,12 : </t>
  </si>
  <si>
    <t>0,23517</t>
  </si>
  <si>
    <t xml:space="preserve">venkovní : 1,35*0,3*0,15/2*3 + 1,35*0,3*0,15 : </t>
  </si>
  <si>
    <t xml:space="preserve">1,35*0,4*0,8+1,35*0,9*0,15 : </t>
  </si>
  <si>
    <t>0,76613</t>
  </si>
  <si>
    <t>564761111R00</t>
  </si>
  <si>
    <t>Podklad nebo kryt z kameniva hrubého drceného tloušťka po zhutnění 200 mm, Kamenivo přírodní drcené; bez stanovené kvality; frakce 32,0 až 63,0 mm</t>
  </si>
  <si>
    <t>velikost 32 - 63 mm s rozprostřením a zhutněním</t>
  </si>
  <si>
    <t xml:space="preserve">okapový : 10,5*0,3 : </t>
  </si>
  <si>
    <t>3,15</t>
  </si>
  <si>
    <t>602011188RT6</t>
  </si>
  <si>
    <t>Omítka stěn z hotových směsí vrchní tenkovrstvá, silikonová, zatřená, tloušťka vrstvy 1,5 mm, probarvená, Omítka s organickým pojivem exteriér, interiér; pojivo: silikonové; zrnitost do 1,5 mm; přísada: polymerní disperze; nanášení: ručně, strojně; barv...</t>
  </si>
  <si>
    <t xml:space="preserve">Odkaz na mn. položky pořadí 51 : 206,01900 : </t>
  </si>
  <si>
    <t xml:space="preserve">Odkaz na mn. položky pořadí 52 : 8,58750 : </t>
  </si>
  <si>
    <t xml:space="preserve">S11 oprava bet. zídky : 5,7 : </t>
  </si>
  <si>
    <t>220,3065</t>
  </si>
  <si>
    <t>602016191R00</t>
  </si>
  <si>
    <t>Omítka stěn z hotových směsí Doplňkové práce pro omítky stěn z hotových směsí  penetrační nátěr stěn akrylátový, Hmota nátěrová typ: penetrace</t>
  </si>
  <si>
    <t xml:space="preserve">16,24*3-1,18*1,9*4-1,19*2,8-(1,08+1,17*5)*0,85 : </t>
  </si>
  <si>
    <t xml:space="preserve">12,77*3-(1,2+1,16+2,45)*2,8-4,93*0,85 : </t>
  </si>
  <si>
    <t xml:space="preserve">16,24*3-(1,2*4+0,85+0,6+0,9)*1,75 : </t>
  </si>
  <si>
    <t xml:space="preserve">12,77*3-2,4*2,1*5 : </t>
  </si>
  <si>
    <t xml:space="preserve">(1,625+0,7+0,6+0,7+0,6+0,6+0,7)*2*3 : </t>
  </si>
  <si>
    <t xml:space="preserve">(0,35+0,3)*2*3 : </t>
  </si>
  <si>
    <t xml:space="preserve">(0,75+0,4)*2*3 : </t>
  </si>
  <si>
    <t xml:space="preserve">(0,35+0,4)*2*3 : </t>
  </si>
  <si>
    <t xml:space="preserve">(0,7*2+0,4)*3 : </t>
  </si>
  <si>
    <t>154,3485</t>
  </si>
  <si>
    <t xml:space="preserve">(3+1+2+1)*0,85 : </t>
  </si>
  <si>
    <t xml:space="preserve">1,15*2,75*3 : </t>
  </si>
  <si>
    <t xml:space="preserve">3*0,8 : </t>
  </si>
  <si>
    <t xml:space="preserve">1,95*2,75 : </t>
  </si>
  <si>
    <t xml:space="preserve">8*0,8 : </t>
  </si>
  <si>
    <t>32,45</t>
  </si>
  <si>
    <t>611472111R00</t>
  </si>
  <si>
    <t>Omítka stropu, míchané jádro, štuk ze suché směsi štuk ze suché směsy, Omítka s anorganickým pojivem obyčejná (GP), štuková; pojivo: vápenné; zrnitost do 0,4 mm; nanášení: ručně, strojně; lambda = 0,450 W/(m.K)</t>
  </si>
  <si>
    <t>postřik a jádro míchané z písku, cementu a hydrátu, štuk z pytlované suché směsi</t>
  </si>
  <si>
    <t xml:space="preserve">108 : (1,95+1,55)*2*2-(0,7+0,8)*1,97 : </t>
  </si>
  <si>
    <t xml:space="preserve">109 : (1,95+0,9)*2*2-0,7*1,97 : </t>
  </si>
  <si>
    <t>21,066</t>
  </si>
  <si>
    <t xml:space="preserve">101 : 2,1*3*2 : </t>
  </si>
  <si>
    <t xml:space="preserve">102 : (12,795+9,26+1,625+0,8+0,7)*2*3-8*0,8-1,8*2,1-3*0,8-(0,8+0,9)*1,97+(0,3+0,35+0,75+0,4)*2*3 : </t>
  </si>
  <si>
    <t xml:space="preserve">103 : (6,83+4,05)*2*3-0,9*1,97*2-1*2,1+0,6*2*6 : </t>
  </si>
  <si>
    <t xml:space="preserve">104 : (6,83+3,69)*2*3-0,9*1,97-1*2,1+(0,7+0,65+0,4)*2*3 : </t>
  </si>
  <si>
    <t xml:space="preserve">105 : (3,29+2,55)*2*3-0,8*1,97 : </t>
  </si>
  <si>
    <t xml:space="preserve">106 : (2,36+2,18)*2*3-0,8*1,97*2-1*2,1 : </t>
  </si>
  <si>
    <t xml:space="preserve">107 : (2,88+2,18)*2*3-0,8*1,97*3 : </t>
  </si>
  <si>
    <t xml:space="preserve">108 : (1,95+1,55)*2*1 : </t>
  </si>
  <si>
    <t xml:space="preserve">109 : (1,95+0,9)*2*1 : </t>
  </si>
  <si>
    <t xml:space="preserve">110 : (1,39+2,18)*2*3-0,8*1,97*3 : </t>
  </si>
  <si>
    <t xml:space="preserve">111 : (1,39+2,55)*2*3-0,8*1,97 : </t>
  </si>
  <si>
    <t>427,672</t>
  </si>
  <si>
    <t xml:space="preserve">J : 74,83 : </t>
  </si>
  <si>
    <t xml:space="preserve">Z : 61,23 : </t>
  </si>
  <si>
    <t xml:space="preserve">S : 74,83 : </t>
  </si>
  <si>
    <t xml:space="preserve">V : 61,03 : </t>
  </si>
  <si>
    <t xml:space="preserve">Odkaz na mn. položky pořadí 48 : 32,45000*-1 : </t>
  </si>
  <si>
    <t>239,47</t>
  </si>
  <si>
    <t>52,98</t>
  </si>
  <si>
    <t xml:space="preserve">(17,12+13,85)*(0,4+0,3)*2 : </t>
  </si>
  <si>
    <t>43,358</t>
  </si>
  <si>
    <t xml:space="preserve">(17,12+13,85)*2*3,85 : </t>
  </si>
  <si>
    <t>206,019</t>
  </si>
  <si>
    <t>622311154RV1</t>
  </si>
  <si>
    <t>Zateplení ostění  , expandovaným polystyrénem, tloušťky 40 mm, zakončené stěrkou s výztužnou tkaninou, Výrobek izolační pro budovy z pěnového polystyrenu (EPS) tvar: deska; typ: F; tl = 40 mm; OH = 18 kg/m3; lambda = 0,039 W/(m.K); pevnost v tlaku = ...</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</si>
  <si>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</si>
  <si>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 xml:space="preserve">Odkaz na mn. položky pořadí 54 : 57,25000*0,15 : </t>
  </si>
  <si>
    <t>8,5875</t>
  </si>
  <si>
    <t xml:space="preserve">Odkaz na mn. položky pořadí 55 : 19,50000*0,15 : </t>
  </si>
  <si>
    <t>2,925</t>
  </si>
  <si>
    <t xml:space="preserve">3+0,8*2 : </t>
  </si>
  <si>
    <t xml:space="preserve">(1+0,8*2)*2 : </t>
  </si>
  <si>
    <t xml:space="preserve">2+0,8*2 : </t>
  </si>
  <si>
    <t xml:space="preserve">(1,15+2,75*2)*2 : </t>
  </si>
  <si>
    <t xml:space="preserve">(0,75+1,9*2)*2 : </t>
  </si>
  <si>
    <t xml:space="preserve">1,75+2,75*2 : </t>
  </si>
  <si>
    <t xml:space="preserve">8+0,8*2 : </t>
  </si>
  <si>
    <t>57,25</t>
  </si>
  <si>
    <t xml:space="preserve">3+1+2+1 : </t>
  </si>
  <si>
    <t xml:space="preserve">0,75*2 : </t>
  </si>
  <si>
    <t xml:space="preserve">3 : </t>
  </si>
  <si>
    <t xml:space="preserve">8 : </t>
  </si>
  <si>
    <t>19,5</t>
  </si>
  <si>
    <t>622432112R00</t>
  </si>
  <si>
    <t>Omítky vnější stěn z umělého kamene v přírodní barvě drtí dekorativní střednězrnné, akrylátové, Hmota nátěrová akrylátová; typ: penetrace; funkce: proti tvorbě skvrn, úprava savosti; barva: 8 barevných odstínů dle vzorníku</t>
  </si>
  <si>
    <t xml:space="preserve">(17,12+13,85)*2*0,3 : </t>
  </si>
  <si>
    <t>18,582</t>
  </si>
  <si>
    <t>622475121RT1</t>
  </si>
  <si>
    <t>Omítky vnější stěn vápenocementové dvouvrstvé, tloušťka vrstvy 20 mm , složitost 1 ÷ 2, Omítka s anorganickým pojivem obyčejná (GP), jádrová; pojivo: vápenocementové; plnivo: vápencové; zrnitost do 1,2 mm; nanášení: strojně</t>
  </si>
  <si>
    <t>ze suché omítkové směsi</t>
  </si>
  <si>
    <t xml:space="preserve">po venkovních obkladech : 10,69+21+10,69+7,2 : </t>
  </si>
  <si>
    <t>49,58</t>
  </si>
  <si>
    <t>Obklad OK kompozitním materiálem</t>
  </si>
  <si>
    <t xml:space="preserve">2,95*11,1+1,2*3,55*2 : </t>
  </si>
  <si>
    <t xml:space="preserve">1,8*13,85+1,2*2,95*2 : </t>
  </si>
  <si>
    <t>73,275</t>
  </si>
  <si>
    <t>Nápis "POTRAVINY"</t>
  </si>
  <si>
    <t>620001</t>
  </si>
  <si>
    <t>Nápis na fasádě - písmeno "G" - čelo z nerez plechu brus vodorovně tl. 1,5 mm, k čelu přiletovány,, bočnice 30 mm nerez plech tl. 0,8 mm. spoj zašrouben, k můstkům uchyceny nerezové záv.tyče M8 - trny</t>
  </si>
  <si>
    <t xml:space="preserve">výška a šířka písmene 2 m : 1 : </t>
  </si>
  <si>
    <t>5,7</t>
  </si>
  <si>
    <t>622481211RT8</t>
  </si>
  <si>
    <t>614471715R00</t>
  </si>
  <si>
    <t>Vyspravení vnitřních betonových a železobetonových konstrukcí a panelů cementovou maltou adhezní můstek a nátěr antikorozní pro jakoukoliv velikost opravované plochy</t>
  </si>
  <si>
    <t>622474105R00</t>
  </si>
  <si>
    <t>Reprofilace betonových povrchů maltou sanační, tloušťky 5 mm</t>
  </si>
  <si>
    <t>801-5</t>
  </si>
  <si>
    <t>602031101R00</t>
  </si>
  <si>
    <t>Omítka stěn z hotových směsí Doplňkové práce pro omítky stěn z hotových směsí  přilnavostní a penetrační nátěr pod hlíněné omítky, Hmota nátěrová typ: penetrace</t>
  </si>
  <si>
    <t xml:space="preserve">198,54*0,05 : </t>
  </si>
  <si>
    <t>9,927</t>
  </si>
  <si>
    <t xml:space="preserve">Odkaz na mn. položky pořadí 60 : 9,92700 : </t>
  </si>
  <si>
    <t xml:space="preserve">198,54*2,117*1,3/1000 : </t>
  </si>
  <si>
    <t>0,5464</t>
  </si>
  <si>
    <t xml:space="preserve">Z2 : 1 : </t>
  </si>
  <si>
    <t xml:space="preserve">Z3 : 2 : </t>
  </si>
  <si>
    <t xml:space="preserve">Z4 : 3 : </t>
  </si>
  <si>
    <t>642942111RT5</t>
  </si>
  <si>
    <t>Osazení zárubní dveřních ocelových bez dveřních křídel, do zdiva včetně kotvení, na jakoukoliv cementovou maltu, s vybetonováním prahu v zárubni a s osazením špalíků nebo latí pro dřevěný práh  včetně dodávky zárubní  900 x 1970 x 100 mm, Zárubeň kovová pro zdění; průchozí š = 900 mm; průchozí v = 1970 mm; tl. stěny = 100 mm; povrchová úprava: základní nátěr</t>
  </si>
  <si>
    <t>včetně dodávky zárubní  900 x 1970 x 100 mm</t>
  </si>
  <si>
    <t xml:space="preserve">Z5 : 1 : </t>
  </si>
  <si>
    <t>642942111RU4</t>
  </si>
  <si>
    <t>Osazení zárubní dveřních ocelových bez dveřních křídel, do zdiva včetně kotvení, na jakoukoliv cementovou maltu, s vybetonováním prahu v zárubni a s osazením špalíků nebo latí pro dřevěný práh  včetně dodávky zárubní  800 x 1970 x 150 mm, Zárubeň kovová pro zdění; průchozí š = 800 mm; průchozí v = 1970 mm; tl. stěny = 150 mm; povrchová úprava: základní nátěr</t>
  </si>
  <si>
    <t>včetně dodávky zárubní  800 x 1970 x 150 mm</t>
  </si>
  <si>
    <t xml:space="preserve">Z3 : 1 : </t>
  </si>
  <si>
    <t>642942111RU5</t>
  </si>
  <si>
    <t>Osazení zárubní dveřních ocelových bez dveřních křídel, do zdiva včetně kotvení, na jakoukoliv cementovou maltu, s vybetonováním prahu v zárubni a s osazením špalíků nebo latí pro dřevěný práh  včetně dodávky zárubní  900 x 1970 x 150 mm, Zárubeň kovová pro zdění; průchozí š = 900 mm; průchozí v = 1970 mm; tl. stěny = 150 mm; povrchová úprava: základní nátěr</t>
  </si>
  <si>
    <t>včetně dodávky zárubní  900 x 1970 x 150 mm</t>
  </si>
  <si>
    <t xml:space="preserve">Z6 : 1 : </t>
  </si>
  <si>
    <t>A01</t>
  </si>
  <si>
    <t>D+M automatických posuvných Al dveří 2900x3000 mm - parametry viz PD</t>
  </si>
  <si>
    <t>D+M vstupních Al dveří 2000x2750 mm - parametry viz PD, 2kř s nadsvětlíkem - viz PD</t>
  </si>
  <si>
    <t>D+M Al vstupních dveří vč. kotvení, těsnění, pásek apod, - viz PD, 1000x2750 mm s nadsvětlíkem</t>
  </si>
  <si>
    <t>D3</t>
  </si>
  <si>
    <t>D+M plast.oken s trojsklem vč kotvení, těsnění, pásek apod - viz PD, 3000x800 mm   2xS + Fix, TZI 2</t>
  </si>
  <si>
    <t>D+M plast.oken s trojsklem vč  kotvení, těsnění, pásek apod - viz PD, 2000x800 mm S+Fix  TZI 2</t>
  </si>
  <si>
    <t>D+M plast.oken s trojsklem vč  kotvení, těsnění, pásek apod - viz PD, 2300x800 S+fix , TZI 2</t>
  </si>
  <si>
    <t>D+M plast.oken s trojsklem vč  kotvení, těsnění, pásek apod - viz PD, 3400x800  S+2xfix,  TZI 2</t>
  </si>
  <si>
    <t>D+M plast..okna s trojsklem vč  kotvení, těsnění, pásek apod - viz PD, 1000x800 mm S , TZI 2</t>
  </si>
  <si>
    <t>D+M plast.oken s trojsklem vč kotvení, těsnění, pásek apod - viz PD, 750x1900 mm OS , TZI 2</t>
  </si>
  <si>
    <t xml:space="preserve">O1 : 3*0,8*2 : </t>
  </si>
  <si>
    <t xml:space="preserve">O3 : 2,3*0,8*2 : </t>
  </si>
  <si>
    <t xml:space="preserve">O4 : 3,4*0,8 : </t>
  </si>
  <si>
    <t xml:space="preserve">O6 : 0,75*1,9 : </t>
  </si>
  <si>
    <t>12,625</t>
  </si>
  <si>
    <t>917862111R00</t>
  </si>
  <si>
    <t>Osazení silničního nebo chodníkového obrubníku stojatého, s boční opěrou z betonu prostého, do lože z betonu prostého C 12/15</t>
  </si>
  <si>
    <t>59217335R</t>
  </si>
  <si>
    <t>obrubník zahradní materiál beton; l = 1000,0 mm; š = 50,0 mm; h = 250,0 mm; barva šedá</t>
  </si>
  <si>
    <t>11,025</t>
  </si>
  <si>
    <t xml:space="preserve">70*3,5 : </t>
  </si>
  <si>
    <t>245</t>
  </si>
  <si>
    <t xml:space="preserve">3*245 : </t>
  </si>
  <si>
    <t xml:space="preserve">Odkaz na mn. položky pořadí 44 : 198,54000*0,6 : </t>
  </si>
  <si>
    <t xml:space="preserve">Odkaz na mn. položky pořadí 45 : 21,06600*0,6 : </t>
  </si>
  <si>
    <t xml:space="preserve">Odkaz na mn. položky pořadí 46 : 427,67200*0,6 : </t>
  </si>
  <si>
    <t>388,3668</t>
  </si>
  <si>
    <t xml:space="preserve">245 : </t>
  </si>
  <si>
    <t>953943122R00</t>
  </si>
  <si>
    <t>Osazování jiných kovových výrobků do betonu (např. kotev) se zajištěním polohy k bednění nebo k výztuži před zabetonováním  přes 1 kg do 5 kg/kus</t>
  </si>
  <si>
    <t>309</t>
  </si>
  <si>
    <t>Dodávka kotvení krokví</t>
  </si>
  <si>
    <t xml:space="preserve">strop : 2,1*2*0,1 : </t>
  </si>
  <si>
    <t>0,42</t>
  </si>
  <si>
    <t xml:space="preserve">116 : 4,33*3,2-0,8*2 : </t>
  </si>
  <si>
    <t xml:space="preserve">126-128 : (2,47+2,37+1,31+4,83)*3,2-(0,7*2+0,8)*1,97 : </t>
  </si>
  <si>
    <t xml:space="preserve">129 : 2,96*3,2-0,8*1,97 : </t>
  </si>
  <si>
    <t xml:space="preserve">130-137 : (3,921+1,17*2+1,*3+3,93+2,74*2+2,09)*3,2-(0,6*5+0,7+0,8*3)*1,97 : </t>
  </si>
  <si>
    <t xml:space="preserve">138-141 : (5,44+5,34+4,03+2,55+2,18)*3,2-(0,8+0,9*3)*1,97 : </t>
  </si>
  <si>
    <t xml:space="preserve">142-144 : (5,1+4,05*3)*3,2-0,8*1,97*2-1,1*2,3 : </t>
  </si>
  <si>
    <t xml:space="preserve">146,148 : (2,6+2,41+2,95+6,64)*3,2-0,9*1,97*2 : </t>
  </si>
  <si>
    <t xml:space="preserve">147,149,150 : (3,92+1,78+2,46+0,79+1,24+1,25)*3,2-(0,8*2+0,9)*1,97 : </t>
  </si>
  <si>
    <t>285,3802</t>
  </si>
  <si>
    <t xml:space="preserve">116 : 5,64*3,2-0,8*2 : </t>
  </si>
  <si>
    <t xml:space="preserve">145 : (4,45+1,25)*3,2-0,98*2,01-0,85*1,15 : </t>
  </si>
  <si>
    <t>31,7407</t>
  </si>
  <si>
    <t xml:space="preserve">část atiky : (2,07+1,4)*2*1,84*0,2 : </t>
  </si>
  <si>
    <t xml:space="preserve">1,67*1,84*0,2 : </t>
  </si>
  <si>
    <t xml:space="preserve">142-144 : (3-1,2)*0,85*0,4 : </t>
  </si>
  <si>
    <t xml:space="preserve">146 : 0,35*0,3*3,2 : </t>
  </si>
  <si>
    <t xml:space="preserve">1,95*1,05*0,4 : </t>
  </si>
  <si>
    <t xml:space="preserve">atika : 13,57*0,4*0,3 : </t>
  </si>
  <si>
    <t>6,56388</t>
  </si>
  <si>
    <t xml:space="preserve">143 : 1,5*0,4*0,19 : </t>
  </si>
  <si>
    <t>0,114</t>
  </si>
  <si>
    <t xml:space="preserve">116 : 13,17*1,35 : </t>
  </si>
  <si>
    <t xml:space="preserve">125-150 : 21,96+1,18+1,79+7,63+13,74+0,94+0,98+0,94+3,38+0,8+0,84+0,8+8,57+6,06+5,11+8,39+4,97+6,06+8,3+5,51+12+44,69+0,43+6,68+1,33+2,8 : </t>
  </si>
  <si>
    <t xml:space="preserve">193,6595*0,08 : </t>
  </si>
  <si>
    <t>15,49276</t>
  </si>
  <si>
    <t xml:space="preserve">podkladní : 16,84*13,57*0,15 : </t>
  </si>
  <si>
    <t>34,27782</t>
  </si>
  <si>
    <t xml:space="preserve">Odkaz na mn. položky pořadí 94 : 15,49276 : </t>
  </si>
  <si>
    <t xml:space="preserve">Odkaz na mn. položky pořadí 95 : 34,27782 : </t>
  </si>
  <si>
    <t xml:space="preserve">125-127 : 21,96+1,18+1,79 : </t>
  </si>
  <si>
    <t xml:space="preserve">130-141 : 0,94+0,98+0,94+3,38+0,84+0,8*2+8,57+6,09+5,11+7,39+4,97 : </t>
  </si>
  <si>
    <t xml:space="preserve">144-146,148-150 : 5,51+12+44,69+6,68+1,33+2,8 : </t>
  </si>
  <si>
    <t xml:space="preserve">sokl : : </t>
  </si>
  <si>
    <t xml:space="preserve">116 : 13,17+1,35 : </t>
  </si>
  <si>
    <t xml:space="preserve">125 : 14,8*2 : </t>
  </si>
  <si>
    <t xml:space="preserve">126 : 0,9+1,31*2 : </t>
  </si>
  <si>
    <t xml:space="preserve">127 : (1,37+1,31)*2*-0,7 : </t>
  </si>
  <si>
    <t xml:space="preserve">130 : (1,17+0,9)*2-0,7 : </t>
  </si>
  <si>
    <t xml:space="preserve">133 : (1,52+2,09)*2-1,15-0,8*2 : </t>
  </si>
  <si>
    <t xml:space="preserve">137 : (2,201+4,83)*2-0,8*2 : </t>
  </si>
  <si>
    <t xml:space="preserve">139 : (2,36+2,18)*2-0,8-1,1 : </t>
  </si>
  <si>
    <t xml:space="preserve">140 : (3,29+2,55)*2-0,98 : </t>
  </si>
  <si>
    <t xml:space="preserve">141 : (1,95+2,55)*2-0,8-0,9 : </t>
  </si>
  <si>
    <t xml:space="preserve">144 : (1,36+4,05)*2-0,9 : </t>
  </si>
  <si>
    <t xml:space="preserve">148 : (2,31+2,95)*2-0,8 : </t>
  </si>
  <si>
    <t xml:space="preserve">149 : (1,68+0,79)*2-0,8 : </t>
  </si>
  <si>
    <t xml:space="preserve">150 : (2,36+1,24)*2-0,8 : </t>
  </si>
  <si>
    <t xml:space="preserve">119,62*0,1 : </t>
  </si>
  <si>
    <t>168,4915</t>
  </si>
  <si>
    <t>965082923R00</t>
  </si>
  <si>
    <t>Odstranění násypu pod podlahami a ochranného na střechách tloušťky do 100 mm, plochy přes 2 m2</t>
  </si>
  <si>
    <t xml:space="preserve">střecha : 16,24*12,97*0,1 : </t>
  </si>
  <si>
    <t>21,06328</t>
  </si>
  <si>
    <t xml:space="preserve">12*2 : </t>
  </si>
  <si>
    <t>24</t>
  </si>
  <si>
    <t xml:space="preserve">16 : </t>
  </si>
  <si>
    <t xml:space="preserve">1,08*0,85 : </t>
  </si>
  <si>
    <t xml:space="preserve">1,17*0,85*5 : </t>
  </si>
  <si>
    <t>5,8905</t>
  </si>
  <si>
    <t>968062355R00</t>
  </si>
  <si>
    <t>Vybourání dřevěných rámů oken dvojitých nebo zdvojených, plochy do 2 m2</t>
  </si>
  <si>
    <t xml:space="preserve">0,9*1,75 : </t>
  </si>
  <si>
    <t>1,575</t>
  </si>
  <si>
    <t xml:space="preserve">1,18*1,9*4 : </t>
  </si>
  <si>
    <t xml:space="preserve">1,2*1,75*4 : </t>
  </si>
  <si>
    <t>17,368</t>
  </si>
  <si>
    <t xml:space="preserve">4,93*0,85 : </t>
  </si>
  <si>
    <t xml:space="preserve">2,4*2,1*5 : </t>
  </si>
  <si>
    <t>29,3905</t>
  </si>
  <si>
    <t>968071126R00</t>
  </si>
  <si>
    <t>Vyvěšení nebo zavěšení kovových křídel dveří, plochy přes 2 m2</t>
  </si>
  <si>
    <t xml:space="preserve">0,85*2*7 : </t>
  </si>
  <si>
    <t xml:space="preserve">0,65*2*4 : </t>
  </si>
  <si>
    <t xml:space="preserve">0,95*2*4 : </t>
  </si>
  <si>
    <t xml:space="preserve">0,75*2*1 : </t>
  </si>
  <si>
    <t>26,2</t>
  </si>
  <si>
    <t xml:space="preserve">1,19*2,5 : </t>
  </si>
  <si>
    <t xml:space="preserve">1,2*2,8 : </t>
  </si>
  <si>
    <t xml:space="preserve">1,16*2,8 : </t>
  </si>
  <si>
    <t xml:space="preserve">1,1*2,1*2 : </t>
  </si>
  <si>
    <t>14,203</t>
  </si>
  <si>
    <t xml:space="preserve">2*3,2 : </t>
  </si>
  <si>
    <t>6,4</t>
  </si>
  <si>
    <t xml:space="preserve">143 : 0,85*2 : </t>
  </si>
  <si>
    <t xml:space="preserve">1,05*2 : </t>
  </si>
  <si>
    <t>3,8</t>
  </si>
  <si>
    <t xml:space="preserve">103 : 3*3,6 : </t>
  </si>
  <si>
    <t>10,8</t>
  </si>
  <si>
    <t>976071111R00</t>
  </si>
  <si>
    <t>Vybourání kovových doplňkových konstrukcí madel a zábradlí  v jakémkoliv zdivu</t>
  </si>
  <si>
    <t>978011191R00</t>
  </si>
  <si>
    <t>Otlučení omítek vápenných nebo vápenocementových vnitřních s vyškrabáním spár, s očištěním zdiva stropů, v rozsahu do 100 %</t>
  </si>
  <si>
    <t>193,6595</t>
  </si>
  <si>
    <t xml:space="preserve">116 : (13,17*2+1,35)*3-0,8*1,97*2-2,1*2,1*5 : </t>
  </si>
  <si>
    <t xml:space="preserve">125 : (14,8+3,69+0,7)*2*3-(0,7*3+0,8*6+0,9*4)*1,97-1,1*2,3*2-0,85*1,15 : </t>
  </si>
  <si>
    <t xml:space="preserve">126 : (0,9+1,31)*2*3-0,7*1,97 : </t>
  </si>
  <si>
    <t xml:space="preserve">127 : (1,37+1,31)*2*3-0,7*1,97 : </t>
  </si>
  <si>
    <t xml:space="preserve">128 : (2,37+3,42)*2*3-0,8*1,97-1,18*1,9 : </t>
  </si>
  <si>
    <t xml:space="preserve">129 : (2,96+4,83)*2*3-0,8*1,97*3-2,16*1,9 : </t>
  </si>
  <si>
    <t xml:space="preserve">130 : (1,17+0,8)*2*3-0,7*1,97 : </t>
  </si>
  <si>
    <t xml:space="preserve">131 : (1,17+0,84)*2*3-0,6*1,97 : </t>
  </si>
  <si>
    <t xml:space="preserve">132 : (1,17+0,8)*2*3-0,6*1,97*2 : </t>
  </si>
  <si>
    <t xml:space="preserve">133 : (1,52+2,09)*2*3-(0,6+0,8*2)*1,97-1,19*2,8 : </t>
  </si>
  <si>
    <t xml:space="preserve">134,136 : ((1+0,8)*2*3-0,6*1,97)*2 : </t>
  </si>
  <si>
    <t xml:space="preserve">135 : (1+0,84)*2*3-0,6*1,97*3 : </t>
  </si>
  <si>
    <t xml:space="preserve">137 : (2,201+4,83)*2*3-(0,6+0,8*2)*1,97-2,201*0,85 : </t>
  </si>
  <si>
    <t xml:space="preserve">138 : (2,88+2,18)*2*3-0,9*1,97-2,58*0,85 : </t>
  </si>
  <si>
    <t xml:space="preserve">139 : (2,36+2,18)*2*3-0,9*1,97-1,41*0,85 : </t>
  </si>
  <si>
    <t xml:space="preserve">140 : (3,29+2,55)*2*3-0,9*1,97-2,55*1,9 : </t>
  </si>
  <si>
    <t xml:space="preserve">141 : (1,95+2,55)*2*3-(0,8+0,9)*1,97 : </t>
  </si>
  <si>
    <t xml:space="preserve">142 : (1,39+4,05)*2*3-1,1*2,3-1,1*2,1*2 : </t>
  </si>
  <si>
    <t xml:space="preserve">143 : (2,05+4,05)*2*3-1,2*1,75-0,8*1,97 : </t>
  </si>
  <si>
    <t xml:space="preserve">144 : (1,36+4,05)*2*3-0,9*1,97 : </t>
  </si>
  <si>
    <t xml:space="preserve">145 : (4,14+5,4)*2*3-(0,8+0,9*3)*1,97-0,9*1,75 : </t>
  </si>
  <si>
    <t xml:space="preserve">146 : (7,86+0,25+6,64+0,75+1,2+0,2)*2*3-0,9*1,97*3-(2,75+1,65)*1,75-0,85*1,15 : </t>
  </si>
  <si>
    <t xml:space="preserve">147 : (1,68+0,3)*2*3 : </t>
  </si>
  <si>
    <t xml:space="preserve">148 : (2,31+2,95)*2*3-0,8*1,97 : </t>
  </si>
  <si>
    <t xml:space="preserve">149 : (1,68+0,79)*2*3-0,8*1,97 : </t>
  </si>
  <si>
    <t xml:space="preserve">150 : (2,36+1,24)*2*3-0,8*1,97 : </t>
  </si>
  <si>
    <t>752,31965</t>
  </si>
  <si>
    <t xml:space="preserve">128 : ((2,37+3,42)*2-0,8)*1,5 : </t>
  </si>
  <si>
    <t xml:space="preserve">129 : ((2,96+4,83)*2-0,8*3)*1,65 : </t>
  </si>
  <si>
    <t xml:space="preserve">131 : ((1,17+0,84)*2-0,6)*1,5 : </t>
  </si>
  <si>
    <t xml:space="preserve">132 : ((1,17+0,8)*2-0,6*2)*1,5 : </t>
  </si>
  <si>
    <t xml:space="preserve">134 : ((1+0,8)*2-0,6)*1,5 : </t>
  </si>
  <si>
    <t xml:space="preserve">135 : ((1+0,84)*2-0,6*3)*1,5 : </t>
  </si>
  <si>
    <t xml:space="preserve">136 : ((1+0,8)*2-0,6)*1,5 : </t>
  </si>
  <si>
    <t xml:space="preserve">138 : ((2,88+2,18)*2*0,9*2)*1,5 : </t>
  </si>
  <si>
    <t xml:space="preserve">145 : ((1,68+5,4)*2-0,8-0,9-1,25)*1,8 : </t>
  </si>
  <si>
    <t xml:space="preserve">146 : ((7,86+6,64+0,75+1,2+0,25*2)*2-0,9*3)*1,8 : </t>
  </si>
  <si>
    <t>162,639</t>
  </si>
  <si>
    <t xml:space="preserve">10,69+21+10,69+7,2 : </t>
  </si>
  <si>
    <t>999281105R00</t>
  </si>
  <si>
    <t xml:space="preserve">Přesun hmot pro opravy a údržbu objektů pro opravy a údržbu dosavadních objektů včetně vnějších plášťů  výšky do 6 m,  </t>
  </si>
  <si>
    <t xml:space="preserve">16,84*13,57 : </t>
  </si>
  <si>
    <t>228,5188</t>
  </si>
  <si>
    <t xml:space="preserve">(16,84+13,57)*2*0,5 : </t>
  </si>
  <si>
    <t>30,41</t>
  </si>
  <si>
    <t xml:space="preserve">Odkaz na mn. položky pořadí 118 : 228,51880 : </t>
  </si>
  <si>
    <t xml:space="preserve">Odkaz na mn. položky pořadí 119 : 30,41000 : </t>
  </si>
  <si>
    <t xml:space="preserve">(16,84+13,57)*2*0,4 : </t>
  </si>
  <si>
    <t>24,328</t>
  </si>
  <si>
    <t>711482020RZ1</t>
  </si>
  <si>
    <t>Izolace proti tlakové vodě profilovanými fóliemi svislá, napojení s přesahem, tloušťka s nopy 8 mm</t>
  </si>
  <si>
    <t>včetně dodávky fólie a doplňků,</t>
  </si>
  <si>
    <t xml:space="preserve">(17,12+13,85)*2*0,4 : </t>
  </si>
  <si>
    <t>24,776</t>
  </si>
  <si>
    <t>297,76812</t>
  </si>
  <si>
    <t>998711201R00</t>
  </si>
  <si>
    <t>Přesun hmot pro izolace proti vodě svisle do 6 m</t>
  </si>
  <si>
    <t xml:space="preserve">S5  vodor. plocha + atika svisle : 16,24*12,97 : </t>
  </si>
  <si>
    <t>210,6328</t>
  </si>
  <si>
    <t xml:space="preserve">S9 : 2,95*11,05 : </t>
  </si>
  <si>
    <t>32,5975</t>
  </si>
  <si>
    <t xml:space="preserve">Odkaz na mn. položky pořadí 127 : 259,12140 : </t>
  </si>
  <si>
    <t xml:space="preserve">Odkaz na mn. položky pořadí 128 : 32,59750 : </t>
  </si>
  <si>
    <t>291,7189</t>
  </si>
  <si>
    <t xml:space="preserve">atika svisle : (16,24+12,97)*2*0,83 : </t>
  </si>
  <si>
    <t>48,4886</t>
  </si>
  <si>
    <t>312,2839</t>
  </si>
  <si>
    <t>335,47674</t>
  </si>
  <si>
    <t xml:space="preserve">1,5*13,71 : </t>
  </si>
  <si>
    <t>359,12649</t>
  </si>
  <si>
    <t>998712201R00</t>
  </si>
  <si>
    <t>Přesun hmot pro povlakové krytiny objektů výšky do 6 m</t>
  </si>
  <si>
    <t xml:space="preserve">16,24*12,97 : </t>
  </si>
  <si>
    <t xml:space="preserve">(5+2)cm : 16,24*12,97*2 : </t>
  </si>
  <si>
    <t>421,2656</t>
  </si>
  <si>
    <t xml:space="preserve">S5 : 198,54 : </t>
  </si>
  <si>
    <t>198,54</t>
  </si>
  <si>
    <t>713141125R00</t>
  </si>
  <si>
    <t>Montáž tepelné izolace plochých střech desky, na lepidlo</t>
  </si>
  <si>
    <t xml:space="preserve">atika XPS ve spádu : (17,12+12,81)*2*0,3 : </t>
  </si>
  <si>
    <t>17,958</t>
  </si>
  <si>
    <t xml:space="preserve">S6  EPS 200S 2x80 mm : 16,24*12,97*2 : </t>
  </si>
  <si>
    <t>421,27</t>
  </si>
  <si>
    <t xml:space="preserve">EPS 150S spádový 100-230 mm : 16,24*12,97*2 : </t>
  </si>
  <si>
    <t xml:space="preserve">S9 EPS 100  spádový  80-140 mm : 2,95*11,05*0,11 : </t>
  </si>
  <si>
    <t>424,86</t>
  </si>
  <si>
    <t>Očištění povrchu stěny od prachu, nařezání izolačních desek na požadovaný rozměr, nanesení lepicího tmelu, osazení desek.</t>
  </si>
  <si>
    <t>283754611R</t>
  </si>
  <si>
    <t>Výrobek izolační pro budovy z extrudovaného polystyrenu (XPS) tvar: deska; tl = 30 mm; OH = 35 kg/m3; lambda = 0,033 W/(m.K); pevnost v tlaku = 200 kPa; povrchová úprava: strukturovaná</t>
  </si>
  <si>
    <t xml:space="preserve">5,7*1,05 : </t>
  </si>
  <si>
    <t>5,985</t>
  </si>
  <si>
    <t>283754904R</t>
  </si>
  <si>
    <t>Výrobek izolační pro budovy z extrudovaného polystyrenu (XPS) tvar: deska; tl = 80 mm; lambda = 0,034 W/(m.K); pevnost v tlaku = 300 kPa</t>
  </si>
  <si>
    <t xml:space="preserve">atika ve spádu : (17,12+12,81)*2*0,3 : </t>
  </si>
  <si>
    <t>18,8559</t>
  </si>
  <si>
    <t xml:space="preserve">S5 : 198,54*0,1 : </t>
  </si>
  <si>
    <t>20,8467</t>
  </si>
  <si>
    <t xml:space="preserve">16,24*12,97*0,16 : </t>
  </si>
  <si>
    <t>34,71229</t>
  </si>
  <si>
    <t xml:space="preserve">S9 : 2,95*11,05*0,11 : </t>
  </si>
  <si>
    <t>3,76501</t>
  </si>
  <si>
    <t xml:space="preserve">16,24*12,97*0,165 : </t>
  </si>
  <si>
    <t>35,79704</t>
  </si>
  <si>
    <t>998713201R00</t>
  </si>
  <si>
    <t>Přesun hmot pro izolace tepelné v objektech výšky do 6 m</t>
  </si>
  <si>
    <t>721210822R00</t>
  </si>
  <si>
    <t>Demontáž vpusti střešní , DN 100</t>
  </si>
  <si>
    <t>721234104RT1</t>
  </si>
  <si>
    <t>Střešní vtoky z PP se svislým odtokem s továrně připojeným živičným izolačním pásem, s elektrickým ohřevem (10-30W, 230V), D 75, 110, 125 mm, včetně dodávky materiálu</t>
  </si>
  <si>
    <t>998725201R00</t>
  </si>
  <si>
    <t>Přesun hmot pro zařizovací předměty v objektech výšky do 6 m</t>
  </si>
  <si>
    <t>762342203R00</t>
  </si>
  <si>
    <t xml:space="preserve">Montáž laťování střech o sklonu do 60° při vzdálenost latí přes 220 do 360 mm,  </t>
  </si>
  <si>
    <t xml:space="preserve">1,5*13,7 : </t>
  </si>
  <si>
    <t>20,55</t>
  </si>
  <si>
    <t>762441111RT3</t>
  </si>
  <si>
    <t>Obložení atiky s dodávkou dřevoštěpkových desek, tloušťky 22 mm, 1 vrstva, upevnění přibíjením</t>
  </si>
  <si>
    <t>RTS 23/ I</t>
  </si>
  <si>
    <t xml:space="preserve">(17,12+12,81)*2*0,53 : </t>
  </si>
  <si>
    <t>31,7258</t>
  </si>
  <si>
    <t>763611121RT6</t>
  </si>
  <si>
    <t>Montáž bednění střech, z desek tl. 15 mm, na sraz, sponkováním, včetně dodávky desky dřevoštěpkové</t>
  </si>
  <si>
    <t>800-763</t>
  </si>
  <si>
    <t>vč. dodávky a montáže spojovacího materiálu</t>
  </si>
  <si>
    <t>60517102R</t>
  </si>
  <si>
    <t>Lať dřevina: SM; jakost: I</t>
  </si>
  <si>
    <t xml:space="preserve">0,19728 : </t>
  </si>
  <si>
    <t xml:space="preserve">Koeficient : 0,25 : </t>
  </si>
  <si>
    <t>0,2466</t>
  </si>
  <si>
    <t>764819212R00</t>
  </si>
  <si>
    <t>Odpadní trouby kruhové, průměr 100 mm, z lakovaného pozinkovaného plechu,  , dodávka a montáž</t>
  </si>
  <si>
    <t xml:space="preserve">K8 : 1,5*2 : </t>
  </si>
  <si>
    <t>764815211R00</t>
  </si>
  <si>
    <t>Žlaby podokapní půlkruhové, z lakovaného pozinkovaného plechu, rš 250 mm, dodávka a montáž</t>
  </si>
  <si>
    <t>včetně háků, čel, rohů, rovných hrdel a dilatací</t>
  </si>
  <si>
    <t xml:space="preserve">K9 : 13,7 : </t>
  </si>
  <si>
    <t>13,7</t>
  </si>
  <si>
    <t>764815810R00</t>
  </si>
  <si>
    <t>Ostatní prvky ke žlabům a odpadním troubám kotlík žlabový oválného tvaru o rozměru 310/100 mm, z lakovaného pozinkovaného plechu,  , dodávka a montáž</t>
  </si>
  <si>
    <t xml:space="preserve">K7 : 67 : </t>
  </si>
  <si>
    <t>67</t>
  </si>
  <si>
    <t>764816125RT2</t>
  </si>
  <si>
    <t>Oplechování parapetů z lakovaného pozinkovaného plechu, rš 250 mm, dodávka a montáž, včetně rohů, lepené lepidlem, Výrobek plochý ocelový s povlakem - plech; hladký; tl = 0,55 mm; povrchová úprava: pozinkováno s oboustranným PUR povlakem</t>
  </si>
  <si>
    <t xml:space="preserve">r.š. 245 mm : : </t>
  </si>
  <si>
    <t xml:space="preserve">K1 : 3*2 : </t>
  </si>
  <si>
    <t xml:space="preserve">K2 : 2 : </t>
  </si>
  <si>
    <t xml:space="preserve">K3 : 3,4 : </t>
  </si>
  <si>
    <t xml:space="preserve">K4 : 2,3*2 : </t>
  </si>
  <si>
    <t xml:space="preserve">K5 : 1*2 : </t>
  </si>
  <si>
    <t xml:space="preserve">K6 : 0,75*2 : </t>
  </si>
  <si>
    <t>764352800R00</t>
  </si>
  <si>
    <t>Demontáž žlabů podokapních půlkruhových rovných, rš 250 mm, sklonu do 30°</t>
  </si>
  <si>
    <t xml:space="preserve">rampa : 7,9 : </t>
  </si>
  <si>
    <t>7,9</t>
  </si>
  <si>
    <t>764359810R00</t>
  </si>
  <si>
    <t>Demontáž žlabů kotlíku kónického,  , sklonu do 30°</t>
  </si>
  <si>
    <t xml:space="preserve">(16,84+12,97)*2 : </t>
  </si>
  <si>
    <t>59,62</t>
  </si>
  <si>
    <t>764454801R00</t>
  </si>
  <si>
    <t>Demontáž odpadních trub nebo součástí trub kruhových , o průměru 75 a 100 mm</t>
  </si>
  <si>
    <t>K9</t>
  </si>
  <si>
    <t>Oplechování otvoru z lak.Pz plechu 0,7mm , rš 350 mm, půlkruhový tvar  R 300 mm</t>
  </si>
  <si>
    <t>998764201R00</t>
  </si>
  <si>
    <t>Přesun hmot pro konstrukce klempířské v objektech výšky do 6 m</t>
  </si>
  <si>
    <t xml:space="preserve">P02 : 1 : </t>
  </si>
  <si>
    <t xml:space="preserve">L03 : 1 : </t>
  </si>
  <si>
    <t xml:space="preserve">P04 : 1 : </t>
  </si>
  <si>
    <t xml:space="preserve">P06 : 2 : </t>
  </si>
  <si>
    <t>766661122R00</t>
  </si>
  <si>
    <t>Montáž dveřních křídel kompletizovaných otevíravých ,  , do ocelové nebo fošnové zárubně, jednokřídlových, šířky přes 800 mm</t>
  </si>
  <si>
    <t xml:space="preserve">P08 : 1 : </t>
  </si>
  <si>
    <t xml:space="preserve">E6 : 2 : </t>
  </si>
  <si>
    <t xml:space="preserve">E2 : 1 : </t>
  </si>
  <si>
    <t>766694124R00</t>
  </si>
  <si>
    <t>Ostatní montáž parapetních desek dřevěných pro jakékoliv upevnění   šířky přes 300 mm, délky přes 2600 mm</t>
  </si>
  <si>
    <t xml:space="preserve">E1 : 2 : </t>
  </si>
  <si>
    <t>766695212R00</t>
  </si>
  <si>
    <t>Ostatní montáž prahů dveří  jednokřídlých, šířky do 100 mm</t>
  </si>
  <si>
    <t>766410010RAB</t>
  </si>
  <si>
    <t>Obklad stěn palubkami a deskami z aglomer.dřeva palubkami MD pero-drážka, lakování, Hranolek dřevina: jehličnatá; dl do 5 000 mm</t>
  </si>
  <si>
    <t xml:space="preserve">laťový obklad štítu S9 : 1*11,01 : </t>
  </si>
  <si>
    <t>11,01</t>
  </si>
  <si>
    <t xml:space="preserve">E1 : 3*2 : </t>
  </si>
  <si>
    <t xml:space="preserve">E2 : 2*1 : </t>
  </si>
  <si>
    <t xml:space="preserve">E3 : 2,3*2 : </t>
  </si>
  <si>
    <t xml:space="preserve">E4 : 3,4*1 : </t>
  </si>
  <si>
    <t xml:space="preserve">E5 : 1*2 : </t>
  </si>
  <si>
    <t xml:space="preserve">E6 : 0,75*2 : </t>
  </si>
  <si>
    <t>22,425</t>
  </si>
  <si>
    <t>61187136R</t>
  </si>
  <si>
    <t>práh dub; š = 100 mm; l = 700,0 mm; tl = 20,0 mm</t>
  </si>
  <si>
    <t>61187156R</t>
  </si>
  <si>
    <t>práh dub; š = 100 mm; l = 800,0 mm; tl = 20,0 mm</t>
  </si>
  <si>
    <t>61187176R</t>
  </si>
  <si>
    <t>práh dub; š = 100 mm; l = 900,0 mm; tl = 20,0 mm</t>
  </si>
  <si>
    <t>61191</t>
  </si>
  <si>
    <t>Dodávka vnitřních dveří 1 kř 70/197 cm</t>
  </si>
  <si>
    <t>Dodávka vnitřních dveří 1 kř 80/197 cm</t>
  </si>
  <si>
    <t xml:space="preserve">L03, P04 : 1+1 : </t>
  </si>
  <si>
    <t xml:space="preserve">L05, P06 : 2+2 : </t>
  </si>
  <si>
    <t>61194</t>
  </si>
  <si>
    <t>Dodávka vnitřních dveří 1 kř 90/197 cm</t>
  </si>
  <si>
    <t xml:space="preserve">L07, P08 : 1+1 : </t>
  </si>
  <si>
    <t>998766201R00</t>
  </si>
  <si>
    <t>Přesun hmot pro konstrukce truhlářské v objektech výšky do 6 m</t>
  </si>
  <si>
    <t>767392802R00</t>
  </si>
  <si>
    <t>Demontáž krytin střech z plechů šroubovaných</t>
  </si>
  <si>
    <t xml:space="preserve">stříška : 2,2*2 : </t>
  </si>
  <si>
    <t xml:space="preserve">rampa : 7,9*1,8 : </t>
  </si>
  <si>
    <t>18,62</t>
  </si>
  <si>
    <t xml:space="preserve">mříž s rámem - odhad 35 kg/m2 : (1,16*2,8+4,93*0,85+1,2*2,8)*35 : </t>
  </si>
  <si>
    <t xml:space="preserve">OK přístřešku - odhad : 400 : </t>
  </si>
  <si>
    <t>777,9475</t>
  </si>
  <si>
    <t xml:space="preserve">QRO 160x4 : 177,3 : </t>
  </si>
  <si>
    <t xml:space="preserve">QRO 140x4K : 301,6 : </t>
  </si>
  <si>
    <t xml:space="preserve">UPE 140 : 310,5+196,4 : </t>
  </si>
  <si>
    <t xml:space="preserve">QRO 40/4 : 39,7+64,3+75,7 : </t>
  </si>
  <si>
    <t xml:space="preserve">QRO 100x4 : 253+59,7 : </t>
  </si>
  <si>
    <t xml:space="preserve">UPE 80 : 107 : </t>
  </si>
  <si>
    <t>1585,2</t>
  </si>
  <si>
    <t xml:space="preserve">1,9*0,9 : </t>
  </si>
  <si>
    <t>1,71</t>
  </si>
  <si>
    <t>Dodávka a montáž čistící rohože</t>
  </si>
  <si>
    <t xml:space="preserve">1,95*2 : </t>
  </si>
  <si>
    <t>3,9</t>
  </si>
  <si>
    <t>Z10</t>
  </si>
  <si>
    <t>Dodávka a osazení zábradlí rovného - viz PD vč kotvení a povrchové úpravy</t>
  </si>
  <si>
    <t>Z7</t>
  </si>
  <si>
    <t>Dodávka a osazení zábradlí - viz PD vč kotvení a povrchové úpravy</t>
  </si>
  <si>
    <t>Z8</t>
  </si>
  <si>
    <t>Dodávka a osazení madla - viz PD vč kotvení a povrchové úpravy</t>
  </si>
  <si>
    <t>Z9</t>
  </si>
  <si>
    <t xml:space="preserve">1,12+1,75 : </t>
  </si>
  <si>
    <t>2,87</t>
  </si>
  <si>
    <t>998767201R00</t>
  </si>
  <si>
    <t>Přesun hmot pro kovové stavební doplňk. konstrukce v objektech výšky do 6 m</t>
  </si>
  <si>
    <t>Montáž dlažby obashuje i soklík</t>
  </si>
  <si>
    <t xml:space="preserve">Odkaz na mn. položky pořadí 207 : 198,54000 : </t>
  </si>
  <si>
    <t>228,321</t>
  </si>
  <si>
    <t xml:space="preserve">128 : (2,37+3,42)*2 : </t>
  </si>
  <si>
    <t xml:space="preserve">129 : (2,96+4,83)*2 : </t>
  </si>
  <si>
    <t xml:space="preserve">142 : (1,39+4,05)*2 : </t>
  </si>
  <si>
    <t xml:space="preserve">143 : (2,05+4,05)*2 : </t>
  </si>
  <si>
    <t xml:space="preserve">147 : (1,43+0,3)*2 : </t>
  </si>
  <si>
    <t>53,7</t>
  </si>
  <si>
    <t xml:space="preserve">128,129,142,143,147 : 7,63+13,74+6,06+8,3+0,43 : </t>
  </si>
  <si>
    <t>36,16</t>
  </si>
  <si>
    <t xml:space="preserve">108 : (1,95+1,55)*2-0,7-0,8+2*2*2 : </t>
  </si>
  <si>
    <t xml:space="preserve">109 : (1,95+0,9)*2-0,7+2*2 : </t>
  </si>
  <si>
    <t>22,5</t>
  </si>
  <si>
    <t xml:space="preserve">Odkaz na mn. položky pořadí 213 : 21,06600 : </t>
  </si>
  <si>
    <t>22,75128</t>
  </si>
  <si>
    <t xml:space="preserve">zárubně : 9*1,25 : </t>
  </si>
  <si>
    <t>11,25</t>
  </si>
  <si>
    <t xml:space="preserve">Odkaz na mn. položky pořadí 41 : 198,54000 : </t>
  </si>
  <si>
    <t xml:space="preserve">Odkaz na mn. položky pořadí 46 : 427,67200 : </t>
  </si>
  <si>
    <t>626,212</t>
  </si>
  <si>
    <t xml:space="preserve">Odkaz na mn. položky pořadí 218 : 626,21200 : </t>
  </si>
  <si>
    <t>784459001R00</t>
  </si>
  <si>
    <t>Malby z malířských směsí  ,  ,  , zhotovení styku dvou barev mimo rohy</t>
  </si>
  <si>
    <t xml:space="preserve">(17,12+13,85)*2*2 : </t>
  </si>
  <si>
    <t>123,88</t>
  </si>
  <si>
    <t>122202201R00</t>
  </si>
  <si>
    <t>Odkopávky a prokopávky pro silnice v hornině 3 do 100 m3</t>
  </si>
  <si>
    <t xml:space="preserve">(19,1*1,6+14,5*2,4)*0,26 : </t>
  </si>
  <si>
    <t>16,9936</t>
  </si>
  <si>
    <t xml:space="preserve">Odkaz na mn. položky pořadí 1 : 16,99360 : </t>
  </si>
  <si>
    <t xml:space="preserve">Odkaz na mn. položky pořadí 3 : 16,99360 : </t>
  </si>
  <si>
    <t xml:space="preserve">(19,1+2,2*2+19)*0,3 : </t>
  </si>
  <si>
    <t>12,75</t>
  </si>
  <si>
    <t xml:space="preserve">Odkaz na mn. položky pořadí 5 : 12,75000 : </t>
  </si>
  <si>
    <t xml:space="preserve">19,1*1,6+14,5*2,3 : </t>
  </si>
  <si>
    <t>63,91</t>
  </si>
  <si>
    <t xml:space="preserve">Odkaz na mn. položky pořadí 5 : 12,75000*3 : </t>
  </si>
  <si>
    <t>38,25</t>
  </si>
  <si>
    <t xml:space="preserve">frakce 8/16 mm : 19,1*1,6+14,5*2,3 : </t>
  </si>
  <si>
    <t xml:space="preserve">19,1*1,5+14,5*2 : </t>
  </si>
  <si>
    <t>57,65</t>
  </si>
  <si>
    <t xml:space="preserve">Odkaz na mn. položky pořadí 13 : 57,65000 : </t>
  </si>
  <si>
    <t>59,3795</t>
  </si>
  <si>
    <t xml:space="preserve">zahradní tl. 5 cm : 19,1+2,2*2 : </t>
  </si>
  <si>
    <t xml:space="preserve">chodníkový tl. 10 cm : 27 : </t>
  </si>
  <si>
    <t>50,5</t>
  </si>
  <si>
    <t xml:space="preserve">19,1+2,2*2 : </t>
  </si>
  <si>
    <t>24,205</t>
  </si>
  <si>
    <t>59217421R</t>
  </si>
  <si>
    <t>obrubník chodníkový materiál beton; l = 1000,0 mm; š = 100,0 mm; h = 250,0 mm; barva šedá</t>
  </si>
  <si>
    <t xml:space="preserve">27 : </t>
  </si>
  <si>
    <t>27,81</t>
  </si>
  <si>
    <t>ŠSK1 - SPÁDIŠŤOVÁ ŠACHTA PLASTOVÁ DN 400 šachtové dno 0°/180°, připojení DN 200</t>
  </si>
  <si>
    <t>ŠSK1 - SPÁDIŠŤOVÁ ŠACHTA PLASTOVÁ DN 400 těsnění</t>
  </si>
  <si>
    <t>ŠSK1 - SPÁDIŠŤOVÁ ŠACHTA PLASTOVÁ DN 400 šachtová roura hladká bez hrdla délky 5 m</t>
  </si>
  <si>
    <t>ŠSK1 - SPÁDIŠŤOVÁ ŠACHTA PLASTOVÁ DN 400 teleskop plastový s litinovým podklopem, litina/PVC</t>
  </si>
  <si>
    <t>ŠSK1 - SPÁDIŠŤOVÁ ŠACHTA PLASTOVÁ DN 400 těsnění pro teleskop</t>
  </si>
  <si>
    <t>899102111R00</t>
  </si>
  <si>
    <t>Osazení poklopů litinových a ocelových o hmotnost jednotlivě přes 50  do 100 kg</t>
  </si>
  <si>
    <t>970051160R00</t>
  </si>
  <si>
    <t>Jádrové vrtání, kruhové prostupy v železobetonu jádrové vrtání , do D 160 mm</t>
  </si>
  <si>
    <t>KULOVÝ KOHOUT UZAVÍRACÍ NÁTRUBKOVÝ VNITŘNÍ/VNITŘNÍ ZÁVIT, NIKLOVANÁ MOSAZ OT58, S PÁČKOU A ATESTEM,, NA PITNOU VODU G 1/2"</t>
  </si>
  <si>
    <t>KULOVÝ KOHOUT UZAVÍRACÍ NÁTRUBKOVÝ VNITŘNÍ/VNITŘNÍ ZÁVIT, NIKLOVANÁ MOSAZ OT58, S PÁČKOU A ATESTEM,, NA PITNOU VODU G 3/4"</t>
  </si>
  <si>
    <t>KULOVÝ KOHOUT UZAVÍRACÍ NÁTRUBKOVÝ VNITŘNÍ/VNITŘNÍ ZÁVIT, NIKLOVANÁ MOSAZ OT58, S PÁČKOU A ATESTEM,, NA PITNOU VODU G 1"</t>
  </si>
  <si>
    <t>POJISTNÝ VENTIL SE ZPĚTNOU KLAPKOU A UZÁVĚREM bezpečnostní skupina pro el. ohřívač</t>
  </si>
  <si>
    <t>998722201R00</t>
  </si>
  <si>
    <t>Přesun hmot pro vnitřní vodovod v objektech výšky do 6 m</t>
  </si>
  <si>
    <t>U2 - Umývadlo</t>
  </si>
  <si>
    <t>K1 - Klozet závěsný</t>
  </si>
  <si>
    <t>ZÁVĚSNÝ KLOZET KERAMICKÝ s hlubokým splachováním</t>
  </si>
  <si>
    <t>PŘÍSLUŠENSTVÍ instalační sada s chromovanými krytkami</t>
  </si>
  <si>
    <t>PŘÍSLUŠENSTVÍ sedátko duraplastové s poklopem odnímatelné, nerez. úchyty</t>
  </si>
  <si>
    <t>PŘÍSLUŠENSTVÍ kolena a integrovaného roh. ventilu, ovládání zepředu</t>
  </si>
  <si>
    <t>PŘÍSLUŠENSTVÍ podpěry pro stabilní montáž prvku vč. upevňovacího materiálu</t>
  </si>
  <si>
    <t>PŘÍSLUŠENSTVÍ ovládací tlačítko na dvě množství vody bílé plastové 250x160mm</t>
  </si>
  <si>
    <t>PŘÍSLUŠENSTVÍ souprava pro tlumení hluku</t>
  </si>
  <si>
    <t>725119306R00</t>
  </si>
  <si>
    <t>Klozetové mísy montáž  závěsné</t>
  </si>
  <si>
    <t>725119402R00</t>
  </si>
  <si>
    <t>Doplňky Montáž doplňků zařízení záchodů předstěnový systém do sádrokartonu</t>
  </si>
  <si>
    <t>EO1 - Elektrický ohřívač vody</t>
  </si>
  <si>
    <t>ELEKTRICKÝ TLAKOVÝ ZÁSOBNÍKOVÝ OHŘÍVAČ S MONTÁŽ POD DŘEZ objem 5 l, příkon 2 kW, 230 V. 50 Hz, krytí, , IP 24,</t>
  </si>
  <si>
    <t>MONTÁŽ ELEKTR. OHŘÍVAČŮ do 15 l</t>
  </si>
  <si>
    <t>BEZPEČNOSTNÍ SKUPINA SVMT PRO MALÉ TLAKOVÉ ZÁSOBNÍKY pojistný ventil, výtoková sifonová výlevka,,, chromový povrch, rozděl. vody T</t>
  </si>
  <si>
    <t>MONTÁŽ BEZPEČNOSTNÍ SKUPINY pro zásobníky 5-10 l</t>
  </si>
  <si>
    <t>TERMOIZOLAČNÍ TRUBICE MIRELON POLAR Z PĚNOVÉHO PE LAMINOVANÉ AL FÓLIÍ tl. 9 mm 20 mm</t>
  </si>
  <si>
    <t>POTRUBNÍ IZOLAČNÍ POUZDRO Z MINERÁLNÍ PLSTI IZOTUB AL S POVRCHOVOU ÚPRAVOU AL FÓLIÍ tl. 30 mm D 28</t>
  </si>
  <si>
    <t>IZOLAČNÍ ROLE ZE SYNTETICKÉHO KAUČUKU SAMOLEPÍCÍ AF ARMAFLEX tl. 10 mm - celkem ( 3,7 m2 + 5% na,, prořez )</t>
  </si>
  <si>
    <t>ZÁVĚSNÝ KONDENZAČNÍ PLYNOVÝ KOTEL VČ. EKVITERMNÍ REGULACE A PŘÍSLUŠENSTVÍ výkon 14 kW při teplotě,, vody 80/60°C, např. VU 146/5-3 A ecoTECpro</t>
  </si>
  <si>
    <t>ODKOUŘENÍ KOTLE koaxiální potrubí prodloužení 1 m PP, Ř 60/100 mm</t>
  </si>
  <si>
    <t>ODKOUŘENÍ KOTLE střešní průchodka rovná Ř 125 mm</t>
  </si>
  <si>
    <t>ODKOUŘENÍ KOTLE komínek, připojení 60/100 mm, dále Ř 125 mm, černý PP</t>
  </si>
  <si>
    <t>ODKOUŘENÍ KOTLE upevňovací nastavitelná objímka</t>
  </si>
  <si>
    <t>MONTÁŽ KOTLŮ OCELOVÝCH ZÁVĚSNÝCH TEPLOVODNÍCH NA KAPALNÁ A PLYNNÁ PALIVA do 20 kW</t>
  </si>
  <si>
    <t>JÁDROVÉ VRTÁNÍ DO ŽEL. BETONU PŘESUN HMOT PRO KOTELNY UMÍSTĚNÉ VE VÝŠCE (HLOUBCE) do 6 m</t>
  </si>
  <si>
    <t>OHŘÍVAČ VODY ZÁSOBNÍKOVÝ (NEPŘÍMOTOPNÝ) PRO PŘÍPRAVU TV, S JEDNÍM TRUBKOVÝM VÝMĚNÍKEM, OCELOVÝ S,, ANTIKOROZNÍ OCHRANOU, HOŘČÍKOVOU ANODOU objem 68 l, včetně tepelné izolace</t>
  </si>
  <si>
    <t>998733201R00</t>
  </si>
  <si>
    <t>Přesun hmot pro rozvody potrubí v objektech výšky do 6 m</t>
  </si>
  <si>
    <t>MONTÁŽ ARMATUR SE DVĚMA ZÁVITY ŠROUBENÍ ZÁVITOVÉ MOSAZNÉ PŘÍMÉ TEPLOMĚR  DVOUKOVOVÝ DTR měřící,, rozsah 0 - 120°C TERMOSTATICKÁ HLAVICE s vestavěným čidlem,  provedení pro veřejné prostory</t>
  </si>
  <si>
    <t>998734201R00</t>
  </si>
  <si>
    <t>Přesun hmot pro armatury v objektech výšky do 6 m</t>
  </si>
  <si>
    <t>OTOPNÁ OCELOVÁ DESKOVÁ TĚLESA VENTIL KOMPAKT (VČ. UCHYCENÍ) typ 11VK-500/500 mm</t>
  </si>
  <si>
    <t>OTOPNÁ OCELOVÁ DESKOVÁ TĚLESA VENTIL KOMPAKT (VČ. UCHYCENÍ) typ 11VK-500/600 mm</t>
  </si>
  <si>
    <t>OTOPNÁ OCELOVÁ DESKOVÁ TĚLESA VENTIL KOMPAKT (VČ. UCHYCENÍ) typ 11VK-900/1200 mm</t>
  </si>
  <si>
    <t>OTOPNÁ OCELOVÁ DESKOVÁ TĚLESA VENTIL KOMPAKT (VČ. UCHYCENÍ) typ 21VK-500/900 mm</t>
  </si>
  <si>
    <t>OTOPNÁ OCELOVÁ DESKOVÁ TĚLESA VENTIL KOMPAKT (VČ. UCHYCENÍ) typ 21VK-500/1000 mm</t>
  </si>
  <si>
    <t>OTOPNÁ OCELOVÁ DESKOVÁ TĚLESA VENTIL KOMPAKT (VČ. UCHYCENÍ) typ 22VKL-500/800 mm</t>
  </si>
  <si>
    <t>OTOPNÁ OCELOVÁ DESKOVÁ TĚLESA VENTIL KOMPAKT (VČ. UCHYCENÍ) typ 22VK-500/1200 mm</t>
  </si>
  <si>
    <t>OTOPNÁ OCELOVÁ DESKOVÁ TĚLESA VENTIL KOMPAKT (VČ. UCHYCENÍ) typ 22VK-900/1200 mm</t>
  </si>
  <si>
    <t>998735201R00</t>
  </si>
  <si>
    <t>Přesun hmot pro otopná tělesa v objektech výšky do 6 m</t>
  </si>
  <si>
    <t>Zařízení č. 15 - Větrání šatny a hygienických zařízení v 1. NP (m. č. 107, 108, 109, 111)</t>
  </si>
  <si>
    <t>Odsávací vyústka na kruhové potrubí vel. 300 x 75 mm, 1Ř, R1</t>
  </si>
  <si>
    <t>Vzduchotechnické potrubí sk. I - pozink. plech odsávací - kruhové (spiro) rovné   D 160</t>
  </si>
  <si>
    <t>Zařízení č. 16 - Větrání skladu potravin v 1. NP (m. č. 104)</t>
  </si>
  <si>
    <t>Vzduchotechnické potrubí sk. I - pozink. plech odsávací - kruhové (spiro) rovné   D 125</t>
  </si>
  <si>
    <t>Zařízení č. 17 - Klimatizace prodejny v 1. NP (m. č. 102)</t>
  </si>
  <si>
    <t>Klimatizační multisplit systém sestává z jedné venkovní jednotky a dvou nástěnných vnitřních,, jednotek Venkovní kondenzační jednotka (např. AOYG-36KBTA5 FUJITSU) - kabelově propojená s vnitřními</t>
  </si>
  <si>
    <t>jednotkami</t>
  </si>
  <si>
    <t>Chladicí tepelně izolované Cu potrubí (ve venkovním prostoru obalené páskou proti UV záření)</t>
  </si>
  <si>
    <t>Pol__0261</t>
  </si>
  <si>
    <t>Třífázový hlavní vypínač 32/3 podp. sp. 230V, kont. 1/1, komplet</t>
  </si>
  <si>
    <t>LFI 16B/1N/0,03 kombinace  chrániče a jističe</t>
  </si>
  <si>
    <t>Rozvaděč Z - 600/1200/250, IP40/20, uzamykatelný</t>
  </si>
  <si>
    <t>Kabelový žlab   50/50 žár.zinek, komplet vč. spojek, konzol, závěsů …</t>
  </si>
  <si>
    <t>H05VV-F 3x2,5</t>
  </si>
  <si>
    <t>CY 1x6 zz</t>
  </si>
  <si>
    <t>zásuvka 16A/230V s přep. ochr., IP20</t>
  </si>
  <si>
    <t>vypínač č 1, IP44</t>
  </si>
  <si>
    <t>vypínač č 6, IP44</t>
  </si>
  <si>
    <t>Pohlahová krabice 12modulů, výbava 4x230V</t>
  </si>
  <si>
    <t>Zásuvka 400V/16A, IP44</t>
  </si>
  <si>
    <t>Tlačítko ovládací IP44, orientace</t>
  </si>
  <si>
    <t>Jistič 25B/3</t>
  </si>
  <si>
    <t>Rozvaděč elektroměrový ER 112 NVP7P</t>
  </si>
  <si>
    <t>Triton RXA-04-AS4-CAX-A1, 4U, 400mm</t>
  </si>
  <si>
    <t>switch</t>
  </si>
  <si>
    <t>A-75337</t>
  </si>
  <si>
    <t>B-86170</t>
  </si>
  <si>
    <t>C-LP236ED</t>
  </si>
  <si>
    <t>D-A44-10160CM</t>
  </si>
  <si>
    <t>NA-4113</t>
  </si>
  <si>
    <t>N1-4113 PIKT</t>
  </si>
  <si>
    <t>N2-4320</t>
  </si>
  <si>
    <t>Recyklace za svítidlo</t>
  </si>
  <si>
    <t>jímací tyč s rovným koncem JT 2,5 m, vč. držáků</t>
  </si>
  <si>
    <t>Chránička kopoflex d40</t>
  </si>
  <si>
    <t>451577777R00</t>
  </si>
  <si>
    <t>Podklad nebo lože pod dlažbu (přídlažbu) z kameniva těženého  tloušťky do 10 cm</t>
  </si>
  <si>
    <t>v ploše vodorovné nebo ve sklonu do 1:5</t>
  </si>
  <si>
    <t>596811111RT4</t>
  </si>
  <si>
    <t>Kladení dlažby včetně dodávky dlaždic betonových, rozměru 500 x 500 mm, tloušťky 50 mm, do lože z kameniva těženého, Kamenivo přírodní těžené; štěrkopísek; frakce 0,0 až 4,0 mm</t>
  </si>
  <si>
    <t>komunikací pro pěší, z dlaždic betonových a teracových, do velikosti dlaždic 0,25 m2, s provedením lože do tl. 30 mm, s vyplněním spár a se smetením přebytečného materiálu na vzdálenost do 3 m</t>
  </si>
  <si>
    <t>NAPOJENÍ NA STÁVAJÍCÍ VODOVODNÍ ŘAD ( NA DN 100 ) navrtávací odbočkový ventil s prodlouženým hrdlem,, d160 / 32 ventil 1"</t>
  </si>
  <si>
    <t>NAPOJENÍ NA STÁVAJÍCÍ VODOVODNÍ ŘAD ( NA DN 100 ) univerzální podkladní deska</t>
  </si>
  <si>
    <t>NAPOJENÍ NA STÁVAJÍCÍ VODOVODNÍ ŘAD ( NA DN 100 ) zemní souprava teleskopická 1,3 - 1,8 m - DN 3/4",, - 2"</t>
  </si>
  <si>
    <t>NAPOJENÍ NA STÁVAJÍCÍ VODOVODNÍ ŘAD ( NA DN 100 ) poklop šoupátkový - voda</t>
  </si>
  <si>
    <t>MONTÁŽ NAVRTÁVACÍHO PASU DN 150</t>
  </si>
  <si>
    <t>MONTÁŽ VENTILŮ HLAVNÍCH PRO PŘÍPOJKY DN 25</t>
  </si>
  <si>
    <t>899401112</t>
  </si>
  <si>
    <t>OSAZENÍ POKLOPŮ LITINOVÝCH šoupátkových</t>
  </si>
  <si>
    <t>VODOVODNÍ TRUBKY ČSN EN 12201 Z PE100RC SDR 11 D 32 x 3,0</t>
  </si>
  <si>
    <t>230180010</t>
  </si>
  <si>
    <t>MONTÁŽ TRUB Z PLASTICKÝCH HMOT ( PE, PP) D 32x3,0</t>
  </si>
  <si>
    <t>879172199</t>
  </si>
  <si>
    <t>PŘÍPLATEK ZA MONTÁŽ VODOVODNÍ PŘÍPOJKY D 32 - 80</t>
  </si>
  <si>
    <t>892241111R00</t>
  </si>
  <si>
    <t>Tlakové zkoušky vodovodního potrubí do DN 80</t>
  </si>
  <si>
    <t>přísun, montáže, demontáže a odsunu zkoušecího čerpadla, napuštění tlakovou vodou a dodání vody pro tlakovou zkoušku,</t>
  </si>
  <si>
    <t>892233111R00</t>
  </si>
  <si>
    <t>Proplach a desinfekce vodovodního potrubí od DN 40 do DN 70</t>
  </si>
  <si>
    <t>napuštění a vypuštění vody, dodání vody a desinfekčního prostředku, náklady na bakteriologický rozbor vody,</t>
  </si>
  <si>
    <t>899731112</t>
  </si>
  <si>
    <t>ELEKTRO TVAROVKY PE SDR 11 + PE 100, PN 16 spojka - D 32</t>
  </si>
  <si>
    <t>ELEKTRO TVAROVKY PE SDR 11 + PE 100, PN 16 koleno 90° - D 50</t>
  </si>
  <si>
    <t>ELEKTRO TVAROVKY PE SDR 11 + PE 100, PN 16 přechodový kus mosaz / PE s vnějším závitem D 32 / 1"</t>
  </si>
  <si>
    <t>877162121</t>
  </si>
  <si>
    <t>PŘIRÁŽKA ZA 1 SPOJ ELEKTROTVAROVKY D 32</t>
  </si>
  <si>
    <t>722229103R00</t>
  </si>
  <si>
    <t>Montáž armatury závitové s jedním závitem G 1"</t>
  </si>
  <si>
    <t>FILTR ZÁVITOVÝ PRO ROZVOD PITNÉ VODY G 1"</t>
  </si>
  <si>
    <t>FAKTURAČNÍ VODOMĚR VÍCEVTOKOVÝ MOKROBĚŽNÝ R 1/2", Q3 = 2,5 m3/h, max. 50°C, PN 16,  tř. přesnosti B,, resp. C ( dodávka vodáren )</t>
  </si>
  <si>
    <t>VODOVODNÍ PLASTOVÁ ŠACHTA SAMONOSNÁ vnitřní rozměry 1200/1200 mm, včetně pochůzného poklopu</t>
  </si>
  <si>
    <t>VODOVODNÍ PLASTOVÁ ŠACHTA SAMONOSNÁ doprava</t>
  </si>
  <si>
    <t>MONTÁŽ ŠACHTY VODOMĚRNÉ PLASTOVÉ kruhové</t>
  </si>
  <si>
    <t>970051100R00</t>
  </si>
  <si>
    <t>Jádrové vrtání, kruhové prostupy v železobetonu jádrové vrtání , do D 100 mm</t>
  </si>
  <si>
    <t>NAVRTÁVKA-NAPOJENÍ NA STÁVAJÍCÍ PLYNOVOD dodávka a účast plynáren</t>
  </si>
  <si>
    <t>PLYNOVODNÍ TRUBKY ČSN EN 1555 PE 100RC SDR 11 D 32 x 3,0</t>
  </si>
  <si>
    <t>PLYNOVODNÍ TRUBKY ČSN EN 1555 PE 100RC SDR 11 D 40 x 3,7</t>
  </si>
  <si>
    <t>MONTÁŽ TRUBEK POLYETYLÉNOVÝCH VE VÝKOPU D 40</t>
  </si>
  <si>
    <t>ELEKTRO TVAROVKY PE SDR 11 + PE 100, PN 16 spojka - D 40</t>
  </si>
  <si>
    <t>ELEKTRO TVAROVKY PE SDR 11 + PE 100, PN 16 koleno 90° - D 32</t>
  </si>
  <si>
    <t>ELEKTRO TVAROVKY PE SDR 11 + PE 100, PN 16 koleno 90° - D 40</t>
  </si>
  <si>
    <t>ELEKTRO TVAROVKY PE SDR 11 + PE 100, PN 16 přechodový kus mosaz / PE s vnějším závitem D 40 / 5/4"</t>
  </si>
  <si>
    <t>PŘIRÁŽKA ZA 1 SPOJ ELEKTROTVAROVKY D 40</t>
  </si>
  <si>
    <t>MONTÁŽ ARMATUR PLYNOVODNÍCH S JEDNÍM ZÁVITEM OST. TYPŮ G 1</t>
  </si>
  <si>
    <t>MONTÁŽ ARMATUR PLYNOVODNÍCH S JEDNÍM ZÁVITEM OST. TYPŮ G 5/4</t>
  </si>
  <si>
    <t>KULOVÝ KOHOUT GIACOMINI R 950 S ATESTEM NA PLYN G 3/4"</t>
  </si>
  <si>
    <t>KULOVÝ KOHOUT GIACOMINI R 950 S ATESTEM NA PLYN G 5/4"</t>
  </si>
  <si>
    <t>723239102R00</t>
  </si>
  <si>
    <t>Montáž plynovodních armatur se dvěma závity  , G 3/4"</t>
  </si>
  <si>
    <t>723239104R00</t>
  </si>
  <si>
    <t>Montáž plynovodních armatur se dvěma závity  , G 5/4"</t>
  </si>
  <si>
    <t>DOMOVNÍ REGULÁTOR TLAKU PLYNU dvoustupňový, přímočinný, pružinou řízený, např. B6</t>
  </si>
  <si>
    <t>723239211R00</t>
  </si>
  <si>
    <t xml:space="preserve">Montáž regulátoru středotlakého, jednoduchého, závitového,  </t>
  </si>
  <si>
    <t>MEMBRÁNOVÝ PLYNOMĚR FAKTURAČNÍ BK-G4, DN25, výkon 0,04 až 6 m3/h - dodávka plynáren</t>
  </si>
  <si>
    <t>723261912R00</t>
  </si>
  <si>
    <t>Montáž plynoměrů s odvzdušněním a vyzkoušením PS-2, PS-6</t>
  </si>
  <si>
    <t>998723201R00</t>
  </si>
  <si>
    <t>Přesun hmot pro vnitřní plynovod v objektech výšky do 6 m</t>
  </si>
  <si>
    <t>SKŘÍŇ OCELOVÁ S DVÍŘKY S VĚTRACÍMI OTVORY A S UZÁVĚREM PROTI NEOPRÁVNĚNÉ MANIPULACI PRO NOVÉ,, FAKTURAČNÍ MĚŘENÍ VČ. POVRCHOVÉ ÚPRAVY VČ. POVRCHOVÉ ÚPRAVY 600x600x250 mm vč. vyztužení pro montáž</t>
  </si>
  <si>
    <t>zařízení, osazení do obv. zdiva</t>
  </si>
  <si>
    <t>MONTÁŽ SKŘÍNĚ PLECHOVÉ na HUP a regulátor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</si>
</sst>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0"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59">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0" fontId="8" fillId="0" borderId="0" xfId="0" applyFont="1" applyAlignment="1">
      <alignment horizontal="left" vertical="center" wrapTex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0" borderId="18" xfId="0" applyFont="1" applyBorder="1" applyAlignment="1">
      <alignment horizontal="left" vertical="center" wrapText="1"/>
    </xf>
    <xf numFmtId="0" fontId="0" fillId="0" borderId="18" xfId="0" applyBorder="1" applyAlignment="1">
      <alignmen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4" fillId="0" borderId="0" xfId="0" applyFont="1"/>
    <xf numFmtId="49" fontId="0" fillId="0" borderId="0" xfId="0" applyNumberFormat="1"/>
    <xf numFmtId="0" fontId="15"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165"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9" fillId="0" borderId="0" xfId="0" applyNumberFormat="1" applyFont="1" applyAlignment="1">
      <alignment wrapText="1"/>
    </xf>
    <xf numFmtId="0" fontId="16" fillId="0" borderId="18" xfId="0" applyNumberFormat="1" applyFont="1" applyBorder="1" applyAlignment="1">
      <alignment vertical="top" wrapText="1"/>
    </xf>
    <xf numFmtId="0" fontId="17" fillId="0" borderId="0" xfId="0" applyNumberFormat="1" applyFont="1" applyBorder="1" applyAlignment="1">
      <alignment vertical="top"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0" fontId="17" fillId="0" borderId="18" xfId="0" applyNumberFormat="1" applyFont="1" applyBorder="1" applyAlignment="1">
      <alignment vertical="top" wrapText="1"/>
    </xf>
    <xf numFmtId="49" fontId="5"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0" fontId="16" fillId="0" borderId="18"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49" fontId="16" fillId="0" borderId="43" xfId="0" applyNumberFormat="1" applyFont="1" applyBorder="1" applyAlignment="1">
      <alignment horizontal="left" vertical="top" wrapText="1"/>
    </xf>
    <xf numFmtId="0" fontId="17" fillId="0" borderId="18"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3+yPV3+DVgwq0IaObLzkJ/pFdDaXxsYJZvMLiXpk2nsTBmFa/BRrr4aJ0JE74l6s0JsMgLCnvrn2i9nckql19g==" saltValue="qE4iIf6DQlynGlva3klxy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61</v>
      </c>
      <c r="C4" s="202" t="s">
        <v>62</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ht="25.5" x14ac:dyDescent="0.2">
      <c r="A8" s="224" t="s">
        <v>287</v>
      </c>
      <c r="B8" s="225" t="s">
        <v>108</v>
      </c>
      <c r="C8" s="249" t="s">
        <v>110</v>
      </c>
      <c r="D8" s="226"/>
      <c r="E8" s="227"/>
      <c r="F8" s="228"/>
      <c r="G8" s="228">
        <f>SUMIF(AG9:AG49,"&lt;&gt;NOR",G9:G49)</f>
        <v>0</v>
      </c>
      <c r="H8" s="228"/>
      <c r="I8" s="228">
        <f>SUM(I9:I49)</f>
        <v>0</v>
      </c>
      <c r="J8" s="228"/>
      <c r="K8" s="228">
        <f>SUM(K9:K49)</f>
        <v>0</v>
      </c>
      <c r="L8" s="228"/>
      <c r="M8" s="228">
        <f>SUM(M9:M49)</f>
        <v>0</v>
      </c>
      <c r="N8" s="227"/>
      <c r="O8" s="227">
        <f>SUM(O9:O49)</f>
        <v>0</v>
      </c>
      <c r="P8" s="227"/>
      <c r="Q8" s="227">
        <f>SUM(Q9:Q49)</f>
        <v>0</v>
      </c>
      <c r="R8" s="228"/>
      <c r="S8" s="228"/>
      <c r="T8" s="229"/>
      <c r="U8" s="223"/>
      <c r="V8" s="223">
        <f>SUM(V9:V49)</f>
        <v>0</v>
      </c>
      <c r="W8" s="223"/>
      <c r="X8" s="223"/>
      <c r="Y8" s="223"/>
      <c r="AG8" t="s">
        <v>288</v>
      </c>
    </row>
    <row r="9" spans="1:60" ht="22.5" outlineLevel="1" x14ac:dyDescent="0.2">
      <c r="A9" s="231">
        <v>1</v>
      </c>
      <c r="B9" s="232" t="s">
        <v>3127</v>
      </c>
      <c r="C9" s="250" t="s">
        <v>3128</v>
      </c>
      <c r="D9" s="233" t="s">
        <v>2337</v>
      </c>
      <c r="E9" s="234">
        <v>1</v>
      </c>
      <c r="F9" s="235"/>
      <c r="G9" s="236">
        <f>ROUND(E9*F9,2)</f>
        <v>0</v>
      </c>
      <c r="H9" s="235"/>
      <c r="I9" s="236">
        <f>ROUND(E9*H9,2)</f>
        <v>0</v>
      </c>
      <c r="J9" s="235"/>
      <c r="K9" s="236">
        <f>ROUND(E9*J9,2)</f>
        <v>0</v>
      </c>
      <c r="L9" s="236">
        <v>21</v>
      </c>
      <c r="M9" s="236">
        <f>G9*(1+L9/100)</f>
        <v>0</v>
      </c>
      <c r="N9" s="234">
        <v>0</v>
      </c>
      <c r="O9" s="234">
        <f>ROUND(E9*N9,2)</f>
        <v>0</v>
      </c>
      <c r="P9" s="234">
        <v>0</v>
      </c>
      <c r="Q9" s="234">
        <f>ROUND(E9*P9,2)</f>
        <v>0</v>
      </c>
      <c r="R9" s="236"/>
      <c r="S9" s="236" t="s">
        <v>861</v>
      </c>
      <c r="T9" s="237" t="s">
        <v>294</v>
      </c>
      <c r="U9" s="220">
        <v>0</v>
      </c>
      <c r="V9" s="220">
        <f>ROUND(E9*U9,2)</f>
        <v>0</v>
      </c>
      <c r="W9" s="220"/>
      <c r="X9" s="220" t="s">
        <v>664</v>
      </c>
      <c r="Y9" s="220" t="s">
        <v>296</v>
      </c>
      <c r="Z9" s="210"/>
      <c r="AA9" s="210"/>
      <c r="AB9" s="210"/>
      <c r="AC9" s="210"/>
      <c r="AD9" s="210"/>
      <c r="AE9" s="210"/>
      <c r="AF9" s="210"/>
      <c r="AG9" s="210" t="s">
        <v>665</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5" t="s">
        <v>3129</v>
      </c>
      <c r="D10" s="248"/>
      <c r="E10" s="248"/>
      <c r="F10" s="248"/>
      <c r="G10" s="248"/>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300</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3" x14ac:dyDescent="0.2">
      <c r="A11" s="217"/>
      <c r="B11" s="218"/>
      <c r="C11" s="252" t="s">
        <v>3130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3" x14ac:dyDescent="0.2">
      <c r="A12" s="217"/>
      <c r="B12" s="218"/>
      <c r="C12" s="252" t="s">
        <v>3131</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3" x14ac:dyDescent="0.2">
      <c r="A13" s="217"/>
      <c r="B13" s="218"/>
      <c r="C13" s="252" t="s">
        <v>3132</v>
      </c>
      <c r="D13" s="240"/>
      <c r="E13" s="240"/>
      <c r="F13" s="240"/>
      <c r="G13" s="24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300</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2" t="s">
        <v>3133</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3" x14ac:dyDescent="0.2">
      <c r="A15" s="217"/>
      <c r="B15" s="218"/>
      <c r="C15" s="252" t="s">
        <v>3134</v>
      </c>
      <c r="D15" s="240"/>
      <c r="E15" s="240"/>
      <c r="F15" s="240"/>
      <c r="G15" s="24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300</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2" t="s">
        <v>3135</v>
      </c>
      <c r="D16" s="240"/>
      <c r="E16" s="240"/>
      <c r="F16" s="240"/>
      <c r="G16" s="240"/>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300</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3" x14ac:dyDescent="0.2">
      <c r="A17" s="217"/>
      <c r="B17" s="218"/>
      <c r="C17" s="252" t="s">
        <v>3136</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3" x14ac:dyDescent="0.2">
      <c r="A18" s="217"/>
      <c r="B18" s="218"/>
      <c r="C18" s="252" t="s">
        <v>3137</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3" x14ac:dyDescent="0.2">
      <c r="A19" s="217"/>
      <c r="B19" s="218"/>
      <c r="C19" s="252" t="s">
        <v>3138</v>
      </c>
      <c r="D19" s="240"/>
      <c r="E19" s="240"/>
      <c r="F19" s="240"/>
      <c r="G19" s="24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300</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2" t="s">
        <v>3139</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3" x14ac:dyDescent="0.2">
      <c r="A21" s="217"/>
      <c r="B21" s="218"/>
      <c r="C21" s="252" t="s">
        <v>3140</v>
      </c>
      <c r="D21" s="240"/>
      <c r="E21" s="240"/>
      <c r="F21" s="240"/>
      <c r="G21" s="240"/>
      <c r="H21" s="220"/>
      <c r="I21" s="220"/>
      <c r="J21" s="220"/>
      <c r="K21" s="220"/>
      <c r="L21" s="220"/>
      <c r="M21" s="220"/>
      <c r="N21" s="219"/>
      <c r="O21" s="219"/>
      <c r="P21" s="219"/>
      <c r="Q21" s="219"/>
      <c r="R21" s="220"/>
      <c r="S21" s="220"/>
      <c r="T21" s="220"/>
      <c r="U21" s="220"/>
      <c r="V21" s="220"/>
      <c r="W21" s="220"/>
      <c r="X21" s="220"/>
      <c r="Y21" s="220"/>
      <c r="Z21" s="210"/>
      <c r="AA21" s="210"/>
      <c r="AB21" s="210"/>
      <c r="AC21" s="210"/>
      <c r="AD21" s="210"/>
      <c r="AE21" s="210"/>
      <c r="AF21" s="210"/>
      <c r="AG21" s="210" t="s">
        <v>300</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3" x14ac:dyDescent="0.2">
      <c r="A22" s="217"/>
      <c r="B22" s="218"/>
      <c r="C22" s="252" t="s">
        <v>3141</v>
      </c>
      <c r="D22" s="240"/>
      <c r="E22" s="240"/>
      <c r="F22" s="240"/>
      <c r="G22" s="240"/>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300</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3" x14ac:dyDescent="0.2">
      <c r="A23" s="217"/>
      <c r="B23" s="218"/>
      <c r="C23" s="252" t="s">
        <v>3142</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3143</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3" x14ac:dyDescent="0.2">
      <c r="A25" s="217"/>
      <c r="B25" s="218"/>
      <c r="C25" s="252" t="s">
        <v>3144</v>
      </c>
      <c r="D25" s="240"/>
      <c r="E25" s="240"/>
      <c r="F25" s="240"/>
      <c r="G25" s="24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300</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2" t="s">
        <v>3145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2" t="s">
        <v>3146</v>
      </c>
      <c r="D27" s="240"/>
      <c r="E27" s="240"/>
      <c r="F27" s="240"/>
      <c r="G27" s="24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300</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ht="22.5" outlineLevel="1" x14ac:dyDescent="0.2">
      <c r="A28" s="231">
        <v>2</v>
      </c>
      <c r="B28" s="232" t="s">
        <v>2769</v>
      </c>
      <c r="C28" s="250" t="s">
        <v>3147</v>
      </c>
      <c r="D28" s="233" t="s">
        <v>2337</v>
      </c>
      <c r="E28" s="234">
        <v>1</v>
      </c>
      <c r="F28" s="235"/>
      <c r="G28" s="236">
        <f>ROUND(E28*F28,2)</f>
        <v>0</v>
      </c>
      <c r="H28" s="235"/>
      <c r="I28" s="236">
        <f>ROUND(E28*H28,2)</f>
        <v>0</v>
      </c>
      <c r="J28" s="235"/>
      <c r="K28" s="236">
        <f>ROUND(E28*J28,2)</f>
        <v>0</v>
      </c>
      <c r="L28" s="236">
        <v>21</v>
      </c>
      <c r="M28" s="236">
        <f>G28*(1+L28/100)</f>
        <v>0</v>
      </c>
      <c r="N28" s="234">
        <v>0</v>
      </c>
      <c r="O28" s="234">
        <f>ROUND(E28*N28,2)</f>
        <v>0</v>
      </c>
      <c r="P28" s="234">
        <v>0</v>
      </c>
      <c r="Q28" s="234">
        <f>ROUND(E28*P28,2)</f>
        <v>0</v>
      </c>
      <c r="R28" s="236"/>
      <c r="S28" s="236" t="s">
        <v>861</v>
      </c>
      <c r="T28" s="23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5" t="s">
        <v>3148</v>
      </c>
      <c r="D29" s="248"/>
      <c r="E29" s="248"/>
      <c r="F29" s="248"/>
      <c r="G29" s="248"/>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300</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3" x14ac:dyDescent="0.2">
      <c r="A30" s="217"/>
      <c r="B30" s="218"/>
      <c r="C30" s="252" t="s">
        <v>3149</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3" x14ac:dyDescent="0.2">
      <c r="A31" s="217"/>
      <c r="B31" s="218"/>
      <c r="C31" s="252" t="s">
        <v>3150</v>
      </c>
      <c r="D31" s="240"/>
      <c r="E31" s="240"/>
      <c r="F31" s="240"/>
      <c r="G31" s="240"/>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ht="22.5" outlineLevel="1" x14ac:dyDescent="0.2">
      <c r="A32" s="241">
        <v>3</v>
      </c>
      <c r="B32" s="242" t="s">
        <v>2771</v>
      </c>
      <c r="C32" s="254" t="s">
        <v>3151</v>
      </c>
      <c r="D32" s="243" t="s">
        <v>2701</v>
      </c>
      <c r="E32" s="244">
        <v>8</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297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4</v>
      </c>
      <c r="B33" s="242" t="s">
        <v>3152</v>
      </c>
      <c r="C33" s="254" t="s">
        <v>3153</v>
      </c>
      <c r="D33" s="243" t="s">
        <v>2337</v>
      </c>
      <c r="E33" s="244">
        <v>2</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664</v>
      </c>
      <c r="Y33" s="220" t="s">
        <v>296</v>
      </c>
      <c r="Z33" s="210"/>
      <c r="AA33" s="210"/>
      <c r="AB33" s="210"/>
      <c r="AC33" s="210"/>
      <c r="AD33" s="210"/>
      <c r="AE33" s="210"/>
      <c r="AF33" s="210"/>
      <c r="AG33" s="210" t="s">
        <v>665</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22.5" outlineLevel="1" x14ac:dyDescent="0.2">
      <c r="A34" s="231">
        <v>5</v>
      </c>
      <c r="B34" s="232" t="s">
        <v>3154</v>
      </c>
      <c r="C34" s="250" t="s">
        <v>3155</v>
      </c>
      <c r="D34" s="233" t="s">
        <v>2337</v>
      </c>
      <c r="E34" s="234">
        <v>6</v>
      </c>
      <c r="F34" s="235"/>
      <c r="G34" s="236">
        <f>ROUND(E34*F34,2)</f>
        <v>0</v>
      </c>
      <c r="H34" s="235"/>
      <c r="I34" s="236">
        <f>ROUND(E34*H34,2)</f>
        <v>0</v>
      </c>
      <c r="J34" s="235"/>
      <c r="K34" s="236">
        <f>ROUND(E34*J34,2)</f>
        <v>0</v>
      </c>
      <c r="L34" s="236">
        <v>21</v>
      </c>
      <c r="M34" s="236">
        <f>G34*(1+L34/100)</f>
        <v>0</v>
      </c>
      <c r="N34" s="234">
        <v>0</v>
      </c>
      <c r="O34" s="234">
        <f>ROUND(E34*N34,2)</f>
        <v>0</v>
      </c>
      <c r="P34" s="234">
        <v>0</v>
      </c>
      <c r="Q34" s="234">
        <f>ROUND(E34*P34,2)</f>
        <v>0</v>
      </c>
      <c r="R34" s="236"/>
      <c r="S34" s="236" t="s">
        <v>861</v>
      </c>
      <c r="T34" s="237" t="s">
        <v>294</v>
      </c>
      <c r="U34" s="220">
        <v>0</v>
      </c>
      <c r="V34" s="220">
        <f>ROUND(E34*U34,2)</f>
        <v>0</v>
      </c>
      <c r="W34" s="220"/>
      <c r="X34" s="220" t="s">
        <v>664</v>
      </c>
      <c r="Y34" s="220" t="s">
        <v>296</v>
      </c>
      <c r="Z34" s="210"/>
      <c r="AA34" s="210"/>
      <c r="AB34" s="210"/>
      <c r="AC34" s="210"/>
      <c r="AD34" s="210"/>
      <c r="AE34" s="210"/>
      <c r="AF34" s="210"/>
      <c r="AG34" s="210" t="s">
        <v>665</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5" t="s">
        <v>3156</v>
      </c>
      <c r="D35" s="248"/>
      <c r="E35" s="248"/>
      <c r="F35" s="248"/>
      <c r="G35" s="248"/>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6</v>
      </c>
      <c r="B36" s="242" t="s">
        <v>3157</v>
      </c>
      <c r="C36" s="254" t="s">
        <v>3158</v>
      </c>
      <c r="D36" s="243" t="s">
        <v>2337</v>
      </c>
      <c r="E36" s="244">
        <v>5</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664</v>
      </c>
      <c r="Y36" s="220" t="s">
        <v>296</v>
      </c>
      <c r="Z36" s="210"/>
      <c r="AA36" s="210"/>
      <c r="AB36" s="210"/>
      <c r="AC36" s="210"/>
      <c r="AD36" s="210"/>
      <c r="AE36" s="210"/>
      <c r="AF36" s="210"/>
      <c r="AG36" s="210" t="s">
        <v>665</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7</v>
      </c>
      <c r="B37" s="242" t="s">
        <v>3159</v>
      </c>
      <c r="C37" s="254" t="s">
        <v>3160</v>
      </c>
      <c r="D37" s="243" t="s">
        <v>2337</v>
      </c>
      <c r="E37" s="244">
        <v>4</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664</v>
      </c>
      <c r="Y37" s="220" t="s">
        <v>296</v>
      </c>
      <c r="Z37" s="210"/>
      <c r="AA37" s="210"/>
      <c r="AB37" s="210"/>
      <c r="AC37" s="210"/>
      <c r="AD37" s="210"/>
      <c r="AE37" s="210"/>
      <c r="AF37" s="210"/>
      <c r="AG37" s="210" t="s">
        <v>665</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31">
        <v>8</v>
      </c>
      <c r="B38" s="232" t="s">
        <v>3161</v>
      </c>
      <c r="C38" s="250" t="s">
        <v>3162</v>
      </c>
      <c r="D38" s="233" t="s">
        <v>310</v>
      </c>
      <c r="E38" s="234">
        <v>30</v>
      </c>
      <c r="F38" s="235"/>
      <c r="G38" s="236">
        <f>ROUND(E38*F38,2)</f>
        <v>0</v>
      </c>
      <c r="H38" s="235"/>
      <c r="I38" s="236">
        <f>ROUND(E38*H38,2)</f>
        <v>0</v>
      </c>
      <c r="J38" s="235"/>
      <c r="K38" s="236">
        <f>ROUND(E38*J38,2)</f>
        <v>0</v>
      </c>
      <c r="L38" s="236">
        <v>21</v>
      </c>
      <c r="M38" s="236">
        <f>G38*(1+L38/100)</f>
        <v>0</v>
      </c>
      <c r="N38" s="234">
        <v>0</v>
      </c>
      <c r="O38" s="234">
        <f>ROUND(E38*N38,2)</f>
        <v>0</v>
      </c>
      <c r="P38" s="234">
        <v>0</v>
      </c>
      <c r="Q38" s="234">
        <f>ROUND(E38*P38,2)</f>
        <v>0</v>
      </c>
      <c r="R38" s="236"/>
      <c r="S38" s="236" t="s">
        <v>861</v>
      </c>
      <c r="T38" s="237" t="s">
        <v>294</v>
      </c>
      <c r="U38" s="220">
        <v>0</v>
      </c>
      <c r="V38" s="220">
        <f>ROUND(E38*U38,2)</f>
        <v>0</v>
      </c>
      <c r="W38" s="220"/>
      <c r="X38" s="220" t="s">
        <v>664</v>
      </c>
      <c r="Y38" s="220" t="s">
        <v>296</v>
      </c>
      <c r="Z38" s="210"/>
      <c r="AA38" s="210"/>
      <c r="AB38" s="210"/>
      <c r="AC38" s="210"/>
      <c r="AD38" s="210"/>
      <c r="AE38" s="210"/>
      <c r="AF38" s="210"/>
      <c r="AG38" s="210" t="s">
        <v>665</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5" t="s">
        <v>3163</v>
      </c>
      <c r="D39" s="248"/>
      <c r="E39" s="248"/>
      <c r="F39" s="248"/>
      <c r="G39" s="248"/>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3" x14ac:dyDescent="0.2">
      <c r="A40" s="217"/>
      <c r="B40" s="218"/>
      <c r="C40" s="252" t="s">
        <v>3164</v>
      </c>
      <c r="D40" s="240"/>
      <c r="E40" s="240"/>
      <c r="F40" s="240"/>
      <c r="G40" s="24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300</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31">
        <v>9</v>
      </c>
      <c r="B41" s="232" t="s">
        <v>2783</v>
      </c>
      <c r="C41" s="250" t="s">
        <v>3165</v>
      </c>
      <c r="D41" s="233" t="s">
        <v>310</v>
      </c>
      <c r="E41" s="234">
        <v>22</v>
      </c>
      <c r="F41" s="235"/>
      <c r="G41" s="236">
        <f>ROUND(E41*F41,2)</f>
        <v>0</v>
      </c>
      <c r="H41" s="235"/>
      <c r="I41" s="236">
        <f>ROUND(E41*H41,2)</f>
        <v>0</v>
      </c>
      <c r="J41" s="235"/>
      <c r="K41" s="236">
        <f>ROUND(E41*J41,2)</f>
        <v>0</v>
      </c>
      <c r="L41" s="236">
        <v>21</v>
      </c>
      <c r="M41" s="236">
        <f>G41*(1+L41/100)</f>
        <v>0</v>
      </c>
      <c r="N41" s="234">
        <v>0</v>
      </c>
      <c r="O41" s="234">
        <f>ROUND(E41*N41,2)</f>
        <v>0</v>
      </c>
      <c r="P41" s="234">
        <v>0</v>
      </c>
      <c r="Q41" s="234">
        <f>ROUND(E41*P41,2)</f>
        <v>0</v>
      </c>
      <c r="R41" s="236"/>
      <c r="S41" s="236" t="s">
        <v>861</v>
      </c>
      <c r="T41" s="237" t="s">
        <v>294</v>
      </c>
      <c r="U41" s="220">
        <v>0</v>
      </c>
      <c r="V41" s="220">
        <f>ROUND(E41*U41,2)</f>
        <v>0</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5" t="s">
        <v>3166</v>
      </c>
      <c r="D42" s="248"/>
      <c r="E42" s="248"/>
      <c r="F42" s="248"/>
      <c r="G42" s="248"/>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3" x14ac:dyDescent="0.2">
      <c r="A43" s="217"/>
      <c r="B43" s="218"/>
      <c r="C43" s="252" t="s">
        <v>3164</v>
      </c>
      <c r="D43" s="240"/>
      <c r="E43" s="240"/>
      <c r="F43" s="240"/>
      <c r="G43" s="240"/>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300</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31">
        <v>10</v>
      </c>
      <c r="B44" s="232" t="s">
        <v>3167</v>
      </c>
      <c r="C44" s="250" t="s">
        <v>3168</v>
      </c>
      <c r="D44" s="233" t="s">
        <v>310</v>
      </c>
      <c r="E44" s="234">
        <v>35</v>
      </c>
      <c r="F44" s="235"/>
      <c r="G44" s="236">
        <f>ROUND(E44*F44,2)</f>
        <v>0</v>
      </c>
      <c r="H44" s="235"/>
      <c r="I44" s="236">
        <f>ROUND(E44*H44,2)</f>
        <v>0</v>
      </c>
      <c r="J44" s="235"/>
      <c r="K44" s="236">
        <f>ROUND(E44*J44,2)</f>
        <v>0</v>
      </c>
      <c r="L44" s="236">
        <v>21</v>
      </c>
      <c r="M44" s="236">
        <f>G44*(1+L44/100)</f>
        <v>0</v>
      </c>
      <c r="N44" s="234">
        <v>0</v>
      </c>
      <c r="O44" s="234">
        <f>ROUND(E44*N44,2)</f>
        <v>0</v>
      </c>
      <c r="P44" s="234">
        <v>0</v>
      </c>
      <c r="Q44" s="234">
        <f>ROUND(E44*P44,2)</f>
        <v>0</v>
      </c>
      <c r="R44" s="236"/>
      <c r="S44" s="236" t="s">
        <v>861</v>
      </c>
      <c r="T44" s="237" t="s">
        <v>294</v>
      </c>
      <c r="U44" s="220">
        <v>0</v>
      </c>
      <c r="V44" s="220">
        <f>ROUND(E44*U44,2)</f>
        <v>0</v>
      </c>
      <c r="W44" s="220"/>
      <c r="X44" s="220" t="s">
        <v>664</v>
      </c>
      <c r="Y44" s="220" t="s">
        <v>296</v>
      </c>
      <c r="Z44" s="210"/>
      <c r="AA44" s="210"/>
      <c r="AB44" s="210"/>
      <c r="AC44" s="210"/>
      <c r="AD44" s="210"/>
      <c r="AE44" s="210"/>
      <c r="AF44" s="210"/>
      <c r="AG44" s="210" t="s">
        <v>665</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5" t="s">
        <v>3163</v>
      </c>
      <c r="D45" s="248"/>
      <c r="E45" s="248"/>
      <c r="F45" s="248"/>
      <c r="G45" s="248"/>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3" x14ac:dyDescent="0.2">
      <c r="A46" s="217"/>
      <c r="B46" s="218"/>
      <c r="C46" s="252" t="s">
        <v>3164</v>
      </c>
      <c r="D46" s="240"/>
      <c r="E46" s="240"/>
      <c r="F46" s="240"/>
      <c r="G46" s="24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300</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31">
        <v>11</v>
      </c>
      <c r="B47" s="232" t="s">
        <v>2790</v>
      </c>
      <c r="C47" s="250" t="s">
        <v>3169</v>
      </c>
      <c r="D47" s="233" t="s">
        <v>310</v>
      </c>
      <c r="E47" s="234">
        <v>22</v>
      </c>
      <c r="F47" s="235"/>
      <c r="G47" s="236">
        <f>ROUND(E47*F47,2)</f>
        <v>0</v>
      </c>
      <c r="H47" s="235"/>
      <c r="I47" s="236">
        <f>ROUND(E47*H47,2)</f>
        <v>0</v>
      </c>
      <c r="J47" s="235"/>
      <c r="K47" s="236">
        <f>ROUND(E47*J47,2)</f>
        <v>0</v>
      </c>
      <c r="L47" s="236">
        <v>21</v>
      </c>
      <c r="M47" s="236">
        <f>G47*(1+L47/100)</f>
        <v>0</v>
      </c>
      <c r="N47" s="234">
        <v>0</v>
      </c>
      <c r="O47" s="234">
        <f>ROUND(E47*N47,2)</f>
        <v>0</v>
      </c>
      <c r="P47" s="234">
        <v>0</v>
      </c>
      <c r="Q47" s="234">
        <f>ROUND(E47*P47,2)</f>
        <v>0</v>
      </c>
      <c r="R47" s="236"/>
      <c r="S47" s="236" t="s">
        <v>861</v>
      </c>
      <c r="T47" s="23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5" t="s">
        <v>3166</v>
      </c>
      <c r="D48" s="248"/>
      <c r="E48" s="248"/>
      <c r="F48" s="248"/>
      <c r="G48" s="248"/>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300</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3" x14ac:dyDescent="0.2">
      <c r="A49" s="217"/>
      <c r="B49" s="218"/>
      <c r="C49" s="252" t="s">
        <v>3164</v>
      </c>
      <c r="D49" s="240"/>
      <c r="E49" s="240"/>
      <c r="F49" s="240"/>
      <c r="G49" s="24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300</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x14ac:dyDescent="0.2">
      <c r="A50" s="224" t="s">
        <v>287</v>
      </c>
      <c r="B50" s="225" t="s">
        <v>131</v>
      </c>
      <c r="C50" s="249" t="s">
        <v>133</v>
      </c>
      <c r="D50" s="226"/>
      <c r="E50" s="227"/>
      <c r="F50" s="228"/>
      <c r="G50" s="228">
        <f>SUMIF(AG51:AG57,"&lt;&gt;NOR",G51:G57)</f>
        <v>0</v>
      </c>
      <c r="H50" s="228"/>
      <c r="I50" s="228">
        <f>SUM(I51:I57)</f>
        <v>0</v>
      </c>
      <c r="J50" s="228"/>
      <c r="K50" s="228">
        <f>SUM(K51:K57)</f>
        <v>0</v>
      </c>
      <c r="L50" s="228"/>
      <c r="M50" s="228">
        <f>SUM(M51:M57)</f>
        <v>0</v>
      </c>
      <c r="N50" s="227"/>
      <c r="O50" s="227">
        <f>SUM(O51:O57)</f>
        <v>0</v>
      </c>
      <c r="P50" s="227"/>
      <c r="Q50" s="227">
        <f>SUM(Q51:Q57)</f>
        <v>0</v>
      </c>
      <c r="R50" s="228"/>
      <c r="S50" s="228"/>
      <c r="T50" s="229"/>
      <c r="U50" s="223"/>
      <c r="V50" s="223">
        <f>SUM(V51:V57)</f>
        <v>0</v>
      </c>
      <c r="W50" s="223"/>
      <c r="X50" s="223"/>
      <c r="Y50" s="223"/>
      <c r="AG50" t="s">
        <v>288</v>
      </c>
    </row>
    <row r="51" spans="1:60" outlineLevel="1" x14ac:dyDescent="0.2">
      <c r="A51" s="231">
        <v>12</v>
      </c>
      <c r="B51" s="232" t="s">
        <v>3170</v>
      </c>
      <c r="C51" s="250" t="s">
        <v>3171</v>
      </c>
      <c r="D51" s="233" t="s">
        <v>2337</v>
      </c>
      <c r="E51" s="234">
        <v>1</v>
      </c>
      <c r="F51" s="235"/>
      <c r="G51" s="236">
        <f>ROUND(E51*F51,2)</f>
        <v>0</v>
      </c>
      <c r="H51" s="235"/>
      <c r="I51" s="236">
        <f>ROUND(E51*H51,2)</f>
        <v>0</v>
      </c>
      <c r="J51" s="235"/>
      <c r="K51" s="236">
        <f>ROUND(E51*J51,2)</f>
        <v>0</v>
      </c>
      <c r="L51" s="236">
        <v>21</v>
      </c>
      <c r="M51" s="236">
        <f>G51*(1+L51/100)</f>
        <v>0</v>
      </c>
      <c r="N51" s="234">
        <v>0</v>
      </c>
      <c r="O51" s="234">
        <f>ROUND(E51*N51,2)</f>
        <v>0</v>
      </c>
      <c r="P51" s="234">
        <v>0</v>
      </c>
      <c r="Q51" s="234">
        <f>ROUND(E51*P51,2)</f>
        <v>0</v>
      </c>
      <c r="R51" s="236"/>
      <c r="S51" s="236" t="s">
        <v>861</v>
      </c>
      <c r="T51" s="237" t="s">
        <v>294</v>
      </c>
      <c r="U51" s="220">
        <v>0</v>
      </c>
      <c r="V51" s="220">
        <f>ROUND(E51*U51,2)</f>
        <v>0</v>
      </c>
      <c r="W51" s="220"/>
      <c r="X51" s="220" t="s">
        <v>664</v>
      </c>
      <c r="Y51" s="220" t="s">
        <v>296</v>
      </c>
      <c r="Z51" s="210"/>
      <c r="AA51" s="210"/>
      <c r="AB51" s="210"/>
      <c r="AC51" s="210"/>
      <c r="AD51" s="210"/>
      <c r="AE51" s="210"/>
      <c r="AF51" s="210"/>
      <c r="AG51" s="210" t="s">
        <v>665</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5" t="s">
        <v>3172</v>
      </c>
      <c r="D52" s="248"/>
      <c r="E52" s="248"/>
      <c r="F52" s="248"/>
      <c r="G52" s="248"/>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300</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3" x14ac:dyDescent="0.2">
      <c r="A53" s="217"/>
      <c r="B53" s="218"/>
      <c r="C53" s="252" t="s">
        <v>3173</v>
      </c>
      <c r="D53" s="240"/>
      <c r="E53" s="240"/>
      <c r="F53" s="240"/>
      <c r="G53" s="24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300</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13</v>
      </c>
      <c r="B54" s="242" t="s">
        <v>3174</v>
      </c>
      <c r="C54" s="254" t="s">
        <v>3175</v>
      </c>
      <c r="D54" s="243" t="s">
        <v>2337</v>
      </c>
      <c r="E54" s="244">
        <v>1</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664</v>
      </c>
      <c r="Y54" s="220" t="s">
        <v>296</v>
      </c>
      <c r="Z54" s="210"/>
      <c r="AA54" s="210"/>
      <c r="AB54" s="210"/>
      <c r="AC54" s="210"/>
      <c r="AD54" s="210"/>
      <c r="AE54" s="210"/>
      <c r="AF54" s="210"/>
      <c r="AG54" s="210" t="s">
        <v>665</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14</v>
      </c>
      <c r="B55" s="242" t="s">
        <v>3176</v>
      </c>
      <c r="C55" s="254" t="s">
        <v>3177</v>
      </c>
      <c r="D55" s="243" t="s">
        <v>2337</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664</v>
      </c>
      <c r="Y55" s="220" t="s">
        <v>296</v>
      </c>
      <c r="Z55" s="210"/>
      <c r="AA55" s="210"/>
      <c r="AB55" s="210"/>
      <c r="AC55" s="210"/>
      <c r="AD55" s="210"/>
      <c r="AE55" s="210"/>
      <c r="AF55" s="210"/>
      <c r="AG55" s="210" t="s">
        <v>665</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15</v>
      </c>
      <c r="B56" s="242" t="s">
        <v>3178</v>
      </c>
      <c r="C56" s="254" t="s">
        <v>3179</v>
      </c>
      <c r="D56" s="243" t="s">
        <v>2701</v>
      </c>
      <c r="E56" s="244">
        <v>7</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664</v>
      </c>
      <c r="Y56" s="220" t="s">
        <v>296</v>
      </c>
      <c r="Z56" s="210"/>
      <c r="AA56" s="210"/>
      <c r="AB56" s="210"/>
      <c r="AC56" s="210"/>
      <c r="AD56" s="210"/>
      <c r="AE56" s="210"/>
      <c r="AF56" s="210"/>
      <c r="AG56" s="210" t="s">
        <v>665</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16</v>
      </c>
      <c r="B57" s="242" t="s">
        <v>2803</v>
      </c>
      <c r="C57" s="254" t="s">
        <v>3180</v>
      </c>
      <c r="D57" s="243" t="s">
        <v>2701</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ht="25.5" x14ac:dyDescent="0.2">
      <c r="A58" s="224" t="s">
        <v>287</v>
      </c>
      <c r="B58" s="225" t="s">
        <v>134</v>
      </c>
      <c r="C58" s="249" t="s">
        <v>137</v>
      </c>
      <c r="D58" s="226"/>
      <c r="E58" s="227"/>
      <c r="F58" s="228"/>
      <c r="G58" s="228">
        <f>SUMIF(AG59:AG72,"&lt;&gt;NOR",G59:G72)</f>
        <v>0</v>
      </c>
      <c r="H58" s="228"/>
      <c r="I58" s="228">
        <f>SUM(I59:I72)</f>
        <v>0</v>
      </c>
      <c r="J58" s="228"/>
      <c r="K58" s="228">
        <f>SUM(K59:K72)</f>
        <v>0</v>
      </c>
      <c r="L58" s="228"/>
      <c r="M58" s="228">
        <f>SUM(M59:M72)</f>
        <v>0</v>
      </c>
      <c r="N58" s="227"/>
      <c r="O58" s="227">
        <f>SUM(O59:O72)</f>
        <v>0</v>
      </c>
      <c r="P58" s="227"/>
      <c r="Q58" s="227">
        <f>SUM(Q59:Q72)</f>
        <v>0</v>
      </c>
      <c r="R58" s="228"/>
      <c r="S58" s="228"/>
      <c r="T58" s="229"/>
      <c r="U58" s="223"/>
      <c r="V58" s="223">
        <f>SUM(V59:V72)</f>
        <v>0</v>
      </c>
      <c r="W58" s="223"/>
      <c r="X58" s="223"/>
      <c r="Y58" s="223"/>
      <c r="AG58" t="s">
        <v>288</v>
      </c>
    </row>
    <row r="59" spans="1:60" outlineLevel="1" x14ac:dyDescent="0.2">
      <c r="A59" s="231">
        <v>17</v>
      </c>
      <c r="B59" s="232" t="s">
        <v>3181</v>
      </c>
      <c r="C59" s="250" t="s">
        <v>3182</v>
      </c>
      <c r="D59" s="233" t="s">
        <v>2337</v>
      </c>
      <c r="E59" s="234">
        <v>1</v>
      </c>
      <c r="F59" s="235"/>
      <c r="G59" s="236">
        <f>ROUND(E59*F59,2)</f>
        <v>0</v>
      </c>
      <c r="H59" s="235"/>
      <c r="I59" s="236">
        <f>ROUND(E59*H59,2)</f>
        <v>0</v>
      </c>
      <c r="J59" s="235"/>
      <c r="K59" s="236">
        <f>ROUND(E59*J59,2)</f>
        <v>0</v>
      </c>
      <c r="L59" s="236">
        <v>21</v>
      </c>
      <c r="M59" s="236">
        <f>G59*(1+L59/100)</f>
        <v>0</v>
      </c>
      <c r="N59" s="234">
        <v>0</v>
      </c>
      <c r="O59" s="234">
        <f>ROUND(E59*N59,2)</f>
        <v>0</v>
      </c>
      <c r="P59" s="234">
        <v>0</v>
      </c>
      <c r="Q59" s="234">
        <f>ROUND(E59*P59,2)</f>
        <v>0</v>
      </c>
      <c r="R59" s="236"/>
      <c r="S59" s="236" t="s">
        <v>861</v>
      </c>
      <c r="T59" s="237" t="s">
        <v>294</v>
      </c>
      <c r="U59" s="220">
        <v>0</v>
      </c>
      <c r="V59" s="220">
        <f>ROUND(E59*U59,2)</f>
        <v>0</v>
      </c>
      <c r="W59" s="220"/>
      <c r="X59" s="220" t="s">
        <v>664</v>
      </c>
      <c r="Y59" s="220" t="s">
        <v>296</v>
      </c>
      <c r="Z59" s="210"/>
      <c r="AA59" s="210"/>
      <c r="AB59" s="210"/>
      <c r="AC59" s="210"/>
      <c r="AD59" s="210"/>
      <c r="AE59" s="210"/>
      <c r="AF59" s="210"/>
      <c r="AG59" s="210" t="s">
        <v>665</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2" x14ac:dyDescent="0.2">
      <c r="A60" s="217"/>
      <c r="B60" s="218"/>
      <c r="C60" s="255" t="s">
        <v>3183</v>
      </c>
      <c r="D60" s="248"/>
      <c r="E60" s="248"/>
      <c r="F60" s="248"/>
      <c r="G60" s="248"/>
      <c r="H60" s="220"/>
      <c r="I60" s="220"/>
      <c r="J60" s="220"/>
      <c r="K60" s="220"/>
      <c r="L60" s="220"/>
      <c r="M60" s="220"/>
      <c r="N60" s="219"/>
      <c r="O60" s="219"/>
      <c r="P60" s="219"/>
      <c r="Q60" s="219"/>
      <c r="R60" s="220"/>
      <c r="S60" s="220"/>
      <c r="T60" s="220"/>
      <c r="U60" s="220"/>
      <c r="V60" s="220"/>
      <c r="W60" s="220"/>
      <c r="X60" s="220"/>
      <c r="Y60" s="220"/>
      <c r="Z60" s="210"/>
      <c r="AA60" s="210"/>
      <c r="AB60" s="210"/>
      <c r="AC60" s="210"/>
      <c r="AD60" s="210"/>
      <c r="AE60" s="210"/>
      <c r="AF60" s="210"/>
      <c r="AG60" s="210" t="s">
        <v>300</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3" x14ac:dyDescent="0.2">
      <c r="A61" s="217"/>
      <c r="B61" s="218"/>
      <c r="C61" s="252" t="s">
        <v>3184</v>
      </c>
      <c r="D61" s="240"/>
      <c r="E61" s="240"/>
      <c r="F61" s="240"/>
      <c r="G61" s="240"/>
      <c r="H61" s="220"/>
      <c r="I61" s="220"/>
      <c r="J61" s="220"/>
      <c r="K61" s="220"/>
      <c r="L61" s="220"/>
      <c r="M61" s="220"/>
      <c r="N61" s="219"/>
      <c r="O61" s="219"/>
      <c r="P61" s="219"/>
      <c r="Q61" s="219"/>
      <c r="R61" s="220"/>
      <c r="S61" s="220"/>
      <c r="T61" s="220"/>
      <c r="U61" s="220"/>
      <c r="V61" s="220"/>
      <c r="W61" s="220"/>
      <c r="X61" s="220"/>
      <c r="Y61" s="220"/>
      <c r="Z61" s="210"/>
      <c r="AA61" s="210"/>
      <c r="AB61" s="210"/>
      <c r="AC61" s="210"/>
      <c r="AD61" s="210"/>
      <c r="AE61" s="210"/>
      <c r="AF61" s="210"/>
      <c r="AG61" s="210" t="s">
        <v>300</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18</v>
      </c>
      <c r="B62" s="242" t="s">
        <v>2339</v>
      </c>
      <c r="C62" s="254" t="s">
        <v>3185</v>
      </c>
      <c r="D62" s="243" t="s">
        <v>2337</v>
      </c>
      <c r="E62" s="244">
        <v>2</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19</v>
      </c>
      <c r="B63" s="242" t="s">
        <v>2341</v>
      </c>
      <c r="C63" s="254" t="s">
        <v>3186</v>
      </c>
      <c r="D63" s="243" t="s">
        <v>2337</v>
      </c>
      <c r="E63" s="244">
        <v>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20</v>
      </c>
      <c r="B64" s="242" t="s">
        <v>3187</v>
      </c>
      <c r="C64" s="254" t="s">
        <v>3188</v>
      </c>
      <c r="D64" s="243" t="s">
        <v>2337</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664</v>
      </c>
      <c r="Y64" s="220" t="s">
        <v>296</v>
      </c>
      <c r="Z64" s="210"/>
      <c r="AA64" s="210"/>
      <c r="AB64" s="210"/>
      <c r="AC64" s="210"/>
      <c r="AD64" s="210"/>
      <c r="AE64" s="210"/>
      <c r="AF64" s="210"/>
      <c r="AG64" s="210" t="s">
        <v>665</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21</v>
      </c>
      <c r="B65" s="242" t="s">
        <v>3189</v>
      </c>
      <c r="C65" s="254" t="s">
        <v>3190</v>
      </c>
      <c r="D65" s="243" t="s">
        <v>2337</v>
      </c>
      <c r="E65" s="244">
        <v>7</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664</v>
      </c>
      <c r="Y65" s="220" t="s">
        <v>296</v>
      </c>
      <c r="Z65" s="210"/>
      <c r="AA65" s="210"/>
      <c r="AB65" s="210"/>
      <c r="AC65" s="210"/>
      <c r="AD65" s="210"/>
      <c r="AE65" s="210"/>
      <c r="AF65" s="210"/>
      <c r="AG65" s="210" t="s">
        <v>665</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1">
        <v>22</v>
      </c>
      <c r="B66" s="242" t="s">
        <v>3191</v>
      </c>
      <c r="C66" s="254" t="s">
        <v>3192</v>
      </c>
      <c r="D66" s="243" t="s">
        <v>2701</v>
      </c>
      <c r="E66" s="244">
        <v>20</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664</v>
      </c>
      <c r="Y66" s="220" t="s">
        <v>296</v>
      </c>
      <c r="Z66" s="210"/>
      <c r="AA66" s="210"/>
      <c r="AB66" s="210"/>
      <c r="AC66" s="210"/>
      <c r="AD66" s="210"/>
      <c r="AE66" s="210"/>
      <c r="AF66" s="210"/>
      <c r="AG66" s="210" t="s">
        <v>665</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23</v>
      </c>
      <c r="B67" s="242" t="s">
        <v>3193</v>
      </c>
      <c r="C67" s="254" t="s">
        <v>3177</v>
      </c>
      <c r="D67" s="243" t="s">
        <v>2337</v>
      </c>
      <c r="E67" s="244">
        <v>6</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664</v>
      </c>
      <c r="Y67" s="220" t="s">
        <v>296</v>
      </c>
      <c r="Z67" s="210"/>
      <c r="AA67" s="210"/>
      <c r="AB67" s="210"/>
      <c r="AC67" s="210"/>
      <c r="AD67" s="210"/>
      <c r="AE67" s="210"/>
      <c r="AF67" s="210"/>
      <c r="AG67" s="210" t="s">
        <v>665</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24</v>
      </c>
      <c r="B68" s="242" t="s">
        <v>3194</v>
      </c>
      <c r="C68" s="254" t="s">
        <v>3195</v>
      </c>
      <c r="D68" s="243" t="s">
        <v>2701</v>
      </c>
      <c r="E68" s="244">
        <v>15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664</v>
      </c>
      <c r="Y68" s="220" t="s">
        <v>296</v>
      </c>
      <c r="Z68" s="210"/>
      <c r="AA68" s="210"/>
      <c r="AB68" s="210"/>
      <c r="AC68" s="210"/>
      <c r="AD68" s="210"/>
      <c r="AE68" s="210"/>
      <c r="AF68" s="210"/>
      <c r="AG68" s="210" t="s">
        <v>665</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25</v>
      </c>
      <c r="B69" s="242" t="s">
        <v>2974</v>
      </c>
      <c r="C69" s="254" t="s">
        <v>3196</v>
      </c>
      <c r="D69" s="243" t="s">
        <v>2337</v>
      </c>
      <c r="E69" s="244">
        <v>4</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26</v>
      </c>
      <c r="B70" s="242" t="s">
        <v>2975</v>
      </c>
      <c r="C70" s="254" t="s">
        <v>3197</v>
      </c>
      <c r="D70" s="243" t="s">
        <v>2337</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27</v>
      </c>
      <c r="B71" s="242" t="s">
        <v>2827</v>
      </c>
      <c r="C71" s="254" t="s">
        <v>3198</v>
      </c>
      <c r="D71" s="243" t="s">
        <v>2337</v>
      </c>
      <c r="E71" s="244">
        <v>10</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28</v>
      </c>
      <c r="B72" s="242" t="s">
        <v>2829</v>
      </c>
      <c r="C72" s="254" t="s">
        <v>3180</v>
      </c>
      <c r="D72" s="243" t="s">
        <v>2701</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297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x14ac:dyDescent="0.2">
      <c r="A73" s="224" t="s">
        <v>287</v>
      </c>
      <c r="B73" s="225" t="s">
        <v>138</v>
      </c>
      <c r="C73" s="249" t="s">
        <v>140</v>
      </c>
      <c r="D73" s="226"/>
      <c r="E73" s="227"/>
      <c r="F73" s="228"/>
      <c r="G73" s="228">
        <f>SUMIF(AG74:AG77,"&lt;&gt;NOR",G74:G77)</f>
        <v>0</v>
      </c>
      <c r="H73" s="228"/>
      <c r="I73" s="228">
        <f>SUM(I74:I77)</f>
        <v>0</v>
      </c>
      <c r="J73" s="228"/>
      <c r="K73" s="228">
        <f>SUM(K74:K77)</f>
        <v>0</v>
      </c>
      <c r="L73" s="228"/>
      <c r="M73" s="228">
        <f>SUM(M74:M77)</f>
        <v>0</v>
      </c>
      <c r="N73" s="227"/>
      <c r="O73" s="227">
        <f>SUM(O74:O77)</f>
        <v>0</v>
      </c>
      <c r="P73" s="227"/>
      <c r="Q73" s="227">
        <f>SUM(Q74:Q77)</f>
        <v>0</v>
      </c>
      <c r="R73" s="228"/>
      <c r="S73" s="228"/>
      <c r="T73" s="229"/>
      <c r="U73" s="223"/>
      <c r="V73" s="223">
        <f>SUM(V74:V77)</f>
        <v>0</v>
      </c>
      <c r="W73" s="223"/>
      <c r="X73" s="223"/>
      <c r="Y73" s="223"/>
      <c r="AG73" t="s">
        <v>288</v>
      </c>
    </row>
    <row r="74" spans="1:60" ht="22.5" outlineLevel="1" x14ac:dyDescent="0.2">
      <c r="A74" s="241">
        <v>29</v>
      </c>
      <c r="B74" s="242" t="s">
        <v>3199</v>
      </c>
      <c r="C74" s="254" t="s">
        <v>3200</v>
      </c>
      <c r="D74" s="243" t="s">
        <v>2337</v>
      </c>
      <c r="E74" s="244">
        <v>2</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30</v>
      </c>
      <c r="B75" s="242" t="s">
        <v>3201</v>
      </c>
      <c r="C75" s="254" t="s">
        <v>3202</v>
      </c>
      <c r="D75" s="243" t="s">
        <v>2337</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664</v>
      </c>
      <c r="Y75" s="220" t="s">
        <v>296</v>
      </c>
      <c r="Z75" s="210"/>
      <c r="AA75" s="210"/>
      <c r="AB75" s="210"/>
      <c r="AC75" s="210"/>
      <c r="AD75" s="210"/>
      <c r="AE75" s="210"/>
      <c r="AF75" s="210"/>
      <c r="AG75" s="210" t="s">
        <v>665</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31</v>
      </c>
      <c r="B76" s="242" t="s">
        <v>3203</v>
      </c>
      <c r="C76" s="254" t="s">
        <v>3204</v>
      </c>
      <c r="D76" s="243" t="s">
        <v>2337</v>
      </c>
      <c r="E76" s="244">
        <v>2</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297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32</v>
      </c>
      <c r="B77" s="242" t="s">
        <v>3205</v>
      </c>
      <c r="C77" s="254" t="s">
        <v>3206</v>
      </c>
      <c r="D77" s="243" t="s">
        <v>2701</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664</v>
      </c>
      <c r="Y77" s="220" t="s">
        <v>296</v>
      </c>
      <c r="Z77" s="210"/>
      <c r="AA77" s="210"/>
      <c r="AB77" s="210"/>
      <c r="AC77" s="210"/>
      <c r="AD77" s="210"/>
      <c r="AE77" s="210"/>
      <c r="AF77" s="210"/>
      <c r="AG77" s="210" t="s">
        <v>665</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5.5" x14ac:dyDescent="0.2">
      <c r="A78" s="224" t="s">
        <v>287</v>
      </c>
      <c r="B78" s="225" t="s">
        <v>141</v>
      </c>
      <c r="C78" s="249" t="s">
        <v>143</v>
      </c>
      <c r="D78" s="226"/>
      <c r="E78" s="227"/>
      <c r="F78" s="228"/>
      <c r="G78" s="228">
        <f>SUMIF(AG79:AG92,"&lt;&gt;NOR",G79:G92)</f>
        <v>0</v>
      </c>
      <c r="H78" s="228"/>
      <c r="I78" s="228">
        <f>SUM(I79:I92)</f>
        <v>0</v>
      </c>
      <c r="J78" s="228"/>
      <c r="K78" s="228">
        <f>SUM(K79:K92)</f>
        <v>0</v>
      </c>
      <c r="L78" s="228"/>
      <c r="M78" s="228">
        <f>SUM(M79:M92)</f>
        <v>0</v>
      </c>
      <c r="N78" s="227"/>
      <c r="O78" s="227">
        <f>SUM(O79:O92)</f>
        <v>0</v>
      </c>
      <c r="P78" s="227"/>
      <c r="Q78" s="227">
        <f>SUM(Q79:Q92)</f>
        <v>0</v>
      </c>
      <c r="R78" s="228"/>
      <c r="S78" s="228"/>
      <c r="T78" s="229"/>
      <c r="U78" s="223"/>
      <c r="V78" s="223">
        <f>SUM(V79:V92)</f>
        <v>0</v>
      </c>
      <c r="W78" s="223"/>
      <c r="X78" s="223"/>
      <c r="Y78" s="223"/>
      <c r="AG78" t="s">
        <v>288</v>
      </c>
    </row>
    <row r="79" spans="1:60" outlineLevel="1" x14ac:dyDescent="0.2">
      <c r="A79" s="231">
        <v>33</v>
      </c>
      <c r="B79" s="232" t="s">
        <v>3207</v>
      </c>
      <c r="C79" s="250" t="s">
        <v>3182</v>
      </c>
      <c r="D79" s="233" t="s">
        <v>2337</v>
      </c>
      <c r="E79" s="234">
        <v>1</v>
      </c>
      <c r="F79" s="235"/>
      <c r="G79" s="236">
        <f>ROUND(E79*F79,2)</f>
        <v>0</v>
      </c>
      <c r="H79" s="235"/>
      <c r="I79" s="236">
        <f>ROUND(E79*H79,2)</f>
        <v>0</v>
      </c>
      <c r="J79" s="235"/>
      <c r="K79" s="236">
        <f>ROUND(E79*J79,2)</f>
        <v>0</v>
      </c>
      <c r="L79" s="236">
        <v>21</v>
      </c>
      <c r="M79" s="236">
        <f>G79*(1+L79/100)</f>
        <v>0</v>
      </c>
      <c r="N79" s="234">
        <v>0</v>
      </c>
      <c r="O79" s="234">
        <f>ROUND(E79*N79,2)</f>
        <v>0</v>
      </c>
      <c r="P79" s="234">
        <v>0</v>
      </c>
      <c r="Q79" s="234">
        <f>ROUND(E79*P79,2)</f>
        <v>0</v>
      </c>
      <c r="R79" s="236"/>
      <c r="S79" s="236" t="s">
        <v>861</v>
      </c>
      <c r="T79" s="237" t="s">
        <v>294</v>
      </c>
      <c r="U79" s="220">
        <v>0</v>
      </c>
      <c r="V79" s="220">
        <f>ROUND(E79*U79,2)</f>
        <v>0</v>
      </c>
      <c r="W79" s="220"/>
      <c r="X79" s="220" t="s">
        <v>664</v>
      </c>
      <c r="Y79" s="220" t="s">
        <v>296</v>
      </c>
      <c r="Z79" s="210"/>
      <c r="AA79" s="210"/>
      <c r="AB79" s="210"/>
      <c r="AC79" s="210"/>
      <c r="AD79" s="210"/>
      <c r="AE79" s="210"/>
      <c r="AF79" s="210"/>
      <c r="AG79" s="210" t="s">
        <v>665</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5" t="s">
        <v>3208</v>
      </c>
      <c r="D80" s="248"/>
      <c r="E80" s="248"/>
      <c r="F80" s="248"/>
      <c r="G80" s="248"/>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300</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3" x14ac:dyDescent="0.2">
      <c r="A81" s="217"/>
      <c r="B81" s="218"/>
      <c r="C81" s="252" t="s">
        <v>3184</v>
      </c>
      <c r="D81" s="240"/>
      <c r="E81" s="240"/>
      <c r="F81" s="240"/>
      <c r="G81" s="240"/>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300</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1">
        <v>34</v>
      </c>
      <c r="B82" s="242" t="s">
        <v>2372</v>
      </c>
      <c r="C82" s="254" t="s">
        <v>3185</v>
      </c>
      <c r="D82" s="243" t="s">
        <v>2337</v>
      </c>
      <c r="E82" s="244">
        <v>2</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297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35</v>
      </c>
      <c r="B83" s="242" t="s">
        <v>2374</v>
      </c>
      <c r="C83" s="254" t="s">
        <v>3186</v>
      </c>
      <c r="D83" s="243" t="s">
        <v>2337</v>
      </c>
      <c r="E83" s="244">
        <v>1</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36</v>
      </c>
      <c r="B84" s="242" t="s">
        <v>3209</v>
      </c>
      <c r="C84" s="254" t="s">
        <v>3188</v>
      </c>
      <c r="D84" s="243" t="s">
        <v>2337</v>
      </c>
      <c r="E84" s="244">
        <v>1</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664</v>
      </c>
      <c r="Y84" s="220" t="s">
        <v>296</v>
      </c>
      <c r="Z84" s="210"/>
      <c r="AA84" s="210"/>
      <c r="AB84" s="210"/>
      <c r="AC84" s="210"/>
      <c r="AD84" s="210"/>
      <c r="AE84" s="210"/>
      <c r="AF84" s="210"/>
      <c r="AG84" s="210" t="s">
        <v>665</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37</v>
      </c>
      <c r="B85" s="242" t="s">
        <v>3210</v>
      </c>
      <c r="C85" s="254" t="s">
        <v>3190</v>
      </c>
      <c r="D85" s="243" t="s">
        <v>2337</v>
      </c>
      <c r="E85" s="244">
        <v>4</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c r="S85" s="246" t="s">
        <v>861</v>
      </c>
      <c r="T85" s="247" t="s">
        <v>294</v>
      </c>
      <c r="U85" s="220">
        <v>0</v>
      </c>
      <c r="V85" s="220">
        <f>ROUND(E85*U85,2)</f>
        <v>0</v>
      </c>
      <c r="W85" s="220"/>
      <c r="X85" s="220" t="s">
        <v>664</v>
      </c>
      <c r="Y85" s="220" t="s">
        <v>296</v>
      </c>
      <c r="Z85" s="210"/>
      <c r="AA85" s="210"/>
      <c r="AB85" s="210"/>
      <c r="AC85" s="210"/>
      <c r="AD85" s="210"/>
      <c r="AE85" s="210"/>
      <c r="AF85" s="210"/>
      <c r="AG85" s="210" t="s">
        <v>665</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1">
        <v>38</v>
      </c>
      <c r="B86" s="242" t="s">
        <v>3211</v>
      </c>
      <c r="C86" s="254" t="s">
        <v>3192</v>
      </c>
      <c r="D86" s="243" t="s">
        <v>2701</v>
      </c>
      <c r="E86" s="244">
        <v>10</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664</v>
      </c>
      <c r="Y86" s="220" t="s">
        <v>296</v>
      </c>
      <c r="Z86" s="210"/>
      <c r="AA86" s="210"/>
      <c r="AB86" s="210"/>
      <c r="AC86" s="210"/>
      <c r="AD86" s="210"/>
      <c r="AE86" s="210"/>
      <c r="AF86" s="210"/>
      <c r="AG86" s="210" t="s">
        <v>665</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39</v>
      </c>
      <c r="B87" s="242" t="s">
        <v>3212</v>
      </c>
      <c r="C87" s="254" t="s">
        <v>3177</v>
      </c>
      <c r="D87" s="243" t="s">
        <v>2337</v>
      </c>
      <c r="E87" s="244">
        <v>2</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664</v>
      </c>
      <c r="Y87" s="220" t="s">
        <v>296</v>
      </c>
      <c r="Z87" s="210"/>
      <c r="AA87" s="210"/>
      <c r="AB87" s="210"/>
      <c r="AC87" s="210"/>
      <c r="AD87" s="210"/>
      <c r="AE87" s="210"/>
      <c r="AF87" s="210"/>
      <c r="AG87" s="210" t="s">
        <v>665</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40</v>
      </c>
      <c r="B88" s="242" t="s">
        <v>3213</v>
      </c>
      <c r="C88" s="254" t="s">
        <v>3195</v>
      </c>
      <c r="D88" s="243" t="s">
        <v>2701</v>
      </c>
      <c r="E88" s="244">
        <v>10</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664</v>
      </c>
      <c r="Y88" s="220" t="s">
        <v>296</v>
      </c>
      <c r="Z88" s="210"/>
      <c r="AA88" s="210"/>
      <c r="AB88" s="210"/>
      <c r="AC88" s="210"/>
      <c r="AD88" s="210"/>
      <c r="AE88" s="210"/>
      <c r="AF88" s="210"/>
      <c r="AG88" s="210" t="s">
        <v>665</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41</v>
      </c>
      <c r="B89" s="242" t="s">
        <v>2854</v>
      </c>
      <c r="C89" s="254" t="s">
        <v>3196</v>
      </c>
      <c r="D89" s="243" t="s">
        <v>2337</v>
      </c>
      <c r="E89" s="244">
        <v>1</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297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42</v>
      </c>
      <c r="B90" s="242" t="s">
        <v>2987</v>
      </c>
      <c r="C90" s="254" t="s">
        <v>3214</v>
      </c>
      <c r="D90" s="243" t="s">
        <v>2337</v>
      </c>
      <c r="E90" s="244">
        <v>1</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43</v>
      </c>
      <c r="B91" s="242" t="s">
        <v>2989</v>
      </c>
      <c r="C91" s="254" t="s">
        <v>3198</v>
      </c>
      <c r="D91" s="243" t="s">
        <v>2337</v>
      </c>
      <c r="E91" s="244">
        <v>12</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297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44</v>
      </c>
      <c r="B92" s="242" t="s">
        <v>2991</v>
      </c>
      <c r="C92" s="254" t="s">
        <v>3180</v>
      </c>
      <c r="D92" s="243" t="s">
        <v>2701</v>
      </c>
      <c r="E92" s="244">
        <v>1</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297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x14ac:dyDescent="0.2">
      <c r="A93" s="224" t="s">
        <v>287</v>
      </c>
      <c r="B93" s="225" t="s">
        <v>144</v>
      </c>
      <c r="C93" s="249" t="s">
        <v>146</v>
      </c>
      <c r="D93" s="226"/>
      <c r="E93" s="227"/>
      <c r="F93" s="228"/>
      <c r="G93" s="228">
        <f>SUMIF(AG94:AG98,"&lt;&gt;NOR",G94:G98)</f>
        <v>0</v>
      </c>
      <c r="H93" s="228"/>
      <c r="I93" s="228">
        <f>SUM(I94:I98)</f>
        <v>0</v>
      </c>
      <c r="J93" s="228"/>
      <c r="K93" s="228">
        <f>SUM(K94:K98)</f>
        <v>0</v>
      </c>
      <c r="L93" s="228"/>
      <c r="M93" s="228">
        <f>SUM(M94:M98)</f>
        <v>0</v>
      </c>
      <c r="N93" s="227"/>
      <c r="O93" s="227">
        <f>SUM(O94:O98)</f>
        <v>0</v>
      </c>
      <c r="P93" s="227"/>
      <c r="Q93" s="227">
        <f>SUM(Q94:Q98)</f>
        <v>0</v>
      </c>
      <c r="R93" s="228"/>
      <c r="S93" s="228"/>
      <c r="T93" s="229"/>
      <c r="U93" s="223"/>
      <c r="V93" s="223">
        <f>SUM(V94:V98)</f>
        <v>0</v>
      </c>
      <c r="W93" s="223"/>
      <c r="X93" s="223"/>
      <c r="Y93" s="223"/>
      <c r="AG93" t="s">
        <v>288</v>
      </c>
    </row>
    <row r="94" spans="1:60" outlineLevel="1" x14ac:dyDescent="0.2">
      <c r="A94" s="231">
        <v>45</v>
      </c>
      <c r="B94" s="232" t="s">
        <v>3215</v>
      </c>
      <c r="C94" s="250" t="s">
        <v>3216</v>
      </c>
      <c r="D94" s="233" t="s">
        <v>2337</v>
      </c>
      <c r="E94" s="234">
        <v>1</v>
      </c>
      <c r="F94" s="235"/>
      <c r="G94" s="236">
        <f>ROUND(E94*F94,2)</f>
        <v>0</v>
      </c>
      <c r="H94" s="235"/>
      <c r="I94" s="236">
        <f>ROUND(E94*H94,2)</f>
        <v>0</v>
      </c>
      <c r="J94" s="235"/>
      <c r="K94" s="236">
        <f>ROUND(E94*J94,2)</f>
        <v>0</v>
      </c>
      <c r="L94" s="236">
        <v>21</v>
      </c>
      <c r="M94" s="236">
        <f>G94*(1+L94/100)</f>
        <v>0</v>
      </c>
      <c r="N94" s="234">
        <v>0</v>
      </c>
      <c r="O94" s="234">
        <f>ROUND(E94*N94,2)</f>
        <v>0</v>
      </c>
      <c r="P94" s="234">
        <v>0</v>
      </c>
      <c r="Q94" s="234">
        <f>ROUND(E94*P94,2)</f>
        <v>0</v>
      </c>
      <c r="R94" s="236"/>
      <c r="S94" s="236" t="s">
        <v>861</v>
      </c>
      <c r="T94" s="237" t="s">
        <v>294</v>
      </c>
      <c r="U94" s="220">
        <v>0</v>
      </c>
      <c r="V94" s="220">
        <f>ROUND(E94*U94,2)</f>
        <v>0</v>
      </c>
      <c r="W94" s="220"/>
      <c r="X94" s="220" t="s">
        <v>664</v>
      </c>
      <c r="Y94" s="220" t="s">
        <v>296</v>
      </c>
      <c r="Z94" s="210"/>
      <c r="AA94" s="210"/>
      <c r="AB94" s="210"/>
      <c r="AC94" s="210"/>
      <c r="AD94" s="210"/>
      <c r="AE94" s="210"/>
      <c r="AF94" s="210"/>
      <c r="AG94" s="210" t="s">
        <v>665</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5" t="s">
        <v>3217</v>
      </c>
      <c r="D95" s="248"/>
      <c r="E95" s="248"/>
      <c r="F95" s="248"/>
      <c r="G95" s="248"/>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300</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1">
        <v>46</v>
      </c>
      <c r="B96" s="242" t="s">
        <v>3218</v>
      </c>
      <c r="C96" s="254" t="s">
        <v>3219</v>
      </c>
      <c r="D96" s="243" t="s">
        <v>2337</v>
      </c>
      <c r="E96" s="244">
        <v>1</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664</v>
      </c>
      <c r="Y96" s="220" t="s">
        <v>296</v>
      </c>
      <c r="Z96" s="210"/>
      <c r="AA96" s="210"/>
      <c r="AB96" s="210"/>
      <c r="AC96" s="210"/>
      <c r="AD96" s="210"/>
      <c r="AE96" s="210"/>
      <c r="AF96" s="210"/>
      <c r="AG96" s="210" t="s">
        <v>665</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47</v>
      </c>
      <c r="B97" s="242" t="s">
        <v>3220</v>
      </c>
      <c r="C97" s="254" t="s">
        <v>3177</v>
      </c>
      <c r="D97" s="243" t="s">
        <v>2337</v>
      </c>
      <c r="E97" s="244">
        <v>1</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664</v>
      </c>
      <c r="Y97" s="220" t="s">
        <v>296</v>
      </c>
      <c r="Z97" s="210"/>
      <c r="AA97" s="210"/>
      <c r="AB97" s="210"/>
      <c r="AC97" s="210"/>
      <c r="AD97" s="210"/>
      <c r="AE97" s="210"/>
      <c r="AF97" s="210"/>
      <c r="AG97" s="210" t="s">
        <v>665</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1">
        <v>48</v>
      </c>
      <c r="B98" s="242" t="s">
        <v>3221</v>
      </c>
      <c r="C98" s="254" t="s">
        <v>3179</v>
      </c>
      <c r="D98" s="243" t="s">
        <v>2701</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664</v>
      </c>
      <c r="Y98" s="220" t="s">
        <v>296</v>
      </c>
      <c r="Z98" s="210"/>
      <c r="AA98" s="210"/>
      <c r="AB98" s="210"/>
      <c r="AC98" s="210"/>
      <c r="AD98" s="210"/>
      <c r="AE98" s="210"/>
      <c r="AF98" s="210"/>
      <c r="AG98" s="210" t="s">
        <v>665</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ht="25.5" x14ac:dyDescent="0.2">
      <c r="A99" s="224" t="s">
        <v>287</v>
      </c>
      <c r="B99" s="225" t="s">
        <v>147</v>
      </c>
      <c r="C99" s="249" t="s">
        <v>149</v>
      </c>
      <c r="D99" s="226"/>
      <c r="E99" s="227"/>
      <c r="F99" s="228"/>
      <c r="G99" s="228">
        <f>SUMIF(AG100:AG112,"&lt;&gt;NOR",G100:G112)</f>
        <v>0</v>
      </c>
      <c r="H99" s="228"/>
      <c r="I99" s="228">
        <f>SUM(I100:I112)</f>
        <v>0</v>
      </c>
      <c r="J99" s="228"/>
      <c r="K99" s="228">
        <f>SUM(K100:K112)</f>
        <v>0</v>
      </c>
      <c r="L99" s="228"/>
      <c r="M99" s="228">
        <f>SUM(M100:M112)</f>
        <v>0</v>
      </c>
      <c r="N99" s="227"/>
      <c r="O99" s="227">
        <f>SUM(O100:O112)</f>
        <v>0</v>
      </c>
      <c r="P99" s="227"/>
      <c r="Q99" s="227">
        <f>SUM(Q100:Q112)</f>
        <v>0</v>
      </c>
      <c r="R99" s="228"/>
      <c r="S99" s="228"/>
      <c r="T99" s="229"/>
      <c r="U99" s="223"/>
      <c r="V99" s="223">
        <f>SUM(V100:V112)</f>
        <v>0</v>
      </c>
      <c r="W99" s="223"/>
      <c r="X99" s="223"/>
      <c r="Y99" s="223"/>
      <c r="AG99" t="s">
        <v>288</v>
      </c>
    </row>
    <row r="100" spans="1:60" outlineLevel="1" x14ac:dyDescent="0.2">
      <c r="A100" s="231">
        <v>49</v>
      </c>
      <c r="B100" s="232" t="s">
        <v>3222</v>
      </c>
      <c r="C100" s="250" t="s">
        <v>3182</v>
      </c>
      <c r="D100" s="233" t="s">
        <v>2337</v>
      </c>
      <c r="E100" s="234">
        <v>1</v>
      </c>
      <c r="F100" s="235"/>
      <c r="G100" s="236">
        <f>ROUND(E100*F100,2)</f>
        <v>0</v>
      </c>
      <c r="H100" s="235"/>
      <c r="I100" s="236">
        <f>ROUND(E100*H100,2)</f>
        <v>0</v>
      </c>
      <c r="J100" s="235"/>
      <c r="K100" s="236">
        <f>ROUND(E100*J100,2)</f>
        <v>0</v>
      </c>
      <c r="L100" s="236">
        <v>21</v>
      </c>
      <c r="M100" s="236">
        <f>G100*(1+L100/100)</f>
        <v>0</v>
      </c>
      <c r="N100" s="234">
        <v>0</v>
      </c>
      <c r="O100" s="234">
        <f>ROUND(E100*N100,2)</f>
        <v>0</v>
      </c>
      <c r="P100" s="234">
        <v>0</v>
      </c>
      <c r="Q100" s="234">
        <f>ROUND(E100*P100,2)</f>
        <v>0</v>
      </c>
      <c r="R100" s="236"/>
      <c r="S100" s="236" t="s">
        <v>861</v>
      </c>
      <c r="T100" s="237" t="s">
        <v>294</v>
      </c>
      <c r="U100" s="220">
        <v>0</v>
      </c>
      <c r="V100" s="220">
        <f>ROUND(E100*U100,2)</f>
        <v>0</v>
      </c>
      <c r="W100" s="220"/>
      <c r="X100" s="220" t="s">
        <v>664</v>
      </c>
      <c r="Y100" s="220" t="s">
        <v>296</v>
      </c>
      <c r="Z100" s="210"/>
      <c r="AA100" s="210"/>
      <c r="AB100" s="210"/>
      <c r="AC100" s="210"/>
      <c r="AD100" s="210"/>
      <c r="AE100" s="210"/>
      <c r="AF100" s="210"/>
      <c r="AG100" s="210" t="s">
        <v>665</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2" x14ac:dyDescent="0.2">
      <c r="A101" s="217"/>
      <c r="B101" s="218"/>
      <c r="C101" s="255" t="s">
        <v>3223</v>
      </c>
      <c r="D101" s="248"/>
      <c r="E101" s="248"/>
      <c r="F101" s="248"/>
      <c r="G101" s="248"/>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300</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2" t="s">
        <v>3184</v>
      </c>
      <c r="D102" s="240"/>
      <c r="E102" s="240"/>
      <c r="F102" s="240"/>
      <c r="G102" s="240"/>
      <c r="H102" s="220"/>
      <c r="I102" s="220"/>
      <c r="J102" s="220"/>
      <c r="K102" s="220"/>
      <c r="L102" s="220"/>
      <c r="M102" s="220"/>
      <c r="N102" s="219"/>
      <c r="O102" s="219"/>
      <c r="P102" s="219"/>
      <c r="Q102" s="219"/>
      <c r="R102" s="220"/>
      <c r="S102" s="220"/>
      <c r="T102" s="220"/>
      <c r="U102" s="220"/>
      <c r="V102" s="220"/>
      <c r="W102" s="220"/>
      <c r="X102" s="220"/>
      <c r="Y102" s="220"/>
      <c r="Z102" s="210"/>
      <c r="AA102" s="210"/>
      <c r="AB102" s="210"/>
      <c r="AC102" s="210"/>
      <c r="AD102" s="210"/>
      <c r="AE102" s="210"/>
      <c r="AF102" s="210"/>
      <c r="AG102" s="210" t="s">
        <v>300</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50</v>
      </c>
      <c r="B103" s="242" t="s">
        <v>2875</v>
      </c>
      <c r="C103" s="254" t="s">
        <v>3185</v>
      </c>
      <c r="D103" s="243" t="s">
        <v>2337</v>
      </c>
      <c r="E103" s="244">
        <v>2</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297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51</v>
      </c>
      <c r="B104" s="242" t="s">
        <v>3001</v>
      </c>
      <c r="C104" s="254" t="s">
        <v>3186</v>
      </c>
      <c r="D104" s="243" t="s">
        <v>2337</v>
      </c>
      <c r="E104" s="244">
        <v>1</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297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52</v>
      </c>
      <c r="B105" s="242" t="s">
        <v>3224</v>
      </c>
      <c r="C105" s="254" t="s">
        <v>3188</v>
      </c>
      <c r="D105" s="243" t="s">
        <v>2337</v>
      </c>
      <c r="E105" s="244">
        <v>1</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664</v>
      </c>
      <c r="Y105" s="220" t="s">
        <v>296</v>
      </c>
      <c r="Z105" s="210"/>
      <c r="AA105" s="210"/>
      <c r="AB105" s="210"/>
      <c r="AC105" s="210"/>
      <c r="AD105" s="210"/>
      <c r="AE105" s="210"/>
      <c r="AF105" s="210"/>
      <c r="AG105" s="210" t="s">
        <v>665</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53</v>
      </c>
      <c r="B106" s="242" t="s">
        <v>3225</v>
      </c>
      <c r="C106" s="254" t="s">
        <v>3190</v>
      </c>
      <c r="D106" s="243" t="s">
        <v>2337</v>
      </c>
      <c r="E106" s="244">
        <v>7</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664</v>
      </c>
      <c r="Y106" s="220" t="s">
        <v>296</v>
      </c>
      <c r="Z106" s="210"/>
      <c r="AA106" s="210"/>
      <c r="AB106" s="210"/>
      <c r="AC106" s="210"/>
      <c r="AD106" s="210"/>
      <c r="AE106" s="210"/>
      <c r="AF106" s="210"/>
      <c r="AG106" s="210" t="s">
        <v>665</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54</v>
      </c>
      <c r="B107" s="242" t="s">
        <v>3226</v>
      </c>
      <c r="C107" s="254" t="s">
        <v>3192</v>
      </c>
      <c r="D107" s="243" t="s">
        <v>2701</v>
      </c>
      <c r="E107" s="244">
        <v>20</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664</v>
      </c>
      <c r="Y107" s="220" t="s">
        <v>296</v>
      </c>
      <c r="Z107" s="210"/>
      <c r="AA107" s="210"/>
      <c r="AB107" s="210"/>
      <c r="AC107" s="210"/>
      <c r="AD107" s="210"/>
      <c r="AE107" s="210"/>
      <c r="AF107" s="210"/>
      <c r="AG107" s="210" t="s">
        <v>665</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55</v>
      </c>
      <c r="B108" s="242" t="s">
        <v>3227</v>
      </c>
      <c r="C108" s="254" t="s">
        <v>3177</v>
      </c>
      <c r="D108" s="243" t="s">
        <v>2337</v>
      </c>
      <c r="E108" s="244">
        <v>7</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664</v>
      </c>
      <c r="Y108" s="220" t="s">
        <v>296</v>
      </c>
      <c r="Z108" s="210"/>
      <c r="AA108" s="210"/>
      <c r="AB108" s="210"/>
      <c r="AC108" s="210"/>
      <c r="AD108" s="210"/>
      <c r="AE108" s="210"/>
      <c r="AF108" s="210"/>
      <c r="AG108" s="210" t="s">
        <v>665</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56</v>
      </c>
      <c r="B109" s="242" t="s">
        <v>3228</v>
      </c>
      <c r="C109" s="254" t="s">
        <v>3195</v>
      </c>
      <c r="D109" s="243" t="s">
        <v>2701</v>
      </c>
      <c r="E109" s="244">
        <v>10</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664</v>
      </c>
      <c r="Y109" s="220" t="s">
        <v>296</v>
      </c>
      <c r="Z109" s="210"/>
      <c r="AA109" s="210"/>
      <c r="AB109" s="210"/>
      <c r="AC109" s="210"/>
      <c r="AD109" s="210"/>
      <c r="AE109" s="210"/>
      <c r="AF109" s="210"/>
      <c r="AG109" s="210" t="s">
        <v>665</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57</v>
      </c>
      <c r="B110" s="242" t="s">
        <v>2891</v>
      </c>
      <c r="C110" s="254" t="s">
        <v>3196</v>
      </c>
      <c r="D110" s="243" t="s">
        <v>2337</v>
      </c>
      <c r="E110" s="244">
        <v>6</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664</v>
      </c>
      <c r="Y110" s="220" t="s">
        <v>296</v>
      </c>
      <c r="Z110" s="210"/>
      <c r="AA110" s="210"/>
      <c r="AB110" s="210"/>
      <c r="AC110" s="210"/>
      <c r="AD110" s="210"/>
      <c r="AE110" s="210"/>
      <c r="AF110" s="210"/>
      <c r="AG110" s="210" t="s">
        <v>665</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1">
        <v>58</v>
      </c>
      <c r="B111" s="242" t="s">
        <v>2420</v>
      </c>
      <c r="C111" s="254" t="s">
        <v>3198</v>
      </c>
      <c r="D111" s="243" t="s">
        <v>2337</v>
      </c>
      <c r="E111" s="244">
        <v>25</v>
      </c>
      <c r="F111" s="245"/>
      <c r="G111" s="246">
        <f>ROUND(E111*F111,2)</f>
        <v>0</v>
      </c>
      <c r="H111" s="245"/>
      <c r="I111" s="246">
        <f>ROUND(E111*H111,2)</f>
        <v>0</v>
      </c>
      <c r="J111" s="245"/>
      <c r="K111" s="246">
        <f>ROUND(E111*J111,2)</f>
        <v>0</v>
      </c>
      <c r="L111" s="246">
        <v>21</v>
      </c>
      <c r="M111" s="246">
        <f>G111*(1+L111/100)</f>
        <v>0</v>
      </c>
      <c r="N111" s="244">
        <v>0</v>
      </c>
      <c r="O111" s="244">
        <f>ROUND(E111*N111,2)</f>
        <v>0</v>
      </c>
      <c r="P111" s="244">
        <v>0</v>
      </c>
      <c r="Q111" s="244">
        <f>ROUND(E111*P111,2)</f>
        <v>0</v>
      </c>
      <c r="R111" s="246"/>
      <c r="S111" s="246" t="s">
        <v>861</v>
      </c>
      <c r="T111" s="247" t="s">
        <v>294</v>
      </c>
      <c r="U111" s="220">
        <v>0</v>
      </c>
      <c r="V111" s="220">
        <f>ROUND(E111*U111,2)</f>
        <v>0</v>
      </c>
      <c r="W111" s="220"/>
      <c r="X111" s="220" t="s">
        <v>295</v>
      </c>
      <c r="Y111" s="220" t="s">
        <v>296</v>
      </c>
      <c r="Z111" s="210"/>
      <c r="AA111" s="210"/>
      <c r="AB111" s="210"/>
      <c r="AC111" s="210"/>
      <c r="AD111" s="210"/>
      <c r="AE111" s="210"/>
      <c r="AF111" s="210"/>
      <c r="AG111" s="210" t="s">
        <v>297</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1">
        <v>59</v>
      </c>
      <c r="B112" s="242" t="s">
        <v>2422</v>
      </c>
      <c r="C112" s="254" t="s">
        <v>3180</v>
      </c>
      <c r="D112" s="243" t="s">
        <v>2701</v>
      </c>
      <c r="E112" s="244">
        <v>1</v>
      </c>
      <c r="F112" s="245"/>
      <c r="G112" s="246">
        <f>ROUND(E112*F112,2)</f>
        <v>0</v>
      </c>
      <c r="H112" s="245"/>
      <c r="I112" s="246">
        <f>ROUND(E112*H112,2)</f>
        <v>0</v>
      </c>
      <c r="J112" s="245"/>
      <c r="K112" s="246">
        <f>ROUND(E112*J112,2)</f>
        <v>0</v>
      </c>
      <c r="L112" s="246">
        <v>21</v>
      </c>
      <c r="M112" s="246">
        <f>G112*(1+L112/100)</f>
        <v>0</v>
      </c>
      <c r="N112" s="244">
        <v>0</v>
      </c>
      <c r="O112" s="244">
        <f>ROUND(E112*N112,2)</f>
        <v>0</v>
      </c>
      <c r="P112" s="244">
        <v>0</v>
      </c>
      <c r="Q112" s="244">
        <f>ROUND(E112*P112,2)</f>
        <v>0</v>
      </c>
      <c r="R112" s="246"/>
      <c r="S112" s="246" t="s">
        <v>861</v>
      </c>
      <c r="T112" s="247" t="s">
        <v>294</v>
      </c>
      <c r="U112" s="220">
        <v>0</v>
      </c>
      <c r="V112" s="220">
        <f>ROUND(E112*U112,2)</f>
        <v>0</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ht="25.5" x14ac:dyDescent="0.2">
      <c r="A113" s="224" t="s">
        <v>287</v>
      </c>
      <c r="B113" s="225" t="s">
        <v>150</v>
      </c>
      <c r="C113" s="249" t="s">
        <v>153</v>
      </c>
      <c r="D113" s="226"/>
      <c r="E113" s="227"/>
      <c r="F113" s="228"/>
      <c r="G113" s="228">
        <f>SUMIF(AG114:AG127,"&lt;&gt;NOR",G114:G127)</f>
        <v>0</v>
      </c>
      <c r="H113" s="228"/>
      <c r="I113" s="228">
        <f>SUM(I114:I127)</f>
        <v>0</v>
      </c>
      <c r="J113" s="228"/>
      <c r="K113" s="228">
        <f>SUM(K114:K127)</f>
        <v>0</v>
      </c>
      <c r="L113" s="228"/>
      <c r="M113" s="228">
        <f>SUM(M114:M127)</f>
        <v>0</v>
      </c>
      <c r="N113" s="227"/>
      <c r="O113" s="227">
        <f>SUM(O114:O127)</f>
        <v>0</v>
      </c>
      <c r="P113" s="227"/>
      <c r="Q113" s="227">
        <f>SUM(Q114:Q127)</f>
        <v>0</v>
      </c>
      <c r="R113" s="228"/>
      <c r="S113" s="228"/>
      <c r="T113" s="229"/>
      <c r="U113" s="223"/>
      <c r="V113" s="223">
        <f>SUM(V114:V127)</f>
        <v>0</v>
      </c>
      <c r="W113" s="223"/>
      <c r="X113" s="223"/>
      <c r="Y113" s="223"/>
      <c r="AG113" t="s">
        <v>288</v>
      </c>
    </row>
    <row r="114" spans="1:60" outlineLevel="1" x14ac:dyDescent="0.2">
      <c r="A114" s="231">
        <v>60</v>
      </c>
      <c r="B114" s="232" t="s">
        <v>3229</v>
      </c>
      <c r="C114" s="250" t="s">
        <v>3182</v>
      </c>
      <c r="D114" s="233" t="s">
        <v>2337</v>
      </c>
      <c r="E114" s="234">
        <v>1</v>
      </c>
      <c r="F114" s="235"/>
      <c r="G114" s="236">
        <f>ROUND(E114*F114,2)</f>
        <v>0</v>
      </c>
      <c r="H114" s="235"/>
      <c r="I114" s="236">
        <f>ROUND(E114*H114,2)</f>
        <v>0</v>
      </c>
      <c r="J114" s="235"/>
      <c r="K114" s="236">
        <f>ROUND(E114*J114,2)</f>
        <v>0</v>
      </c>
      <c r="L114" s="236">
        <v>21</v>
      </c>
      <c r="M114" s="236">
        <f>G114*(1+L114/100)</f>
        <v>0</v>
      </c>
      <c r="N114" s="234">
        <v>0</v>
      </c>
      <c r="O114" s="234">
        <f>ROUND(E114*N114,2)</f>
        <v>0</v>
      </c>
      <c r="P114" s="234">
        <v>0</v>
      </c>
      <c r="Q114" s="234">
        <f>ROUND(E114*P114,2)</f>
        <v>0</v>
      </c>
      <c r="R114" s="236"/>
      <c r="S114" s="236" t="s">
        <v>861</v>
      </c>
      <c r="T114" s="237" t="s">
        <v>294</v>
      </c>
      <c r="U114" s="220">
        <v>0</v>
      </c>
      <c r="V114" s="220">
        <f>ROUND(E114*U114,2)</f>
        <v>0</v>
      </c>
      <c r="W114" s="220"/>
      <c r="X114" s="220" t="s">
        <v>664</v>
      </c>
      <c r="Y114" s="220" t="s">
        <v>296</v>
      </c>
      <c r="Z114" s="210"/>
      <c r="AA114" s="210"/>
      <c r="AB114" s="210"/>
      <c r="AC114" s="210"/>
      <c r="AD114" s="210"/>
      <c r="AE114" s="210"/>
      <c r="AF114" s="210"/>
      <c r="AG114" s="210" t="s">
        <v>665</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2" x14ac:dyDescent="0.2">
      <c r="A115" s="217"/>
      <c r="B115" s="218"/>
      <c r="C115" s="255" t="s">
        <v>3230</v>
      </c>
      <c r="D115" s="248"/>
      <c r="E115" s="248"/>
      <c r="F115" s="248"/>
      <c r="G115" s="248"/>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300</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2" t="s">
        <v>3184</v>
      </c>
      <c r="D116" s="240"/>
      <c r="E116" s="240"/>
      <c r="F116" s="240"/>
      <c r="G116" s="24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300</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1">
        <v>61</v>
      </c>
      <c r="B117" s="242" t="s">
        <v>2897</v>
      </c>
      <c r="C117" s="254" t="s">
        <v>3185</v>
      </c>
      <c r="D117" s="243" t="s">
        <v>2337</v>
      </c>
      <c r="E117" s="244">
        <v>2</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297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62</v>
      </c>
      <c r="B118" s="242" t="s">
        <v>2430</v>
      </c>
      <c r="C118" s="254" t="s">
        <v>3186</v>
      </c>
      <c r="D118" s="243" t="s">
        <v>2337</v>
      </c>
      <c r="E118" s="244">
        <v>1</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63</v>
      </c>
      <c r="B119" s="242" t="s">
        <v>3231</v>
      </c>
      <c r="C119" s="254" t="s">
        <v>3188</v>
      </c>
      <c r="D119" s="243" t="s">
        <v>2337</v>
      </c>
      <c r="E119" s="244">
        <v>1</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664</v>
      </c>
      <c r="Y119" s="220" t="s">
        <v>296</v>
      </c>
      <c r="Z119" s="210"/>
      <c r="AA119" s="210"/>
      <c r="AB119" s="210"/>
      <c r="AC119" s="210"/>
      <c r="AD119" s="210"/>
      <c r="AE119" s="210"/>
      <c r="AF119" s="210"/>
      <c r="AG119" s="210" t="s">
        <v>665</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64</v>
      </c>
      <c r="B120" s="242" t="s">
        <v>3232</v>
      </c>
      <c r="C120" s="254" t="s">
        <v>3190</v>
      </c>
      <c r="D120" s="243" t="s">
        <v>2337</v>
      </c>
      <c r="E120" s="244">
        <v>8</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664</v>
      </c>
      <c r="Y120" s="220" t="s">
        <v>296</v>
      </c>
      <c r="Z120" s="210"/>
      <c r="AA120" s="210"/>
      <c r="AB120" s="210"/>
      <c r="AC120" s="210"/>
      <c r="AD120" s="210"/>
      <c r="AE120" s="210"/>
      <c r="AF120" s="210"/>
      <c r="AG120" s="210" t="s">
        <v>665</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65</v>
      </c>
      <c r="B121" s="242" t="s">
        <v>3233</v>
      </c>
      <c r="C121" s="254" t="s">
        <v>3192</v>
      </c>
      <c r="D121" s="243" t="s">
        <v>2701</v>
      </c>
      <c r="E121" s="244">
        <v>25</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664</v>
      </c>
      <c r="Y121" s="220" t="s">
        <v>296</v>
      </c>
      <c r="Z121" s="210"/>
      <c r="AA121" s="210"/>
      <c r="AB121" s="210"/>
      <c r="AC121" s="210"/>
      <c r="AD121" s="210"/>
      <c r="AE121" s="210"/>
      <c r="AF121" s="210"/>
      <c r="AG121" s="210" t="s">
        <v>665</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1">
        <v>66</v>
      </c>
      <c r="B122" s="242" t="s">
        <v>3234</v>
      </c>
      <c r="C122" s="254" t="s">
        <v>3177</v>
      </c>
      <c r="D122" s="243" t="s">
        <v>2337</v>
      </c>
      <c r="E122" s="244">
        <v>8</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861</v>
      </c>
      <c r="T122" s="247" t="s">
        <v>294</v>
      </c>
      <c r="U122" s="220">
        <v>0</v>
      </c>
      <c r="V122" s="220">
        <f>ROUND(E122*U122,2)</f>
        <v>0</v>
      </c>
      <c r="W122" s="220"/>
      <c r="X122" s="220" t="s">
        <v>664</v>
      </c>
      <c r="Y122" s="220" t="s">
        <v>296</v>
      </c>
      <c r="Z122" s="210"/>
      <c r="AA122" s="210"/>
      <c r="AB122" s="210"/>
      <c r="AC122" s="210"/>
      <c r="AD122" s="210"/>
      <c r="AE122" s="210"/>
      <c r="AF122" s="210"/>
      <c r="AG122" s="210" t="s">
        <v>665</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1">
        <v>67</v>
      </c>
      <c r="B123" s="242" t="s">
        <v>3235</v>
      </c>
      <c r="C123" s="254" t="s">
        <v>3195</v>
      </c>
      <c r="D123" s="243" t="s">
        <v>2701</v>
      </c>
      <c r="E123" s="244">
        <v>15</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664</v>
      </c>
      <c r="Y123" s="220" t="s">
        <v>296</v>
      </c>
      <c r="Z123" s="210"/>
      <c r="AA123" s="210"/>
      <c r="AB123" s="210"/>
      <c r="AC123" s="210"/>
      <c r="AD123" s="210"/>
      <c r="AE123" s="210"/>
      <c r="AF123" s="210"/>
      <c r="AG123" s="210" t="s">
        <v>665</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68</v>
      </c>
      <c r="B124" s="242" t="s">
        <v>2448</v>
      </c>
      <c r="C124" s="254" t="s">
        <v>3236</v>
      </c>
      <c r="D124" s="243" t="s">
        <v>2337</v>
      </c>
      <c r="E124" s="244">
        <v>3</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297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69</v>
      </c>
      <c r="B125" s="242" t="s">
        <v>2907</v>
      </c>
      <c r="C125" s="254" t="s">
        <v>3196</v>
      </c>
      <c r="D125" s="243" t="s">
        <v>2337</v>
      </c>
      <c r="E125" s="244">
        <v>7</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297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70</v>
      </c>
      <c r="B126" s="242" t="s">
        <v>2909</v>
      </c>
      <c r="C126" s="254" t="s">
        <v>3198</v>
      </c>
      <c r="D126" s="243" t="s">
        <v>2337</v>
      </c>
      <c r="E126" s="244">
        <v>30</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297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71</v>
      </c>
      <c r="B127" s="242" t="s">
        <v>2911</v>
      </c>
      <c r="C127" s="254" t="s">
        <v>3180</v>
      </c>
      <c r="D127" s="243" t="s">
        <v>2701</v>
      </c>
      <c r="E127" s="244">
        <v>1</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297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x14ac:dyDescent="0.2">
      <c r="A128" s="224" t="s">
        <v>287</v>
      </c>
      <c r="B128" s="225" t="s">
        <v>154</v>
      </c>
      <c r="C128" s="249" t="s">
        <v>156</v>
      </c>
      <c r="D128" s="226"/>
      <c r="E128" s="227"/>
      <c r="F128" s="228"/>
      <c r="G128" s="228">
        <f>SUMIF(AG129:AG130,"&lt;&gt;NOR",G129:G130)</f>
        <v>0</v>
      </c>
      <c r="H128" s="228"/>
      <c r="I128" s="228">
        <f>SUM(I129:I130)</f>
        <v>0</v>
      </c>
      <c r="J128" s="228"/>
      <c r="K128" s="228">
        <f>SUM(K129:K130)</f>
        <v>0</v>
      </c>
      <c r="L128" s="228"/>
      <c r="M128" s="228">
        <f>SUM(M129:M130)</f>
        <v>0</v>
      </c>
      <c r="N128" s="227"/>
      <c r="O128" s="227">
        <f>SUM(O129:O130)</f>
        <v>0</v>
      </c>
      <c r="P128" s="227"/>
      <c r="Q128" s="227">
        <f>SUM(Q129:Q130)</f>
        <v>0</v>
      </c>
      <c r="R128" s="228"/>
      <c r="S128" s="228"/>
      <c r="T128" s="229"/>
      <c r="U128" s="223"/>
      <c r="V128" s="223">
        <f>SUM(V129:V130)</f>
        <v>0</v>
      </c>
      <c r="W128" s="223"/>
      <c r="X128" s="223"/>
      <c r="Y128" s="223"/>
      <c r="AG128" t="s">
        <v>288</v>
      </c>
    </row>
    <row r="129" spans="1:60" outlineLevel="1" x14ac:dyDescent="0.2">
      <c r="A129" s="241">
        <v>72</v>
      </c>
      <c r="B129" s="242" t="s">
        <v>3237</v>
      </c>
      <c r="C129" s="254" t="s">
        <v>3238</v>
      </c>
      <c r="D129" s="243" t="s">
        <v>2337</v>
      </c>
      <c r="E129" s="244">
        <v>1</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664</v>
      </c>
      <c r="Y129" s="220" t="s">
        <v>296</v>
      </c>
      <c r="Z129" s="210"/>
      <c r="AA129" s="210"/>
      <c r="AB129" s="210"/>
      <c r="AC129" s="210"/>
      <c r="AD129" s="210"/>
      <c r="AE129" s="210"/>
      <c r="AF129" s="210"/>
      <c r="AG129" s="210" t="s">
        <v>665</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73</v>
      </c>
      <c r="B130" s="242" t="s">
        <v>3239</v>
      </c>
      <c r="C130" s="254" t="s">
        <v>3240</v>
      </c>
      <c r="D130" s="243" t="s">
        <v>2701</v>
      </c>
      <c r="E130" s="244">
        <v>1</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c r="S130" s="246" t="s">
        <v>861</v>
      </c>
      <c r="T130" s="247" t="s">
        <v>294</v>
      </c>
      <c r="U130" s="220">
        <v>0</v>
      </c>
      <c r="V130" s="220">
        <f>ROUND(E130*U130,2)</f>
        <v>0</v>
      </c>
      <c r="W130" s="220"/>
      <c r="X130" s="220" t="s">
        <v>664</v>
      </c>
      <c r="Y130" s="220" t="s">
        <v>296</v>
      </c>
      <c r="Z130" s="210"/>
      <c r="AA130" s="210"/>
      <c r="AB130" s="210"/>
      <c r="AC130" s="210"/>
      <c r="AD130" s="210"/>
      <c r="AE130" s="210"/>
      <c r="AF130" s="210"/>
      <c r="AG130" s="210" t="s">
        <v>665</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x14ac:dyDescent="0.2">
      <c r="A131" s="224" t="s">
        <v>287</v>
      </c>
      <c r="B131" s="225" t="s">
        <v>111</v>
      </c>
      <c r="C131" s="249" t="s">
        <v>113</v>
      </c>
      <c r="D131" s="226"/>
      <c r="E131" s="227"/>
      <c r="F131" s="228"/>
      <c r="G131" s="228">
        <f>SUMIF(AG132:AG139,"&lt;&gt;NOR",G132:G139)</f>
        <v>0</v>
      </c>
      <c r="H131" s="228"/>
      <c r="I131" s="228">
        <f>SUM(I132:I139)</f>
        <v>0</v>
      </c>
      <c r="J131" s="228"/>
      <c r="K131" s="228">
        <f>SUM(K132:K139)</f>
        <v>0</v>
      </c>
      <c r="L131" s="228"/>
      <c r="M131" s="228">
        <f>SUM(M132:M139)</f>
        <v>0</v>
      </c>
      <c r="N131" s="227"/>
      <c r="O131" s="227">
        <f>SUM(O132:O139)</f>
        <v>0</v>
      </c>
      <c r="P131" s="227"/>
      <c r="Q131" s="227">
        <f>SUM(Q132:Q139)</f>
        <v>0</v>
      </c>
      <c r="R131" s="228"/>
      <c r="S131" s="228"/>
      <c r="T131" s="229"/>
      <c r="U131" s="223"/>
      <c r="V131" s="223">
        <f>SUM(V132:V139)</f>
        <v>0</v>
      </c>
      <c r="W131" s="223"/>
      <c r="X131" s="223"/>
      <c r="Y131" s="223"/>
      <c r="AG131" t="s">
        <v>288</v>
      </c>
    </row>
    <row r="132" spans="1:60" ht="22.5" outlineLevel="1" x14ac:dyDescent="0.2">
      <c r="A132" s="231">
        <v>74</v>
      </c>
      <c r="B132" s="232" t="s">
        <v>3241</v>
      </c>
      <c r="C132" s="250" t="s">
        <v>3242</v>
      </c>
      <c r="D132" s="233" t="s">
        <v>2337</v>
      </c>
      <c r="E132" s="234">
        <v>2</v>
      </c>
      <c r="F132" s="235"/>
      <c r="G132" s="236">
        <f>ROUND(E132*F132,2)</f>
        <v>0</v>
      </c>
      <c r="H132" s="235"/>
      <c r="I132" s="236">
        <f>ROUND(E132*H132,2)</f>
        <v>0</v>
      </c>
      <c r="J132" s="235"/>
      <c r="K132" s="236">
        <f>ROUND(E132*J132,2)</f>
        <v>0</v>
      </c>
      <c r="L132" s="236">
        <v>21</v>
      </c>
      <c r="M132" s="236">
        <f>G132*(1+L132/100)</f>
        <v>0</v>
      </c>
      <c r="N132" s="234">
        <v>0</v>
      </c>
      <c r="O132" s="234">
        <f>ROUND(E132*N132,2)</f>
        <v>0</v>
      </c>
      <c r="P132" s="234">
        <v>0</v>
      </c>
      <c r="Q132" s="234">
        <f>ROUND(E132*P132,2)</f>
        <v>0</v>
      </c>
      <c r="R132" s="236"/>
      <c r="S132" s="236" t="s">
        <v>861</v>
      </c>
      <c r="T132" s="237" t="s">
        <v>294</v>
      </c>
      <c r="U132" s="220">
        <v>0</v>
      </c>
      <c r="V132" s="220">
        <f>ROUND(E132*U132,2)</f>
        <v>0</v>
      </c>
      <c r="W132" s="220"/>
      <c r="X132" s="220" t="s">
        <v>664</v>
      </c>
      <c r="Y132" s="220" t="s">
        <v>296</v>
      </c>
      <c r="Z132" s="210"/>
      <c r="AA132" s="210"/>
      <c r="AB132" s="210"/>
      <c r="AC132" s="210"/>
      <c r="AD132" s="210"/>
      <c r="AE132" s="210"/>
      <c r="AF132" s="210"/>
      <c r="AG132" s="210" t="s">
        <v>665</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5" t="s">
        <v>3243</v>
      </c>
      <c r="D133" s="248"/>
      <c r="E133" s="248"/>
      <c r="F133" s="248"/>
      <c r="G133" s="248"/>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300</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3" x14ac:dyDescent="0.2">
      <c r="A134" s="217"/>
      <c r="B134" s="218"/>
      <c r="C134" s="252" t="s">
        <v>3244</v>
      </c>
      <c r="D134" s="240"/>
      <c r="E134" s="240"/>
      <c r="F134" s="240"/>
      <c r="G134" s="240"/>
      <c r="H134" s="220"/>
      <c r="I134" s="220"/>
      <c r="J134" s="220"/>
      <c r="K134" s="220"/>
      <c r="L134" s="220"/>
      <c r="M134" s="220"/>
      <c r="N134" s="219"/>
      <c r="O134" s="219"/>
      <c r="P134" s="219"/>
      <c r="Q134" s="219"/>
      <c r="R134" s="220"/>
      <c r="S134" s="220"/>
      <c r="T134" s="220"/>
      <c r="U134" s="220"/>
      <c r="V134" s="220"/>
      <c r="W134" s="220"/>
      <c r="X134" s="220"/>
      <c r="Y134" s="220"/>
      <c r="Z134" s="210"/>
      <c r="AA134" s="210"/>
      <c r="AB134" s="210"/>
      <c r="AC134" s="210"/>
      <c r="AD134" s="210"/>
      <c r="AE134" s="210"/>
      <c r="AF134" s="210"/>
      <c r="AG134" s="210" t="s">
        <v>300</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3" x14ac:dyDescent="0.2">
      <c r="A135" s="217"/>
      <c r="B135" s="218"/>
      <c r="C135" s="252" t="s">
        <v>3245</v>
      </c>
      <c r="D135" s="240"/>
      <c r="E135" s="240"/>
      <c r="F135" s="240"/>
      <c r="G135" s="240"/>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300</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3" x14ac:dyDescent="0.2">
      <c r="A136" s="217"/>
      <c r="B136" s="218"/>
      <c r="C136" s="252" t="s">
        <v>3246</v>
      </c>
      <c r="D136" s="240"/>
      <c r="E136" s="240"/>
      <c r="F136" s="240"/>
      <c r="G136" s="240"/>
      <c r="H136" s="220"/>
      <c r="I136" s="220"/>
      <c r="J136" s="220"/>
      <c r="K136" s="220"/>
      <c r="L136" s="220"/>
      <c r="M136" s="220"/>
      <c r="N136" s="219"/>
      <c r="O136" s="219"/>
      <c r="P136" s="219"/>
      <c r="Q136" s="219"/>
      <c r="R136" s="220"/>
      <c r="S136" s="220"/>
      <c r="T136" s="220"/>
      <c r="U136" s="220"/>
      <c r="V136" s="220"/>
      <c r="W136" s="220"/>
      <c r="X136" s="220"/>
      <c r="Y136" s="220"/>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1">
        <v>75</v>
      </c>
      <c r="B137" s="242" t="s">
        <v>3247</v>
      </c>
      <c r="C137" s="254" t="s">
        <v>3248</v>
      </c>
      <c r="D137" s="243" t="s">
        <v>2337</v>
      </c>
      <c r="E137" s="244">
        <v>1</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664</v>
      </c>
      <c r="Y137" s="220" t="s">
        <v>296</v>
      </c>
      <c r="Z137" s="210"/>
      <c r="AA137" s="210"/>
      <c r="AB137" s="210"/>
      <c r="AC137" s="210"/>
      <c r="AD137" s="210"/>
      <c r="AE137" s="210"/>
      <c r="AF137" s="210"/>
      <c r="AG137" s="210" t="s">
        <v>665</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76</v>
      </c>
      <c r="B138" s="242" t="s">
        <v>3249</v>
      </c>
      <c r="C138" s="254" t="s">
        <v>3250</v>
      </c>
      <c r="D138" s="243" t="s">
        <v>2701</v>
      </c>
      <c r="E138" s="244">
        <v>2</v>
      </c>
      <c r="F138" s="245"/>
      <c r="G138" s="246">
        <f>ROUND(E138*F138,2)</f>
        <v>0</v>
      </c>
      <c r="H138" s="245"/>
      <c r="I138" s="246">
        <f>ROUND(E138*H138,2)</f>
        <v>0</v>
      </c>
      <c r="J138" s="245"/>
      <c r="K138" s="246">
        <f>ROUND(E138*J138,2)</f>
        <v>0</v>
      </c>
      <c r="L138" s="246">
        <v>21</v>
      </c>
      <c r="M138" s="246">
        <f>G138*(1+L138/100)</f>
        <v>0</v>
      </c>
      <c r="N138" s="244">
        <v>0</v>
      </c>
      <c r="O138" s="244">
        <f>ROUND(E138*N138,2)</f>
        <v>0</v>
      </c>
      <c r="P138" s="244">
        <v>0</v>
      </c>
      <c r="Q138" s="244">
        <f>ROUND(E138*P138,2)</f>
        <v>0</v>
      </c>
      <c r="R138" s="246"/>
      <c r="S138" s="246" t="s">
        <v>861</v>
      </c>
      <c r="T138" s="247" t="s">
        <v>294</v>
      </c>
      <c r="U138" s="220">
        <v>0</v>
      </c>
      <c r="V138" s="220">
        <f>ROUND(E138*U138,2)</f>
        <v>0</v>
      </c>
      <c r="W138" s="220"/>
      <c r="X138" s="220" t="s">
        <v>664</v>
      </c>
      <c r="Y138" s="220" t="s">
        <v>296</v>
      </c>
      <c r="Z138" s="210"/>
      <c r="AA138" s="210"/>
      <c r="AB138" s="210"/>
      <c r="AC138" s="210"/>
      <c r="AD138" s="210"/>
      <c r="AE138" s="210"/>
      <c r="AF138" s="210"/>
      <c r="AG138" s="210" t="s">
        <v>665</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1">
        <v>77</v>
      </c>
      <c r="B139" s="242" t="s">
        <v>3251</v>
      </c>
      <c r="C139" s="254" t="s">
        <v>3179</v>
      </c>
      <c r="D139" s="243" t="s">
        <v>2701</v>
      </c>
      <c r="E139" s="244">
        <v>5</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664</v>
      </c>
      <c r="Y139" s="220" t="s">
        <v>296</v>
      </c>
      <c r="Z139" s="210"/>
      <c r="AA139" s="210"/>
      <c r="AB139" s="210"/>
      <c r="AC139" s="210"/>
      <c r="AD139" s="210"/>
      <c r="AE139" s="210"/>
      <c r="AF139" s="210"/>
      <c r="AG139" s="210" t="s">
        <v>665</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ht="25.5" x14ac:dyDescent="0.2">
      <c r="A140" s="224" t="s">
        <v>287</v>
      </c>
      <c r="B140" s="225" t="s">
        <v>114</v>
      </c>
      <c r="C140" s="249" t="s">
        <v>116</v>
      </c>
      <c r="D140" s="226"/>
      <c r="E140" s="227"/>
      <c r="F140" s="228"/>
      <c r="G140" s="228">
        <f>SUMIF(AG141:AG155,"&lt;&gt;NOR",G141:G155)</f>
        <v>0</v>
      </c>
      <c r="H140" s="228"/>
      <c r="I140" s="228">
        <f>SUM(I141:I155)</f>
        <v>0</v>
      </c>
      <c r="J140" s="228"/>
      <c r="K140" s="228">
        <f>SUM(K141:K155)</f>
        <v>0</v>
      </c>
      <c r="L140" s="228"/>
      <c r="M140" s="228">
        <f>SUM(M141:M155)</f>
        <v>0</v>
      </c>
      <c r="N140" s="227"/>
      <c r="O140" s="227">
        <f>SUM(O141:O155)</f>
        <v>0</v>
      </c>
      <c r="P140" s="227"/>
      <c r="Q140" s="227">
        <f>SUM(Q141:Q155)</f>
        <v>0</v>
      </c>
      <c r="R140" s="228"/>
      <c r="S140" s="228"/>
      <c r="T140" s="229"/>
      <c r="U140" s="223"/>
      <c r="V140" s="223">
        <f>SUM(V141:V155)</f>
        <v>0</v>
      </c>
      <c r="W140" s="223"/>
      <c r="X140" s="223"/>
      <c r="Y140" s="223"/>
      <c r="AG140" t="s">
        <v>288</v>
      </c>
    </row>
    <row r="141" spans="1:60" ht="22.5" outlineLevel="1" x14ac:dyDescent="0.2">
      <c r="A141" s="231">
        <v>78</v>
      </c>
      <c r="B141" s="232" t="s">
        <v>3252</v>
      </c>
      <c r="C141" s="250" t="s">
        <v>3253</v>
      </c>
      <c r="D141" s="233" t="s">
        <v>2337</v>
      </c>
      <c r="E141" s="234">
        <v>1</v>
      </c>
      <c r="F141" s="235"/>
      <c r="G141" s="236">
        <f>ROUND(E141*F141,2)</f>
        <v>0</v>
      </c>
      <c r="H141" s="235"/>
      <c r="I141" s="236">
        <f>ROUND(E141*H141,2)</f>
        <v>0</v>
      </c>
      <c r="J141" s="235"/>
      <c r="K141" s="236">
        <f>ROUND(E141*J141,2)</f>
        <v>0</v>
      </c>
      <c r="L141" s="236">
        <v>21</v>
      </c>
      <c r="M141" s="236">
        <f>G141*(1+L141/100)</f>
        <v>0</v>
      </c>
      <c r="N141" s="234">
        <v>0</v>
      </c>
      <c r="O141" s="234">
        <f>ROUND(E141*N141,2)</f>
        <v>0</v>
      </c>
      <c r="P141" s="234">
        <v>0</v>
      </c>
      <c r="Q141" s="234">
        <f>ROUND(E141*P141,2)</f>
        <v>0</v>
      </c>
      <c r="R141" s="236"/>
      <c r="S141" s="236" t="s">
        <v>861</v>
      </c>
      <c r="T141" s="237" t="s">
        <v>294</v>
      </c>
      <c r="U141" s="220">
        <v>0</v>
      </c>
      <c r="V141" s="220">
        <f>ROUND(E141*U141,2)</f>
        <v>0</v>
      </c>
      <c r="W141" s="220"/>
      <c r="X141" s="220" t="s">
        <v>664</v>
      </c>
      <c r="Y141" s="220" t="s">
        <v>296</v>
      </c>
      <c r="Z141" s="210"/>
      <c r="AA141" s="210"/>
      <c r="AB141" s="210"/>
      <c r="AC141" s="210"/>
      <c r="AD141" s="210"/>
      <c r="AE141" s="210"/>
      <c r="AF141" s="210"/>
      <c r="AG141" s="210" t="s">
        <v>665</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2" x14ac:dyDescent="0.2">
      <c r="A142" s="217"/>
      <c r="B142" s="218"/>
      <c r="C142" s="255" t="s">
        <v>3254</v>
      </c>
      <c r="D142" s="248"/>
      <c r="E142" s="248"/>
      <c r="F142" s="248"/>
      <c r="G142" s="248"/>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300</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3" x14ac:dyDescent="0.2">
      <c r="A143" s="217"/>
      <c r="B143" s="218"/>
      <c r="C143" s="252" t="s">
        <v>3255</v>
      </c>
      <c r="D143" s="240"/>
      <c r="E143" s="240"/>
      <c r="F143" s="240"/>
      <c r="G143" s="24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300</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2" t="s">
        <v>3256</v>
      </c>
      <c r="D144" s="240"/>
      <c r="E144" s="240"/>
      <c r="F144" s="240"/>
      <c r="G144" s="240"/>
      <c r="H144" s="220"/>
      <c r="I144" s="220"/>
      <c r="J144" s="220"/>
      <c r="K144" s="220"/>
      <c r="L144" s="220"/>
      <c r="M144" s="220"/>
      <c r="N144" s="219"/>
      <c r="O144" s="219"/>
      <c r="P144" s="219"/>
      <c r="Q144" s="219"/>
      <c r="R144" s="220"/>
      <c r="S144" s="220"/>
      <c r="T144" s="220"/>
      <c r="U144" s="220"/>
      <c r="V144" s="220"/>
      <c r="W144" s="220"/>
      <c r="X144" s="220"/>
      <c r="Y144" s="220"/>
      <c r="Z144" s="210"/>
      <c r="AA144" s="210"/>
      <c r="AB144" s="210"/>
      <c r="AC144" s="210"/>
      <c r="AD144" s="210"/>
      <c r="AE144" s="210"/>
      <c r="AF144" s="210"/>
      <c r="AG144" s="210" t="s">
        <v>300</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79</v>
      </c>
      <c r="B145" s="242" t="s">
        <v>2928</v>
      </c>
      <c r="C145" s="254" t="s">
        <v>3257</v>
      </c>
      <c r="D145" s="243" t="s">
        <v>2337</v>
      </c>
      <c r="E145" s="244">
        <v>1</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297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31">
        <v>80</v>
      </c>
      <c r="B146" s="232" t="s">
        <v>3258</v>
      </c>
      <c r="C146" s="250" t="s">
        <v>3259</v>
      </c>
      <c r="D146" s="233" t="s">
        <v>2337</v>
      </c>
      <c r="E146" s="234">
        <v>2</v>
      </c>
      <c r="F146" s="235"/>
      <c r="G146" s="236">
        <f>ROUND(E146*F146,2)</f>
        <v>0</v>
      </c>
      <c r="H146" s="235"/>
      <c r="I146" s="236">
        <f>ROUND(E146*H146,2)</f>
        <v>0</v>
      </c>
      <c r="J146" s="235"/>
      <c r="K146" s="236">
        <f>ROUND(E146*J146,2)</f>
        <v>0</v>
      </c>
      <c r="L146" s="236">
        <v>21</v>
      </c>
      <c r="M146" s="236">
        <f>G146*(1+L146/100)</f>
        <v>0</v>
      </c>
      <c r="N146" s="234">
        <v>0</v>
      </c>
      <c r="O146" s="234">
        <f>ROUND(E146*N146,2)</f>
        <v>0</v>
      </c>
      <c r="P146" s="234">
        <v>0</v>
      </c>
      <c r="Q146" s="234">
        <f>ROUND(E146*P146,2)</f>
        <v>0</v>
      </c>
      <c r="R146" s="236"/>
      <c r="S146" s="236" t="s">
        <v>861</v>
      </c>
      <c r="T146" s="237" t="s">
        <v>294</v>
      </c>
      <c r="U146" s="220">
        <v>0</v>
      </c>
      <c r="V146" s="220">
        <f>ROUND(E146*U146,2)</f>
        <v>0</v>
      </c>
      <c r="W146" s="220"/>
      <c r="X146" s="220" t="s">
        <v>295</v>
      </c>
      <c r="Y146" s="220" t="s">
        <v>296</v>
      </c>
      <c r="Z146" s="210"/>
      <c r="AA146" s="210"/>
      <c r="AB146" s="210"/>
      <c r="AC146" s="210"/>
      <c r="AD146" s="210"/>
      <c r="AE146" s="210"/>
      <c r="AF146" s="210"/>
      <c r="AG146" s="210" t="s">
        <v>297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2" x14ac:dyDescent="0.2">
      <c r="A147" s="217"/>
      <c r="B147" s="218"/>
      <c r="C147" s="255" t="s">
        <v>3260</v>
      </c>
      <c r="D147" s="248"/>
      <c r="E147" s="248"/>
      <c r="F147" s="248"/>
      <c r="G147" s="248"/>
      <c r="H147" s="220"/>
      <c r="I147" s="220"/>
      <c r="J147" s="220"/>
      <c r="K147" s="220"/>
      <c r="L147" s="220"/>
      <c r="M147" s="220"/>
      <c r="N147" s="219"/>
      <c r="O147" s="219"/>
      <c r="P147" s="219"/>
      <c r="Q147" s="219"/>
      <c r="R147" s="220"/>
      <c r="S147" s="220"/>
      <c r="T147" s="220"/>
      <c r="U147" s="220"/>
      <c r="V147" s="220"/>
      <c r="W147" s="220"/>
      <c r="X147" s="220"/>
      <c r="Y147" s="220"/>
      <c r="Z147" s="210"/>
      <c r="AA147" s="210"/>
      <c r="AB147" s="210"/>
      <c r="AC147" s="210"/>
      <c r="AD147" s="210"/>
      <c r="AE147" s="210"/>
      <c r="AF147" s="210"/>
      <c r="AG147" s="210" t="s">
        <v>300</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3" x14ac:dyDescent="0.2">
      <c r="A148" s="217"/>
      <c r="B148" s="218"/>
      <c r="C148" s="252" t="s">
        <v>3261</v>
      </c>
      <c r="D148" s="240"/>
      <c r="E148" s="240"/>
      <c r="F148" s="240"/>
      <c r="G148" s="240"/>
      <c r="H148" s="220"/>
      <c r="I148" s="220"/>
      <c r="J148" s="220"/>
      <c r="K148" s="220"/>
      <c r="L148" s="220"/>
      <c r="M148" s="220"/>
      <c r="N148" s="219"/>
      <c r="O148" s="219"/>
      <c r="P148" s="219"/>
      <c r="Q148" s="219"/>
      <c r="R148" s="220"/>
      <c r="S148" s="220"/>
      <c r="T148" s="220"/>
      <c r="U148" s="220"/>
      <c r="V148" s="220"/>
      <c r="W148" s="220"/>
      <c r="X148" s="220"/>
      <c r="Y148" s="220"/>
      <c r="Z148" s="210"/>
      <c r="AA148" s="210"/>
      <c r="AB148" s="210"/>
      <c r="AC148" s="210"/>
      <c r="AD148" s="210"/>
      <c r="AE148" s="210"/>
      <c r="AF148" s="210"/>
      <c r="AG148" s="210" t="s">
        <v>300</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3" x14ac:dyDescent="0.2">
      <c r="A149" s="217"/>
      <c r="B149" s="218"/>
      <c r="C149" s="252" t="s">
        <v>3262</v>
      </c>
      <c r="D149" s="240"/>
      <c r="E149" s="240"/>
      <c r="F149" s="240"/>
      <c r="G149" s="240"/>
      <c r="H149" s="220"/>
      <c r="I149" s="220"/>
      <c r="J149" s="220"/>
      <c r="K149" s="220"/>
      <c r="L149" s="220"/>
      <c r="M149" s="220"/>
      <c r="N149" s="219"/>
      <c r="O149" s="219"/>
      <c r="P149" s="219"/>
      <c r="Q149" s="219"/>
      <c r="R149" s="220"/>
      <c r="S149" s="220"/>
      <c r="T149" s="220"/>
      <c r="U149" s="220"/>
      <c r="V149" s="220"/>
      <c r="W149" s="220"/>
      <c r="X149" s="220"/>
      <c r="Y149" s="220"/>
      <c r="Z149" s="210"/>
      <c r="AA149" s="210"/>
      <c r="AB149" s="210"/>
      <c r="AC149" s="210"/>
      <c r="AD149" s="210"/>
      <c r="AE149" s="210"/>
      <c r="AF149" s="210"/>
      <c r="AG149" s="210" t="s">
        <v>300</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3" x14ac:dyDescent="0.2">
      <c r="A150" s="217"/>
      <c r="B150" s="218"/>
      <c r="C150" s="252" t="s">
        <v>3263</v>
      </c>
      <c r="D150" s="240"/>
      <c r="E150" s="240"/>
      <c r="F150" s="240"/>
      <c r="G150" s="240"/>
      <c r="H150" s="220"/>
      <c r="I150" s="220"/>
      <c r="J150" s="220"/>
      <c r="K150" s="220"/>
      <c r="L150" s="220"/>
      <c r="M150" s="220"/>
      <c r="N150" s="219"/>
      <c r="O150" s="219"/>
      <c r="P150" s="219"/>
      <c r="Q150" s="219"/>
      <c r="R150" s="220"/>
      <c r="S150" s="220"/>
      <c r="T150" s="220"/>
      <c r="U150" s="220"/>
      <c r="V150" s="220"/>
      <c r="W150" s="220"/>
      <c r="X150" s="220"/>
      <c r="Y150" s="220"/>
      <c r="Z150" s="210"/>
      <c r="AA150" s="210"/>
      <c r="AB150" s="210"/>
      <c r="AC150" s="210"/>
      <c r="AD150" s="210"/>
      <c r="AE150" s="210"/>
      <c r="AF150" s="210"/>
      <c r="AG150" s="210" t="s">
        <v>300</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3" x14ac:dyDescent="0.2">
      <c r="A151" s="217"/>
      <c r="B151" s="218"/>
      <c r="C151" s="252" t="s">
        <v>3264</v>
      </c>
      <c r="D151" s="240"/>
      <c r="E151" s="240"/>
      <c r="F151" s="240"/>
      <c r="G151" s="240"/>
      <c r="H151" s="220"/>
      <c r="I151" s="220"/>
      <c r="J151" s="220"/>
      <c r="K151" s="220"/>
      <c r="L151" s="220"/>
      <c r="M151" s="220"/>
      <c r="N151" s="219"/>
      <c r="O151" s="219"/>
      <c r="P151" s="219"/>
      <c r="Q151" s="219"/>
      <c r="R151" s="220"/>
      <c r="S151" s="220"/>
      <c r="T151" s="220"/>
      <c r="U151" s="220"/>
      <c r="V151" s="220"/>
      <c r="W151" s="220"/>
      <c r="X151" s="220"/>
      <c r="Y151" s="220"/>
      <c r="Z151" s="210"/>
      <c r="AA151" s="210"/>
      <c r="AB151" s="210"/>
      <c r="AC151" s="210"/>
      <c r="AD151" s="210"/>
      <c r="AE151" s="210"/>
      <c r="AF151" s="210"/>
      <c r="AG151" s="210" t="s">
        <v>300</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ht="22.5" outlineLevel="1" x14ac:dyDescent="0.2">
      <c r="A152" s="241">
        <v>81</v>
      </c>
      <c r="B152" s="242" t="s">
        <v>3265</v>
      </c>
      <c r="C152" s="254" t="s">
        <v>3266</v>
      </c>
      <c r="D152" s="243" t="s">
        <v>2701</v>
      </c>
      <c r="E152" s="244">
        <v>26</v>
      </c>
      <c r="F152" s="245"/>
      <c r="G152" s="246">
        <f>ROUND(E152*F152,2)</f>
        <v>0</v>
      </c>
      <c r="H152" s="245"/>
      <c r="I152" s="246">
        <f>ROUND(E152*H152,2)</f>
        <v>0</v>
      </c>
      <c r="J152" s="245"/>
      <c r="K152" s="246">
        <f>ROUND(E152*J152,2)</f>
        <v>0</v>
      </c>
      <c r="L152" s="246">
        <v>21</v>
      </c>
      <c r="M152" s="246">
        <f>G152*(1+L152/100)</f>
        <v>0</v>
      </c>
      <c r="N152" s="244">
        <v>0</v>
      </c>
      <c r="O152" s="244">
        <f>ROUND(E152*N152,2)</f>
        <v>0</v>
      </c>
      <c r="P152" s="244">
        <v>0</v>
      </c>
      <c r="Q152" s="244">
        <f>ROUND(E152*P152,2)</f>
        <v>0</v>
      </c>
      <c r="R152" s="246"/>
      <c r="S152" s="246" t="s">
        <v>861</v>
      </c>
      <c r="T152" s="247" t="s">
        <v>294</v>
      </c>
      <c r="U152" s="220">
        <v>0</v>
      </c>
      <c r="V152" s="220">
        <f>ROUND(E152*U152,2)</f>
        <v>0</v>
      </c>
      <c r="W152" s="220"/>
      <c r="X152" s="220" t="s">
        <v>664</v>
      </c>
      <c r="Y152" s="220" t="s">
        <v>296</v>
      </c>
      <c r="Z152" s="210"/>
      <c r="AA152" s="210"/>
      <c r="AB152" s="210"/>
      <c r="AC152" s="210"/>
      <c r="AD152" s="210"/>
      <c r="AE152" s="210"/>
      <c r="AF152" s="210"/>
      <c r="AG152" s="210" t="s">
        <v>665</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1">
        <v>82</v>
      </c>
      <c r="B153" s="242" t="s">
        <v>3042</v>
      </c>
      <c r="C153" s="254" t="s">
        <v>3267</v>
      </c>
      <c r="D153" s="243" t="s">
        <v>2701</v>
      </c>
      <c r="E153" s="244">
        <v>5</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297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83</v>
      </c>
      <c r="B154" s="242" t="s">
        <v>2483</v>
      </c>
      <c r="C154" s="254" t="s">
        <v>3268</v>
      </c>
      <c r="D154" s="243" t="s">
        <v>2701</v>
      </c>
      <c r="E154" s="244">
        <v>26</v>
      </c>
      <c r="F154" s="245"/>
      <c r="G154" s="246">
        <f>ROUND(E154*F154,2)</f>
        <v>0</v>
      </c>
      <c r="H154" s="245"/>
      <c r="I154" s="246">
        <f>ROUND(E154*H154,2)</f>
        <v>0</v>
      </c>
      <c r="J154" s="245"/>
      <c r="K154" s="246">
        <f>ROUND(E154*J154,2)</f>
        <v>0</v>
      </c>
      <c r="L154" s="246">
        <v>21</v>
      </c>
      <c r="M154" s="246">
        <f>G154*(1+L154/100)</f>
        <v>0</v>
      </c>
      <c r="N154" s="244">
        <v>0</v>
      </c>
      <c r="O154" s="244">
        <f>ROUND(E154*N154,2)</f>
        <v>0</v>
      </c>
      <c r="P154" s="244">
        <v>0</v>
      </c>
      <c r="Q154" s="244">
        <f>ROUND(E154*P154,2)</f>
        <v>0</v>
      </c>
      <c r="R154" s="246"/>
      <c r="S154" s="246" t="s">
        <v>861</v>
      </c>
      <c r="T154" s="247" t="s">
        <v>294</v>
      </c>
      <c r="U154" s="220">
        <v>0</v>
      </c>
      <c r="V154" s="220">
        <f>ROUND(E154*U154,2)</f>
        <v>0</v>
      </c>
      <c r="W154" s="220"/>
      <c r="X154" s="220" t="s">
        <v>295</v>
      </c>
      <c r="Y154" s="220" t="s">
        <v>296</v>
      </c>
      <c r="Z154" s="210"/>
      <c r="AA154" s="210"/>
      <c r="AB154" s="210"/>
      <c r="AC154" s="210"/>
      <c r="AD154" s="210"/>
      <c r="AE154" s="210"/>
      <c r="AF154" s="210"/>
      <c r="AG154" s="210" t="s">
        <v>297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84</v>
      </c>
      <c r="B155" s="242" t="s">
        <v>2485</v>
      </c>
      <c r="C155" s="254" t="s">
        <v>3269</v>
      </c>
      <c r="D155" s="243" t="s">
        <v>1120</v>
      </c>
      <c r="E155" s="244">
        <v>1</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297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25.5" x14ac:dyDescent="0.2">
      <c r="A156" s="224" t="s">
        <v>287</v>
      </c>
      <c r="B156" s="225" t="s">
        <v>117</v>
      </c>
      <c r="C156" s="249" t="s">
        <v>118</v>
      </c>
      <c r="D156" s="226"/>
      <c r="E156" s="227"/>
      <c r="F156" s="228"/>
      <c r="G156" s="228">
        <f>SUMIF(AG157:AG171,"&lt;&gt;NOR",G157:G171)</f>
        <v>0</v>
      </c>
      <c r="H156" s="228"/>
      <c r="I156" s="228">
        <f>SUM(I157:I171)</f>
        <v>0</v>
      </c>
      <c r="J156" s="228"/>
      <c r="K156" s="228">
        <f>SUM(K157:K171)</f>
        <v>0</v>
      </c>
      <c r="L156" s="228"/>
      <c r="M156" s="228">
        <f>SUM(M157:M171)</f>
        <v>0</v>
      </c>
      <c r="N156" s="227"/>
      <c r="O156" s="227">
        <f>SUM(O157:O171)</f>
        <v>0</v>
      </c>
      <c r="P156" s="227"/>
      <c r="Q156" s="227">
        <f>SUM(Q157:Q171)</f>
        <v>0</v>
      </c>
      <c r="R156" s="228"/>
      <c r="S156" s="228"/>
      <c r="T156" s="229"/>
      <c r="U156" s="223"/>
      <c r="V156" s="223">
        <f>SUM(V157:V171)</f>
        <v>0</v>
      </c>
      <c r="W156" s="223"/>
      <c r="X156" s="223"/>
      <c r="Y156" s="223"/>
      <c r="AG156" t="s">
        <v>288</v>
      </c>
    </row>
    <row r="157" spans="1:60" ht="22.5" outlineLevel="1" x14ac:dyDescent="0.2">
      <c r="A157" s="231">
        <v>85</v>
      </c>
      <c r="B157" s="232" t="s">
        <v>3270</v>
      </c>
      <c r="C157" s="250" t="s">
        <v>3253</v>
      </c>
      <c r="D157" s="233" t="s">
        <v>2337</v>
      </c>
      <c r="E157" s="234">
        <v>1</v>
      </c>
      <c r="F157" s="235"/>
      <c r="G157" s="236">
        <f>ROUND(E157*F157,2)</f>
        <v>0</v>
      </c>
      <c r="H157" s="235"/>
      <c r="I157" s="236">
        <f>ROUND(E157*H157,2)</f>
        <v>0</v>
      </c>
      <c r="J157" s="235"/>
      <c r="K157" s="236">
        <f>ROUND(E157*J157,2)</f>
        <v>0</v>
      </c>
      <c r="L157" s="236">
        <v>21</v>
      </c>
      <c r="M157" s="236">
        <f>G157*(1+L157/100)</f>
        <v>0</v>
      </c>
      <c r="N157" s="234">
        <v>0</v>
      </c>
      <c r="O157" s="234">
        <f>ROUND(E157*N157,2)</f>
        <v>0</v>
      </c>
      <c r="P157" s="234">
        <v>0</v>
      </c>
      <c r="Q157" s="234">
        <f>ROUND(E157*P157,2)</f>
        <v>0</v>
      </c>
      <c r="R157" s="236"/>
      <c r="S157" s="236" t="s">
        <v>861</v>
      </c>
      <c r="T157" s="237" t="s">
        <v>294</v>
      </c>
      <c r="U157" s="220">
        <v>0</v>
      </c>
      <c r="V157" s="220">
        <f>ROUND(E157*U157,2)</f>
        <v>0</v>
      </c>
      <c r="W157" s="220"/>
      <c r="X157" s="220" t="s">
        <v>664</v>
      </c>
      <c r="Y157" s="220" t="s">
        <v>296</v>
      </c>
      <c r="Z157" s="210"/>
      <c r="AA157" s="210"/>
      <c r="AB157" s="210"/>
      <c r="AC157" s="210"/>
      <c r="AD157" s="210"/>
      <c r="AE157" s="210"/>
      <c r="AF157" s="210"/>
      <c r="AG157" s="210" t="s">
        <v>665</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5" t="s">
        <v>3254</v>
      </c>
      <c r="D158" s="248"/>
      <c r="E158" s="248"/>
      <c r="F158" s="248"/>
      <c r="G158" s="248"/>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2" t="s">
        <v>3255</v>
      </c>
      <c r="D159" s="240"/>
      <c r="E159" s="240"/>
      <c r="F159" s="240"/>
      <c r="G159" s="24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300</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2" t="s">
        <v>3256</v>
      </c>
      <c r="D160" s="240"/>
      <c r="E160" s="240"/>
      <c r="F160" s="240"/>
      <c r="G160" s="24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300</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1">
        <v>86</v>
      </c>
      <c r="B161" s="242" t="s">
        <v>2489</v>
      </c>
      <c r="C161" s="254" t="s">
        <v>3257</v>
      </c>
      <c r="D161" s="243" t="s">
        <v>2337</v>
      </c>
      <c r="E161" s="244">
        <v>1</v>
      </c>
      <c r="F161" s="245"/>
      <c r="G161" s="246">
        <f>ROUND(E161*F161,2)</f>
        <v>0</v>
      </c>
      <c r="H161" s="245"/>
      <c r="I161" s="246">
        <f>ROUND(E161*H161,2)</f>
        <v>0</v>
      </c>
      <c r="J161" s="245"/>
      <c r="K161" s="246">
        <f>ROUND(E161*J161,2)</f>
        <v>0</v>
      </c>
      <c r="L161" s="246">
        <v>21</v>
      </c>
      <c r="M161" s="246">
        <f>G161*(1+L161/100)</f>
        <v>0</v>
      </c>
      <c r="N161" s="244">
        <v>0</v>
      </c>
      <c r="O161" s="244">
        <f>ROUND(E161*N161,2)</f>
        <v>0</v>
      </c>
      <c r="P161" s="244">
        <v>0</v>
      </c>
      <c r="Q161" s="244">
        <f>ROUND(E161*P161,2)</f>
        <v>0</v>
      </c>
      <c r="R161" s="246"/>
      <c r="S161" s="246" t="s">
        <v>861</v>
      </c>
      <c r="T161" s="247" t="s">
        <v>294</v>
      </c>
      <c r="U161" s="220">
        <v>0</v>
      </c>
      <c r="V161" s="220">
        <f>ROUND(E161*U161,2)</f>
        <v>0</v>
      </c>
      <c r="W161" s="220"/>
      <c r="X161" s="220" t="s">
        <v>295</v>
      </c>
      <c r="Y161" s="220" t="s">
        <v>296</v>
      </c>
      <c r="Z161" s="210"/>
      <c r="AA161" s="210"/>
      <c r="AB161" s="210"/>
      <c r="AC161" s="210"/>
      <c r="AD161" s="210"/>
      <c r="AE161" s="210"/>
      <c r="AF161" s="210"/>
      <c r="AG161" s="210" t="s">
        <v>297</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31">
        <v>87</v>
      </c>
      <c r="B162" s="232" t="s">
        <v>3271</v>
      </c>
      <c r="C162" s="250" t="s">
        <v>3259</v>
      </c>
      <c r="D162" s="233" t="s">
        <v>2337</v>
      </c>
      <c r="E162" s="234">
        <v>2</v>
      </c>
      <c r="F162" s="235"/>
      <c r="G162" s="236">
        <f>ROUND(E162*F162,2)</f>
        <v>0</v>
      </c>
      <c r="H162" s="235"/>
      <c r="I162" s="236">
        <f>ROUND(E162*H162,2)</f>
        <v>0</v>
      </c>
      <c r="J162" s="235"/>
      <c r="K162" s="236">
        <f>ROUND(E162*J162,2)</f>
        <v>0</v>
      </c>
      <c r="L162" s="236">
        <v>21</v>
      </c>
      <c r="M162" s="236">
        <f>G162*(1+L162/100)</f>
        <v>0</v>
      </c>
      <c r="N162" s="234">
        <v>0</v>
      </c>
      <c r="O162" s="234">
        <f>ROUND(E162*N162,2)</f>
        <v>0</v>
      </c>
      <c r="P162" s="234">
        <v>0</v>
      </c>
      <c r="Q162" s="234">
        <f>ROUND(E162*P162,2)</f>
        <v>0</v>
      </c>
      <c r="R162" s="236"/>
      <c r="S162" s="236" t="s">
        <v>861</v>
      </c>
      <c r="T162" s="237" t="s">
        <v>294</v>
      </c>
      <c r="U162" s="220">
        <v>0</v>
      </c>
      <c r="V162" s="220">
        <f>ROUND(E162*U162,2)</f>
        <v>0</v>
      </c>
      <c r="W162" s="220"/>
      <c r="X162" s="220" t="s">
        <v>295</v>
      </c>
      <c r="Y162" s="220" t="s">
        <v>296</v>
      </c>
      <c r="Z162" s="210"/>
      <c r="AA162" s="210"/>
      <c r="AB162" s="210"/>
      <c r="AC162" s="210"/>
      <c r="AD162" s="210"/>
      <c r="AE162" s="210"/>
      <c r="AF162" s="210"/>
      <c r="AG162" s="210" t="s">
        <v>297</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2" x14ac:dyDescent="0.2">
      <c r="A163" s="217"/>
      <c r="B163" s="218"/>
      <c r="C163" s="255" t="s">
        <v>3260</v>
      </c>
      <c r="D163" s="248"/>
      <c r="E163" s="248"/>
      <c r="F163" s="248"/>
      <c r="G163" s="248"/>
      <c r="H163" s="220"/>
      <c r="I163" s="220"/>
      <c r="J163" s="220"/>
      <c r="K163" s="220"/>
      <c r="L163" s="220"/>
      <c r="M163" s="220"/>
      <c r="N163" s="219"/>
      <c r="O163" s="219"/>
      <c r="P163" s="219"/>
      <c r="Q163" s="219"/>
      <c r="R163" s="220"/>
      <c r="S163" s="220"/>
      <c r="T163" s="220"/>
      <c r="U163" s="220"/>
      <c r="V163" s="220"/>
      <c r="W163" s="220"/>
      <c r="X163" s="220"/>
      <c r="Y163" s="220"/>
      <c r="Z163" s="210"/>
      <c r="AA163" s="210"/>
      <c r="AB163" s="210"/>
      <c r="AC163" s="210"/>
      <c r="AD163" s="210"/>
      <c r="AE163" s="210"/>
      <c r="AF163" s="210"/>
      <c r="AG163" s="210" t="s">
        <v>300</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2" t="s">
        <v>3261</v>
      </c>
      <c r="D164" s="240"/>
      <c r="E164" s="240"/>
      <c r="F164" s="240"/>
      <c r="G164" s="240"/>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300</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3" x14ac:dyDescent="0.2">
      <c r="A165" s="217"/>
      <c r="B165" s="218"/>
      <c r="C165" s="252" t="s">
        <v>3262</v>
      </c>
      <c r="D165" s="240"/>
      <c r="E165" s="240"/>
      <c r="F165" s="240"/>
      <c r="G165" s="240"/>
      <c r="H165" s="220"/>
      <c r="I165" s="220"/>
      <c r="J165" s="220"/>
      <c r="K165" s="220"/>
      <c r="L165" s="220"/>
      <c r="M165" s="220"/>
      <c r="N165" s="219"/>
      <c r="O165" s="219"/>
      <c r="P165" s="219"/>
      <c r="Q165" s="219"/>
      <c r="R165" s="220"/>
      <c r="S165" s="220"/>
      <c r="T165" s="220"/>
      <c r="U165" s="220"/>
      <c r="V165" s="220"/>
      <c r="W165" s="220"/>
      <c r="X165" s="220"/>
      <c r="Y165" s="220"/>
      <c r="Z165" s="210"/>
      <c r="AA165" s="210"/>
      <c r="AB165" s="210"/>
      <c r="AC165" s="210"/>
      <c r="AD165" s="210"/>
      <c r="AE165" s="210"/>
      <c r="AF165" s="210"/>
      <c r="AG165" s="210" t="s">
        <v>300</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3" x14ac:dyDescent="0.2">
      <c r="A166" s="217"/>
      <c r="B166" s="218"/>
      <c r="C166" s="252" t="s">
        <v>3263</v>
      </c>
      <c r="D166" s="240"/>
      <c r="E166" s="240"/>
      <c r="F166" s="240"/>
      <c r="G166" s="240"/>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300</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3" x14ac:dyDescent="0.2">
      <c r="A167" s="217"/>
      <c r="B167" s="218"/>
      <c r="C167" s="252" t="s">
        <v>3264</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ht="22.5" outlineLevel="1" x14ac:dyDescent="0.2">
      <c r="A168" s="241">
        <v>88</v>
      </c>
      <c r="B168" s="242" t="s">
        <v>3272</v>
      </c>
      <c r="C168" s="254" t="s">
        <v>3266</v>
      </c>
      <c r="D168" s="243" t="s">
        <v>2701</v>
      </c>
      <c r="E168" s="244">
        <v>30</v>
      </c>
      <c r="F168" s="245"/>
      <c r="G168" s="246">
        <f>ROUND(E168*F168,2)</f>
        <v>0</v>
      </c>
      <c r="H168" s="245"/>
      <c r="I168" s="246">
        <f>ROUND(E168*H168,2)</f>
        <v>0</v>
      </c>
      <c r="J168" s="245"/>
      <c r="K168" s="246">
        <f>ROUND(E168*J168,2)</f>
        <v>0</v>
      </c>
      <c r="L168" s="246">
        <v>21</v>
      </c>
      <c r="M168" s="246">
        <f>G168*(1+L168/100)</f>
        <v>0</v>
      </c>
      <c r="N168" s="244">
        <v>0</v>
      </c>
      <c r="O168" s="244">
        <f>ROUND(E168*N168,2)</f>
        <v>0</v>
      </c>
      <c r="P168" s="244">
        <v>0</v>
      </c>
      <c r="Q168" s="244">
        <f>ROUND(E168*P168,2)</f>
        <v>0</v>
      </c>
      <c r="R168" s="246"/>
      <c r="S168" s="246" t="s">
        <v>861</v>
      </c>
      <c r="T168" s="247" t="s">
        <v>294</v>
      </c>
      <c r="U168" s="220">
        <v>0</v>
      </c>
      <c r="V168" s="220">
        <f>ROUND(E168*U168,2)</f>
        <v>0</v>
      </c>
      <c r="W168" s="220"/>
      <c r="X168" s="220" t="s">
        <v>664</v>
      </c>
      <c r="Y168" s="220" t="s">
        <v>296</v>
      </c>
      <c r="Z168" s="210"/>
      <c r="AA168" s="210"/>
      <c r="AB168" s="210"/>
      <c r="AC168" s="210"/>
      <c r="AD168" s="210"/>
      <c r="AE168" s="210"/>
      <c r="AF168" s="210"/>
      <c r="AG168" s="210" t="s">
        <v>665</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1" x14ac:dyDescent="0.2">
      <c r="A169" s="241">
        <v>89</v>
      </c>
      <c r="B169" s="242" t="s">
        <v>2496</v>
      </c>
      <c r="C169" s="254" t="s">
        <v>3267</v>
      </c>
      <c r="D169" s="243" t="s">
        <v>2701</v>
      </c>
      <c r="E169" s="244">
        <v>5</v>
      </c>
      <c r="F169" s="245"/>
      <c r="G169" s="246">
        <f>ROUND(E169*F169,2)</f>
        <v>0</v>
      </c>
      <c r="H169" s="245"/>
      <c r="I169" s="246">
        <f>ROUND(E169*H169,2)</f>
        <v>0</v>
      </c>
      <c r="J169" s="245"/>
      <c r="K169" s="246">
        <f>ROUND(E169*J169,2)</f>
        <v>0</v>
      </c>
      <c r="L169" s="246">
        <v>21</v>
      </c>
      <c r="M169" s="246">
        <f>G169*(1+L169/100)</f>
        <v>0</v>
      </c>
      <c r="N169" s="244">
        <v>0</v>
      </c>
      <c r="O169" s="244">
        <f>ROUND(E169*N169,2)</f>
        <v>0</v>
      </c>
      <c r="P169" s="244">
        <v>0</v>
      </c>
      <c r="Q169" s="244">
        <f>ROUND(E169*P169,2)</f>
        <v>0</v>
      </c>
      <c r="R169" s="246"/>
      <c r="S169" s="246" t="s">
        <v>861</v>
      </c>
      <c r="T169" s="247" t="s">
        <v>294</v>
      </c>
      <c r="U169" s="220">
        <v>0</v>
      </c>
      <c r="V169" s="220">
        <f>ROUND(E169*U169,2)</f>
        <v>0</v>
      </c>
      <c r="W169" s="220"/>
      <c r="X169" s="220" t="s">
        <v>295</v>
      </c>
      <c r="Y169" s="220" t="s">
        <v>296</v>
      </c>
      <c r="Z169" s="210"/>
      <c r="AA169" s="210"/>
      <c r="AB169" s="210"/>
      <c r="AC169" s="210"/>
      <c r="AD169" s="210"/>
      <c r="AE169" s="210"/>
      <c r="AF169" s="210"/>
      <c r="AG169" s="210" t="s">
        <v>297</v>
      </c>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1">
        <v>90</v>
      </c>
      <c r="B170" s="242" t="s">
        <v>2498</v>
      </c>
      <c r="C170" s="254" t="s">
        <v>3268</v>
      </c>
      <c r="D170" s="243" t="s">
        <v>2701</v>
      </c>
      <c r="E170" s="244">
        <v>30</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297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91</v>
      </c>
      <c r="B171" s="242" t="s">
        <v>2500</v>
      </c>
      <c r="C171" s="254" t="s">
        <v>3269</v>
      </c>
      <c r="D171" s="243" t="s">
        <v>1120</v>
      </c>
      <c r="E171" s="244">
        <v>1</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297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ht="25.5" x14ac:dyDescent="0.2">
      <c r="A172" s="224" t="s">
        <v>287</v>
      </c>
      <c r="B172" s="225" t="s">
        <v>119</v>
      </c>
      <c r="C172" s="249" t="s">
        <v>120</v>
      </c>
      <c r="D172" s="226"/>
      <c r="E172" s="227"/>
      <c r="F172" s="228"/>
      <c r="G172" s="228">
        <f>SUMIF(AG173:AG194,"&lt;&gt;NOR",G173:G194)</f>
        <v>0</v>
      </c>
      <c r="H172" s="228"/>
      <c r="I172" s="228">
        <f>SUM(I173:I194)</f>
        <v>0</v>
      </c>
      <c r="J172" s="228"/>
      <c r="K172" s="228">
        <f>SUM(K173:K194)</f>
        <v>0</v>
      </c>
      <c r="L172" s="228"/>
      <c r="M172" s="228">
        <f>SUM(M173:M194)</f>
        <v>0</v>
      </c>
      <c r="N172" s="227"/>
      <c r="O172" s="227">
        <f>SUM(O173:O194)</f>
        <v>0</v>
      </c>
      <c r="P172" s="227"/>
      <c r="Q172" s="227">
        <f>SUM(Q173:Q194)</f>
        <v>0</v>
      </c>
      <c r="R172" s="228"/>
      <c r="S172" s="228"/>
      <c r="T172" s="229"/>
      <c r="U172" s="223"/>
      <c r="V172" s="223">
        <f>SUM(V173:V194)</f>
        <v>0</v>
      </c>
      <c r="W172" s="223"/>
      <c r="X172" s="223"/>
      <c r="Y172" s="223"/>
      <c r="AG172" t="s">
        <v>288</v>
      </c>
    </row>
    <row r="173" spans="1:60" ht="22.5" outlineLevel="1" x14ac:dyDescent="0.2">
      <c r="A173" s="231">
        <v>92</v>
      </c>
      <c r="B173" s="232" t="s">
        <v>3273</v>
      </c>
      <c r="C173" s="250" t="s">
        <v>3274</v>
      </c>
      <c r="D173" s="233" t="s">
        <v>2337</v>
      </c>
      <c r="E173" s="234">
        <v>1</v>
      </c>
      <c r="F173" s="235"/>
      <c r="G173" s="236">
        <f>ROUND(E173*F173,2)</f>
        <v>0</v>
      </c>
      <c r="H173" s="235"/>
      <c r="I173" s="236">
        <f>ROUND(E173*H173,2)</f>
        <v>0</v>
      </c>
      <c r="J173" s="235"/>
      <c r="K173" s="236">
        <f>ROUND(E173*J173,2)</f>
        <v>0</v>
      </c>
      <c r="L173" s="236">
        <v>21</v>
      </c>
      <c r="M173" s="236">
        <f>G173*(1+L173/100)</f>
        <v>0</v>
      </c>
      <c r="N173" s="234">
        <v>0</v>
      </c>
      <c r="O173" s="234">
        <f>ROUND(E173*N173,2)</f>
        <v>0</v>
      </c>
      <c r="P173" s="234">
        <v>0</v>
      </c>
      <c r="Q173" s="234">
        <f>ROUND(E173*P173,2)</f>
        <v>0</v>
      </c>
      <c r="R173" s="236"/>
      <c r="S173" s="236" t="s">
        <v>861</v>
      </c>
      <c r="T173" s="237" t="s">
        <v>294</v>
      </c>
      <c r="U173" s="220">
        <v>0</v>
      </c>
      <c r="V173" s="220">
        <f>ROUND(E173*U173,2)</f>
        <v>0</v>
      </c>
      <c r="W173" s="220"/>
      <c r="X173" s="220" t="s">
        <v>664</v>
      </c>
      <c r="Y173" s="220" t="s">
        <v>296</v>
      </c>
      <c r="Z173" s="210"/>
      <c r="AA173" s="210"/>
      <c r="AB173" s="210"/>
      <c r="AC173" s="210"/>
      <c r="AD173" s="210"/>
      <c r="AE173" s="210"/>
      <c r="AF173" s="210"/>
      <c r="AG173" s="210" t="s">
        <v>665</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2" x14ac:dyDescent="0.2">
      <c r="A174" s="217"/>
      <c r="B174" s="218"/>
      <c r="C174" s="255" t="s">
        <v>3275</v>
      </c>
      <c r="D174" s="248"/>
      <c r="E174" s="248"/>
      <c r="F174" s="248"/>
      <c r="G174" s="248"/>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300</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3" x14ac:dyDescent="0.2">
      <c r="A175" s="217"/>
      <c r="B175" s="218"/>
      <c r="C175" s="252" t="s">
        <v>3276</v>
      </c>
      <c r="D175" s="240"/>
      <c r="E175" s="240"/>
      <c r="F175" s="240"/>
      <c r="G175" s="24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300</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3" x14ac:dyDescent="0.2">
      <c r="A176" s="217"/>
      <c r="B176" s="218"/>
      <c r="C176" s="252" t="s">
        <v>3277</v>
      </c>
      <c r="D176" s="240"/>
      <c r="E176" s="240"/>
      <c r="F176" s="240"/>
      <c r="G176" s="240"/>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300</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1">
        <v>93</v>
      </c>
      <c r="B177" s="242" t="s">
        <v>2504</v>
      </c>
      <c r="C177" s="254" t="s">
        <v>3257</v>
      </c>
      <c r="D177" s="243" t="s">
        <v>2337</v>
      </c>
      <c r="E177" s="244">
        <v>1</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861</v>
      </c>
      <c r="T177" s="247" t="s">
        <v>294</v>
      </c>
      <c r="U177" s="220">
        <v>0</v>
      </c>
      <c r="V177" s="220">
        <f>ROUND(E177*U177,2)</f>
        <v>0</v>
      </c>
      <c r="W177" s="220"/>
      <c r="X177" s="220" t="s">
        <v>295</v>
      </c>
      <c r="Y177" s="220" t="s">
        <v>296</v>
      </c>
      <c r="Z177" s="210"/>
      <c r="AA177" s="210"/>
      <c r="AB177" s="210"/>
      <c r="AC177" s="210"/>
      <c r="AD177" s="210"/>
      <c r="AE177" s="210"/>
      <c r="AF177" s="210"/>
      <c r="AG177" s="210" t="s">
        <v>297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1" x14ac:dyDescent="0.2">
      <c r="A178" s="231">
        <v>94</v>
      </c>
      <c r="B178" s="232" t="s">
        <v>3278</v>
      </c>
      <c r="C178" s="250" t="s">
        <v>3259</v>
      </c>
      <c r="D178" s="233" t="s">
        <v>2337</v>
      </c>
      <c r="E178" s="234">
        <v>2</v>
      </c>
      <c r="F178" s="235"/>
      <c r="G178" s="236">
        <f>ROUND(E178*F178,2)</f>
        <v>0</v>
      </c>
      <c r="H178" s="235"/>
      <c r="I178" s="236">
        <f>ROUND(E178*H178,2)</f>
        <v>0</v>
      </c>
      <c r="J178" s="235"/>
      <c r="K178" s="236">
        <f>ROUND(E178*J178,2)</f>
        <v>0</v>
      </c>
      <c r="L178" s="236">
        <v>21</v>
      </c>
      <c r="M178" s="236">
        <f>G178*(1+L178/100)</f>
        <v>0</v>
      </c>
      <c r="N178" s="234">
        <v>0</v>
      </c>
      <c r="O178" s="234">
        <f>ROUND(E178*N178,2)</f>
        <v>0</v>
      </c>
      <c r="P178" s="234">
        <v>0</v>
      </c>
      <c r="Q178" s="234">
        <f>ROUND(E178*P178,2)</f>
        <v>0</v>
      </c>
      <c r="R178" s="236"/>
      <c r="S178" s="236" t="s">
        <v>861</v>
      </c>
      <c r="T178" s="237" t="s">
        <v>294</v>
      </c>
      <c r="U178" s="220">
        <v>0</v>
      </c>
      <c r="V178" s="220">
        <f>ROUND(E178*U178,2)</f>
        <v>0</v>
      </c>
      <c r="W178" s="220"/>
      <c r="X178" s="220" t="s">
        <v>295</v>
      </c>
      <c r="Y178" s="220" t="s">
        <v>296</v>
      </c>
      <c r="Z178" s="210"/>
      <c r="AA178" s="210"/>
      <c r="AB178" s="210"/>
      <c r="AC178" s="210"/>
      <c r="AD178" s="210"/>
      <c r="AE178" s="210"/>
      <c r="AF178" s="210"/>
      <c r="AG178" s="210" t="s">
        <v>297</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2" x14ac:dyDescent="0.2">
      <c r="A179" s="217"/>
      <c r="B179" s="218"/>
      <c r="C179" s="255" t="s">
        <v>3279</v>
      </c>
      <c r="D179" s="248"/>
      <c r="E179" s="248"/>
      <c r="F179" s="248"/>
      <c r="G179" s="248"/>
      <c r="H179" s="220"/>
      <c r="I179" s="220"/>
      <c r="J179" s="220"/>
      <c r="K179" s="220"/>
      <c r="L179" s="220"/>
      <c r="M179" s="220"/>
      <c r="N179" s="219"/>
      <c r="O179" s="219"/>
      <c r="P179" s="219"/>
      <c r="Q179" s="219"/>
      <c r="R179" s="220"/>
      <c r="S179" s="220"/>
      <c r="T179" s="220"/>
      <c r="U179" s="220"/>
      <c r="V179" s="220"/>
      <c r="W179" s="220"/>
      <c r="X179" s="220"/>
      <c r="Y179" s="220"/>
      <c r="Z179" s="210"/>
      <c r="AA179" s="210"/>
      <c r="AB179" s="210"/>
      <c r="AC179" s="210"/>
      <c r="AD179" s="210"/>
      <c r="AE179" s="210"/>
      <c r="AF179" s="210"/>
      <c r="AG179" s="210" t="s">
        <v>300</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3" x14ac:dyDescent="0.2">
      <c r="A180" s="217"/>
      <c r="B180" s="218"/>
      <c r="C180" s="252" t="s">
        <v>3280</v>
      </c>
      <c r="D180" s="240"/>
      <c r="E180" s="240"/>
      <c r="F180" s="240"/>
      <c r="G180" s="240"/>
      <c r="H180" s="220"/>
      <c r="I180" s="220"/>
      <c r="J180" s="220"/>
      <c r="K180" s="220"/>
      <c r="L180" s="220"/>
      <c r="M180" s="220"/>
      <c r="N180" s="219"/>
      <c r="O180" s="219"/>
      <c r="P180" s="219"/>
      <c r="Q180" s="219"/>
      <c r="R180" s="220"/>
      <c r="S180" s="220"/>
      <c r="T180" s="220"/>
      <c r="U180" s="220"/>
      <c r="V180" s="220"/>
      <c r="W180" s="220"/>
      <c r="X180" s="220"/>
      <c r="Y180" s="220"/>
      <c r="Z180" s="210"/>
      <c r="AA180" s="210"/>
      <c r="AB180" s="210"/>
      <c r="AC180" s="210"/>
      <c r="AD180" s="210"/>
      <c r="AE180" s="210"/>
      <c r="AF180" s="210"/>
      <c r="AG180" s="210" t="s">
        <v>300</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3" x14ac:dyDescent="0.2">
      <c r="A181" s="217"/>
      <c r="B181" s="218"/>
      <c r="C181" s="252" t="s">
        <v>3281</v>
      </c>
      <c r="D181" s="240"/>
      <c r="E181" s="240"/>
      <c r="F181" s="240"/>
      <c r="G181" s="240"/>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300</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3" x14ac:dyDescent="0.2">
      <c r="A182" s="217"/>
      <c r="B182" s="218"/>
      <c r="C182" s="252" t="s">
        <v>3263</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2" t="s">
        <v>3264</v>
      </c>
      <c r="D183" s="240"/>
      <c r="E183" s="240"/>
      <c r="F183" s="240"/>
      <c r="G183" s="24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300</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1" x14ac:dyDescent="0.2">
      <c r="A184" s="231">
        <v>95</v>
      </c>
      <c r="B184" s="232" t="s">
        <v>3282</v>
      </c>
      <c r="C184" s="250" t="s">
        <v>3259</v>
      </c>
      <c r="D184" s="233" t="s">
        <v>2337</v>
      </c>
      <c r="E184" s="234">
        <v>1</v>
      </c>
      <c r="F184" s="235"/>
      <c r="G184" s="236">
        <f>ROUND(E184*F184,2)</f>
        <v>0</v>
      </c>
      <c r="H184" s="235"/>
      <c r="I184" s="236">
        <f>ROUND(E184*H184,2)</f>
        <v>0</v>
      </c>
      <c r="J184" s="235"/>
      <c r="K184" s="236">
        <f>ROUND(E184*J184,2)</f>
        <v>0</v>
      </c>
      <c r="L184" s="236">
        <v>21</v>
      </c>
      <c r="M184" s="236">
        <f>G184*(1+L184/100)</f>
        <v>0</v>
      </c>
      <c r="N184" s="234">
        <v>0</v>
      </c>
      <c r="O184" s="234">
        <f>ROUND(E184*N184,2)</f>
        <v>0</v>
      </c>
      <c r="P184" s="234">
        <v>0</v>
      </c>
      <c r="Q184" s="234">
        <f>ROUND(E184*P184,2)</f>
        <v>0</v>
      </c>
      <c r="R184" s="236"/>
      <c r="S184" s="236" t="s">
        <v>861</v>
      </c>
      <c r="T184" s="237" t="s">
        <v>294</v>
      </c>
      <c r="U184" s="220">
        <v>0</v>
      </c>
      <c r="V184" s="220">
        <f>ROUND(E184*U184,2)</f>
        <v>0</v>
      </c>
      <c r="W184" s="220"/>
      <c r="X184" s="220" t="s">
        <v>295</v>
      </c>
      <c r="Y184" s="220" t="s">
        <v>296</v>
      </c>
      <c r="Z184" s="210"/>
      <c r="AA184" s="210"/>
      <c r="AB184" s="210"/>
      <c r="AC184" s="210"/>
      <c r="AD184" s="210"/>
      <c r="AE184" s="210"/>
      <c r="AF184" s="210"/>
      <c r="AG184" s="210" t="s">
        <v>297</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2" x14ac:dyDescent="0.2">
      <c r="A185" s="217"/>
      <c r="B185" s="218"/>
      <c r="C185" s="255" t="s">
        <v>3283</v>
      </c>
      <c r="D185" s="248"/>
      <c r="E185" s="248"/>
      <c r="F185" s="248"/>
      <c r="G185" s="248"/>
      <c r="H185" s="220"/>
      <c r="I185" s="220"/>
      <c r="J185" s="220"/>
      <c r="K185" s="220"/>
      <c r="L185" s="220"/>
      <c r="M185" s="220"/>
      <c r="N185" s="219"/>
      <c r="O185" s="219"/>
      <c r="P185" s="219"/>
      <c r="Q185" s="219"/>
      <c r="R185" s="220"/>
      <c r="S185" s="220"/>
      <c r="T185" s="220"/>
      <c r="U185" s="220"/>
      <c r="V185" s="220"/>
      <c r="W185" s="220"/>
      <c r="X185" s="220"/>
      <c r="Y185" s="220"/>
      <c r="Z185" s="210"/>
      <c r="AA185" s="210"/>
      <c r="AB185" s="210"/>
      <c r="AC185" s="210"/>
      <c r="AD185" s="210"/>
      <c r="AE185" s="210"/>
      <c r="AF185" s="210"/>
      <c r="AG185" s="210" t="s">
        <v>300</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3" x14ac:dyDescent="0.2">
      <c r="A186" s="217"/>
      <c r="B186" s="218"/>
      <c r="C186" s="252" t="s">
        <v>3261</v>
      </c>
      <c r="D186" s="240"/>
      <c r="E186" s="240"/>
      <c r="F186" s="240"/>
      <c r="G186" s="240"/>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300</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3" x14ac:dyDescent="0.2">
      <c r="A187" s="217"/>
      <c r="B187" s="218"/>
      <c r="C187" s="252" t="s">
        <v>3262</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3263</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3" x14ac:dyDescent="0.2">
      <c r="A189" s="217"/>
      <c r="B189" s="218"/>
      <c r="C189" s="252" t="s">
        <v>3264</v>
      </c>
      <c r="D189" s="240"/>
      <c r="E189" s="240"/>
      <c r="F189" s="240"/>
      <c r="G189" s="24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300</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ht="22.5" outlineLevel="1" x14ac:dyDescent="0.2">
      <c r="A190" s="241">
        <v>96</v>
      </c>
      <c r="B190" s="242" t="s">
        <v>3284</v>
      </c>
      <c r="C190" s="254" t="s">
        <v>3266</v>
      </c>
      <c r="D190" s="243" t="s">
        <v>2701</v>
      </c>
      <c r="E190" s="244">
        <v>38</v>
      </c>
      <c r="F190" s="245"/>
      <c r="G190" s="246">
        <f>ROUND(E190*F190,2)</f>
        <v>0</v>
      </c>
      <c r="H190" s="245"/>
      <c r="I190" s="246">
        <f>ROUND(E190*H190,2)</f>
        <v>0</v>
      </c>
      <c r="J190" s="245"/>
      <c r="K190" s="246">
        <f>ROUND(E190*J190,2)</f>
        <v>0</v>
      </c>
      <c r="L190" s="246">
        <v>21</v>
      </c>
      <c r="M190" s="246">
        <f>G190*(1+L190/100)</f>
        <v>0</v>
      </c>
      <c r="N190" s="244">
        <v>0</v>
      </c>
      <c r="O190" s="244">
        <f>ROUND(E190*N190,2)</f>
        <v>0</v>
      </c>
      <c r="P190" s="244">
        <v>0</v>
      </c>
      <c r="Q190" s="244">
        <f>ROUND(E190*P190,2)</f>
        <v>0</v>
      </c>
      <c r="R190" s="246"/>
      <c r="S190" s="246" t="s">
        <v>861</v>
      </c>
      <c r="T190" s="247" t="s">
        <v>294</v>
      </c>
      <c r="U190" s="220">
        <v>0</v>
      </c>
      <c r="V190" s="220">
        <f>ROUND(E190*U190,2)</f>
        <v>0</v>
      </c>
      <c r="W190" s="220"/>
      <c r="X190" s="220" t="s">
        <v>664</v>
      </c>
      <c r="Y190" s="220" t="s">
        <v>296</v>
      </c>
      <c r="Z190" s="210"/>
      <c r="AA190" s="210"/>
      <c r="AB190" s="210"/>
      <c r="AC190" s="210"/>
      <c r="AD190" s="210"/>
      <c r="AE190" s="210"/>
      <c r="AF190" s="210"/>
      <c r="AG190" s="210" t="s">
        <v>665</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1" x14ac:dyDescent="0.2">
      <c r="A191" s="241">
        <v>97</v>
      </c>
      <c r="B191" s="242" t="s">
        <v>2512</v>
      </c>
      <c r="C191" s="254" t="s">
        <v>3285</v>
      </c>
      <c r="D191" s="243" t="s">
        <v>2337</v>
      </c>
      <c r="E191" s="244">
        <v>1</v>
      </c>
      <c r="F191" s="245"/>
      <c r="G191" s="246">
        <f>ROUND(E191*F191,2)</f>
        <v>0</v>
      </c>
      <c r="H191" s="245"/>
      <c r="I191" s="246">
        <f>ROUND(E191*H191,2)</f>
        <v>0</v>
      </c>
      <c r="J191" s="245"/>
      <c r="K191" s="246">
        <f>ROUND(E191*J191,2)</f>
        <v>0</v>
      </c>
      <c r="L191" s="246">
        <v>21</v>
      </c>
      <c r="M191" s="246">
        <f>G191*(1+L191/100)</f>
        <v>0</v>
      </c>
      <c r="N191" s="244">
        <v>0</v>
      </c>
      <c r="O191" s="244">
        <f>ROUND(E191*N191,2)</f>
        <v>0</v>
      </c>
      <c r="P191" s="244">
        <v>0</v>
      </c>
      <c r="Q191" s="244">
        <f>ROUND(E191*P191,2)</f>
        <v>0</v>
      </c>
      <c r="R191" s="246"/>
      <c r="S191" s="246" t="s">
        <v>861</v>
      </c>
      <c r="T191" s="247" t="s">
        <v>294</v>
      </c>
      <c r="U191" s="220">
        <v>0</v>
      </c>
      <c r="V191" s="220">
        <f>ROUND(E191*U191,2)</f>
        <v>0</v>
      </c>
      <c r="W191" s="220"/>
      <c r="X191" s="220" t="s">
        <v>295</v>
      </c>
      <c r="Y191" s="220" t="s">
        <v>296</v>
      </c>
      <c r="Z191" s="210"/>
      <c r="AA191" s="210"/>
      <c r="AB191" s="210"/>
      <c r="AC191" s="210"/>
      <c r="AD191" s="210"/>
      <c r="AE191" s="210"/>
      <c r="AF191" s="210"/>
      <c r="AG191" s="210" t="s">
        <v>297</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41">
        <v>98</v>
      </c>
      <c r="B192" s="242" t="s">
        <v>2514</v>
      </c>
      <c r="C192" s="254" t="s">
        <v>3267</v>
      </c>
      <c r="D192" s="243" t="s">
        <v>2701</v>
      </c>
      <c r="E192" s="244">
        <v>10</v>
      </c>
      <c r="F192" s="245"/>
      <c r="G192" s="246">
        <f>ROUND(E192*F192,2)</f>
        <v>0</v>
      </c>
      <c r="H192" s="245"/>
      <c r="I192" s="246">
        <f>ROUND(E192*H192,2)</f>
        <v>0</v>
      </c>
      <c r="J192" s="245"/>
      <c r="K192" s="246">
        <f>ROUND(E192*J192,2)</f>
        <v>0</v>
      </c>
      <c r="L192" s="246">
        <v>21</v>
      </c>
      <c r="M192" s="246">
        <f>G192*(1+L192/100)</f>
        <v>0</v>
      </c>
      <c r="N192" s="244">
        <v>0</v>
      </c>
      <c r="O192" s="244">
        <f>ROUND(E192*N192,2)</f>
        <v>0</v>
      </c>
      <c r="P192" s="244">
        <v>0</v>
      </c>
      <c r="Q192" s="244">
        <f>ROUND(E192*P192,2)</f>
        <v>0</v>
      </c>
      <c r="R192" s="246"/>
      <c r="S192" s="246" t="s">
        <v>861</v>
      </c>
      <c r="T192" s="247" t="s">
        <v>294</v>
      </c>
      <c r="U192" s="220">
        <v>0</v>
      </c>
      <c r="V192" s="220">
        <f>ROUND(E192*U192,2)</f>
        <v>0</v>
      </c>
      <c r="W192" s="220"/>
      <c r="X192" s="220" t="s">
        <v>295</v>
      </c>
      <c r="Y192" s="220" t="s">
        <v>296</v>
      </c>
      <c r="Z192" s="210"/>
      <c r="AA192" s="210"/>
      <c r="AB192" s="210"/>
      <c r="AC192" s="210"/>
      <c r="AD192" s="210"/>
      <c r="AE192" s="210"/>
      <c r="AF192" s="210"/>
      <c r="AG192" s="210" t="s">
        <v>297</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1" x14ac:dyDescent="0.2">
      <c r="A193" s="241">
        <v>99</v>
      </c>
      <c r="B193" s="242" t="s">
        <v>2516</v>
      </c>
      <c r="C193" s="254" t="s">
        <v>3268</v>
      </c>
      <c r="D193" s="243" t="s">
        <v>2701</v>
      </c>
      <c r="E193" s="244">
        <v>38</v>
      </c>
      <c r="F193" s="245"/>
      <c r="G193" s="246">
        <f>ROUND(E193*F193,2)</f>
        <v>0</v>
      </c>
      <c r="H193" s="245"/>
      <c r="I193" s="246">
        <f>ROUND(E193*H193,2)</f>
        <v>0</v>
      </c>
      <c r="J193" s="245"/>
      <c r="K193" s="246">
        <f>ROUND(E193*J193,2)</f>
        <v>0</v>
      </c>
      <c r="L193" s="246">
        <v>21</v>
      </c>
      <c r="M193" s="246">
        <f>G193*(1+L193/100)</f>
        <v>0</v>
      </c>
      <c r="N193" s="244">
        <v>0</v>
      </c>
      <c r="O193" s="244">
        <f>ROUND(E193*N193,2)</f>
        <v>0</v>
      </c>
      <c r="P193" s="244">
        <v>0</v>
      </c>
      <c r="Q193" s="244">
        <f>ROUND(E193*P193,2)</f>
        <v>0</v>
      </c>
      <c r="R193" s="246"/>
      <c r="S193" s="246" t="s">
        <v>861</v>
      </c>
      <c r="T193" s="247" t="s">
        <v>294</v>
      </c>
      <c r="U193" s="220">
        <v>0</v>
      </c>
      <c r="V193" s="220">
        <f>ROUND(E193*U193,2)</f>
        <v>0</v>
      </c>
      <c r="W193" s="220"/>
      <c r="X193" s="220" t="s">
        <v>295</v>
      </c>
      <c r="Y193" s="220" t="s">
        <v>296</v>
      </c>
      <c r="Z193" s="210"/>
      <c r="AA193" s="210"/>
      <c r="AB193" s="210"/>
      <c r="AC193" s="210"/>
      <c r="AD193" s="210"/>
      <c r="AE193" s="210"/>
      <c r="AF193" s="210"/>
      <c r="AG193" s="210" t="s">
        <v>297</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1" x14ac:dyDescent="0.2">
      <c r="A194" s="241">
        <v>100</v>
      </c>
      <c r="B194" s="242" t="s">
        <v>3063</v>
      </c>
      <c r="C194" s="254" t="s">
        <v>3269</v>
      </c>
      <c r="D194" s="243" t="s">
        <v>1120</v>
      </c>
      <c r="E194" s="244">
        <v>1</v>
      </c>
      <c r="F194" s="245"/>
      <c r="G194" s="246">
        <f>ROUND(E194*F194,2)</f>
        <v>0</v>
      </c>
      <c r="H194" s="245"/>
      <c r="I194" s="246">
        <f>ROUND(E194*H194,2)</f>
        <v>0</v>
      </c>
      <c r="J194" s="245"/>
      <c r="K194" s="246">
        <f>ROUND(E194*J194,2)</f>
        <v>0</v>
      </c>
      <c r="L194" s="246">
        <v>21</v>
      </c>
      <c r="M194" s="246">
        <f>G194*(1+L194/100)</f>
        <v>0</v>
      </c>
      <c r="N194" s="244">
        <v>0</v>
      </c>
      <c r="O194" s="244">
        <f>ROUND(E194*N194,2)</f>
        <v>0</v>
      </c>
      <c r="P194" s="244">
        <v>0</v>
      </c>
      <c r="Q194" s="244">
        <f>ROUND(E194*P194,2)</f>
        <v>0</v>
      </c>
      <c r="R194" s="246"/>
      <c r="S194" s="246" t="s">
        <v>861</v>
      </c>
      <c r="T194" s="247" t="s">
        <v>294</v>
      </c>
      <c r="U194" s="220">
        <v>0</v>
      </c>
      <c r="V194" s="220">
        <f>ROUND(E194*U194,2)</f>
        <v>0</v>
      </c>
      <c r="W194" s="220"/>
      <c r="X194" s="220" t="s">
        <v>295</v>
      </c>
      <c r="Y194" s="220" t="s">
        <v>296</v>
      </c>
      <c r="Z194" s="210"/>
      <c r="AA194" s="210"/>
      <c r="AB194" s="210"/>
      <c r="AC194" s="210"/>
      <c r="AD194" s="210"/>
      <c r="AE194" s="210"/>
      <c r="AF194" s="210"/>
      <c r="AG194" s="210" t="s">
        <v>297</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x14ac:dyDescent="0.2">
      <c r="A195" s="224" t="s">
        <v>287</v>
      </c>
      <c r="B195" s="225" t="s">
        <v>121</v>
      </c>
      <c r="C195" s="249" t="s">
        <v>122</v>
      </c>
      <c r="D195" s="226"/>
      <c r="E195" s="227"/>
      <c r="F195" s="228"/>
      <c r="G195" s="228">
        <f>SUMIF(AG196:AG206,"&lt;&gt;NOR",G196:G206)</f>
        <v>0</v>
      </c>
      <c r="H195" s="228"/>
      <c r="I195" s="228">
        <f>SUM(I196:I206)</f>
        <v>0</v>
      </c>
      <c r="J195" s="228"/>
      <c r="K195" s="228">
        <f>SUM(K196:K206)</f>
        <v>0</v>
      </c>
      <c r="L195" s="228"/>
      <c r="M195" s="228">
        <f>SUM(M196:M206)</f>
        <v>0</v>
      </c>
      <c r="N195" s="227"/>
      <c r="O195" s="227">
        <f>SUM(O196:O206)</f>
        <v>0</v>
      </c>
      <c r="P195" s="227"/>
      <c r="Q195" s="227">
        <f>SUM(Q196:Q206)</f>
        <v>0</v>
      </c>
      <c r="R195" s="228"/>
      <c r="S195" s="228"/>
      <c r="T195" s="229"/>
      <c r="U195" s="223"/>
      <c r="V195" s="223">
        <f>SUM(V196:V206)</f>
        <v>0</v>
      </c>
      <c r="W195" s="223"/>
      <c r="X195" s="223"/>
      <c r="Y195" s="223"/>
      <c r="AG195" t="s">
        <v>288</v>
      </c>
    </row>
    <row r="196" spans="1:60" outlineLevel="1" x14ac:dyDescent="0.2">
      <c r="A196" s="231">
        <v>101</v>
      </c>
      <c r="B196" s="232" t="s">
        <v>3065</v>
      </c>
      <c r="C196" s="250" t="s">
        <v>3286</v>
      </c>
      <c r="D196" s="233" t="s">
        <v>1899</v>
      </c>
      <c r="E196" s="234">
        <v>190</v>
      </c>
      <c r="F196" s="235"/>
      <c r="G196" s="236">
        <f>ROUND(E196*F196,2)</f>
        <v>0</v>
      </c>
      <c r="H196" s="235"/>
      <c r="I196" s="236">
        <f>ROUND(E196*H196,2)</f>
        <v>0</v>
      </c>
      <c r="J196" s="235"/>
      <c r="K196" s="236">
        <f>ROUND(E196*J196,2)</f>
        <v>0</v>
      </c>
      <c r="L196" s="236">
        <v>21</v>
      </c>
      <c r="M196" s="236">
        <f>G196*(1+L196/100)</f>
        <v>0</v>
      </c>
      <c r="N196" s="234">
        <v>0</v>
      </c>
      <c r="O196" s="234">
        <f>ROUND(E196*N196,2)</f>
        <v>0</v>
      </c>
      <c r="P196" s="234">
        <v>0</v>
      </c>
      <c r="Q196" s="234">
        <f>ROUND(E196*P196,2)</f>
        <v>0</v>
      </c>
      <c r="R196" s="236"/>
      <c r="S196" s="236" t="s">
        <v>861</v>
      </c>
      <c r="T196" s="237" t="s">
        <v>294</v>
      </c>
      <c r="U196" s="220">
        <v>0</v>
      </c>
      <c r="V196" s="220">
        <f>ROUND(E196*U196,2)</f>
        <v>0</v>
      </c>
      <c r="W196" s="220"/>
      <c r="X196" s="220" t="s">
        <v>295</v>
      </c>
      <c r="Y196" s="220" t="s">
        <v>296</v>
      </c>
      <c r="Z196" s="210"/>
      <c r="AA196" s="210"/>
      <c r="AB196" s="210"/>
      <c r="AC196" s="210"/>
      <c r="AD196" s="210"/>
      <c r="AE196" s="210"/>
      <c r="AF196" s="210"/>
      <c r="AG196" s="210" t="s">
        <v>297</v>
      </c>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outlineLevel="2" x14ac:dyDescent="0.2">
      <c r="A197" s="217"/>
      <c r="B197" s="218"/>
      <c r="C197" s="255" t="s">
        <v>3287</v>
      </c>
      <c r="D197" s="248"/>
      <c r="E197" s="248"/>
      <c r="F197" s="248"/>
      <c r="G197" s="248"/>
      <c r="H197" s="220"/>
      <c r="I197" s="220"/>
      <c r="J197" s="220"/>
      <c r="K197" s="220"/>
      <c r="L197" s="220"/>
      <c r="M197" s="220"/>
      <c r="N197" s="219"/>
      <c r="O197" s="219"/>
      <c r="P197" s="219"/>
      <c r="Q197" s="219"/>
      <c r="R197" s="220"/>
      <c r="S197" s="220"/>
      <c r="T197" s="220"/>
      <c r="U197" s="220"/>
      <c r="V197" s="220"/>
      <c r="W197" s="220"/>
      <c r="X197" s="220"/>
      <c r="Y197" s="220"/>
      <c r="Z197" s="210"/>
      <c r="AA197" s="210"/>
      <c r="AB197" s="210"/>
      <c r="AC197" s="210"/>
      <c r="AD197" s="210"/>
      <c r="AE197" s="210"/>
      <c r="AF197" s="210"/>
      <c r="AG197" s="210" t="s">
        <v>300</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outlineLevel="3" x14ac:dyDescent="0.2">
      <c r="A198" s="217"/>
      <c r="B198" s="218"/>
      <c r="C198" s="252" t="s">
        <v>3288</v>
      </c>
      <c r="D198" s="240"/>
      <c r="E198" s="240"/>
      <c r="F198" s="240"/>
      <c r="G198" s="240"/>
      <c r="H198" s="220"/>
      <c r="I198" s="220"/>
      <c r="J198" s="220"/>
      <c r="K198" s="220"/>
      <c r="L198" s="220"/>
      <c r="M198" s="220"/>
      <c r="N198" s="219"/>
      <c r="O198" s="219"/>
      <c r="P198" s="219"/>
      <c r="Q198" s="219"/>
      <c r="R198" s="220"/>
      <c r="S198" s="220"/>
      <c r="T198" s="220"/>
      <c r="U198" s="220"/>
      <c r="V198" s="220"/>
      <c r="W198" s="220"/>
      <c r="X198" s="220"/>
      <c r="Y198" s="220"/>
      <c r="Z198" s="210"/>
      <c r="AA198" s="210"/>
      <c r="AB198" s="210"/>
      <c r="AC198" s="210"/>
      <c r="AD198" s="210"/>
      <c r="AE198" s="210"/>
      <c r="AF198" s="210"/>
      <c r="AG198" s="210" t="s">
        <v>300</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3" x14ac:dyDescent="0.2">
      <c r="A199" s="217"/>
      <c r="B199" s="218"/>
      <c r="C199" s="252" t="s">
        <v>3289</v>
      </c>
      <c r="D199" s="240"/>
      <c r="E199" s="240"/>
      <c r="F199" s="240"/>
      <c r="G199" s="240"/>
      <c r="H199" s="220"/>
      <c r="I199" s="220"/>
      <c r="J199" s="220"/>
      <c r="K199" s="220"/>
      <c r="L199" s="220"/>
      <c r="M199" s="220"/>
      <c r="N199" s="219"/>
      <c r="O199" s="219"/>
      <c r="P199" s="219"/>
      <c r="Q199" s="219"/>
      <c r="R199" s="220"/>
      <c r="S199" s="220"/>
      <c r="T199" s="220"/>
      <c r="U199" s="220"/>
      <c r="V199" s="220"/>
      <c r="W199" s="220"/>
      <c r="X199" s="220"/>
      <c r="Y199" s="220"/>
      <c r="Z199" s="210"/>
      <c r="AA199" s="210"/>
      <c r="AB199" s="210"/>
      <c r="AC199" s="210"/>
      <c r="AD199" s="210"/>
      <c r="AE199" s="210"/>
      <c r="AF199" s="210"/>
      <c r="AG199" s="210" t="s">
        <v>300</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outlineLevel="1" x14ac:dyDescent="0.2">
      <c r="A200" s="241">
        <v>102</v>
      </c>
      <c r="B200" s="242" t="s">
        <v>3067</v>
      </c>
      <c r="C200" s="254" t="s">
        <v>3290</v>
      </c>
      <c r="D200" s="243" t="s">
        <v>1899</v>
      </c>
      <c r="E200" s="244">
        <v>190</v>
      </c>
      <c r="F200" s="245"/>
      <c r="G200" s="246">
        <f>ROUND(E200*F200,2)</f>
        <v>0</v>
      </c>
      <c r="H200" s="245"/>
      <c r="I200" s="246">
        <f>ROUND(E200*H200,2)</f>
        <v>0</v>
      </c>
      <c r="J200" s="245"/>
      <c r="K200" s="246">
        <f>ROUND(E200*J200,2)</f>
        <v>0</v>
      </c>
      <c r="L200" s="246">
        <v>21</v>
      </c>
      <c r="M200" s="246">
        <f>G200*(1+L200/100)</f>
        <v>0</v>
      </c>
      <c r="N200" s="244">
        <v>0</v>
      </c>
      <c r="O200" s="244">
        <f>ROUND(E200*N200,2)</f>
        <v>0</v>
      </c>
      <c r="P200" s="244">
        <v>0</v>
      </c>
      <c r="Q200" s="244">
        <f>ROUND(E200*P200,2)</f>
        <v>0</v>
      </c>
      <c r="R200" s="246"/>
      <c r="S200" s="246" t="s">
        <v>861</v>
      </c>
      <c r="T200" s="247" t="s">
        <v>294</v>
      </c>
      <c r="U200" s="220">
        <v>0</v>
      </c>
      <c r="V200" s="220">
        <f>ROUND(E200*U200,2)</f>
        <v>0</v>
      </c>
      <c r="W200" s="220"/>
      <c r="X200" s="220" t="s">
        <v>295</v>
      </c>
      <c r="Y200" s="220" t="s">
        <v>296</v>
      </c>
      <c r="Z200" s="210"/>
      <c r="AA200" s="210"/>
      <c r="AB200" s="210"/>
      <c r="AC200" s="210"/>
      <c r="AD200" s="210"/>
      <c r="AE200" s="210"/>
      <c r="AF200" s="210"/>
      <c r="AG200" s="210" t="s">
        <v>297</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row>
    <row r="201" spans="1:60" outlineLevel="1" x14ac:dyDescent="0.2">
      <c r="A201" s="241">
        <v>103</v>
      </c>
      <c r="B201" s="242" t="s">
        <v>2521</v>
      </c>
      <c r="C201" s="254" t="s">
        <v>3291</v>
      </c>
      <c r="D201" s="243" t="s">
        <v>1899</v>
      </c>
      <c r="E201" s="244">
        <v>190</v>
      </c>
      <c r="F201" s="245"/>
      <c r="G201" s="246">
        <f>ROUND(E201*F201,2)</f>
        <v>0</v>
      </c>
      <c r="H201" s="245"/>
      <c r="I201" s="246">
        <f>ROUND(E201*H201,2)</f>
        <v>0</v>
      </c>
      <c r="J201" s="245"/>
      <c r="K201" s="246">
        <f>ROUND(E201*J201,2)</f>
        <v>0</v>
      </c>
      <c r="L201" s="246">
        <v>21</v>
      </c>
      <c r="M201" s="246">
        <f>G201*(1+L201/100)</f>
        <v>0</v>
      </c>
      <c r="N201" s="244">
        <v>0</v>
      </c>
      <c r="O201" s="244">
        <f>ROUND(E201*N201,2)</f>
        <v>0</v>
      </c>
      <c r="P201" s="244">
        <v>0</v>
      </c>
      <c r="Q201" s="244">
        <f>ROUND(E201*P201,2)</f>
        <v>0</v>
      </c>
      <c r="R201" s="246"/>
      <c r="S201" s="246" t="s">
        <v>861</v>
      </c>
      <c r="T201" s="247" t="s">
        <v>294</v>
      </c>
      <c r="U201" s="220">
        <v>0</v>
      </c>
      <c r="V201" s="220">
        <f>ROUND(E201*U201,2)</f>
        <v>0</v>
      </c>
      <c r="W201" s="220"/>
      <c r="X201" s="220" t="s">
        <v>295</v>
      </c>
      <c r="Y201" s="220" t="s">
        <v>296</v>
      </c>
      <c r="Z201" s="210"/>
      <c r="AA201" s="210"/>
      <c r="AB201" s="210"/>
      <c r="AC201" s="210"/>
      <c r="AD201" s="210"/>
      <c r="AE201" s="210"/>
      <c r="AF201" s="210"/>
      <c r="AG201" s="210" t="s">
        <v>297</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1" x14ac:dyDescent="0.2">
      <c r="A202" s="231">
        <v>104</v>
      </c>
      <c r="B202" s="232" t="s">
        <v>2523</v>
      </c>
      <c r="C202" s="250" t="s">
        <v>3292</v>
      </c>
      <c r="D202" s="233" t="s">
        <v>1899</v>
      </c>
      <c r="E202" s="234">
        <v>12</v>
      </c>
      <c r="F202" s="235"/>
      <c r="G202" s="236">
        <f>ROUND(E202*F202,2)</f>
        <v>0</v>
      </c>
      <c r="H202" s="235"/>
      <c r="I202" s="236">
        <f>ROUND(E202*H202,2)</f>
        <v>0</v>
      </c>
      <c r="J202" s="235"/>
      <c r="K202" s="236">
        <f>ROUND(E202*J202,2)</f>
        <v>0</v>
      </c>
      <c r="L202" s="236">
        <v>21</v>
      </c>
      <c r="M202" s="236">
        <f>G202*(1+L202/100)</f>
        <v>0</v>
      </c>
      <c r="N202" s="234">
        <v>0</v>
      </c>
      <c r="O202" s="234">
        <f>ROUND(E202*N202,2)</f>
        <v>0</v>
      </c>
      <c r="P202" s="234">
        <v>0</v>
      </c>
      <c r="Q202" s="234">
        <f>ROUND(E202*P202,2)</f>
        <v>0</v>
      </c>
      <c r="R202" s="236"/>
      <c r="S202" s="236" t="s">
        <v>861</v>
      </c>
      <c r="T202" s="237" t="s">
        <v>294</v>
      </c>
      <c r="U202" s="220">
        <v>0</v>
      </c>
      <c r="V202" s="220">
        <f>ROUND(E202*U202,2)</f>
        <v>0</v>
      </c>
      <c r="W202" s="220"/>
      <c r="X202" s="220" t="s">
        <v>295</v>
      </c>
      <c r="Y202" s="220" t="s">
        <v>296</v>
      </c>
      <c r="Z202" s="210"/>
      <c r="AA202" s="210"/>
      <c r="AB202" s="210"/>
      <c r="AC202" s="210"/>
      <c r="AD202" s="210"/>
      <c r="AE202" s="210"/>
      <c r="AF202" s="210"/>
      <c r="AG202" s="210" t="s">
        <v>297</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2" x14ac:dyDescent="0.2">
      <c r="A203" s="217"/>
      <c r="B203" s="218"/>
      <c r="C203" s="255" t="s">
        <v>3293</v>
      </c>
      <c r="D203" s="248"/>
      <c r="E203" s="248"/>
      <c r="F203" s="248"/>
      <c r="G203" s="248"/>
      <c r="H203" s="220"/>
      <c r="I203" s="220"/>
      <c r="J203" s="220"/>
      <c r="K203" s="220"/>
      <c r="L203" s="220"/>
      <c r="M203" s="220"/>
      <c r="N203" s="219"/>
      <c r="O203" s="219"/>
      <c r="P203" s="219"/>
      <c r="Q203" s="219"/>
      <c r="R203" s="220"/>
      <c r="S203" s="220"/>
      <c r="T203" s="220"/>
      <c r="U203" s="220"/>
      <c r="V203" s="220"/>
      <c r="W203" s="220"/>
      <c r="X203" s="220"/>
      <c r="Y203" s="220"/>
      <c r="Z203" s="210"/>
      <c r="AA203" s="210"/>
      <c r="AB203" s="210"/>
      <c r="AC203" s="210"/>
      <c r="AD203" s="210"/>
      <c r="AE203" s="210"/>
      <c r="AF203" s="210"/>
      <c r="AG203" s="210" t="s">
        <v>300</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3" x14ac:dyDescent="0.2">
      <c r="A204" s="217"/>
      <c r="B204" s="218"/>
      <c r="C204" s="252" t="s">
        <v>3294</v>
      </c>
      <c r="D204" s="240"/>
      <c r="E204" s="240"/>
      <c r="F204" s="240"/>
      <c r="G204" s="240"/>
      <c r="H204" s="220"/>
      <c r="I204" s="220"/>
      <c r="J204" s="220"/>
      <c r="K204" s="220"/>
      <c r="L204" s="220"/>
      <c r="M204" s="220"/>
      <c r="N204" s="219"/>
      <c r="O204" s="219"/>
      <c r="P204" s="219"/>
      <c r="Q204" s="219"/>
      <c r="R204" s="220"/>
      <c r="S204" s="220"/>
      <c r="T204" s="220"/>
      <c r="U204" s="220"/>
      <c r="V204" s="220"/>
      <c r="W204" s="220"/>
      <c r="X204" s="220"/>
      <c r="Y204" s="220"/>
      <c r="Z204" s="210"/>
      <c r="AA204" s="210"/>
      <c r="AB204" s="210"/>
      <c r="AC204" s="210"/>
      <c r="AD204" s="210"/>
      <c r="AE204" s="210"/>
      <c r="AF204" s="210"/>
      <c r="AG204" s="210" t="s">
        <v>300</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3" x14ac:dyDescent="0.2">
      <c r="A205" s="217"/>
      <c r="B205" s="218"/>
      <c r="C205" s="252" t="s">
        <v>3295</v>
      </c>
      <c r="D205" s="240"/>
      <c r="E205" s="240"/>
      <c r="F205" s="240"/>
      <c r="G205" s="240"/>
      <c r="H205" s="220"/>
      <c r="I205" s="220"/>
      <c r="J205" s="220"/>
      <c r="K205" s="220"/>
      <c r="L205" s="220"/>
      <c r="M205" s="220"/>
      <c r="N205" s="219"/>
      <c r="O205" s="219"/>
      <c r="P205" s="219"/>
      <c r="Q205" s="219"/>
      <c r="R205" s="220"/>
      <c r="S205" s="220"/>
      <c r="T205" s="220"/>
      <c r="U205" s="220"/>
      <c r="V205" s="220"/>
      <c r="W205" s="220"/>
      <c r="X205" s="220"/>
      <c r="Y205" s="220"/>
      <c r="Z205" s="210"/>
      <c r="AA205" s="210"/>
      <c r="AB205" s="210"/>
      <c r="AC205" s="210"/>
      <c r="AD205" s="210"/>
      <c r="AE205" s="210"/>
      <c r="AF205" s="210"/>
      <c r="AG205" s="210" t="s">
        <v>300</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41">
        <v>105</v>
      </c>
      <c r="B206" s="242" t="s">
        <v>2525</v>
      </c>
      <c r="C206" s="254" t="s">
        <v>3296</v>
      </c>
      <c r="D206" s="243" t="s">
        <v>1899</v>
      </c>
      <c r="E206" s="244">
        <v>5</v>
      </c>
      <c r="F206" s="245"/>
      <c r="G206" s="246">
        <f>ROUND(E206*F206,2)</f>
        <v>0</v>
      </c>
      <c r="H206" s="245"/>
      <c r="I206" s="246">
        <f>ROUND(E206*H206,2)</f>
        <v>0</v>
      </c>
      <c r="J206" s="245"/>
      <c r="K206" s="246">
        <f>ROUND(E206*J206,2)</f>
        <v>0</v>
      </c>
      <c r="L206" s="246">
        <v>21</v>
      </c>
      <c r="M206" s="246">
        <f>G206*(1+L206/100)</f>
        <v>0</v>
      </c>
      <c r="N206" s="244">
        <v>0</v>
      </c>
      <c r="O206" s="244">
        <f>ROUND(E206*N206,2)</f>
        <v>0</v>
      </c>
      <c r="P206" s="244">
        <v>0</v>
      </c>
      <c r="Q206" s="244">
        <f>ROUND(E206*P206,2)</f>
        <v>0</v>
      </c>
      <c r="R206" s="246"/>
      <c r="S206" s="246" t="s">
        <v>861</v>
      </c>
      <c r="T206" s="247" t="s">
        <v>294</v>
      </c>
      <c r="U206" s="220">
        <v>0</v>
      </c>
      <c r="V206" s="220">
        <f>ROUND(E206*U206,2)</f>
        <v>0</v>
      </c>
      <c r="W206" s="220"/>
      <c r="X206" s="220" t="s">
        <v>295</v>
      </c>
      <c r="Y206" s="220" t="s">
        <v>296</v>
      </c>
      <c r="Z206" s="210"/>
      <c r="AA206" s="210"/>
      <c r="AB206" s="210"/>
      <c r="AC206" s="210"/>
      <c r="AD206" s="210"/>
      <c r="AE206" s="210"/>
      <c r="AF206" s="210"/>
      <c r="AG206" s="210" t="s">
        <v>297</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x14ac:dyDescent="0.2">
      <c r="A207" s="224" t="s">
        <v>287</v>
      </c>
      <c r="B207" s="225" t="s">
        <v>123</v>
      </c>
      <c r="C207" s="249" t="s">
        <v>124</v>
      </c>
      <c r="D207" s="226"/>
      <c r="E207" s="227"/>
      <c r="F207" s="228"/>
      <c r="G207" s="228">
        <f>SUMIF(AG208:AG210,"&lt;&gt;NOR",G208:G210)</f>
        <v>0</v>
      </c>
      <c r="H207" s="228"/>
      <c r="I207" s="228">
        <f>SUM(I208:I210)</f>
        <v>0</v>
      </c>
      <c r="J207" s="228"/>
      <c r="K207" s="228">
        <f>SUM(K208:K210)</f>
        <v>0</v>
      </c>
      <c r="L207" s="228"/>
      <c r="M207" s="228">
        <f>SUM(M208:M210)</f>
        <v>0</v>
      </c>
      <c r="N207" s="227"/>
      <c r="O207" s="227">
        <f>SUM(O208:O210)</f>
        <v>0</v>
      </c>
      <c r="P207" s="227"/>
      <c r="Q207" s="227">
        <f>SUM(Q208:Q210)</f>
        <v>0</v>
      </c>
      <c r="R207" s="228"/>
      <c r="S207" s="228"/>
      <c r="T207" s="229"/>
      <c r="U207" s="223"/>
      <c r="V207" s="223">
        <f>SUM(V208:V210)</f>
        <v>5.04</v>
      </c>
      <c r="W207" s="223"/>
      <c r="X207" s="223"/>
      <c r="Y207" s="223"/>
      <c r="AG207" t="s">
        <v>288</v>
      </c>
    </row>
    <row r="208" spans="1:60" outlineLevel="1" x14ac:dyDescent="0.2">
      <c r="A208" s="241">
        <v>106</v>
      </c>
      <c r="B208" s="242" t="s">
        <v>2090</v>
      </c>
      <c r="C208" s="254" t="s">
        <v>2091</v>
      </c>
      <c r="D208" s="243" t="s">
        <v>310</v>
      </c>
      <c r="E208" s="244">
        <v>35</v>
      </c>
      <c r="F208" s="245"/>
      <c r="G208" s="246">
        <f>ROUND(E208*F208,2)</f>
        <v>0</v>
      </c>
      <c r="H208" s="245"/>
      <c r="I208" s="246">
        <f>ROUND(E208*H208,2)</f>
        <v>0</v>
      </c>
      <c r="J208" s="245"/>
      <c r="K208" s="246">
        <f>ROUND(E208*J208,2)</f>
        <v>0</v>
      </c>
      <c r="L208" s="246">
        <v>21</v>
      </c>
      <c r="M208" s="246">
        <f>G208*(1+L208/100)</f>
        <v>0</v>
      </c>
      <c r="N208" s="244">
        <v>6.9999999999999994E-5</v>
      </c>
      <c r="O208" s="244">
        <f>ROUND(E208*N208,2)</f>
        <v>0</v>
      </c>
      <c r="P208" s="244">
        <v>0</v>
      </c>
      <c r="Q208" s="244">
        <f>ROUND(E208*P208,2)</f>
        <v>0</v>
      </c>
      <c r="R208" s="246" t="s">
        <v>2087</v>
      </c>
      <c r="S208" s="246" t="s">
        <v>293</v>
      </c>
      <c r="T208" s="247" t="s">
        <v>294</v>
      </c>
      <c r="U208" s="220">
        <v>0.14399999999999999</v>
      </c>
      <c r="V208" s="220">
        <f>ROUND(E208*U208,2)</f>
        <v>5.04</v>
      </c>
      <c r="W208" s="220"/>
      <c r="X208" s="220" t="s">
        <v>295</v>
      </c>
      <c r="Y208" s="220" t="s">
        <v>296</v>
      </c>
      <c r="Z208" s="210"/>
      <c r="AA208" s="210"/>
      <c r="AB208" s="210"/>
      <c r="AC208" s="210"/>
      <c r="AD208" s="210"/>
      <c r="AE208" s="210"/>
      <c r="AF208" s="210"/>
      <c r="AG208" s="210" t="s">
        <v>297</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1" x14ac:dyDescent="0.2">
      <c r="A209" s="241">
        <v>107</v>
      </c>
      <c r="B209" s="242" t="s">
        <v>2528</v>
      </c>
      <c r="C209" s="254" t="s">
        <v>3297</v>
      </c>
      <c r="D209" s="243" t="s">
        <v>310</v>
      </c>
      <c r="E209" s="244">
        <v>35</v>
      </c>
      <c r="F209" s="245"/>
      <c r="G209" s="246">
        <f>ROUND(E209*F209,2)</f>
        <v>0</v>
      </c>
      <c r="H209" s="245"/>
      <c r="I209" s="246">
        <f>ROUND(E209*H209,2)</f>
        <v>0</v>
      </c>
      <c r="J209" s="245"/>
      <c r="K209" s="246">
        <f>ROUND(E209*J209,2)</f>
        <v>0</v>
      </c>
      <c r="L209" s="246">
        <v>21</v>
      </c>
      <c r="M209" s="246">
        <f>G209*(1+L209/100)</f>
        <v>0</v>
      </c>
      <c r="N209" s="244">
        <v>0</v>
      </c>
      <c r="O209" s="244">
        <f>ROUND(E209*N209,2)</f>
        <v>0</v>
      </c>
      <c r="P209" s="244">
        <v>0</v>
      </c>
      <c r="Q209" s="244">
        <f>ROUND(E209*P209,2)</f>
        <v>0</v>
      </c>
      <c r="R209" s="246"/>
      <c r="S209" s="246" t="s">
        <v>861</v>
      </c>
      <c r="T209" s="247" t="s">
        <v>294</v>
      </c>
      <c r="U209" s="220">
        <v>0</v>
      </c>
      <c r="V209" s="220">
        <f>ROUND(E209*U209,2)</f>
        <v>0</v>
      </c>
      <c r="W209" s="220"/>
      <c r="X209" s="220" t="s">
        <v>295</v>
      </c>
      <c r="Y209" s="220" t="s">
        <v>296</v>
      </c>
      <c r="Z209" s="210"/>
      <c r="AA209" s="210"/>
      <c r="AB209" s="210"/>
      <c r="AC209" s="210"/>
      <c r="AD209" s="210"/>
      <c r="AE209" s="210"/>
      <c r="AF209" s="210"/>
      <c r="AG209" s="210" t="s">
        <v>297</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1" x14ac:dyDescent="0.2">
      <c r="A210" s="241">
        <v>108</v>
      </c>
      <c r="B210" s="242" t="s">
        <v>2530</v>
      </c>
      <c r="C210" s="254" t="s">
        <v>3298</v>
      </c>
      <c r="D210" s="243" t="s">
        <v>310</v>
      </c>
      <c r="E210" s="244">
        <v>70</v>
      </c>
      <c r="F210" s="245"/>
      <c r="G210" s="246">
        <f>ROUND(E210*F210,2)</f>
        <v>0</v>
      </c>
      <c r="H210" s="245"/>
      <c r="I210" s="246">
        <f>ROUND(E210*H210,2)</f>
        <v>0</v>
      </c>
      <c r="J210" s="245"/>
      <c r="K210" s="246">
        <f>ROUND(E210*J210,2)</f>
        <v>0</v>
      </c>
      <c r="L210" s="246">
        <v>21</v>
      </c>
      <c r="M210" s="246">
        <f>G210*(1+L210/100)</f>
        <v>0</v>
      </c>
      <c r="N210" s="244">
        <v>0</v>
      </c>
      <c r="O210" s="244">
        <f>ROUND(E210*N210,2)</f>
        <v>0</v>
      </c>
      <c r="P210" s="244">
        <v>0</v>
      </c>
      <c r="Q210" s="244">
        <f>ROUND(E210*P210,2)</f>
        <v>0</v>
      </c>
      <c r="R210" s="246"/>
      <c r="S210" s="246" t="s">
        <v>861</v>
      </c>
      <c r="T210" s="247" t="s">
        <v>294</v>
      </c>
      <c r="U210" s="220">
        <v>0</v>
      </c>
      <c r="V210" s="220">
        <f>ROUND(E210*U210,2)</f>
        <v>0</v>
      </c>
      <c r="W210" s="220"/>
      <c r="X210" s="220" t="s">
        <v>295</v>
      </c>
      <c r="Y210" s="220" t="s">
        <v>296</v>
      </c>
      <c r="Z210" s="210"/>
      <c r="AA210" s="210"/>
      <c r="AB210" s="210"/>
      <c r="AC210" s="210"/>
      <c r="AD210" s="210"/>
      <c r="AE210" s="210"/>
      <c r="AF210" s="210"/>
      <c r="AG210" s="210" t="s">
        <v>297</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x14ac:dyDescent="0.2">
      <c r="A211" s="224" t="s">
        <v>287</v>
      </c>
      <c r="B211" s="225" t="s">
        <v>125</v>
      </c>
      <c r="C211" s="249" t="s">
        <v>126</v>
      </c>
      <c r="D211" s="226"/>
      <c r="E211" s="227"/>
      <c r="F211" s="228"/>
      <c r="G211" s="228">
        <f>SUMIF(AG212:AG214,"&lt;&gt;NOR",G212:G214)</f>
        <v>0</v>
      </c>
      <c r="H211" s="228"/>
      <c r="I211" s="228">
        <f>SUM(I212:I214)</f>
        <v>0</v>
      </c>
      <c r="J211" s="228"/>
      <c r="K211" s="228">
        <f>SUM(K212:K214)</f>
        <v>0</v>
      </c>
      <c r="L211" s="228"/>
      <c r="M211" s="228">
        <f>SUM(M212:M214)</f>
        <v>0</v>
      </c>
      <c r="N211" s="227"/>
      <c r="O211" s="227">
        <f>SUM(O212:O214)</f>
        <v>0</v>
      </c>
      <c r="P211" s="227"/>
      <c r="Q211" s="227">
        <f>SUM(Q212:Q214)</f>
        <v>0</v>
      </c>
      <c r="R211" s="228"/>
      <c r="S211" s="228"/>
      <c r="T211" s="229"/>
      <c r="U211" s="223"/>
      <c r="V211" s="223">
        <f>SUM(V212:V214)</f>
        <v>0</v>
      </c>
      <c r="W211" s="223"/>
      <c r="X211" s="223"/>
      <c r="Y211" s="223"/>
      <c r="AG211" t="s">
        <v>288</v>
      </c>
    </row>
    <row r="212" spans="1:60" outlineLevel="1" x14ac:dyDescent="0.2">
      <c r="A212" s="231">
        <v>109</v>
      </c>
      <c r="B212" s="232" t="s">
        <v>2531</v>
      </c>
      <c r="C212" s="250" t="s">
        <v>3299</v>
      </c>
      <c r="D212" s="233" t="s">
        <v>310</v>
      </c>
      <c r="E212" s="234">
        <v>10</v>
      </c>
      <c r="F212" s="235"/>
      <c r="G212" s="236">
        <f>ROUND(E212*F212,2)</f>
        <v>0</v>
      </c>
      <c r="H212" s="235"/>
      <c r="I212" s="236">
        <f>ROUND(E212*H212,2)</f>
        <v>0</v>
      </c>
      <c r="J212" s="235"/>
      <c r="K212" s="236">
        <f>ROUND(E212*J212,2)</f>
        <v>0</v>
      </c>
      <c r="L212" s="236">
        <v>21</v>
      </c>
      <c r="M212" s="236">
        <f>G212*(1+L212/100)</f>
        <v>0</v>
      </c>
      <c r="N212" s="234">
        <v>0</v>
      </c>
      <c r="O212" s="234">
        <f>ROUND(E212*N212,2)</f>
        <v>0</v>
      </c>
      <c r="P212" s="234">
        <v>0</v>
      </c>
      <c r="Q212" s="234">
        <f>ROUND(E212*P212,2)</f>
        <v>0</v>
      </c>
      <c r="R212" s="236"/>
      <c r="S212" s="236" t="s">
        <v>861</v>
      </c>
      <c r="T212" s="237" t="s">
        <v>294</v>
      </c>
      <c r="U212" s="220">
        <v>0</v>
      </c>
      <c r="V212" s="220">
        <f>ROUND(E212*U212,2)</f>
        <v>0</v>
      </c>
      <c r="W212" s="220"/>
      <c r="X212" s="220" t="s">
        <v>295</v>
      </c>
      <c r="Y212" s="220" t="s">
        <v>296</v>
      </c>
      <c r="Z212" s="210"/>
      <c r="AA212" s="210"/>
      <c r="AB212" s="210"/>
      <c r="AC212" s="210"/>
      <c r="AD212" s="210"/>
      <c r="AE212" s="210"/>
      <c r="AF212" s="210"/>
      <c r="AG212" s="210" t="s">
        <v>297</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2" x14ac:dyDescent="0.2">
      <c r="A213" s="217"/>
      <c r="B213" s="218"/>
      <c r="C213" s="255" t="s">
        <v>3300</v>
      </c>
      <c r="D213" s="248"/>
      <c r="E213" s="248"/>
      <c r="F213" s="248"/>
      <c r="G213" s="248"/>
      <c r="H213" s="220"/>
      <c r="I213" s="220"/>
      <c r="J213" s="220"/>
      <c r="K213" s="220"/>
      <c r="L213" s="220"/>
      <c r="M213" s="220"/>
      <c r="N213" s="219"/>
      <c r="O213" s="219"/>
      <c r="P213" s="219"/>
      <c r="Q213" s="219"/>
      <c r="R213" s="220"/>
      <c r="S213" s="220"/>
      <c r="T213" s="220"/>
      <c r="U213" s="220"/>
      <c r="V213" s="220"/>
      <c r="W213" s="220"/>
      <c r="X213" s="220"/>
      <c r="Y213" s="220"/>
      <c r="Z213" s="210"/>
      <c r="AA213" s="210"/>
      <c r="AB213" s="210"/>
      <c r="AC213" s="210"/>
      <c r="AD213" s="210"/>
      <c r="AE213" s="210"/>
      <c r="AF213" s="210"/>
      <c r="AG213" s="210" t="s">
        <v>300</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1" x14ac:dyDescent="0.2">
      <c r="A214" s="241">
        <v>110</v>
      </c>
      <c r="B214" s="242" t="s">
        <v>2533</v>
      </c>
      <c r="C214" s="254" t="s">
        <v>3301</v>
      </c>
      <c r="D214" s="243" t="s">
        <v>310</v>
      </c>
      <c r="E214" s="244">
        <v>1</v>
      </c>
      <c r="F214" s="245"/>
      <c r="G214" s="246">
        <f>ROUND(E214*F214,2)</f>
        <v>0</v>
      </c>
      <c r="H214" s="245"/>
      <c r="I214" s="246">
        <f>ROUND(E214*H214,2)</f>
        <v>0</v>
      </c>
      <c r="J214" s="245"/>
      <c r="K214" s="246">
        <f>ROUND(E214*J214,2)</f>
        <v>0</v>
      </c>
      <c r="L214" s="246">
        <v>21</v>
      </c>
      <c r="M214" s="246">
        <f>G214*(1+L214/100)</f>
        <v>0</v>
      </c>
      <c r="N214" s="244">
        <v>0</v>
      </c>
      <c r="O214" s="244">
        <f>ROUND(E214*N214,2)</f>
        <v>0</v>
      </c>
      <c r="P214" s="244">
        <v>0</v>
      </c>
      <c r="Q214" s="244">
        <f>ROUND(E214*P214,2)</f>
        <v>0</v>
      </c>
      <c r="R214" s="246"/>
      <c r="S214" s="246" t="s">
        <v>861</v>
      </c>
      <c r="T214" s="247" t="s">
        <v>294</v>
      </c>
      <c r="U214" s="220">
        <v>0</v>
      </c>
      <c r="V214" s="220">
        <f>ROUND(E214*U214,2)</f>
        <v>0</v>
      </c>
      <c r="W214" s="220"/>
      <c r="X214" s="220" t="s">
        <v>295</v>
      </c>
      <c r="Y214" s="220" t="s">
        <v>296</v>
      </c>
      <c r="Z214" s="210"/>
      <c r="AA214" s="210"/>
      <c r="AB214" s="210"/>
      <c r="AC214" s="210"/>
      <c r="AD214" s="210"/>
      <c r="AE214" s="210"/>
      <c r="AF214" s="210"/>
      <c r="AG214" s="210" t="s">
        <v>297</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x14ac:dyDescent="0.2">
      <c r="A215" s="224" t="s">
        <v>287</v>
      </c>
      <c r="B215" s="225" t="s">
        <v>127</v>
      </c>
      <c r="C215" s="249" t="s">
        <v>128</v>
      </c>
      <c r="D215" s="226"/>
      <c r="E215" s="227"/>
      <c r="F215" s="228"/>
      <c r="G215" s="228">
        <f>SUMIF(AG216:AG216,"&lt;&gt;NOR",G216:G216)</f>
        <v>0</v>
      </c>
      <c r="H215" s="228"/>
      <c r="I215" s="228">
        <f>SUM(I216:I216)</f>
        <v>0</v>
      </c>
      <c r="J215" s="228"/>
      <c r="K215" s="228">
        <f>SUM(K216:K216)</f>
        <v>0</v>
      </c>
      <c r="L215" s="228"/>
      <c r="M215" s="228">
        <f>SUM(M216:M216)</f>
        <v>0</v>
      </c>
      <c r="N215" s="227"/>
      <c r="O215" s="227">
        <f>SUM(O216:O216)</f>
        <v>0</v>
      </c>
      <c r="P215" s="227"/>
      <c r="Q215" s="227">
        <f>SUM(Q216:Q216)</f>
        <v>0</v>
      </c>
      <c r="R215" s="228"/>
      <c r="S215" s="228"/>
      <c r="T215" s="229"/>
      <c r="U215" s="223"/>
      <c r="V215" s="223">
        <f>SUM(V216:V216)</f>
        <v>0</v>
      </c>
      <c r="W215" s="223"/>
      <c r="X215" s="223"/>
      <c r="Y215" s="223"/>
      <c r="AG215" t="s">
        <v>288</v>
      </c>
    </row>
    <row r="216" spans="1:60" outlineLevel="1" x14ac:dyDescent="0.2">
      <c r="A216" s="241">
        <v>111</v>
      </c>
      <c r="B216" s="242" t="s">
        <v>3076</v>
      </c>
      <c r="C216" s="254" t="s">
        <v>3302</v>
      </c>
      <c r="D216" s="243" t="s">
        <v>310</v>
      </c>
      <c r="E216" s="244">
        <v>65</v>
      </c>
      <c r="F216" s="245"/>
      <c r="G216" s="246">
        <f>ROUND(E216*F216,2)</f>
        <v>0</v>
      </c>
      <c r="H216" s="245"/>
      <c r="I216" s="246">
        <f>ROUND(E216*H216,2)</f>
        <v>0</v>
      </c>
      <c r="J216" s="245"/>
      <c r="K216" s="246">
        <f>ROUND(E216*J216,2)</f>
        <v>0</v>
      </c>
      <c r="L216" s="246">
        <v>21</v>
      </c>
      <c r="M216" s="246">
        <f>G216*(1+L216/100)</f>
        <v>0</v>
      </c>
      <c r="N216" s="244">
        <v>0</v>
      </c>
      <c r="O216" s="244">
        <f>ROUND(E216*N216,2)</f>
        <v>0</v>
      </c>
      <c r="P216" s="244">
        <v>0</v>
      </c>
      <c r="Q216" s="244">
        <f>ROUND(E216*P216,2)</f>
        <v>0</v>
      </c>
      <c r="R216" s="246"/>
      <c r="S216" s="246" t="s">
        <v>861</v>
      </c>
      <c r="T216" s="247" t="s">
        <v>294</v>
      </c>
      <c r="U216" s="220">
        <v>0</v>
      </c>
      <c r="V216" s="220">
        <f>ROUND(E216*U216,2)</f>
        <v>0</v>
      </c>
      <c r="W216" s="220"/>
      <c r="X216" s="220" t="s">
        <v>295</v>
      </c>
      <c r="Y216" s="220" t="s">
        <v>296</v>
      </c>
      <c r="Z216" s="210"/>
      <c r="AA216" s="210"/>
      <c r="AB216" s="210"/>
      <c r="AC216" s="210"/>
      <c r="AD216" s="210"/>
      <c r="AE216" s="210"/>
      <c r="AF216" s="210"/>
      <c r="AG216" s="210" t="s">
        <v>297</v>
      </c>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x14ac:dyDescent="0.2">
      <c r="A217" s="224" t="s">
        <v>287</v>
      </c>
      <c r="B217" s="225" t="s">
        <v>129</v>
      </c>
      <c r="C217" s="249" t="s">
        <v>130</v>
      </c>
      <c r="D217" s="226"/>
      <c r="E217" s="227"/>
      <c r="F217" s="228"/>
      <c r="G217" s="228">
        <f>SUMIF(AG218:AG222,"&lt;&gt;NOR",G218:G222)</f>
        <v>0</v>
      </c>
      <c r="H217" s="228"/>
      <c r="I217" s="228">
        <f>SUM(I218:I222)</f>
        <v>0</v>
      </c>
      <c r="J217" s="228"/>
      <c r="K217" s="228">
        <f>SUM(K218:K222)</f>
        <v>0</v>
      </c>
      <c r="L217" s="228"/>
      <c r="M217" s="228">
        <f>SUM(M218:M222)</f>
        <v>0</v>
      </c>
      <c r="N217" s="227"/>
      <c r="O217" s="227">
        <f>SUM(O218:O222)</f>
        <v>0</v>
      </c>
      <c r="P217" s="227"/>
      <c r="Q217" s="227">
        <f>SUM(Q218:Q222)</f>
        <v>0</v>
      </c>
      <c r="R217" s="228"/>
      <c r="S217" s="228"/>
      <c r="T217" s="229"/>
      <c r="U217" s="223"/>
      <c r="V217" s="223">
        <f>SUM(V218:V222)</f>
        <v>0</v>
      </c>
      <c r="W217" s="223"/>
      <c r="X217" s="223"/>
      <c r="Y217" s="223"/>
      <c r="AG217" t="s">
        <v>288</v>
      </c>
    </row>
    <row r="218" spans="1:60" ht="22.5" outlineLevel="1" x14ac:dyDescent="0.2">
      <c r="A218" s="241">
        <v>112</v>
      </c>
      <c r="B218" s="242" t="s">
        <v>3078</v>
      </c>
      <c r="C218" s="254" t="s">
        <v>3303</v>
      </c>
      <c r="D218" s="243" t="s">
        <v>2347</v>
      </c>
      <c r="E218" s="244">
        <v>5</v>
      </c>
      <c r="F218" s="245"/>
      <c r="G218" s="246">
        <f>ROUND(E218*F218,2)</f>
        <v>0</v>
      </c>
      <c r="H218" s="245"/>
      <c r="I218" s="246">
        <f>ROUND(E218*H218,2)</f>
        <v>0</v>
      </c>
      <c r="J218" s="245"/>
      <c r="K218" s="246">
        <f>ROUND(E218*J218,2)</f>
        <v>0</v>
      </c>
      <c r="L218" s="246">
        <v>21</v>
      </c>
      <c r="M218" s="246">
        <f>G218*(1+L218/100)</f>
        <v>0</v>
      </c>
      <c r="N218" s="244">
        <v>0</v>
      </c>
      <c r="O218" s="244">
        <f>ROUND(E218*N218,2)</f>
        <v>0</v>
      </c>
      <c r="P218" s="244">
        <v>0</v>
      </c>
      <c r="Q218" s="244">
        <f>ROUND(E218*P218,2)</f>
        <v>0</v>
      </c>
      <c r="R218" s="246"/>
      <c r="S218" s="246" t="s">
        <v>861</v>
      </c>
      <c r="T218" s="247" t="s">
        <v>294</v>
      </c>
      <c r="U218" s="220">
        <v>0</v>
      </c>
      <c r="V218" s="220">
        <f>ROUND(E218*U218,2)</f>
        <v>0</v>
      </c>
      <c r="W218" s="220"/>
      <c r="X218" s="220" t="s">
        <v>295</v>
      </c>
      <c r="Y218" s="220" t="s">
        <v>296</v>
      </c>
      <c r="Z218" s="210"/>
      <c r="AA218" s="210"/>
      <c r="AB218" s="210"/>
      <c r="AC218" s="210"/>
      <c r="AD218" s="210"/>
      <c r="AE218" s="210"/>
      <c r="AF218" s="210"/>
      <c r="AG218" s="210" t="s">
        <v>297</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ht="22.5" outlineLevel="1" x14ac:dyDescent="0.2">
      <c r="A219" s="241">
        <v>113</v>
      </c>
      <c r="B219" s="242" t="s">
        <v>3080</v>
      </c>
      <c r="C219" s="254" t="s">
        <v>3304</v>
      </c>
      <c r="D219" s="243" t="s">
        <v>2347</v>
      </c>
      <c r="E219" s="244">
        <v>10</v>
      </c>
      <c r="F219" s="245"/>
      <c r="G219" s="246">
        <f>ROUND(E219*F219,2)</f>
        <v>0</v>
      </c>
      <c r="H219" s="245"/>
      <c r="I219" s="246">
        <f>ROUND(E219*H219,2)</f>
        <v>0</v>
      </c>
      <c r="J219" s="245"/>
      <c r="K219" s="246">
        <f>ROUND(E219*J219,2)</f>
        <v>0</v>
      </c>
      <c r="L219" s="246">
        <v>21</v>
      </c>
      <c r="M219" s="246">
        <f>G219*(1+L219/100)</f>
        <v>0</v>
      </c>
      <c r="N219" s="244">
        <v>0</v>
      </c>
      <c r="O219" s="244">
        <f>ROUND(E219*N219,2)</f>
        <v>0</v>
      </c>
      <c r="P219" s="244">
        <v>0</v>
      </c>
      <c r="Q219" s="244">
        <f>ROUND(E219*P219,2)</f>
        <v>0</v>
      </c>
      <c r="R219" s="246"/>
      <c r="S219" s="246" t="s">
        <v>861</v>
      </c>
      <c r="T219" s="247" t="s">
        <v>294</v>
      </c>
      <c r="U219" s="220">
        <v>0</v>
      </c>
      <c r="V219" s="220">
        <f>ROUND(E219*U219,2)</f>
        <v>0</v>
      </c>
      <c r="W219" s="220"/>
      <c r="X219" s="220" t="s">
        <v>295</v>
      </c>
      <c r="Y219" s="220" t="s">
        <v>296</v>
      </c>
      <c r="Z219" s="210"/>
      <c r="AA219" s="210"/>
      <c r="AB219" s="210"/>
      <c r="AC219" s="210"/>
      <c r="AD219" s="210"/>
      <c r="AE219" s="210"/>
      <c r="AF219" s="210"/>
      <c r="AG219" s="210" t="s">
        <v>297</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1" x14ac:dyDescent="0.2">
      <c r="A220" s="241">
        <v>114</v>
      </c>
      <c r="B220" s="242" t="s">
        <v>157</v>
      </c>
      <c r="C220" s="254" t="s">
        <v>3305</v>
      </c>
      <c r="D220" s="243" t="s">
        <v>1612</v>
      </c>
      <c r="E220" s="244">
        <v>1</v>
      </c>
      <c r="F220" s="245"/>
      <c r="G220" s="246">
        <f>ROUND(E220*F220,2)</f>
        <v>0</v>
      </c>
      <c r="H220" s="245"/>
      <c r="I220" s="246">
        <f>ROUND(E220*H220,2)</f>
        <v>0</v>
      </c>
      <c r="J220" s="245"/>
      <c r="K220" s="246">
        <f>ROUND(E220*J220,2)</f>
        <v>0</v>
      </c>
      <c r="L220" s="246">
        <v>21</v>
      </c>
      <c r="M220" s="246">
        <f>G220*(1+L220/100)</f>
        <v>0</v>
      </c>
      <c r="N220" s="244">
        <v>0</v>
      </c>
      <c r="O220" s="244">
        <f>ROUND(E220*N220,2)</f>
        <v>0</v>
      </c>
      <c r="P220" s="244">
        <v>0</v>
      </c>
      <c r="Q220" s="244">
        <f>ROUND(E220*P220,2)</f>
        <v>0</v>
      </c>
      <c r="R220" s="246"/>
      <c r="S220" s="246" t="s">
        <v>861</v>
      </c>
      <c r="T220" s="247" t="s">
        <v>294</v>
      </c>
      <c r="U220" s="220">
        <v>0</v>
      </c>
      <c r="V220" s="220">
        <f>ROUND(E220*U220,2)</f>
        <v>0</v>
      </c>
      <c r="W220" s="220"/>
      <c r="X220" s="220" t="s">
        <v>295</v>
      </c>
      <c r="Y220" s="220" t="s">
        <v>296</v>
      </c>
      <c r="Z220" s="210"/>
      <c r="AA220" s="210"/>
      <c r="AB220" s="210"/>
      <c r="AC220" s="210"/>
      <c r="AD220" s="210"/>
      <c r="AE220" s="210"/>
      <c r="AF220" s="210"/>
      <c r="AG220" s="210" t="s">
        <v>297</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1" x14ac:dyDescent="0.2">
      <c r="A221" s="241">
        <v>115</v>
      </c>
      <c r="B221" s="242" t="s">
        <v>159</v>
      </c>
      <c r="C221" s="254" t="s">
        <v>3306</v>
      </c>
      <c r="D221" s="243" t="s">
        <v>291</v>
      </c>
      <c r="E221" s="244">
        <v>1</v>
      </c>
      <c r="F221" s="245"/>
      <c r="G221" s="246">
        <f>ROUND(E221*F221,2)</f>
        <v>0</v>
      </c>
      <c r="H221" s="245"/>
      <c r="I221" s="246">
        <f>ROUND(E221*H221,2)</f>
        <v>0</v>
      </c>
      <c r="J221" s="245"/>
      <c r="K221" s="246">
        <f>ROUND(E221*J221,2)</f>
        <v>0</v>
      </c>
      <c r="L221" s="246">
        <v>21</v>
      </c>
      <c r="M221" s="246">
        <f>G221*(1+L221/100)</f>
        <v>0</v>
      </c>
      <c r="N221" s="244">
        <v>0</v>
      </c>
      <c r="O221" s="244">
        <f>ROUND(E221*N221,2)</f>
        <v>0</v>
      </c>
      <c r="P221" s="244">
        <v>0</v>
      </c>
      <c r="Q221" s="244">
        <f>ROUND(E221*P221,2)</f>
        <v>0</v>
      </c>
      <c r="R221" s="246"/>
      <c r="S221" s="246" t="s">
        <v>861</v>
      </c>
      <c r="T221" s="247" t="s">
        <v>294</v>
      </c>
      <c r="U221" s="220">
        <v>0</v>
      </c>
      <c r="V221" s="220">
        <f>ROUND(E221*U221,2)</f>
        <v>0</v>
      </c>
      <c r="W221" s="220"/>
      <c r="X221" s="220" t="s">
        <v>295</v>
      </c>
      <c r="Y221" s="220" t="s">
        <v>296</v>
      </c>
      <c r="Z221" s="210"/>
      <c r="AA221" s="210"/>
      <c r="AB221" s="210"/>
      <c r="AC221" s="210"/>
      <c r="AD221" s="210"/>
      <c r="AE221" s="210"/>
      <c r="AF221" s="210"/>
      <c r="AG221" s="210" t="s">
        <v>297</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1" x14ac:dyDescent="0.2">
      <c r="A222" s="231">
        <v>116</v>
      </c>
      <c r="B222" s="232" t="s">
        <v>161</v>
      </c>
      <c r="C222" s="250" t="s">
        <v>3307</v>
      </c>
      <c r="D222" s="233" t="s">
        <v>291</v>
      </c>
      <c r="E222" s="234">
        <v>1</v>
      </c>
      <c r="F222" s="235"/>
      <c r="G222" s="236">
        <f>ROUND(E222*F222,2)</f>
        <v>0</v>
      </c>
      <c r="H222" s="235"/>
      <c r="I222" s="236">
        <f>ROUND(E222*H222,2)</f>
        <v>0</v>
      </c>
      <c r="J222" s="235"/>
      <c r="K222" s="236">
        <f>ROUND(E222*J222,2)</f>
        <v>0</v>
      </c>
      <c r="L222" s="236">
        <v>21</v>
      </c>
      <c r="M222" s="236">
        <f>G222*(1+L222/100)</f>
        <v>0</v>
      </c>
      <c r="N222" s="234">
        <v>0</v>
      </c>
      <c r="O222" s="234">
        <f>ROUND(E222*N222,2)</f>
        <v>0</v>
      </c>
      <c r="P222" s="234">
        <v>0</v>
      </c>
      <c r="Q222" s="234">
        <f>ROUND(E222*P222,2)</f>
        <v>0</v>
      </c>
      <c r="R222" s="236"/>
      <c r="S222" s="236" t="s">
        <v>861</v>
      </c>
      <c r="T222" s="237" t="s">
        <v>294</v>
      </c>
      <c r="U222" s="220">
        <v>0</v>
      </c>
      <c r="V222" s="220">
        <f>ROUND(E222*U222,2)</f>
        <v>0</v>
      </c>
      <c r="W222" s="220"/>
      <c r="X222" s="220" t="s">
        <v>664</v>
      </c>
      <c r="Y222" s="220" t="s">
        <v>296</v>
      </c>
      <c r="Z222" s="210"/>
      <c r="AA222" s="210"/>
      <c r="AB222" s="210"/>
      <c r="AC222" s="210"/>
      <c r="AD222" s="210"/>
      <c r="AE222" s="210"/>
      <c r="AF222" s="210"/>
      <c r="AG222" s="210" t="s">
        <v>665</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x14ac:dyDescent="0.2">
      <c r="A223" s="3"/>
      <c r="B223" s="4"/>
      <c r="C223" s="256"/>
      <c r="D223" s="6"/>
      <c r="E223" s="3"/>
      <c r="F223" s="3"/>
      <c r="G223" s="3"/>
      <c r="H223" s="3"/>
      <c r="I223" s="3"/>
      <c r="J223" s="3"/>
      <c r="K223" s="3"/>
      <c r="L223" s="3"/>
      <c r="M223" s="3"/>
      <c r="N223" s="3"/>
      <c r="O223" s="3"/>
      <c r="P223" s="3"/>
      <c r="Q223" s="3"/>
      <c r="R223" s="3"/>
      <c r="S223" s="3"/>
      <c r="T223" s="3"/>
      <c r="U223" s="3"/>
      <c r="V223" s="3"/>
      <c r="W223" s="3"/>
      <c r="X223" s="3"/>
      <c r="Y223" s="3"/>
      <c r="AE223">
        <v>12</v>
      </c>
      <c r="AF223">
        <v>21</v>
      </c>
      <c r="AG223" t="s">
        <v>273</v>
      </c>
    </row>
    <row r="224" spans="1:60" x14ac:dyDescent="0.2">
      <c r="A224" s="213"/>
      <c r="B224" s="214" t="s">
        <v>29</v>
      </c>
      <c r="C224" s="257"/>
      <c r="D224" s="215"/>
      <c r="E224" s="216"/>
      <c r="F224" s="216"/>
      <c r="G224" s="230">
        <f>G8+G50+G58+G73+G78+G93+G99+G113+G128+G131+G140+G156+G172+G195+G207+G211+G215+G217</f>
        <v>0</v>
      </c>
      <c r="H224" s="3"/>
      <c r="I224" s="3"/>
      <c r="J224" s="3"/>
      <c r="K224" s="3"/>
      <c r="L224" s="3"/>
      <c r="M224" s="3"/>
      <c r="N224" s="3"/>
      <c r="O224" s="3"/>
      <c r="P224" s="3"/>
      <c r="Q224" s="3"/>
      <c r="R224" s="3"/>
      <c r="S224" s="3"/>
      <c r="T224" s="3"/>
      <c r="U224" s="3"/>
      <c r="V224" s="3"/>
      <c r="W224" s="3"/>
      <c r="X224" s="3"/>
      <c r="Y224" s="3"/>
      <c r="AE224">
        <f>SUMIF(L7:L222,AE223,G7:G222)</f>
        <v>0</v>
      </c>
      <c r="AF224">
        <f>SUMIF(L7:L222,AF223,G7:G222)</f>
        <v>0</v>
      </c>
      <c r="AG224" t="s">
        <v>2161</v>
      </c>
    </row>
    <row r="225" spans="3:33" x14ac:dyDescent="0.2">
      <c r="C225" s="258"/>
      <c r="D225" s="10"/>
      <c r="AG225" t="s">
        <v>2162</v>
      </c>
    </row>
    <row r="226" spans="3:33" x14ac:dyDescent="0.2">
      <c r="D226" s="10"/>
    </row>
    <row r="227" spans="3:33" x14ac:dyDescent="0.2">
      <c r="D227" s="10"/>
    </row>
    <row r="228" spans="3:33" x14ac:dyDescent="0.2">
      <c r="D228" s="10"/>
    </row>
    <row r="229" spans="3:33" x14ac:dyDescent="0.2">
      <c r="D229" s="10"/>
    </row>
    <row r="230" spans="3:33" x14ac:dyDescent="0.2">
      <c r="D230" s="10"/>
    </row>
    <row r="231" spans="3:33" x14ac:dyDescent="0.2">
      <c r="D231" s="10"/>
    </row>
    <row r="232" spans="3:33" x14ac:dyDescent="0.2">
      <c r="D232" s="10"/>
    </row>
    <row r="233" spans="3:33" x14ac:dyDescent="0.2">
      <c r="D233" s="10"/>
    </row>
    <row r="234" spans="3:33" x14ac:dyDescent="0.2">
      <c r="D234" s="10"/>
    </row>
    <row r="235" spans="3:33" x14ac:dyDescent="0.2">
      <c r="D235" s="10"/>
    </row>
    <row r="236" spans="3:33" x14ac:dyDescent="0.2">
      <c r="D236" s="10"/>
    </row>
    <row r="237" spans="3:33" x14ac:dyDescent="0.2">
      <c r="D237" s="10"/>
    </row>
    <row r="238" spans="3:33" x14ac:dyDescent="0.2">
      <c r="D238" s="10"/>
    </row>
    <row r="239" spans="3:33" x14ac:dyDescent="0.2">
      <c r="D239" s="10"/>
    </row>
    <row r="240" spans="3:33"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2TSXL8zcb0oq69tYyzeaHfaGRHHfeRvJU86iuVzucmpsgMVKp9dmS0xo6UNFjOyICH5+QD2GqOa/Lyf46Lfwyw==" saltValue="n7ias2xxsADs30DXR2i3Zg==" spinCount="100000" sheet="1" formatRows="0"/>
  <mergeCells count="85">
    <mergeCell ref="C213:G213"/>
    <mergeCell ref="C197:G197"/>
    <mergeCell ref="C198:G198"/>
    <mergeCell ref="C199:G199"/>
    <mergeCell ref="C203:G203"/>
    <mergeCell ref="C204:G204"/>
    <mergeCell ref="C205:G205"/>
    <mergeCell ref="C183:G183"/>
    <mergeCell ref="C185:G185"/>
    <mergeCell ref="C186:G186"/>
    <mergeCell ref="C187:G187"/>
    <mergeCell ref="C188:G188"/>
    <mergeCell ref="C189:G189"/>
    <mergeCell ref="C175:G175"/>
    <mergeCell ref="C176:G176"/>
    <mergeCell ref="C179:G179"/>
    <mergeCell ref="C180:G180"/>
    <mergeCell ref="C181:G181"/>
    <mergeCell ref="C182:G182"/>
    <mergeCell ref="C163:G163"/>
    <mergeCell ref="C164:G164"/>
    <mergeCell ref="C165:G165"/>
    <mergeCell ref="C166:G166"/>
    <mergeCell ref="C167:G167"/>
    <mergeCell ref="C174:G174"/>
    <mergeCell ref="C149:G149"/>
    <mergeCell ref="C150:G150"/>
    <mergeCell ref="C151:G151"/>
    <mergeCell ref="C158:G158"/>
    <mergeCell ref="C159:G159"/>
    <mergeCell ref="C160:G160"/>
    <mergeCell ref="C136:G136"/>
    <mergeCell ref="C142:G142"/>
    <mergeCell ref="C143:G143"/>
    <mergeCell ref="C144:G144"/>
    <mergeCell ref="C147:G147"/>
    <mergeCell ref="C148:G148"/>
    <mergeCell ref="C102:G102"/>
    <mergeCell ref="C115:G115"/>
    <mergeCell ref="C116:G116"/>
    <mergeCell ref="C133:G133"/>
    <mergeCell ref="C134:G134"/>
    <mergeCell ref="C135:G135"/>
    <mergeCell ref="C60:G60"/>
    <mergeCell ref="C61:G61"/>
    <mergeCell ref="C80:G80"/>
    <mergeCell ref="C81:G81"/>
    <mergeCell ref="C95:G95"/>
    <mergeCell ref="C101:G101"/>
    <mergeCell ref="C45:G45"/>
    <mergeCell ref="C46:G46"/>
    <mergeCell ref="C48:G48"/>
    <mergeCell ref="C49:G49"/>
    <mergeCell ref="C52:G52"/>
    <mergeCell ref="C53:G53"/>
    <mergeCell ref="C31:G31"/>
    <mergeCell ref="C35:G35"/>
    <mergeCell ref="C39:G39"/>
    <mergeCell ref="C40:G40"/>
    <mergeCell ref="C42:G42"/>
    <mergeCell ref="C43:G43"/>
    <mergeCell ref="C24:G24"/>
    <mergeCell ref="C25:G25"/>
    <mergeCell ref="C26:G26"/>
    <mergeCell ref="C27:G27"/>
    <mergeCell ref="C29:G29"/>
    <mergeCell ref="C30:G30"/>
    <mergeCell ref="C18:G18"/>
    <mergeCell ref="C19:G19"/>
    <mergeCell ref="C20:G20"/>
    <mergeCell ref="C21:G21"/>
    <mergeCell ref="C22:G22"/>
    <mergeCell ref="C23:G23"/>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63</v>
      </c>
      <c r="C4" s="202" t="s">
        <v>64</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244</v>
      </c>
      <c r="C8" s="249" t="s">
        <v>245</v>
      </c>
      <c r="D8" s="226"/>
      <c r="E8" s="227"/>
      <c r="F8" s="228"/>
      <c r="G8" s="228">
        <f>SUMIF(AG9:AG43,"&lt;&gt;NOR",G9:G43)</f>
        <v>0</v>
      </c>
      <c r="H8" s="228"/>
      <c r="I8" s="228">
        <f>SUM(I9:I43)</f>
        <v>0</v>
      </c>
      <c r="J8" s="228"/>
      <c r="K8" s="228">
        <f>SUM(K9:K43)</f>
        <v>0</v>
      </c>
      <c r="L8" s="228"/>
      <c r="M8" s="228">
        <f>SUM(M9:M43)</f>
        <v>0</v>
      </c>
      <c r="N8" s="227"/>
      <c r="O8" s="227">
        <f>SUM(O9:O43)</f>
        <v>0</v>
      </c>
      <c r="P8" s="227"/>
      <c r="Q8" s="227">
        <f>SUM(Q9:Q43)</f>
        <v>0</v>
      </c>
      <c r="R8" s="228"/>
      <c r="S8" s="228"/>
      <c r="T8" s="229"/>
      <c r="U8" s="223"/>
      <c r="V8" s="223">
        <f>SUM(V9:V43)</f>
        <v>0</v>
      </c>
      <c r="W8" s="223"/>
      <c r="X8" s="223"/>
      <c r="Y8" s="223"/>
      <c r="AG8" t="s">
        <v>288</v>
      </c>
    </row>
    <row r="9" spans="1:60" outlineLevel="1" x14ac:dyDescent="0.2">
      <c r="A9" s="241">
        <v>1</v>
      </c>
      <c r="B9" s="242" t="s">
        <v>2767</v>
      </c>
      <c r="C9" s="254" t="s">
        <v>142</v>
      </c>
      <c r="D9" s="243"/>
      <c r="E9" s="244">
        <v>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2106</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2769</v>
      </c>
      <c r="C10" s="254" t="s">
        <v>3006</v>
      </c>
      <c r="D10" s="243" t="s">
        <v>335</v>
      </c>
      <c r="E10" s="244">
        <v>50</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2106</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2771</v>
      </c>
      <c r="C11" s="254" t="s">
        <v>3308</v>
      </c>
      <c r="D11" s="243" t="s">
        <v>335</v>
      </c>
      <c r="E11" s="244">
        <v>200</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2106</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2773</v>
      </c>
      <c r="C12" s="254" t="s">
        <v>3019</v>
      </c>
      <c r="D12" s="243" t="s">
        <v>2337</v>
      </c>
      <c r="E12" s="244">
        <v>12</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2106</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2775</v>
      </c>
      <c r="C13" s="254" t="s">
        <v>3020</v>
      </c>
      <c r="D13" s="243" t="s">
        <v>2337</v>
      </c>
      <c r="E13" s="244">
        <v>14</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2106</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2777</v>
      </c>
      <c r="C14" s="254" t="s">
        <v>3309</v>
      </c>
      <c r="D14" s="243"/>
      <c r="E14" s="244">
        <v>0</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2106</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2779</v>
      </c>
      <c r="C15" s="254" t="s">
        <v>3310</v>
      </c>
      <c r="D15" s="243" t="s">
        <v>2337</v>
      </c>
      <c r="E15" s="244">
        <v>6</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2106</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2781</v>
      </c>
      <c r="C16" s="254" t="s">
        <v>3311</v>
      </c>
      <c r="D16" s="243" t="s">
        <v>2337</v>
      </c>
      <c r="E16" s="244">
        <v>6</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2106</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2752</v>
      </c>
      <c r="C17" s="254" t="s">
        <v>3312</v>
      </c>
      <c r="D17" s="243" t="s">
        <v>2337</v>
      </c>
      <c r="E17" s="244">
        <v>6</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2106</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2783</v>
      </c>
      <c r="C18" s="254" t="s">
        <v>3313</v>
      </c>
      <c r="D18" s="243" t="s">
        <v>2337</v>
      </c>
      <c r="E18" s="244">
        <v>6</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664</v>
      </c>
      <c r="Y18" s="220" t="s">
        <v>296</v>
      </c>
      <c r="Z18" s="210"/>
      <c r="AA18" s="210"/>
      <c r="AB18" s="210"/>
      <c r="AC18" s="210"/>
      <c r="AD18" s="210"/>
      <c r="AE18" s="210"/>
      <c r="AF18" s="210"/>
      <c r="AG18" s="210" t="s">
        <v>665</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11</v>
      </c>
      <c r="B19" s="242" t="s">
        <v>2756</v>
      </c>
      <c r="C19" s="254" t="s">
        <v>3314</v>
      </c>
      <c r="D19" s="243" t="s">
        <v>2337</v>
      </c>
      <c r="E19" s="244">
        <v>6</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2106</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12</v>
      </c>
      <c r="B20" s="242" t="s">
        <v>2786</v>
      </c>
      <c r="C20" s="254" t="s">
        <v>3315</v>
      </c>
      <c r="D20" s="243" t="s">
        <v>2337</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2106</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13</v>
      </c>
      <c r="B21" s="242" t="s">
        <v>2788</v>
      </c>
      <c r="C21" s="254" t="s">
        <v>158</v>
      </c>
      <c r="D21" s="243"/>
      <c r="E21" s="244">
        <v>0</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2106</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14</v>
      </c>
      <c r="B22" s="242" t="s">
        <v>2790</v>
      </c>
      <c r="C22" s="254" t="s">
        <v>3316</v>
      </c>
      <c r="D22" s="243" t="s">
        <v>335</v>
      </c>
      <c r="E22" s="244">
        <v>160</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2106</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15</v>
      </c>
      <c r="B23" s="242" t="s">
        <v>2762</v>
      </c>
      <c r="C23" s="254" t="s">
        <v>3317</v>
      </c>
      <c r="D23" s="243" t="s">
        <v>2337</v>
      </c>
      <c r="E23" s="244">
        <v>7</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2106</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16</v>
      </c>
      <c r="B24" s="242" t="s">
        <v>2763</v>
      </c>
      <c r="C24" s="254" t="s">
        <v>3318</v>
      </c>
      <c r="D24" s="243" t="s">
        <v>2337</v>
      </c>
      <c r="E24" s="244">
        <v>4</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2106</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17</v>
      </c>
      <c r="B25" s="242" t="s">
        <v>2952</v>
      </c>
      <c r="C25" s="254" t="s">
        <v>3319</v>
      </c>
      <c r="D25" s="243" t="s">
        <v>335</v>
      </c>
      <c r="E25" s="244">
        <v>200</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2106</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18</v>
      </c>
      <c r="B26" s="242" t="s">
        <v>2796</v>
      </c>
      <c r="C26" s="254" t="s">
        <v>3320</v>
      </c>
      <c r="D26" s="243" t="s">
        <v>335</v>
      </c>
      <c r="E26" s="244">
        <v>200</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2106</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19</v>
      </c>
      <c r="B27" s="242" t="s">
        <v>2799</v>
      </c>
      <c r="C27" s="254" t="s">
        <v>3099</v>
      </c>
      <c r="D27" s="243" t="s">
        <v>335</v>
      </c>
      <c r="E27" s="244">
        <v>14</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2106</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20</v>
      </c>
      <c r="B28" s="242" t="s">
        <v>2801</v>
      </c>
      <c r="C28" s="254" t="s">
        <v>3101</v>
      </c>
      <c r="D28" s="243" t="s">
        <v>335</v>
      </c>
      <c r="E28" s="244">
        <v>175</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2106</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1">
        <v>21</v>
      </c>
      <c r="B29" s="242" t="s">
        <v>2803</v>
      </c>
      <c r="C29" s="254" t="s">
        <v>3090</v>
      </c>
      <c r="D29" s="243" t="s">
        <v>2337</v>
      </c>
      <c r="E29" s="244">
        <v>16</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2106</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22</v>
      </c>
      <c r="B30" s="242" t="s">
        <v>2958</v>
      </c>
      <c r="C30" s="254" t="s">
        <v>3092</v>
      </c>
      <c r="D30" s="243" t="s">
        <v>2337</v>
      </c>
      <c r="E30" s="244">
        <v>14</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2106</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23</v>
      </c>
      <c r="B31" s="242" t="s">
        <v>2335</v>
      </c>
      <c r="C31" s="254" t="s">
        <v>3085</v>
      </c>
      <c r="D31" s="243" t="s">
        <v>2337</v>
      </c>
      <c r="E31" s="244">
        <v>7</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2106</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24</v>
      </c>
      <c r="B32" s="242" t="s">
        <v>2339</v>
      </c>
      <c r="C32" s="254" t="s">
        <v>115</v>
      </c>
      <c r="D32" s="243"/>
      <c r="E32" s="244">
        <v>0</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2106</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25</v>
      </c>
      <c r="B33" s="242" t="s">
        <v>2341</v>
      </c>
      <c r="C33" s="254" t="s">
        <v>3321</v>
      </c>
      <c r="D33" s="243" t="s">
        <v>1120</v>
      </c>
      <c r="E33" s="244">
        <v>1</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2106</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26</v>
      </c>
      <c r="B34" s="242" t="s">
        <v>2963</v>
      </c>
      <c r="C34" s="254" t="s">
        <v>3322</v>
      </c>
      <c r="D34" s="243" t="s">
        <v>2939</v>
      </c>
      <c r="E34" s="244">
        <v>1</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2106</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27</v>
      </c>
      <c r="B35" s="242" t="s">
        <v>2965</v>
      </c>
      <c r="C35" s="254" t="s">
        <v>3113</v>
      </c>
      <c r="D35" s="243" t="s">
        <v>2347</v>
      </c>
      <c r="E35" s="244">
        <v>6</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2106</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28</v>
      </c>
      <c r="B36" s="242" t="s">
        <v>2967</v>
      </c>
      <c r="C36" s="254" t="s">
        <v>3323</v>
      </c>
      <c r="D36" s="243" t="s">
        <v>2347</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2106</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29</v>
      </c>
      <c r="B37" s="242" t="s">
        <v>2969</v>
      </c>
      <c r="C37" s="254" t="s">
        <v>3117</v>
      </c>
      <c r="D37" s="243" t="s">
        <v>2347</v>
      </c>
      <c r="E37" s="244">
        <v>5</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2106</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30</v>
      </c>
      <c r="B38" s="242" t="s">
        <v>2971</v>
      </c>
      <c r="C38" s="254" t="s">
        <v>3324</v>
      </c>
      <c r="D38" s="243" t="s">
        <v>2347</v>
      </c>
      <c r="E38" s="244">
        <v>3</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2106</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31</v>
      </c>
      <c r="B39" s="242" t="s">
        <v>2822</v>
      </c>
      <c r="C39" s="254" t="s">
        <v>3120</v>
      </c>
      <c r="D39" s="243" t="s">
        <v>3121</v>
      </c>
      <c r="E39" s="244">
        <v>2</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2106</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32</v>
      </c>
      <c r="B40" s="242" t="s">
        <v>2974</v>
      </c>
      <c r="C40" s="254" t="s">
        <v>3325</v>
      </c>
      <c r="D40" s="243" t="s">
        <v>2939</v>
      </c>
      <c r="E40" s="244">
        <v>1</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2106</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33</v>
      </c>
      <c r="B41" s="242" t="s">
        <v>2731</v>
      </c>
      <c r="C41" s="254" t="s">
        <v>2732</v>
      </c>
      <c r="D41" s="243" t="s">
        <v>2145</v>
      </c>
      <c r="E41" s="244">
        <v>5</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293</v>
      </c>
      <c r="T41" s="247" t="s">
        <v>294</v>
      </c>
      <c r="U41" s="220">
        <v>0</v>
      </c>
      <c r="V41" s="220">
        <f>ROUND(E41*U41,2)</f>
        <v>0</v>
      </c>
      <c r="W41" s="220"/>
      <c r="X41" s="220" t="s">
        <v>2155</v>
      </c>
      <c r="Y41" s="220" t="s">
        <v>296</v>
      </c>
      <c r="Z41" s="210"/>
      <c r="AA41" s="210"/>
      <c r="AB41" s="210"/>
      <c r="AC41" s="210"/>
      <c r="AD41" s="210"/>
      <c r="AE41" s="210"/>
      <c r="AF41" s="210"/>
      <c r="AG41" s="210" t="s">
        <v>2156</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34</v>
      </c>
      <c r="B42" s="242" t="s">
        <v>2827</v>
      </c>
      <c r="C42" s="254" t="s">
        <v>3125</v>
      </c>
      <c r="D42" s="243" t="s">
        <v>1120</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2106</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31">
        <v>35</v>
      </c>
      <c r="B43" s="232" t="s">
        <v>2829</v>
      </c>
      <c r="C43" s="250" t="s">
        <v>3126</v>
      </c>
      <c r="D43" s="233" t="s">
        <v>1120</v>
      </c>
      <c r="E43" s="234">
        <v>1</v>
      </c>
      <c r="F43" s="235"/>
      <c r="G43" s="236">
        <f>ROUND(E43*F43,2)</f>
        <v>0</v>
      </c>
      <c r="H43" s="235"/>
      <c r="I43" s="236">
        <f>ROUND(E43*H43,2)</f>
        <v>0</v>
      </c>
      <c r="J43" s="235"/>
      <c r="K43" s="236">
        <f>ROUND(E43*J43,2)</f>
        <v>0</v>
      </c>
      <c r="L43" s="236">
        <v>21</v>
      </c>
      <c r="M43" s="236">
        <f>G43*(1+L43/100)</f>
        <v>0</v>
      </c>
      <c r="N43" s="234">
        <v>0</v>
      </c>
      <c r="O43" s="234">
        <f>ROUND(E43*N43,2)</f>
        <v>0</v>
      </c>
      <c r="P43" s="234">
        <v>0</v>
      </c>
      <c r="Q43" s="234">
        <f>ROUND(E43*P43,2)</f>
        <v>0</v>
      </c>
      <c r="R43" s="236"/>
      <c r="S43" s="236" t="s">
        <v>861</v>
      </c>
      <c r="T43" s="237" t="s">
        <v>294</v>
      </c>
      <c r="U43" s="220">
        <v>0</v>
      </c>
      <c r="V43" s="220">
        <f>ROUND(E43*U43,2)</f>
        <v>0</v>
      </c>
      <c r="W43" s="220"/>
      <c r="X43" s="220" t="s">
        <v>295</v>
      </c>
      <c r="Y43" s="220" t="s">
        <v>296</v>
      </c>
      <c r="Z43" s="210"/>
      <c r="AA43" s="210"/>
      <c r="AB43" s="210"/>
      <c r="AC43" s="210"/>
      <c r="AD43" s="210"/>
      <c r="AE43" s="210"/>
      <c r="AF43" s="210"/>
      <c r="AG43" s="210" t="s">
        <v>2106</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x14ac:dyDescent="0.2">
      <c r="A44" s="3"/>
      <c r="B44" s="4"/>
      <c r="C44" s="256"/>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213"/>
      <c r="B45" s="214" t="s">
        <v>29</v>
      </c>
      <c r="C45" s="257"/>
      <c r="D45" s="215"/>
      <c r="E45" s="216"/>
      <c r="F45" s="216"/>
      <c r="G45" s="230">
        <f>G8</f>
        <v>0</v>
      </c>
      <c r="H45" s="3"/>
      <c r="I45" s="3"/>
      <c r="J45" s="3"/>
      <c r="K45" s="3"/>
      <c r="L45" s="3"/>
      <c r="M45" s="3"/>
      <c r="N45" s="3"/>
      <c r="O45" s="3"/>
      <c r="P45" s="3"/>
      <c r="Q45" s="3"/>
      <c r="R45" s="3"/>
      <c r="S45" s="3"/>
      <c r="T45" s="3"/>
      <c r="U45" s="3"/>
      <c r="V45" s="3"/>
      <c r="W45" s="3"/>
      <c r="X45" s="3"/>
      <c r="Y45" s="3"/>
      <c r="AE45">
        <f>SUMIF(L7:L43,AE44,G7:G43)</f>
        <v>0</v>
      </c>
      <c r="AF45">
        <f>SUMIF(L7:L43,AF44,G7:G43)</f>
        <v>0</v>
      </c>
      <c r="AG45" t="s">
        <v>2161</v>
      </c>
    </row>
    <row r="46" spans="1:60" x14ac:dyDescent="0.2">
      <c r="C46" s="258"/>
      <c r="D46" s="10"/>
      <c r="AG46" t="s">
        <v>2162</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nQeWbczTkHeYOPDnWYzpD2Z/L9Ky1cGTUnReYI8+Ff45Kq+4q+DglKKK77fT71OyvwEKEn1TqykSmPpgmYCg==" saltValue="tpvp0IiedpfLyv4Q+PeKF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65</v>
      </c>
      <c r="C4" s="202" t="s">
        <v>66</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SUMIF(AG9:AG38,"&lt;&gt;NOR",G9:G38)</f>
        <v>0</v>
      </c>
      <c r="H8" s="228"/>
      <c r="I8" s="228">
        <f>SUM(I9:I38)</f>
        <v>0</v>
      </c>
      <c r="J8" s="228"/>
      <c r="K8" s="228">
        <f>SUM(K9:K38)</f>
        <v>0</v>
      </c>
      <c r="L8" s="228"/>
      <c r="M8" s="228">
        <f>SUM(M9:M38)</f>
        <v>0</v>
      </c>
      <c r="N8" s="227"/>
      <c r="O8" s="227">
        <f>SUM(O9:O38)</f>
        <v>6.42</v>
      </c>
      <c r="P8" s="227"/>
      <c r="Q8" s="227">
        <f>SUM(Q9:Q38)</f>
        <v>0</v>
      </c>
      <c r="R8" s="228"/>
      <c r="S8" s="228"/>
      <c r="T8" s="229"/>
      <c r="U8" s="223"/>
      <c r="V8" s="223">
        <f>SUM(V9:V38)</f>
        <v>337.52000000000004</v>
      </c>
      <c r="W8" s="223"/>
      <c r="X8" s="223"/>
      <c r="Y8" s="223"/>
      <c r="AG8" t="s">
        <v>288</v>
      </c>
    </row>
    <row r="9" spans="1:60" outlineLevel="1" x14ac:dyDescent="0.2">
      <c r="A9" s="231">
        <v>1</v>
      </c>
      <c r="B9" s="232" t="s">
        <v>3326</v>
      </c>
      <c r="C9" s="250" t="s">
        <v>3327</v>
      </c>
      <c r="D9" s="233" t="s">
        <v>343</v>
      </c>
      <c r="E9" s="234">
        <v>98.3</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2.2490000000000001</v>
      </c>
      <c r="V9" s="220">
        <f>ROUND(E9*U9,2)</f>
        <v>221.08</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1" t="s">
        <v>3328</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210"/>
      <c r="BC10" s="210"/>
      <c r="BD10" s="210"/>
      <c r="BE10" s="210"/>
      <c r="BF10" s="210"/>
      <c r="BG10" s="210"/>
      <c r="BH10" s="210"/>
    </row>
    <row r="11" spans="1:60" ht="22.5" outlineLevel="2" x14ac:dyDescent="0.2">
      <c r="A11" s="217"/>
      <c r="B11" s="218"/>
      <c r="C11" s="252" t="s">
        <v>3328</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urovnáním dna do předepsaného profilu a spádu, s případně nutným přemístěním výkopku ve výkopišti a dále buď s přemístěním výkopku na přilehlém terénu na vzdálenost do 3 m od kraje jámy nebo s naložením na dopravní prostředek</v>
      </c>
      <c r="BB11" s="210"/>
      <c r="BC11" s="210"/>
      <c r="BD11" s="210"/>
      <c r="BE11" s="210"/>
      <c r="BF11" s="210"/>
      <c r="BG11" s="210"/>
      <c r="BH11" s="210"/>
    </row>
    <row r="12" spans="1:60" outlineLevel="1" x14ac:dyDescent="0.2">
      <c r="A12" s="241">
        <v>2</v>
      </c>
      <c r="B12" s="242" t="s">
        <v>2769</v>
      </c>
      <c r="C12" s="254" t="s">
        <v>3329</v>
      </c>
      <c r="D12" s="243" t="s">
        <v>343</v>
      </c>
      <c r="E12" s="244">
        <v>98.3</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31">
        <v>3</v>
      </c>
      <c r="B13" s="232" t="s">
        <v>2304</v>
      </c>
      <c r="C13" s="250" t="s">
        <v>2305</v>
      </c>
      <c r="D13" s="233" t="s">
        <v>343</v>
      </c>
      <c r="E13" s="234">
        <v>33.6</v>
      </c>
      <c r="F13" s="235"/>
      <c r="G13" s="236">
        <f>ROUND(E13*F13,2)</f>
        <v>0</v>
      </c>
      <c r="H13" s="235"/>
      <c r="I13" s="236">
        <f>ROUND(E13*H13,2)</f>
        <v>0</v>
      </c>
      <c r="J13" s="235"/>
      <c r="K13" s="236">
        <f>ROUND(E13*J13,2)</f>
        <v>0</v>
      </c>
      <c r="L13" s="236">
        <v>21</v>
      </c>
      <c r="M13" s="236">
        <f>G13*(1+L13/100)</f>
        <v>0</v>
      </c>
      <c r="N13" s="234">
        <v>0</v>
      </c>
      <c r="O13" s="234">
        <f>ROUND(E13*N13,2)</f>
        <v>0</v>
      </c>
      <c r="P13" s="234">
        <v>0</v>
      </c>
      <c r="Q13" s="234">
        <f>ROUND(E13*P13,2)</f>
        <v>0</v>
      </c>
      <c r="R13" s="236" t="s">
        <v>292</v>
      </c>
      <c r="S13" s="236" t="s">
        <v>293</v>
      </c>
      <c r="T13" s="237" t="s">
        <v>294</v>
      </c>
      <c r="U13" s="220">
        <v>0.2</v>
      </c>
      <c r="V13" s="220">
        <f>ROUND(E13*U13,2)</f>
        <v>6.72</v>
      </c>
      <c r="W13" s="220"/>
      <c r="X13" s="220" t="s">
        <v>295</v>
      </c>
      <c r="Y13" s="220" t="s">
        <v>296</v>
      </c>
      <c r="Z13" s="210"/>
      <c r="AA13" s="210"/>
      <c r="AB13" s="210"/>
      <c r="AC13" s="210"/>
      <c r="AD13" s="210"/>
      <c r="AE13" s="210"/>
      <c r="AF13" s="210"/>
      <c r="AG13" s="210" t="s">
        <v>297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ht="33.75" outlineLevel="2" x14ac:dyDescent="0.2">
      <c r="A14" s="217"/>
      <c r="B14" s="218"/>
      <c r="C14" s="251" t="s">
        <v>360</v>
      </c>
      <c r="D14" s="239"/>
      <c r="E14" s="239"/>
      <c r="F14" s="239"/>
      <c r="G14" s="239"/>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299</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ht="33.75" outlineLevel="2" x14ac:dyDescent="0.2">
      <c r="A15" s="217"/>
      <c r="B15" s="218"/>
      <c r="C15" s="252" t="s">
        <v>360</v>
      </c>
      <c r="D15" s="240"/>
      <c r="E15" s="240"/>
      <c r="F15" s="240"/>
      <c r="G15" s="24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300</v>
      </c>
      <c r="AH15" s="210"/>
      <c r="AI15" s="210"/>
      <c r="AJ15" s="210"/>
      <c r="AK15" s="210"/>
      <c r="AL15" s="210"/>
      <c r="AM15" s="210"/>
      <c r="AN15" s="210"/>
      <c r="AO15" s="210"/>
      <c r="AP15" s="210"/>
      <c r="AQ15" s="210"/>
      <c r="AR15" s="210"/>
      <c r="AS15" s="210"/>
      <c r="AT15" s="210"/>
      <c r="AU15" s="210"/>
      <c r="AV15" s="210"/>
      <c r="AW15" s="210"/>
      <c r="AX15" s="210"/>
      <c r="AY15" s="210"/>
      <c r="AZ15" s="210"/>
      <c r="BA15" s="238"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210"/>
      <c r="BC15" s="210"/>
      <c r="BD15" s="210"/>
      <c r="BE15" s="210"/>
      <c r="BF15" s="210"/>
      <c r="BG15" s="210"/>
      <c r="BH15" s="210"/>
    </row>
    <row r="16" spans="1:60" outlineLevel="1" x14ac:dyDescent="0.2">
      <c r="A16" s="231">
        <v>4</v>
      </c>
      <c r="B16" s="232" t="s">
        <v>364</v>
      </c>
      <c r="C16" s="250" t="s">
        <v>365</v>
      </c>
      <c r="D16" s="233" t="s">
        <v>343</v>
      </c>
      <c r="E16" s="234">
        <v>33.6</v>
      </c>
      <c r="F16" s="235"/>
      <c r="G16" s="236">
        <f>ROUND(E16*F16,2)</f>
        <v>0</v>
      </c>
      <c r="H16" s="235"/>
      <c r="I16" s="236">
        <f>ROUND(E16*H16,2)</f>
        <v>0</v>
      </c>
      <c r="J16" s="235"/>
      <c r="K16" s="236">
        <f>ROUND(E16*J16,2)</f>
        <v>0</v>
      </c>
      <c r="L16" s="236">
        <v>21</v>
      </c>
      <c r="M16" s="236">
        <f>G16*(1+L16/100)</f>
        <v>0</v>
      </c>
      <c r="N16" s="234">
        <v>0</v>
      </c>
      <c r="O16" s="234">
        <f>ROUND(E16*N16,2)</f>
        <v>0</v>
      </c>
      <c r="P16" s="234">
        <v>0</v>
      </c>
      <c r="Q16" s="234">
        <f>ROUND(E16*P16,2)</f>
        <v>0</v>
      </c>
      <c r="R16" s="236" t="s">
        <v>292</v>
      </c>
      <c r="S16" s="236" t="s">
        <v>293</v>
      </c>
      <c r="T16" s="237" t="s">
        <v>294</v>
      </c>
      <c r="U16" s="220">
        <v>8.4000000000000005E-2</v>
      </c>
      <c r="V16" s="220">
        <f>ROUND(E16*U16,2)</f>
        <v>2.82</v>
      </c>
      <c r="W16" s="220"/>
      <c r="X16" s="220" t="s">
        <v>295</v>
      </c>
      <c r="Y16" s="220" t="s">
        <v>296</v>
      </c>
      <c r="Z16" s="210"/>
      <c r="AA16" s="210"/>
      <c r="AB16" s="210"/>
      <c r="AC16" s="210"/>
      <c r="AD16" s="210"/>
      <c r="AE16" s="210"/>
      <c r="AF16" s="210"/>
      <c r="AG16" s="210" t="s">
        <v>297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ht="33.75" outlineLevel="2" x14ac:dyDescent="0.2">
      <c r="A17" s="217"/>
      <c r="B17" s="218"/>
      <c r="C17" s="251" t="s">
        <v>360</v>
      </c>
      <c r="D17" s="239"/>
      <c r="E17" s="239"/>
      <c r="F17" s="239"/>
      <c r="G17" s="239"/>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299</v>
      </c>
      <c r="AH17" s="210"/>
      <c r="AI17" s="210"/>
      <c r="AJ17" s="210"/>
      <c r="AK17" s="210"/>
      <c r="AL17" s="210"/>
      <c r="AM17" s="210"/>
      <c r="AN17" s="210"/>
      <c r="AO17" s="210"/>
      <c r="AP17" s="210"/>
      <c r="AQ17" s="210"/>
      <c r="AR17" s="210"/>
      <c r="AS17" s="210"/>
      <c r="AT17" s="210"/>
      <c r="AU17" s="210"/>
      <c r="AV17" s="210"/>
      <c r="AW17" s="210"/>
      <c r="AX17" s="210"/>
      <c r="AY17" s="210"/>
      <c r="AZ17" s="210"/>
      <c r="BA17" s="238" t="str">
        <f>C17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7" s="210"/>
      <c r="BC17" s="210"/>
      <c r="BD17" s="210"/>
      <c r="BE17" s="210"/>
      <c r="BF17" s="210"/>
      <c r="BG17" s="210"/>
      <c r="BH17" s="210"/>
    </row>
    <row r="18" spans="1:60" ht="33.75" outlineLevel="2" x14ac:dyDescent="0.2">
      <c r="A18" s="217"/>
      <c r="B18" s="218"/>
      <c r="C18" s="252" t="s">
        <v>360</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38" t="str">
        <f>C18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8" s="210"/>
      <c r="BC18" s="210"/>
      <c r="BD18" s="210"/>
      <c r="BE18" s="210"/>
      <c r="BF18" s="210"/>
      <c r="BG18" s="210"/>
      <c r="BH18" s="210"/>
    </row>
    <row r="19" spans="1:60" ht="22.5" outlineLevel="1" x14ac:dyDescent="0.2">
      <c r="A19" s="231">
        <v>5</v>
      </c>
      <c r="B19" s="232" t="s">
        <v>3330</v>
      </c>
      <c r="C19" s="250" t="s">
        <v>3331</v>
      </c>
      <c r="D19" s="233" t="s">
        <v>310</v>
      </c>
      <c r="E19" s="234">
        <v>78</v>
      </c>
      <c r="F19" s="235"/>
      <c r="G19" s="236">
        <f>ROUND(E19*F19,2)</f>
        <v>0</v>
      </c>
      <c r="H19" s="235"/>
      <c r="I19" s="236">
        <f>ROUND(E19*H19,2)</f>
        <v>0</v>
      </c>
      <c r="J19" s="235"/>
      <c r="K19" s="236">
        <f>ROUND(E19*J19,2)</f>
        <v>0</v>
      </c>
      <c r="L19" s="236">
        <v>21</v>
      </c>
      <c r="M19" s="236">
        <f>G19*(1+L19/100)</f>
        <v>0</v>
      </c>
      <c r="N19" s="234">
        <v>8.4999999999999995E-4</v>
      </c>
      <c r="O19" s="234">
        <f>ROUND(E19*N19,2)</f>
        <v>7.0000000000000007E-2</v>
      </c>
      <c r="P19" s="234">
        <v>0</v>
      </c>
      <c r="Q19" s="234">
        <f>ROUND(E19*P19,2)</f>
        <v>0</v>
      </c>
      <c r="R19" s="236" t="s">
        <v>292</v>
      </c>
      <c r="S19" s="236" t="s">
        <v>293</v>
      </c>
      <c r="T19" s="237" t="s">
        <v>294</v>
      </c>
      <c r="U19" s="220">
        <v>0.47899999999999998</v>
      </c>
      <c r="V19" s="220">
        <f>ROUND(E19*U19,2)</f>
        <v>37.36</v>
      </c>
      <c r="W19" s="220"/>
      <c r="X19" s="220" t="s">
        <v>295</v>
      </c>
      <c r="Y19" s="220" t="s">
        <v>296</v>
      </c>
      <c r="Z19" s="210"/>
      <c r="AA19" s="210"/>
      <c r="AB19" s="210"/>
      <c r="AC19" s="210"/>
      <c r="AD19" s="210"/>
      <c r="AE19" s="210"/>
      <c r="AF19" s="210"/>
      <c r="AG19" s="210" t="s">
        <v>297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2" x14ac:dyDescent="0.2">
      <c r="A20" s="217"/>
      <c r="B20" s="218"/>
      <c r="C20" s="251" t="s">
        <v>3332</v>
      </c>
      <c r="D20" s="239"/>
      <c r="E20" s="239"/>
      <c r="F20" s="239"/>
      <c r="G20" s="239"/>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299</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2" x14ac:dyDescent="0.2">
      <c r="A21" s="217"/>
      <c r="B21" s="218"/>
      <c r="C21" s="252" t="s">
        <v>3332</v>
      </c>
      <c r="D21" s="240"/>
      <c r="E21" s="240"/>
      <c r="F21" s="240"/>
      <c r="G21" s="240"/>
      <c r="H21" s="220"/>
      <c r="I21" s="220"/>
      <c r="J21" s="220"/>
      <c r="K21" s="220"/>
      <c r="L21" s="220"/>
      <c r="M21" s="220"/>
      <c r="N21" s="219"/>
      <c r="O21" s="219"/>
      <c r="P21" s="219"/>
      <c r="Q21" s="219"/>
      <c r="R21" s="220"/>
      <c r="S21" s="220"/>
      <c r="T21" s="220"/>
      <c r="U21" s="220"/>
      <c r="V21" s="220"/>
      <c r="W21" s="220"/>
      <c r="X21" s="220"/>
      <c r="Y21" s="220"/>
      <c r="Z21" s="210"/>
      <c r="AA21" s="210"/>
      <c r="AB21" s="210"/>
      <c r="AC21" s="210"/>
      <c r="AD21" s="210"/>
      <c r="AE21" s="210"/>
      <c r="AF21" s="210"/>
      <c r="AG21" s="210" t="s">
        <v>300</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31">
        <v>6</v>
      </c>
      <c r="B22" s="232" t="s">
        <v>3333</v>
      </c>
      <c r="C22" s="250" t="s">
        <v>3334</v>
      </c>
      <c r="D22" s="233" t="s">
        <v>310</v>
      </c>
      <c r="E22" s="234">
        <v>78</v>
      </c>
      <c r="F22" s="235"/>
      <c r="G22" s="236">
        <f>ROUND(E22*F22,2)</f>
        <v>0</v>
      </c>
      <c r="H22" s="235"/>
      <c r="I22" s="236">
        <f>ROUND(E22*H22,2)</f>
        <v>0</v>
      </c>
      <c r="J22" s="235"/>
      <c r="K22" s="236">
        <f>ROUND(E22*J22,2)</f>
        <v>0</v>
      </c>
      <c r="L22" s="236">
        <v>21</v>
      </c>
      <c r="M22" s="236">
        <f>G22*(1+L22/100)</f>
        <v>0</v>
      </c>
      <c r="N22" s="234">
        <v>0</v>
      </c>
      <c r="O22" s="234">
        <f>ROUND(E22*N22,2)</f>
        <v>0</v>
      </c>
      <c r="P22" s="234">
        <v>0</v>
      </c>
      <c r="Q22" s="234">
        <f>ROUND(E22*P22,2)</f>
        <v>0</v>
      </c>
      <c r="R22" s="236" t="s">
        <v>292</v>
      </c>
      <c r="S22" s="236" t="s">
        <v>293</v>
      </c>
      <c r="T22" s="237" t="s">
        <v>294</v>
      </c>
      <c r="U22" s="220">
        <v>0.32700000000000001</v>
      </c>
      <c r="V22" s="220">
        <f>ROUND(E22*U22,2)</f>
        <v>25.51</v>
      </c>
      <c r="W22" s="220"/>
      <c r="X22" s="220" t="s">
        <v>295</v>
      </c>
      <c r="Y22" s="220" t="s">
        <v>296</v>
      </c>
      <c r="Z22" s="210"/>
      <c r="AA22" s="210"/>
      <c r="AB22" s="210"/>
      <c r="AC22" s="210"/>
      <c r="AD22" s="210"/>
      <c r="AE22" s="210"/>
      <c r="AF22" s="210"/>
      <c r="AG22" s="210" t="s">
        <v>297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1" t="s">
        <v>3335</v>
      </c>
      <c r="D23" s="239"/>
      <c r="E23" s="239"/>
      <c r="F23" s="239"/>
      <c r="G23" s="239"/>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299</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2" x14ac:dyDescent="0.2">
      <c r="A24" s="217"/>
      <c r="B24" s="218"/>
      <c r="C24" s="252" t="s">
        <v>3335</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ht="22.5" outlineLevel="1" x14ac:dyDescent="0.2">
      <c r="A25" s="231">
        <v>7</v>
      </c>
      <c r="B25" s="232" t="s">
        <v>2306</v>
      </c>
      <c r="C25" s="250" t="s">
        <v>2307</v>
      </c>
      <c r="D25" s="233" t="s">
        <v>343</v>
      </c>
      <c r="E25" s="234">
        <v>3.36</v>
      </c>
      <c r="F25" s="235"/>
      <c r="G25" s="236">
        <f>ROUND(E25*F25,2)</f>
        <v>0</v>
      </c>
      <c r="H25" s="235"/>
      <c r="I25" s="236">
        <f>ROUND(E25*H25,2)</f>
        <v>0</v>
      </c>
      <c r="J25" s="235"/>
      <c r="K25" s="236">
        <f>ROUND(E25*J25,2)</f>
        <v>0</v>
      </c>
      <c r="L25" s="236">
        <v>21</v>
      </c>
      <c r="M25" s="236">
        <f>G25*(1+L25/100)</f>
        <v>0</v>
      </c>
      <c r="N25" s="234">
        <v>1.8907700000000001</v>
      </c>
      <c r="O25" s="234">
        <f>ROUND(E25*N25,2)</f>
        <v>6.35</v>
      </c>
      <c r="P25" s="234">
        <v>0</v>
      </c>
      <c r="Q25" s="234">
        <f>ROUND(E25*P25,2)</f>
        <v>0</v>
      </c>
      <c r="R25" s="236" t="s">
        <v>2308</v>
      </c>
      <c r="S25" s="236" t="s">
        <v>293</v>
      </c>
      <c r="T25" s="237" t="s">
        <v>294</v>
      </c>
      <c r="U25" s="220">
        <v>1.3169999999999999</v>
      </c>
      <c r="V25" s="220">
        <f>ROUND(E25*U25,2)</f>
        <v>4.43</v>
      </c>
      <c r="W25" s="220"/>
      <c r="X25" s="220" t="s">
        <v>295</v>
      </c>
      <c r="Y25" s="220" t="s">
        <v>296</v>
      </c>
      <c r="Z25" s="210"/>
      <c r="AA25" s="210"/>
      <c r="AB25" s="210"/>
      <c r="AC25" s="210"/>
      <c r="AD25" s="210"/>
      <c r="AE25" s="210"/>
      <c r="AF25" s="210"/>
      <c r="AG25" s="210" t="s">
        <v>297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1" t="s">
        <v>2309</v>
      </c>
      <c r="D26" s="239"/>
      <c r="E26" s="239"/>
      <c r="F26" s="239"/>
      <c r="G26" s="239"/>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299</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2" x14ac:dyDescent="0.2">
      <c r="A27" s="217"/>
      <c r="B27" s="218"/>
      <c r="C27" s="252" t="s">
        <v>2309</v>
      </c>
      <c r="D27" s="240"/>
      <c r="E27" s="240"/>
      <c r="F27" s="240"/>
      <c r="G27" s="24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300</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31">
        <v>8</v>
      </c>
      <c r="B28" s="232" t="s">
        <v>2310</v>
      </c>
      <c r="C28" s="250" t="s">
        <v>2311</v>
      </c>
      <c r="D28" s="233" t="s">
        <v>343</v>
      </c>
      <c r="E28" s="234">
        <v>16.100000000000001</v>
      </c>
      <c r="F28" s="235"/>
      <c r="G28" s="236">
        <f>ROUND(E28*F28,2)</f>
        <v>0</v>
      </c>
      <c r="H28" s="235"/>
      <c r="I28" s="236">
        <f>ROUND(E28*H28,2)</f>
        <v>0</v>
      </c>
      <c r="J28" s="235"/>
      <c r="K28" s="236">
        <f>ROUND(E28*J28,2)</f>
        <v>0</v>
      </c>
      <c r="L28" s="236">
        <v>21</v>
      </c>
      <c r="M28" s="236">
        <f>G28*(1+L28/100)</f>
        <v>0</v>
      </c>
      <c r="N28" s="234">
        <v>0</v>
      </c>
      <c r="O28" s="234">
        <f>ROUND(E28*N28,2)</f>
        <v>0</v>
      </c>
      <c r="P28" s="234">
        <v>0</v>
      </c>
      <c r="Q28" s="234">
        <f>ROUND(E28*P28,2)</f>
        <v>0</v>
      </c>
      <c r="R28" s="236" t="s">
        <v>292</v>
      </c>
      <c r="S28" s="236" t="s">
        <v>293</v>
      </c>
      <c r="T28" s="237" t="s">
        <v>294</v>
      </c>
      <c r="U28" s="220">
        <v>1.587</v>
      </c>
      <c r="V28" s="220">
        <f>ROUND(E28*U28,2)</f>
        <v>25.55</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2" x14ac:dyDescent="0.2">
      <c r="A29" s="217"/>
      <c r="B29" s="218"/>
      <c r="C29" s="251" t="s">
        <v>2312</v>
      </c>
      <c r="D29" s="239"/>
      <c r="E29" s="239"/>
      <c r="F29" s="239"/>
      <c r="G29" s="239"/>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299</v>
      </c>
      <c r="AH29" s="210"/>
      <c r="AI29" s="210"/>
      <c r="AJ29" s="210"/>
      <c r="AK29" s="210"/>
      <c r="AL29" s="210"/>
      <c r="AM29" s="210"/>
      <c r="AN29" s="210"/>
      <c r="AO29" s="210"/>
      <c r="AP29" s="210"/>
      <c r="AQ29" s="210"/>
      <c r="AR29" s="210"/>
      <c r="AS29" s="210"/>
      <c r="AT29" s="210"/>
      <c r="AU29" s="210"/>
      <c r="AV29" s="210"/>
      <c r="AW29" s="210"/>
      <c r="AX29" s="210"/>
      <c r="AY29" s="210"/>
      <c r="AZ29" s="210"/>
      <c r="BA29" s="238" t="str">
        <f>C29</f>
        <v>sypaninou z vhodných hornin tř. 1 - 4 nebo materiálem připraveným podél výkopu ve vzdálenosti do 3 m od jeho kraje, pro jakoukoliv hloubku výkopu a jakoukoliv míru zhutnění,</v>
      </c>
      <c r="BB29" s="210"/>
      <c r="BC29" s="210"/>
      <c r="BD29" s="210"/>
      <c r="BE29" s="210"/>
      <c r="BF29" s="210"/>
      <c r="BG29" s="210"/>
      <c r="BH29" s="210"/>
    </row>
    <row r="30" spans="1:60" ht="22.5" outlineLevel="2" x14ac:dyDescent="0.2">
      <c r="A30" s="217"/>
      <c r="B30" s="218"/>
      <c r="C30" s="252" t="s">
        <v>2312</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38" t="str">
        <f>C30</f>
        <v>sypaninou z vhodných hornin tř. 1 - 4 nebo materiálem připraveným podél výkopu ve vzdálenosti do 3 m od jeho kraje, pro jakoukoliv hloubku výkopu a jakoukoliv míru zhutnění,</v>
      </c>
      <c r="BB30" s="210"/>
      <c r="BC30" s="210"/>
      <c r="BD30" s="210"/>
      <c r="BE30" s="210"/>
      <c r="BF30" s="210"/>
      <c r="BG30" s="210"/>
      <c r="BH30" s="210"/>
    </row>
    <row r="31" spans="1:60" ht="22.5" outlineLevel="1" x14ac:dyDescent="0.2">
      <c r="A31" s="231">
        <v>9</v>
      </c>
      <c r="B31" s="232" t="s">
        <v>393</v>
      </c>
      <c r="C31" s="250" t="s">
        <v>394</v>
      </c>
      <c r="D31" s="233" t="s">
        <v>343</v>
      </c>
      <c r="E31" s="234">
        <v>53.15</v>
      </c>
      <c r="F31" s="235"/>
      <c r="G31" s="236">
        <f>ROUND(E31*F31,2)</f>
        <v>0</v>
      </c>
      <c r="H31" s="235"/>
      <c r="I31" s="236">
        <f>ROUND(E31*H31,2)</f>
        <v>0</v>
      </c>
      <c r="J31" s="235"/>
      <c r="K31" s="236">
        <f>ROUND(E31*J31,2)</f>
        <v>0</v>
      </c>
      <c r="L31" s="236">
        <v>21</v>
      </c>
      <c r="M31" s="236">
        <f>G31*(1+L31/100)</f>
        <v>0</v>
      </c>
      <c r="N31" s="234">
        <v>0</v>
      </c>
      <c r="O31" s="234">
        <f>ROUND(E31*N31,2)</f>
        <v>0</v>
      </c>
      <c r="P31" s="234">
        <v>0</v>
      </c>
      <c r="Q31" s="234">
        <f>ROUND(E31*P31,2)</f>
        <v>0</v>
      </c>
      <c r="R31" s="236" t="s">
        <v>292</v>
      </c>
      <c r="S31" s="236" t="s">
        <v>293</v>
      </c>
      <c r="T31" s="237" t="s">
        <v>294</v>
      </c>
      <c r="U31" s="220">
        <v>0.20200000000000001</v>
      </c>
      <c r="V31" s="220">
        <f>ROUND(E31*U31,2)</f>
        <v>10.74</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1" t="s">
        <v>395</v>
      </c>
      <c r="D32" s="239"/>
      <c r="E32" s="239"/>
      <c r="F32" s="239"/>
      <c r="G32" s="239"/>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299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2" t="s">
        <v>395</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22.5" outlineLevel="1" x14ac:dyDescent="0.2">
      <c r="A34" s="231">
        <v>10</v>
      </c>
      <c r="B34" s="232" t="s">
        <v>383</v>
      </c>
      <c r="C34" s="250" t="s">
        <v>384</v>
      </c>
      <c r="D34" s="233" t="s">
        <v>343</v>
      </c>
      <c r="E34" s="234">
        <v>78.760000000000005</v>
      </c>
      <c r="F34" s="235"/>
      <c r="G34" s="236">
        <f>ROUND(E34*F34,2)</f>
        <v>0</v>
      </c>
      <c r="H34" s="235"/>
      <c r="I34" s="236">
        <f>ROUND(E34*H34,2)</f>
        <v>0</v>
      </c>
      <c r="J34" s="235"/>
      <c r="K34" s="236">
        <f>ROUND(E34*J34,2)</f>
        <v>0</v>
      </c>
      <c r="L34" s="236">
        <v>21</v>
      </c>
      <c r="M34" s="236">
        <f>G34*(1+L34/100)</f>
        <v>0</v>
      </c>
      <c r="N34" s="234">
        <v>0</v>
      </c>
      <c r="O34" s="234">
        <f>ROUND(E34*N34,2)</f>
        <v>0</v>
      </c>
      <c r="P34" s="234">
        <v>0</v>
      </c>
      <c r="Q34" s="234">
        <f>ROUND(E34*P34,2)</f>
        <v>0</v>
      </c>
      <c r="R34" s="236" t="s">
        <v>292</v>
      </c>
      <c r="S34" s="236" t="s">
        <v>293</v>
      </c>
      <c r="T34" s="237" t="s">
        <v>294</v>
      </c>
      <c r="U34" s="220">
        <v>1.0999999999999999E-2</v>
      </c>
      <c r="V34" s="220">
        <f>ROUND(E34*U34,2)</f>
        <v>0.87</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1" t="s">
        <v>385</v>
      </c>
      <c r="D35" s="239"/>
      <c r="E35" s="239"/>
      <c r="F35" s="239"/>
      <c r="G35" s="239"/>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299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2" t="s">
        <v>385</v>
      </c>
      <c r="D36" s="240"/>
      <c r="E36" s="240"/>
      <c r="F36" s="240"/>
      <c r="G36" s="24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300</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11</v>
      </c>
      <c r="B37" s="242" t="s">
        <v>2313</v>
      </c>
      <c r="C37" s="254" t="s">
        <v>2314</v>
      </c>
      <c r="D37" s="243" t="s">
        <v>343</v>
      </c>
      <c r="E37" s="244">
        <v>78.760000000000005</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t="s">
        <v>292</v>
      </c>
      <c r="S37" s="246" t="s">
        <v>293</v>
      </c>
      <c r="T37" s="247" t="s">
        <v>294</v>
      </c>
      <c r="U37" s="220">
        <v>3.1E-2</v>
      </c>
      <c r="V37" s="220">
        <f>ROUND(E37*U37,2)</f>
        <v>2.44</v>
      </c>
      <c r="W37" s="220"/>
      <c r="X37" s="220" t="s">
        <v>295</v>
      </c>
      <c r="Y37" s="220" t="s">
        <v>296</v>
      </c>
      <c r="Z37" s="210"/>
      <c r="AA37" s="210"/>
      <c r="AB37" s="210"/>
      <c r="AC37" s="210"/>
      <c r="AD37" s="210"/>
      <c r="AE37" s="210"/>
      <c r="AF37" s="210"/>
      <c r="AG37" s="210" t="s">
        <v>297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12</v>
      </c>
      <c r="B38" s="242" t="s">
        <v>404</v>
      </c>
      <c r="C38" s="254" t="s">
        <v>405</v>
      </c>
      <c r="D38" s="243" t="s">
        <v>343</v>
      </c>
      <c r="E38" s="244">
        <v>78.760000000000005</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t="s">
        <v>292</v>
      </c>
      <c r="S38" s="246" t="s">
        <v>293</v>
      </c>
      <c r="T38" s="247" t="s">
        <v>294</v>
      </c>
      <c r="U38" s="220">
        <v>0</v>
      </c>
      <c r="V38" s="220">
        <f>ROUND(E38*U38,2)</f>
        <v>0</v>
      </c>
      <c r="W38" s="220"/>
      <c r="X38" s="220" t="s">
        <v>295</v>
      </c>
      <c r="Y38" s="220" t="s">
        <v>296</v>
      </c>
      <c r="Z38" s="210"/>
      <c r="AA38" s="210"/>
      <c r="AB38" s="210"/>
      <c r="AC38" s="210"/>
      <c r="AD38" s="210"/>
      <c r="AE38" s="210"/>
      <c r="AF38" s="210"/>
      <c r="AG38" s="210" t="s">
        <v>297</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x14ac:dyDescent="0.2">
      <c r="A39" s="224" t="s">
        <v>287</v>
      </c>
      <c r="B39" s="225" t="s">
        <v>178</v>
      </c>
      <c r="C39" s="249" t="s">
        <v>179</v>
      </c>
      <c r="D39" s="226"/>
      <c r="E39" s="227"/>
      <c r="F39" s="228"/>
      <c r="G39" s="228">
        <f>SUMIF(AG40:AG84,"&lt;&gt;NOR",G40:G84)</f>
        <v>0</v>
      </c>
      <c r="H39" s="228"/>
      <c r="I39" s="228">
        <f>SUM(I40:I84)</f>
        <v>0</v>
      </c>
      <c r="J39" s="228"/>
      <c r="K39" s="228">
        <f>SUM(K40:K84)</f>
        <v>0</v>
      </c>
      <c r="L39" s="228"/>
      <c r="M39" s="228">
        <f>SUM(M40:M84)</f>
        <v>0</v>
      </c>
      <c r="N39" s="227"/>
      <c r="O39" s="227">
        <f>SUM(O40:O84)</f>
        <v>13.27</v>
      </c>
      <c r="P39" s="227"/>
      <c r="Q39" s="227">
        <f>SUM(Q40:Q84)</f>
        <v>0</v>
      </c>
      <c r="R39" s="228"/>
      <c r="S39" s="228"/>
      <c r="T39" s="229"/>
      <c r="U39" s="223"/>
      <c r="V39" s="223">
        <f>SUM(V40:V84)</f>
        <v>58.710000000000008</v>
      </c>
      <c r="W39" s="223"/>
      <c r="X39" s="223"/>
      <c r="Y39" s="223"/>
      <c r="AG39" t="s">
        <v>288</v>
      </c>
    </row>
    <row r="40" spans="1:60" ht="33.75" outlineLevel="1" x14ac:dyDescent="0.2">
      <c r="A40" s="231">
        <v>13</v>
      </c>
      <c r="B40" s="232" t="s">
        <v>2323</v>
      </c>
      <c r="C40" s="250" t="s">
        <v>2324</v>
      </c>
      <c r="D40" s="233" t="s">
        <v>335</v>
      </c>
      <c r="E40" s="234">
        <v>25</v>
      </c>
      <c r="F40" s="235"/>
      <c r="G40" s="236">
        <f>ROUND(E40*F40,2)</f>
        <v>0</v>
      </c>
      <c r="H40" s="235"/>
      <c r="I40" s="236">
        <f>ROUND(E40*H40,2)</f>
        <v>0</v>
      </c>
      <c r="J40" s="235"/>
      <c r="K40" s="236">
        <f>ROUND(E40*J40,2)</f>
        <v>0</v>
      </c>
      <c r="L40" s="236">
        <v>21</v>
      </c>
      <c r="M40" s="236">
        <f>G40*(1+L40/100)</f>
        <v>0</v>
      </c>
      <c r="N40" s="234">
        <v>3.2000000000000002E-3</v>
      </c>
      <c r="O40" s="234">
        <f>ROUND(E40*N40,2)</f>
        <v>0.08</v>
      </c>
      <c r="P40" s="234">
        <v>0</v>
      </c>
      <c r="Q40" s="234">
        <f>ROUND(E40*P40,2)</f>
        <v>0</v>
      </c>
      <c r="R40" s="236" t="s">
        <v>1613</v>
      </c>
      <c r="S40" s="236" t="s">
        <v>293</v>
      </c>
      <c r="T40" s="237" t="s">
        <v>294</v>
      </c>
      <c r="U40" s="220">
        <v>0.55000000000000004</v>
      </c>
      <c r="V40" s="220">
        <f>ROUND(E40*U40,2)</f>
        <v>13.75</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1" t="s">
        <v>2325</v>
      </c>
      <c r="D41" s="239"/>
      <c r="E41" s="239"/>
      <c r="F41" s="239"/>
      <c r="G41" s="239"/>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299</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2" t="s">
        <v>2325</v>
      </c>
      <c r="D42" s="240"/>
      <c r="E42" s="240"/>
      <c r="F42" s="240"/>
      <c r="G42" s="240"/>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33.75" outlineLevel="1" x14ac:dyDescent="0.2">
      <c r="A43" s="231">
        <v>14</v>
      </c>
      <c r="B43" s="232" t="s">
        <v>3336</v>
      </c>
      <c r="C43" s="250" t="s">
        <v>3337</v>
      </c>
      <c r="D43" s="233" t="s">
        <v>335</v>
      </c>
      <c r="E43" s="234">
        <v>23</v>
      </c>
      <c r="F43" s="235"/>
      <c r="G43" s="236">
        <f>ROUND(E43*F43,2)</f>
        <v>0</v>
      </c>
      <c r="H43" s="235"/>
      <c r="I43" s="236">
        <f>ROUND(E43*H43,2)</f>
        <v>0</v>
      </c>
      <c r="J43" s="235"/>
      <c r="K43" s="236">
        <f>ROUND(E43*J43,2)</f>
        <v>0</v>
      </c>
      <c r="L43" s="236">
        <v>21</v>
      </c>
      <c r="M43" s="236">
        <f>G43*(1+L43/100)</f>
        <v>0</v>
      </c>
      <c r="N43" s="234">
        <v>3.49E-3</v>
      </c>
      <c r="O43" s="234">
        <f>ROUND(E43*N43,2)</f>
        <v>0.08</v>
      </c>
      <c r="P43" s="234">
        <v>0</v>
      </c>
      <c r="Q43" s="234">
        <f>ROUND(E43*P43,2)</f>
        <v>0</v>
      </c>
      <c r="R43" s="236" t="s">
        <v>1613</v>
      </c>
      <c r="S43" s="236" t="s">
        <v>293</v>
      </c>
      <c r="T43" s="237" t="s">
        <v>294</v>
      </c>
      <c r="U43" s="220">
        <v>0.6</v>
      </c>
      <c r="V43" s="220">
        <f>ROUND(E43*U43,2)</f>
        <v>13.8</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1" t="s">
        <v>2325</v>
      </c>
      <c r="D44" s="239"/>
      <c r="E44" s="239"/>
      <c r="F44" s="239"/>
      <c r="G44" s="239"/>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299</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2" t="s">
        <v>2325</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15</v>
      </c>
      <c r="B46" s="242" t="s">
        <v>2333</v>
      </c>
      <c r="C46" s="254" t="s">
        <v>2334</v>
      </c>
      <c r="D46" s="243" t="s">
        <v>335</v>
      </c>
      <c r="E46" s="244">
        <v>48</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t="s">
        <v>1613</v>
      </c>
      <c r="S46" s="246" t="s">
        <v>293</v>
      </c>
      <c r="T46" s="247" t="s">
        <v>294</v>
      </c>
      <c r="U46" s="220">
        <v>5.8999999999999997E-2</v>
      </c>
      <c r="V46" s="220">
        <f>ROUND(E46*U46,2)</f>
        <v>2.83</v>
      </c>
      <c r="W46" s="220"/>
      <c r="X46" s="220" t="s">
        <v>295</v>
      </c>
      <c r="Y46" s="220" t="s">
        <v>296</v>
      </c>
      <c r="Z46" s="210"/>
      <c r="AA46" s="210"/>
      <c r="AB46" s="210"/>
      <c r="AC46" s="210"/>
      <c r="AD46" s="210"/>
      <c r="AE46" s="210"/>
      <c r="AF46" s="210"/>
      <c r="AG46" s="210" t="s">
        <v>297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ht="22.5" outlineLevel="1" x14ac:dyDescent="0.2">
      <c r="A47" s="241">
        <v>16</v>
      </c>
      <c r="B47" s="242" t="s">
        <v>2763</v>
      </c>
      <c r="C47" s="254" t="s">
        <v>3338</v>
      </c>
      <c r="D47" s="243" t="s">
        <v>2337</v>
      </c>
      <c r="E47" s="244">
        <v>1</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17</v>
      </c>
      <c r="B48" s="242" t="s">
        <v>2952</v>
      </c>
      <c r="C48" s="254" t="s">
        <v>3339</v>
      </c>
      <c r="D48" s="243" t="s">
        <v>2337</v>
      </c>
      <c r="E48" s="244">
        <v>1</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ht="22.5" outlineLevel="1" x14ac:dyDescent="0.2">
      <c r="A49" s="241">
        <v>18</v>
      </c>
      <c r="B49" s="242" t="s">
        <v>2796</v>
      </c>
      <c r="C49" s="254" t="s">
        <v>3340</v>
      </c>
      <c r="D49" s="243" t="s">
        <v>2337</v>
      </c>
      <c r="E49" s="244">
        <v>1</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297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22.5" outlineLevel="1" x14ac:dyDescent="0.2">
      <c r="A50" s="241">
        <v>19</v>
      </c>
      <c r="B50" s="242" t="s">
        <v>2799</v>
      </c>
      <c r="C50" s="254" t="s">
        <v>3341</v>
      </c>
      <c r="D50" s="243" t="s">
        <v>2337</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20</v>
      </c>
      <c r="B51" s="242" t="s">
        <v>2801</v>
      </c>
      <c r="C51" s="254" t="s">
        <v>3342</v>
      </c>
      <c r="D51" s="243" t="s">
        <v>2337</v>
      </c>
      <c r="E51" s="244">
        <v>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1">
        <v>21</v>
      </c>
      <c r="B52" s="242" t="s">
        <v>2803</v>
      </c>
      <c r="C52" s="254" t="s">
        <v>3343</v>
      </c>
      <c r="D52" s="243" t="s">
        <v>2337</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22</v>
      </c>
      <c r="B53" s="242" t="s">
        <v>2958</v>
      </c>
      <c r="C53" s="254" t="s">
        <v>3344</v>
      </c>
      <c r="D53" s="243" t="s">
        <v>2337</v>
      </c>
      <c r="E53" s="244">
        <v>1</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ht="22.5" outlineLevel="1" x14ac:dyDescent="0.2">
      <c r="A54" s="241">
        <v>23</v>
      </c>
      <c r="B54" s="242" t="s">
        <v>2335</v>
      </c>
      <c r="C54" s="254" t="s">
        <v>3345</v>
      </c>
      <c r="D54" s="243" t="s">
        <v>2337</v>
      </c>
      <c r="E54" s="244">
        <v>1</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1">
        <v>24</v>
      </c>
      <c r="B55" s="242" t="s">
        <v>2339</v>
      </c>
      <c r="C55" s="254" t="s">
        <v>3346</v>
      </c>
      <c r="D55" s="243" t="s">
        <v>2337</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25</v>
      </c>
      <c r="B56" s="242" t="s">
        <v>2341</v>
      </c>
      <c r="C56" s="254" t="s">
        <v>3347</v>
      </c>
      <c r="D56" s="243" t="s">
        <v>2337</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ht="22.5" outlineLevel="1" x14ac:dyDescent="0.2">
      <c r="A57" s="241">
        <v>26</v>
      </c>
      <c r="B57" s="242" t="s">
        <v>2963</v>
      </c>
      <c r="C57" s="254" t="s">
        <v>3348</v>
      </c>
      <c r="D57" s="243" t="s">
        <v>2337</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27</v>
      </c>
      <c r="B58" s="242" t="s">
        <v>2965</v>
      </c>
      <c r="C58" s="254" t="s">
        <v>3349</v>
      </c>
      <c r="D58" s="243" t="s">
        <v>2337</v>
      </c>
      <c r="E58" s="244">
        <v>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297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28</v>
      </c>
      <c r="B59" s="242" t="s">
        <v>2967</v>
      </c>
      <c r="C59" s="254" t="s">
        <v>3350</v>
      </c>
      <c r="D59" s="243" t="s">
        <v>2337</v>
      </c>
      <c r="E59" s="244">
        <v>1</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29</v>
      </c>
      <c r="B60" s="242" t="s">
        <v>2969</v>
      </c>
      <c r="C60" s="254" t="s">
        <v>3351</v>
      </c>
      <c r="D60" s="243" t="s">
        <v>2337</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30</v>
      </c>
      <c r="B61" s="242" t="s">
        <v>2971</v>
      </c>
      <c r="C61" s="254" t="s">
        <v>3352</v>
      </c>
      <c r="D61" s="243" t="s">
        <v>2337</v>
      </c>
      <c r="E61" s="244">
        <v>1</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297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31</v>
      </c>
      <c r="B62" s="242" t="s">
        <v>2822</v>
      </c>
      <c r="C62" s="254" t="s">
        <v>3353</v>
      </c>
      <c r="D62" s="243" t="s">
        <v>2337</v>
      </c>
      <c r="E62" s="244">
        <v>1</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22.5" outlineLevel="1" x14ac:dyDescent="0.2">
      <c r="A63" s="241">
        <v>32</v>
      </c>
      <c r="B63" s="242" t="s">
        <v>2974</v>
      </c>
      <c r="C63" s="254" t="s">
        <v>3354</v>
      </c>
      <c r="D63" s="243" t="s">
        <v>2337</v>
      </c>
      <c r="E63" s="244">
        <v>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33</v>
      </c>
      <c r="B64" s="242" t="s">
        <v>3355</v>
      </c>
      <c r="C64" s="254" t="s">
        <v>3356</v>
      </c>
      <c r="D64" s="243" t="s">
        <v>291</v>
      </c>
      <c r="E64" s="244">
        <v>2</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t="s">
        <v>2308</v>
      </c>
      <c r="S64" s="246" t="s">
        <v>293</v>
      </c>
      <c r="T64" s="247" t="s">
        <v>294</v>
      </c>
      <c r="U64" s="220">
        <v>1.3</v>
      </c>
      <c r="V64" s="220">
        <f>ROUND(E64*U64,2)</f>
        <v>2.6</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34</v>
      </c>
      <c r="B65" s="242" t="s">
        <v>3357</v>
      </c>
      <c r="C65" s="254" t="s">
        <v>3358</v>
      </c>
      <c r="D65" s="243" t="s">
        <v>291</v>
      </c>
      <c r="E65" s="244">
        <v>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t="s">
        <v>2308</v>
      </c>
      <c r="S65" s="246" t="s">
        <v>293</v>
      </c>
      <c r="T65" s="247" t="s">
        <v>294</v>
      </c>
      <c r="U65" s="220">
        <v>1.4</v>
      </c>
      <c r="V65" s="220">
        <f>ROUND(E65*U65,2)</f>
        <v>1.4</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33.75" outlineLevel="1" x14ac:dyDescent="0.2">
      <c r="A66" s="231">
        <v>35</v>
      </c>
      <c r="B66" s="232" t="s">
        <v>2829</v>
      </c>
      <c r="C66" s="250" t="s">
        <v>3359</v>
      </c>
      <c r="D66" s="233" t="s">
        <v>1120</v>
      </c>
      <c r="E66" s="234">
        <v>1</v>
      </c>
      <c r="F66" s="235"/>
      <c r="G66" s="236">
        <f>ROUND(E66*F66,2)</f>
        <v>0</v>
      </c>
      <c r="H66" s="235"/>
      <c r="I66" s="236">
        <f>ROUND(E66*H66,2)</f>
        <v>0</v>
      </c>
      <c r="J66" s="235"/>
      <c r="K66" s="236">
        <f>ROUND(E66*J66,2)</f>
        <v>0</v>
      </c>
      <c r="L66" s="236">
        <v>21</v>
      </c>
      <c r="M66" s="236">
        <f>G66*(1+L66/100)</f>
        <v>0</v>
      </c>
      <c r="N66" s="234">
        <v>0</v>
      </c>
      <c r="O66" s="234">
        <f>ROUND(E66*N66,2)</f>
        <v>0</v>
      </c>
      <c r="P66" s="234">
        <v>0</v>
      </c>
      <c r="Q66" s="234">
        <f>ROUND(E66*P66,2)</f>
        <v>0</v>
      </c>
      <c r="R66" s="236"/>
      <c r="S66" s="236" t="s">
        <v>861</v>
      </c>
      <c r="T66" s="237" t="s">
        <v>294</v>
      </c>
      <c r="U66" s="220">
        <v>0</v>
      </c>
      <c r="V66" s="220">
        <f>ROUND(E66*U66,2)</f>
        <v>0</v>
      </c>
      <c r="W66" s="220"/>
      <c r="X66" s="220" t="s">
        <v>295</v>
      </c>
      <c r="Y66" s="220" t="s">
        <v>296</v>
      </c>
      <c r="Z66" s="210"/>
      <c r="AA66" s="210"/>
      <c r="AB66" s="210"/>
      <c r="AC66" s="210"/>
      <c r="AD66" s="210"/>
      <c r="AE66" s="210"/>
      <c r="AF66" s="210"/>
      <c r="AG66" s="210" t="s">
        <v>297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ht="22.5" outlineLevel="2" x14ac:dyDescent="0.2">
      <c r="A67" s="217"/>
      <c r="B67" s="218"/>
      <c r="C67" s="255" t="s">
        <v>3360</v>
      </c>
      <c r="D67" s="248"/>
      <c r="E67" s="248"/>
      <c r="F67" s="248"/>
      <c r="G67" s="248"/>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38" t="str">
        <f>C67</f>
        <v>hladinu spodní vody, včetně jednoho vstupního komínku, hrdlem nátokové vody a přepadem přebytečné srážkové vody DN 200, filtrem dešťové vody AS-Purain 150 a pochůzným kompozitovým poklopem - uzamykatelným (A15)</v>
      </c>
      <c r="BB67" s="210"/>
      <c r="BC67" s="210"/>
      <c r="BD67" s="210"/>
      <c r="BE67" s="210"/>
      <c r="BF67" s="210"/>
      <c r="BG67" s="210"/>
      <c r="BH67" s="210"/>
    </row>
    <row r="68" spans="1:60" ht="22.5" outlineLevel="1" x14ac:dyDescent="0.2">
      <c r="A68" s="241">
        <v>36</v>
      </c>
      <c r="B68" s="242" t="s">
        <v>2831</v>
      </c>
      <c r="C68" s="254" t="s">
        <v>3361</v>
      </c>
      <c r="D68" s="243" t="s">
        <v>343</v>
      </c>
      <c r="E68" s="244">
        <v>1.5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41">
        <v>37</v>
      </c>
      <c r="B69" s="242" t="s">
        <v>2833</v>
      </c>
      <c r="C69" s="254" t="s">
        <v>3362</v>
      </c>
      <c r="D69" s="243" t="s">
        <v>2337</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38</v>
      </c>
      <c r="B70" s="242" t="s">
        <v>2835</v>
      </c>
      <c r="C70" s="254" t="s">
        <v>3363</v>
      </c>
      <c r="D70" s="243" t="s">
        <v>2337</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1">
        <v>39</v>
      </c>
      <c r="B71" s="242" t="s">
        <v>2837</v>
      </c>
      <c r="C71" s="254" t="s">
        <v>3364</v>
      </c>
      <c r="D71" s="243" t="s">
        <v>2337</v>
      </c>
      <c r="E71" s="244">
        <v>16</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33.75" outlineLevel="1" x14ac:dyDescent="0.2">
      <c r="A72" s="231">
        <v>40</v>
      </c>
      <c r="B72" s="232" t="s">
        <v>3365</v>
      </c>
      <c r="C72" s="250" t="s">
        <v>3366</v>
      </c>
      <c r="D72" s="233" t="s">
        <v>335</v>
      </c>
      <c r="E72" s="234">
        <v>15</v>
      </c>
      <c r="F72" s="235"/>
      <c r="G72" s="236">
        <f>ROUND(E72*F72,2)</f>
        <v>0</v>
      </c>
      <c r="H72" s="235"/>
      <c r="I72" s="236">
        <f>ROUND(E72*H72,2)</f>
        <v>0</v>
      </c>
      <c r="J72" s="235"/>
      <c r="K72" s="236">
        <f>ROUND(E72*J72,2)</f>
        <v>0</v>
      </c>
      <c r="L72" s="236">
        <v>21</v>
      </c>
      <c r="M72" s="236">
        <f>G72*(1+L72/100)</f>
        <v>0</v>
      </c>
      <c r="N72" s="234">
        <v>0.437</v>
      </c>
      <c r="O72" s="234">
        <f>ROUND(E72*N72,2)</f>
        <v>6.56</v>
      </c>
      <c r="P72" s="234">
        <v>0</v>
      </c>
      <c r="Q72" s="234">
        <f>ROUND(E72*P72,2)</f>
        <v>0</v>
      </c>
      <c r="R72" s="236" t="s">
        <v>725</v>
      </c>
      <c r="S72" s="236" t="s">
        <v>293</v>
      </c>
      <c r="T72" s="237" t="s">
        <v>294</v>
      </c>
      <c r="U72" s="220">
        <v>0.79927999999999999</v>
      </c>
      <c r="V72" s="220">
        <f>ROUND(E72*U72,2)</f>
        <v>11.99</v>
      </c>
      <c r="W72" s="220"/>
      <c r="X72" s="220" t="s">
        <v>726</v>
      </c>
      <c r="Y72" s="220" t="s">
        <v>296</v>
      </c>
      <c r="Z72" s="210"/>
      <c r="AA72" s="210"/>
      <c r="AB72" s="210"/>
      <c r="AC72" s="210"/>
      <c r="AD72" s="210"/>
      <c r="AE72" s="210"/>
      <c r="AF72" s="210"/>
      <c r="AG72" s="210" t="s">
        <v>727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2" x14ac:dyDescent="0.2">
      <c r="A73" s="217"/>
      <c r="B73" s="218"/>
      <c r="C73" s="251" t="s">
        <v>3367</v>
      </c>
      <c r="D73" s="239"/>
      <c r="E73" s="239"/>
      <c r="F73" s="239"/>
      <c r="G73" s="239"/>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299</v>
      </c>
      <c r="AH73" s="210"/>
      <c r="AI73" s="210"/>
      <c r="AJ73" s="210"/>
      <c r="AK73" s="210"/>
      <c r="AL73" s="210"/>
      <c r="AM73" s="210"/>
      <c r="AN73" s="210"/>
      <c r="AO73" s="210"/>
      <c r="AP73" s="210"/>
      <c r="AQ73" s="210"/>
      <c r="AR73" s="210"/>
      <c r="AS73" s="210"/>
      <c r="AT73" s="210"/>
      <c r="AU73" s="210"/>
      <c r="AV73" s="210"/>
      <c r="AW73" s="210"/>
      <c r="AX73" s="210"/>
      <c r="AY73" s="210"/>
      <c r="AZ73" s="210"/>
      <c r="BA73" s="238" t="str">
        <f>C73</f>
        <v>Lože pro trativody, položení trubek, obsyp potrubí sypaninou z vhodných hornin, nebo materiálem připraveným podél výkopu ve vzdálenosti do 3 m od jeho kraje.  Bez výkopu rýhy.</v>
      </c>
      <c r="BB73" s="210"/>
      <c r="BC73" s="210"/>
      <c r="BD73" s="210"/>
      <c r="BE73" s="210"/>
      <c r="BF73" s="210"/>
      <c r="BG73" s="210"/>
      <c r="BH73" s="210"/>
    </row>
    <row r="74" spans="1:60" ht="22.5" outlineLevel="2" x14ac:dyDescent="0.2">
      <c r="A74" s="217"/>
      <c r="B74" s="218"/>
      <c r="C74" s="252" t="s">
        <v>3367</v>
      </c>
      <c r="D74" s="240"/>
      <c r="E74" s="240"/>
      <c r="F74" s="240"/>
      <c r="G74" s="24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300</v>
      </c>
      <c r="AH74" s="210"/>
      <c r="AI74" s="210"/>
      <c r="AJ74" s="210"/>
      <c r="AK74" s="210"/>
      <c r="AL74" s="210"/>
      <c r="AM74" s="210"/>
      <c r="AN74" s="210"/>
      <c r="AO74" s="210"/>
      <c r="AP74" s="210"/>
      <c r="AQ74" s="210"/>
      <c r="AR74" s="210"/>
      <c r="AS74" s="210"/>
      <c r="AT74" s="210"/>
      <c r="AU74" s="210"/>
      <c r="AV74" s="210"/>
      <c r="AW74" s="210"/>
      <c r="AX74" s="210"/>
      <c r="AY74" s="210"/>
      <c r="AZ74" s="210"/>
      <c r="BA74" s="238" t="str">
        <f>C74</f>
        <v>Lože pro trativody, položení trubek, obsyp potrubí sypaninou z vhodných hornin, nebo materiálem připraveným podél výkopu ve vzdálenosti do 3 m od jeho kraje.  Bez výkopu rýhy.</v>
      </c>
      <c r="BB74" s="210"/>
      <c r="BC74" s="210"/>
      <c r="BD74" s="210"/>
      <c r="BE74" s="210"/>
      <c r="BF74" s="210"/>
      <c r="BG74" s="210"/>
      <c r="BH74" s="210"/>
    </row>
    <row r="75" spans="1:60" ht="33.75" outlineLevel="1" x14ac:dyDescent="0.2">
      <c r="A75" s="231">
        <v>41</v>
      </c>
      <c r="B75" s="232" t="s">
        <v>3368</v>
      </c>
      <c r="C75" s="250" t="s">
        <v>3369</v>
      </c>
      <c r="D75" s="233" t="s">
        <v>335</v>
      </c>
      <c r="E75" s="234">
        <v>15</v>
      </c>
      <c r="F75" s="235"/>
      <c r="G75" s="236">
        <f>ROUND(E75*F75,2)</f>
        <v>0</v>
      </c>
      <c r="H75" s="235"/>
      <c r="I75" s="236">
        <f>ROUND(E75*H75,2)</f>
        <v>0</v>
      </c>
      <c r="J75" s="235"/>
      <c r="K75" s="236">
        <f>ROUND(E75*J75,2)</f>
        <v>0</v>
      </c>
      <c r="L75" s="236">
        <v>21</v>
      </c>
      <c r="M75" s="236">
        <f>G75*(1+L75/100)</f>
        <v>0</v>
      </c>
      <c r="N75" s="234">
        <v>0.43651000000000001</v>
      </c>
      <c r="O75" s="234">
        <f>ROUND(E75*N75,2)</f>
        <v>6.55</v>
      </c>
      <c r="P75" s="234">
        <v>0</v>
      </c>
      <c r="Q75" s="234">
        <f>ROUND(E75*P75,2)</f>
        <v>0</v>
      </c>
      <c r="R75" s="236" t="s">
        <v>725</v>
      </c>
      <c r="S75" s="236" t="s">
        <v>293</v>
      </c>
      <c r="T75" s="237" t="s">
        <v>294</v>
      </c>
      <c r="U75" s="220">
        <v>0.82235999999999998</v>
      </c>
      <c r="V75" s="220">
        <f>ROUND(E75*U75,2)</f>
        <v>12.34</v>
      </c>
      <c r="W75" s="220"/>
      <c r="X75" s="220" t="s">
        <v>726</v>
      </c>
      <c r="Y75" s="220" t="s">
        <v>296</v>
      </c>
      <c r="Z75" s="210"/>
      <c r="AA75" s="210"/>
      <c r="AB75" s="210"/>
      <c r="AC75" s="210"/>
      <c r="AD75" s="210"/>
      <c r="AE75" s="210"/>
      <c r="AF75" s="210"/>
      <c r="AG75" s="210" t="s">
        <v>727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ht="22.5" outlineLevel="2" x14ac:dyDescent="0.2">
      <c r="A76" s="217"/>
      <c r="B76" s="218"/>
      <c r="C76" s="251" t="s">
        <v>3367</v>
      </c>
      <c r="D76" s="239"/>
      <c r="E76" s="239"/>
      <c r="F76" s="239"/>
      <c r="G76" s="239"/>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299</v>
      </c>
      <c r="AH76" s="210"/>
      <c r="AI76" s="210"/>
      <c r="AJ76" s="210"/>
      <c r="AK76" s="210"/>
      <c r="AL76" s="210"/>
      <c r="AM76" s="210"/>
      <c r="AN76" s="210"/>
      <c r="AO76" s="210"/>
      <c r="AP76" s="210"/>
      <c r="AQ76" s="210"/>
      <c r="AR76" s="210"/>
      <c r="AS76" s="210"/>
      <c r="AT76" s="210"/>
      <c r="AU76" s="210"/>
      <c r="AV76" s="210"/>
      <c r="AW76" s="210"/>
      <c r="AX76" s="210"/>
      <c r="AY76" s="210"/>
      <c r="AZ76" s="210"/>
      <c r="BA76" s="238" t="str">
        <f>C76</f>
        <v>Lože pro trativody, položení trubek, obsyp potrubí sypaninou z vhodných hornin, nebo materiálem připraveným podél výkopu ve vzdálenosti do 3 m od jeho kraje.  Bez výkopu rýhy.</v>
      </c>
      <c r="BB76" s="210"/>
      <c r="BC76" s="210"/>
      <c r="BD76" s="210"/>
      <c r="BE76" s="210"/>
      <c r="BF76" s="210"/>
      <c r="BG76" s="210"/>
      <c r="BH76" s="210"/>
    </row>
    <row r="77" spans="1:60" ht="22.5" outlineLevel="2" x14ac:dyDescent="0.2">
      <c r="A77" s="217"/>
      <c r="B77" s="218"/>
      <c r="C77" s="252" t="s">
        <v>3367</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38" t="str">
        <f>C77</f>
        <v>Lože pro trativody, položení trubek, obsyp potrubí sypaninou z vhodných hornin, nebo materiálem připraveným podél výkopu ve vzdálenosti do 3 m od jeho kraje.  Bez výkopu rýhy.</v>
      </c>
      <c r="BB77" s="210"/>
      <c r="BC77" s="210"/>
      <c r="BD77" s="210"/>
      <c r="BE77" s="210"/>
      <c r="BF77" s="210"/>
      <c r="BG77" s="210"/>
      <c r="BH77" s="210"/>
    </row>
    <row r="78" spans="1:60" outlineLevel="1" x14ac:dyDescent="0.2">
      <c r="A78" s="241">
        <v>42</v>
      </c>
      <c r="B78" s="242" t="s">
        <v>2981</v>
      </c>
      <c r="C78" s="254" t="s">
        <v>3370</v>
      </c>
      <c r="D78" s="243" t="s">
        <v>310</v>
      </c>
      <c r="E78" s="244">
        <v>100</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297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43</v>
      </c>
      <c r="B79" s="242" t="s">
        <v>2372</v>
      </c>
      <c r="C79" s="254" t="s">
        <v>3371</v>
      </c>
      <c r="D79" s="243" t="s">
        <v>2337</v>
      </c>
      <c r="E79" s="244">
        <v>1</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297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ht="22.5" outlineLevel="1" x14ac:dyDescent="0.2">
      <c r="A80" s="241">
        <v>44</v>
      </c>
      <c r="B80" s="242" t="s">
        <v>2374</v>
      </c>
      <c r="C80" s="254" t="s">
        <v>3372</v>
      </c>
      <c r="D80" s="243" t="s">
        <v>2337</v>
      </c>
      <c r="E80" s="244">
        <v>1</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861</v>
      </c>
      <c r="T80" s="247" t="s">
        <v>294</v>
      </c>
      <c r="U80" s="220">
        <v>0</v>
      </c>
      <c r="V80" s="220">
        <f>ROUND(E80*U80,2)</f>
        <v>0</v>
      </c>
      <c r="W80" s="220"/>
      <c r="X80" s="220" t="s">
        <v>295</v>
      </c>
      <c r="Y80" s="220" t="s">
        <v>296</v>
      </c>
      <c r="Z80" s="210"/>
      <c r="AA80" s="210"/>
      <c r="AB80" s="210"/>
      <c r="AC80" s="210"/>
      <c r="AD80" s="210"/>
      <c r="AE80" s="210"/>
      <c r="AF80" s="210"/>
      <c r="AG80" s="210" t="s">
        <v>297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45</v>
      </c>
      <c r="B81" s="242" t="s">
        <v>2345</v>
      </c>
      <c r="C81" s="254" t="s">
        <v>2346</v>
      </c>
      <c r="D81" s="243" t="s">
        <v>2347</v>
      </c>
      <c r="E81" s="244">
        <v>5</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297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31">
        <v>46</v>
      </c>
      <c r="B82" s="232" t="s">
        <v>3373</v>
      </c>
      <c r="C82" s="250" t="s">
        <v>3374</v>
      </c>
      <c r="D82" s="233" t="s">
        <v>0</v>
      </c>
      <c r="E82" s="234">
        <v>2</v>
      </c>
      <c r="F82" s="235"/>
      <c r="G82" s="236">
        <f>ROUND(E82*F82,2)</f>
        <v>0</v>
      </c>
      <c r="H82" s="235"/>
      <c r="I82" s="236">
        <f>ROUND(E82*H82,2)</f>
        <v>0</v>
      </c>
      <c r="J82" s="235"/>
      <c r="K82" s="236">
        <f>ROUND(E82*J82,2)</f>
        <v>0</v>
      </c>
      <c r="L82" s="236">
        <v>21</v>
      </c>
      <c r="M82" s="236">
        <f>G82*(1+L82/100)</f>
        <v>0</v>
      </c>
      <c r="N82" s="234">
        <v>0</v>
      </c>
      <c r="O82" s="234">
        <f>ROUND(E82*N82,2)</f>
        <v>0</v>
      </c>
      <c r="P82" s="234">
        <v>0</v>
      </c>
      <c r="Q82" s="234">
        <f>ROUND(E82*P82,2)</f>
        <v>0</v>
      </c>
      <c r="R82" s="236" t="s">
        <v>1613</v>
      </c>
      <c r="S82" s="236" t="s">
        <v>293</v>
      </c>
      <c r="T82" s="237" t="s">
        <v>294</v>
      </c>
      <c r="U82" s="220">
        <v>0</v>
      </c>
      <c r="V82" s="220">
        <f>ROUND(E82*U82,2)</f>
        <v>0</v>
      </c>
      <c r="W82" s="220"/>
      <c r="X82" s="220" t="s">
        <v>295</v>
      </c>
      <c r="Y82" s="220" t="s">
        <v>296</v>
      </c>
      <c r="Z82" s="210"/>
      <c r="AA82" s="210"/>
      <c r="AB82" s="210"/>
      <c r="AC82" s="210"/>
      <c r="AD82" s="210"/>
      <c r="AE82" s="210"/>
      <c r="AF82" s="210"/>
      <c r="AG82" s="210" t="s">
        <v>297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1" t="s">
        <v>2350</v>
      </c>
      <c r="D83" s="239"/>
      <c r="E83" s="239"/>
      <c r="F83" s="239"/>
      <c r="G83" s="239"/>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299</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2" t="s">
        <v>2350</v>
      </c>
      <c r="D84" s="240"/>
      <c r="E84" s="240"/>
      <c r="F84" s="240"/>
      <c r="G84" s="24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300</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4" t="s">
        <v>287</v>
      </c>
      <c r="B85" s="225" t="s">
        <v>258</v>
      </c>
      <c r="C85" s="249" t="s">
        <v>27</v>
      </c>
      <c r="D85" s="226"/>
      <c r="E85" s="227"/>
      <c r="F85" s="228"/>
      <c r="G85" s="228">
        <f>SUMIF(AG86:AG86,"&lt;&gt;NOR",G86:G86)</f>
        <v>0</v>
      </c>
      <c r="H85" s="228"/>
      <c r="I85" s="228">
        <f>SUM(I86:I86)</f>
        <v>0</v>
      </c>
      <c r="J85" s="228"/>
      <c r="K85" s="228">
        <f>SUM(K86:K86)</f>
        <v>0</v>
      </c>
      <c r="L85" s="228"/>
      <c r="M85" s="228">
        <f>SUM(M86:M86)</f>
        <v>0</v>
      </c>
      <c r="N85" s="227"/>
      <c r="O85" s="227">
        <f>SUM(O86:O86)</f>
        <v>0</v>
      </c>
      <c r="P85" s="227"/>
      <c r="Q85" s="227">
        <f>SUM(Q86:Q86)</f>
        <v>0</v>
      </c>
      <c r="R85" s="228"/>
      <c r="S85" s="228"/>
      <c r="T85" s="229"/>
      <c r="U85" s="223"/>
      <c r="V85" s="223">
        <f>SUM(V86:V86)</f>
        <v>0</v>
      </c>
      <c r="W85" s="223"/>
      <c r="X85" s="223"/>
      <c r="Y85" s="223"/>
      <c r="AG85" t="s">
        <v>288</v>
      </c>
    </row>
    <row r="86" spans="1:60" outlineLevel="1" x14ac:dyDescent="0.2">
      <c r="A86" s="241">
        <v>47</v>
      </c>
      <c r="B86" s="242" t="s">
        <v>2153</v>
      </c>
      <c r="C86" s="254" t="s">
        <v>2154</v>
      </c>
      <c r="D86" s="243" t="s">
        <v>2145</v>
      </c>
      <c r="E86" s="244">
        <v>2</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293</v>
      </c>
      <c r="T86" s="247" t="s">
        <v>294</v>
      </c>
      <c r="U86" s="220">
        <v>0</v>
      </c>
      <c r="V86" s="220">
        <f>ROUND(E86*U86,2)</f>
        <v>0</v>
      </c>
      <c r="W86" s="220"/>
      <c r="X86" s="220" t="s">
        <v>2155</v>
      </c>
      <c r="Y86" s="220" t="s">
        <v>296</v>
      </c>
      <c r="Z86" s="210"/>
      <c r="AA86" s="210"/>
      <c r="AB86" s="210"/>
      <c r="AC86" s="210"/>
      <c r="AD86" s="210"/>
      <c r="AE86" s="210"/>
      <c r="AF86" s="210"/>
      <c r="AG86" s="210" t="s">
        <v>2156</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x14ac:dyDescent="0.2">
      <c r="A87" s="224" t="s">
        <v>287</v>
      </c>
      <c r="B87" s="225" t="s">
        <v>259</v>
      </c>
      <c r="C87" s="249" t="s">
        <v>28</v>
      </c>
      <c r="D87" s="226"/>
      <c r="E87" s="227"/>
      <c r="F87" s="228"/>
      <c r="G87" s="228">
        <f>SUMIF(AG88:AG89,"&lt;&gt;NOR",G88:G89)</f>
        <v>0</v>
      </c>
      <c r="H87" s="228"/>
      <c r="I87" s="228">
        <f>SUM(I88:I89)</f>
        <v>0</v>
      </c>
      <c r="J87" s="228"/>
      <c r="K87" s="228">
        <f>SUM(K88:K89)</f>
        <v>0</v>
      </c>
      <c r="L87" s="228"/>
      <c r="M87" s="228">
        <f>SUM(M88:M89)</f>
        <v>0</v>
      </c>
      <c r="N87" s="227"/>
      <c r="O87" s="227">
        <f>SUM(O88:O89)</f>
        <v>0</v>
      </c>
      <c r="P87" s="227"/>
      <c r="Q87" s="227">
        <f>SUM(Q88:Q89)</f>
        <v>0</v>
      </c>
      <c r="R87" s="228"/>
      <c r="S87" s="228"/>
      <c r="T87" s="229"/>
      <c r="U87" s="223"/>
      <c r="V87" s="223">
        <f>SUM(V88:V89)</f>
        <v>0</v>
      </c>
      <c r="W87" s="223"/>
      <c r="X87" s="223"/>
      <c r="Y87" s="223"/>
      <c r="AG87" t="s">
        <v>288</v>
      </c>
    </row>
    <row r="88" spans="1:60" outlineLevel="1" x14ac:dyDescent="0.2">
      <c r="A88" s="241">
        <v>48</v>
      </c>
      <c r="B88" s="242" t="s">
        <v>2731</v>
      </c>
      <c r="C88" s="254" t="s">
        <v>2732</v>
      </c>
      <c r="D88" s="243" t="s">
        <v>2145</v>
      </c>
      <c r="E88" s="244">
        <v>1</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293</v>
      </c>
      <c r="T88" s="247" t="s">
        <v>294</v>
      </c>
      <c r="U88" s="220">
        <v>0</v>
      </c>
      <c r="V88" s="220">
        <f>ROUND(E88*U88,2)</f>
        <v>0</v>
      </c>
      <c r="W88" s="220"/>
      <c r="X88" s="220" t="s">
        <v>2155</v>
      </c>
      <c r="Y88" s="220" t="s">
        <v>296</v>
      </c>
      <c r="Z88" s="210"/>
      <c r="AA88" s="210"/>
      <c r="AB88" s="210"/>
      <c r="AC88" s="210"/>
      <c r="AD88" s="210"/>
      <c r="AE88" s="210"/>
      <c r="AF88" s="210"/>
      <c r="AG88" s="210" t="s">
        <v>2156</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31">
        <v>49</v>
      </c>
      <c r="B89" s="232" t="s">
        <v>2733</v>
      </c>
      <c r="C89" s="250" t="s">
        <v>2734</v>
      </c>
      <c r="D89" s="233" t="s">
        <v>2145</v>
      </c>
      <c r="E89" s="234">
        <v>0.5</v>
      </c>
      <c r="F89" s="235"/>
      <c r="G89" s="236">
        <f>ROUND(E89*F89,2)</f>
        <v>0</v>
      </c>
      <c r="H89" s="235"/>
      <c r="I89" s="236">
        <f>ROUND(E89*H89,2)</f>
        <v>0</v>
      </c>
      <c r="J89" s="235"/>
      <c r="K89" s="236">
        <f>ROUND(E89*J89,2)</f>
        <v>0</v>
      </c>
      <c r="L89" s="236">
        <v>21</v>
      </c>
      <c r="M89" s="236">
        <f>G89*(1+L89/100)</f>
        <v>0</v>
      </c>
      <c r="N89" s="234">
        <v>0</v>
      </c>
      <c r="O89" s="234">
        <f>ROUND(E89*N89,2)</f>
        <v>0</v>
      </c>
      <c r="P89" s="234">
        <v>0</v>
      </c>
      <c r="Q89" s="234">
        <f>ROUND(E89*P89,2)</f>
        <v>0</v>
      </c>
      <c r="R89" s="236"/>
      <c r="S89" s="236" t="s">
        <v>293</v>
      </c>
      <c r="T89" s="237" t="s">
        <v>294</v>
      </c>
      <c r="U89" s="220">
        <v>0</v>
      </c>
      <c r="V89" s="220">
        <f>ROUND(E89*U89,2)</f>
        <v>0</v>
      </c>
      <c r="W89" s="220"/>
      <c r="X89" s="220" t="s">
        <v>2155</v>
      </c>
      <c r="Y89" s="220" t="s">
        <v>296</v>
      </c>
      <c r="Z89" s="210"/>
      <c r="AA89" s="210"/>
      <c r="AB89" s="210"/>
      <c r="AC89" s="210"/>
      <c r="AD89" s="210"/>
      <c r="AE89" s="210"/>
      <c r="AF89" s="210"/>
      <c r="AG89" s="210" t="s">
        <v>2156</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x14ac:dyDescent="0.2">
      <c r="A90" s="3"/>
      <c r="B90" s="4"/>
      <c r="C90" s="256"/>
      <c r="D90" s="6"/>
      <c r="E90" s="3"/>
      <c r="F90" s="3"/>
      <c r="G90" s="3"/>
      <c r="H90" s="3"/>
      <c r="I90" s="3"/>
      <c r="J90" s="3"/>
      <c r="K90" s="3"/>
      <c r="L90" s="3"/>
      <c r="M90" s="3"/>
      <c r="N90" s="3"/>
      <c r="O90" s="3"/>
      <c r="P90" s="3"/>
      <c r="Q90" s="3"/>
      <c r="R90" s="3"/>
      <c r="S90" s="3"/>
      <c r="T90" s="3"/>
      <c r="U90" s="3"/>
      <c r="V90" s="3"/>
      <c r="W90" s="3"/>
      <c r="X90" s="3"/>
      <c r="Y90" s="3"/>
      <c r="AE90">
        <v>12</v>
      </c>
      <c r="AF90">
        <v>21</v>
      </c>
      <c r="AG90" t="s">
        <v>273</v>
      </c>
    </row>
    <row r="91" spans="1:60" x14ac:dyDescent="0.2">
      <c r="A91" s="213"/>
      <c r="B91" s="214" t="s">
        <v>29</v>
      </c>
      <c r="C91" s="257"/>
      <c r="D91" s="215"/>
      <c r="E91" s="216"/>
      <c r="F91" s="216"/>
      <c r="G91" s="230">
        <f>G8+G39+G85+G87</f>
        <v>0</v>
      </c>
      <c r="H91" s="3"/>
      <c r="I91" s="3"/>
      <c r="J91" s="3"/>
      <c r="K91" s="3"/>
      <c r="L91" s="3"/>
      <c r="M91" s="3"/>
      <c r="N91" s="3"/>
      <c r="O91" s="3"/>
      <c r="P91" s="3"/>
      <c r="Q91" s="3"/>
      <c r="R91" s="3"/>
      <c r="S91" s="3"/>
      <c r="T91" s="3"/>
      <c r="U91" s="3"/>
      <c r="V91" s="3"/>
      <c r="W91" s="3"/>
      <c r="X91" s="3"/>
      <c r="Y91" s="3"/>
      <c r="AE91">
        <f>SUMIF(L7:L89,AE90,G7:G89)</f>
        <v>0</v>
      </c>
      <c r="AF91">
        <f>SUMIF(L7:L89,AF90,G7:G89)</f>
        <v>0</v>
      </c>
      <c r="AG91" t="s">
        <v>2161</v>
      </c>
    </row>
    <row r="92" spans="1:60" x14ac:dyDescent="0.2">
      <c r="C92" s="258"/>
      <c r="D92" s="10"/>
      <c r="AG92" t="s">
        <v>2162</v>
      </c>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pr6i7iIIrPKEoU+9TjCtQIWC9MZ3bnyqcVzh4YcEYIxVcAf93IAEqOUqmo094VLe4YwfdJ5mEgWfaFkQGzThqg==" saltValue="k7dDhHeZi4PO6/KS6ltVdw==" spinCount="100000" sheet="1" formatRows="0"/>
  <mergeCells count="33">
    <mergeCell ref="C77:G77"/>
    <mergeCell ref="C83:G83"/>
    <mergeCell ref="C84:G84"/>
    <mergeCell ref="C44:G44"/>
    <mergeCell ref="C45:G45"/>
    <mergeCell ref="C67:G67"/>
    <mergeCell ref="C73:G73"/>
    <mergeCell ref="C74:G74"/>
    <mergeCell ref="C76:G76"/>
    <mergeCell ref="C32:G32"/>
    <mergeCell ref="C33:G33"/>
    <mergeCell ref="C35:G35"/>
    <mergeCell ref="C36:G36"/>
    <mergeCell ref="C41:G41"/>
    <mergeCell ref="C42:G42"/>
    <mergeCell ref="C23:G23"/>
    <mergeCell ref="C24:G24"/>
    <mergeCell ref="C26:G26"/>
    <mergeCell ref="C27:G27"/>
    <mergeCell ref="C29:G29"/>
    <mergeCell ref="C30:G30"/>
    <mergeCell ref="C14:G14"/>
    <mergeCell ref="C15:G15"/>
    <mergeCell ref="C17:G17"/>
    <mergeCell ref="C18:G18"/>
    <mergeCell ref="C20:G20"/>
    <mergeCell ref="C21:G21"/>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69</v>
      </c>
      <c r="C4" s="202" t="s">
        <v>70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SUMIF(AG9:AG50,"&lt;&gt;NOR",G9:G50)</f>
        <v>0</v>
      </c>
      <c r="H8" s="228"/>
      <c r="I8" s="228">
        <f>SUM(I9:I50)</f>
        <v>0</v>
      </c>
      <c r="J8" s="228"/>
      <c r="K8" s="228">
        <f>SUM(K9:K50)</f>
        <v>0</v>
      </c>
      <c r="L8" s="228"/>
      <c r="M8" s="228">
        <f>SUM(M9:M50)</f>
        <v>0</v>
      </c>
      <c r="N8" s="227"/>
      <c r="O8" s="227">
        <f>SUM(O9:O50)</f>
        <v>0</v>
      </c>
      <c r="P8" s="227"/>
      <c r="Q8" s="227">
        <f>SUM(Q9:Q50)</f>
        <v>0</v>
      </c>
      <c r="R8" s="228"/>
      <c r="S8" s="228"/>
      <c r="T8" s="229"/>
      <c r="U8" s="223"/>
      <c r="V8" s="223">
        <f>SUM(V9:V50)</f>
        <v>81.88000000000001</v>
      </c>
      <c r="W8" s="223"/>
      <c r="X8" s="223"/>
      <c r="Y8" s="223"/>
      <c r="AG8" t="s">
        <v>288</v>
      </c>
    </row>
    <row r="9" spans="1:60" outlineLevel="1" x14ac:dyDescent="0.2">
      <c r="A9" s="231">
        <v>1</v>
      </c>
      <c r="B9" s="232" t="s">
        <v>341</v>
      </c>
      <c r="C9" s="250" t="s">
        <v>342</v>
      </c>
      <c r="D9" s="233" t="s">
        <v>343</v>
      </c>
      <c r="E9" s="234">
        <v>4.9763999999999999</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0.36499999999999999</v>
      </c>
      <c r="V9" s="220">
        <f>ROUND(E9*U9,2)</f>
        <v>1.82</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1" t="s">
        <v>344</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přehozením výkopku na přilehlém terénu na vzdálenost do 3 m od podélné osy rýhy nebo s naložením výkopku na dopravní prostředek.</v>
      </c>
      <c r="BB10" s="210"/>
      <c r="BC10" s="210"/>
      <c r="BD10" s="210"/>
      <c r="BE10" s="210"/>
      <c r="BF10" s="210"/>
      <c r="BG10" s="210"/>
      <c r="BH10" s="210"/>
    </row>
    <row r="11" spans="1:60" ht="22.5" outlineLevel="2" x14ac:dyDescent="0.2">
      <c r="A11" s="217"/>
      <c r="B11" s="218"/>
      <c r="C11" s="252" t="s">
        <v>344</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přehozením výkopku na přilehlém terénu na vzdálenost do 3 m od podélné osy rýhy nebo s naložením výkopku na dopravní prostředek.</v>
      </c>
      <c r="BB11" s="210"/>
      <c r="BC11" s="210"/>
      <c r="BD11" s="210"/>
      <c r="BE11" s="210"/>
      <c r="BF11" s="210"/>
      <c r="BG11" s="210"/>
      <c r="BH11" s="210"/>
    </row>
    <row r="12" spans="1:60" ht="22.5" outlineLevel="3" x14ac:dyDescent="0.2">
      <c r="A12" s="217"/>
      <c r="B12" s="218"/>
      <c r="C12" s="252" t="s">
        <v>344</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zapažených i nezapažených s urovnáním dna do předepsaného profilu a spádu, s přehozením výkopku na přilehlém terénu na vzdálenost do 3 m od podélné osy rýhy nebo s naložením výkopku na dopravní prostředek.</v>
      </c>
      <c r="BB12" s="210"/>
      <c r="BC12" s="210"/>
      <c r="BD12" s="210"/>
      <c r="BE12" s="210"/>
      <c r="BF12" s="210"/>
      <c r="BG12" s="210"/>
      <c r="BH12" s="210"/>
    </row>
    <row r="13" spans="1:60" outlineLevel="2" x14ac:dyDescent="0.2">
      <c r="A13" s="217"/>
      <c r="B13" s="218"/>
      <c r="C13" s="253" t="s">
        <v>3375</v>
      </c>
      <c r="D13" s="221"/>
      <c r="E13" s="222"/>
      <c r="F13" s="220"/>
      <c r="G13" s="22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314</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3" t="s">
        <v>3376</v>
      </c>
      <c r="D14" s="221"/>
      <c r="E14" s="222">
        <v>4.9800000000000004</v>
      </c>
      <c r="F14" s="220"/>
      <c r="G14" s="22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314</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31">
        <v>2</v>
      </c>
      <c r="B15" s="232" t="s">
        <v>347</v>
      </c>
      <c r="C15" s="250" t="s">
        <v>348</v>
      </c>
      <c r="D15" s="233" t="s">
        <v>343</v>
      </c>
      <c r="E15" s="234">
        <v>4.9763999999999999</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0.38979999999999998</v>
      </c>
      <c r="V15" s="220">
        <f>ROUND(E15*U15,2)</f>
        <v>1.94</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ht="22.5" outlineLevel="2" x14ac:dyDescent="0.2">
      <c r="A16" s="217"/>
      <c r="B16" s="218"/>
      <c r="C16" s="251" t="s">
        <v>344</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38" t="str">
        <f>C16</f>
        <v>zapažených i nezapažených s urovnáním dna do předepsaného profilu a spádu, s přehozením výkopku na přilehlém terénu na vzdálenost do 3 m od podélné osy rýhy nebo s naložením výkopku na dopravní prostředek.</v>
      </c>
      <c r="BB16" s="210"/>
      <c r="BC16" s="210"/>
      <c r="BD16" s="210"/>
      <c r="BE16" s="210"/>
      <c r="BF16" s="210"/>
      <c r="BG16" s="210"/>
      <c r="BH16" s="210"/>
    </row>
    <row r="17" spans="1:60" ht="22.5" outlineLevel="2" x14ac:dyDescent="0.2">
      <c r="A17" s="217"/>
      <c r="B17" s="218"/>
      <c r="C17" s="252" t="s">
        <v>344</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38" t="str">
        <f>C17</f>
        <v>zapažených i nezapažených s urovnáním dna do předepsaného profilu a spádu, s přehozením výkopku na přilehlém terénu na vzdálenost do 3 m od podélné osy rýhy nebo s naložením výkopku na dopravní prostředek.</v>
      </c>
      <c r="BB17" s="210"/>
      <c r="BC17" s="210"/>
      <c r="BD17" s="210"/>
      <c r="BE17" s="210"/>
      <c r="BF17" s="210"/>
      <c r="BG17" s="210"/>
      <c r="BH17" s="210"/>
    </row>
    <row r="18" spans="1:60" ht="22.5" outlineLevel="3" x14ac:dyDescent="0.2">
      <c r="A18" s="217"/>
      <c r="B18" s="218"/>
      <c r="C18" s="252" t="s">
        <v>344</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38" t="str">
        <f>C18</f>
        <v>zapažených i nezapažených s urovnáním dna do předepsaného profilu a spádu, s přehozením výkopku na přilehlém terénu na vzdálenost do 3 m od podélné osy rýhy nebo s naložením výkopku na dopravní prostředek.</v>
      </c>
      <c r="BB18" s="210"/>
      <c r="BC18" s="210"/>
      <c r="BD18" s="210"/>
      <c r="BE18" s="210"/>
      <c r="BF18" s="210"/>
      <c r="BG18" s="210"/>
      <c r="BH18" s="210"/>
    </row>
    <row r="19" spans="1:60" outlineLevel="2" x14ac:dyDescent="0.2">
      <c r="A19" s="217"/>
      <c r="B19" s="218"/>
      <c r="C19" s="253" t="s">
        <v>3377</v>
      </c>
      <c r="D19" s="221"/>
      <c r="E19" s="222"/>
      <c r="F19" s="220"/>
      <c r="G19" s="22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314</v>
      </c>
      <c r="AH19" s="210">
        <v>0</v>
      </c>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3" t="s">
        <v>3376</v>
      </c>
      <c r="D20" s="221"/>
      <c r="E20" s="222">
        <v>4.9800000000000004</v>
      </c>
      <c r="F20" s="220"/>
      <c r="G20" s="22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314</v>
      </c>
      <c r="AH20" s="210">
        <v>0</v>
      </c>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31">
        <v>3</v>
      </c>
      <c r="B21" s="232" t="s">
        <v>2174</v>
      </c>
      <c r="C21" s="250" t="s">
        <v>2175</v>
      </c>
      <c r="D21" s="233" t="s">
        <v>343</v>
      </c>
      <c r="E21" s="234">
        <v>17.668530000000001</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3.5329999999999999</v>
      </c>
      <c r="V21" s="220">
        <f>ROUND(E21*U21,2)</f>
        <v>62.42</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376</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376</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376</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3" t="s">
        <v>3378</v>
      </c>
      <c r="D25" s="221"/>
      <c r="E25" s="222"/>
      <c r="F25" s="220"/>
      <c r="G25" s="22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314</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3" t="s">
        <v>378</v>
      </c>
      <c r="D26" s="221"/>
      <c r="E26" s="222"/>
      <c r="F26" s="220"/>
      <c r="G26" s="22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314</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3" t="s">
        <v>3379</v>
      </c>
      <c r="D27" s="221"/>
      <c r="E27" s="222"/>
      <c r="F27" s="220"/>
      <c r="G27" s="22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314</v>
      </c>
      <c r="AH27" s="210">
        <v>0</v>
      </c>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3" x14ac:dyDescent="0.2">
      <c r="A28" s="217"/>
      <c r="B28" s="218"/>
      <c r="C28" s="253" t="s">
        <v>3380</v>
      </c>
      <c r="D28" s="221"/>
      <c r="E28" s="222">
        <v>17.670000000000002</v>
      </c>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1" x14ac:dyDescent="0.2">
      <c r="A29" s="231">
        <v>4</v>
      </c>
      <c r="B29" s="232" t="s">
        <v>383</v>
      </c>
      <c r="C29" s="250" t="s">
        <v>384</v>
      </c>
      <c r="D29" s="233" t="s">
        <v>343</v>
      </c>
      <c r="E29" s="234">
        <v>22.644929999999999</v>
      </c>
      <c r="F29" s="235"/>
      <c r="G29" s="236">
        <f>ROUND(E29*F29,2)</f>
        <v>0</v>
      </c>
      <c r="H29" s="235"/>
      <c r="I29" s="236">
        <f>ROUND(E29*H29,2)</f>
        <v>0</v>
      </c>
      <c r="J29" s="235"/>
      <c r="K29" s="236">
        <f>ROUND(E29*J29,2)</f>
        <v>0</v>
      </c>
      <c r="L29" s="236">
        <v>21</v>
      </c>
      <c r="M29" s="236">
        <f>G29*(1+L29/100)</f>
        <v>0</v>
      </c>
      <c r="N29" s="234">
        <v>0</v>
      </c>
      <c r="O29" s="234">
        <f>ROUND(E29*N29,2)</f>
        <v>0</v>
      </c>
      <c r="P29" s="234">
        <v>0</v>
      </c>
      <c r="Q29" s="234">
        <f>ROUND(E29*P29,2)</f>
        <v>0</v>
      </c>
      <c r="R29" s="236" t="s">
        <v>292</v>
      </c>
      <c r="S29" s="236" t="s">
        <v>293</v>
      </c>
      <c r="T29" s="237" t="s">
        <v>294</v>
      </c>
      <c r="U29" s="220">
        <v>1.0999999999999999E-2</v>
      </c>
      <c r="V29" s="220">
        <f>ROUND(E29*U29,2)</f>
        <v>0.25</v>
      </c>
      <c r="W29" s="220"/>
      <c r="X29" s="220" t="s">
        <v>295</v>
      </c>
      <c r="Y29" s="220" t="s">
        <v>296</v>
      </c>
      <c r="Z29" s="210"/>
      <c r="AA29" s="210"/>
      <c r="AB29" s="210"/>
      <c r="AC29" s="210"/>
      <c r="AD29" s="210"/>
      <c r="AE29" s="210"/>
      <c r="AF29" s="210"/>
      <c r="AG29" s="210" t="s">
        <v>297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1" t="s">
        <v>385</v>
      </c>
      <c r="D30" s="239"/>
      <c r="E30" s="239"/>
      <c r="F30" s="239"/>
      <c r="G30" s="239"/>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299</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2" t="s">
        <v>385</v>
      </c>
      <c r="D31" s="240"/>
      <c r="E31" s="240"/>
      <c r="F31" s="240"/>
      <c r="G31" s="240"/>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3" x14ac:dyDescent="0.2">
      <c r="A32" s="217"/>
      <c r="B32" s="218"/>
      <c r="C32" s="252" t="s">
        <v>385</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3" t="s">
        <v>3377</v>
      </c>
      <c r="D33" s="221"/>
      <c r="E33" s="222"/>
      <c r="F33" s="220"/>
      <c r="G33" s="22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314</v>
      </c>
      <c r="AH33" s="210">
        <v>0</v>
      </c>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3" x14ac:dyDescent="0.2">
      <c r="A34" s="217"/>
      <c r="B34" s="218"/>
      <c r="C34" s="253" t="s">
        <v>3381</v>
      </c>
      <c r="D34" s="221"/>
      <c r="E34" s="222"/>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3" t="s">
        <v>3382</v>
      </c>
      <c r="D35" s="221"/>
      <c r="E35" s="222">
        <v>22.64</v>
      </c>
      <c r="F35" s="220"/>
      <c r="G35" s="22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314</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5</v>
      </c>
      <c r="B36" s="232" t="s">
        <v>388</v>
      </c>
      <c r="C36" s="250" t="s">
        <v>389</v>
      </c>
      <c r="D36" s="233" t="s">
        <v>343</v>
      </c>
      <c r="E36" s="234">
        <v>17.668530000000001</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292</v>
      </c>
      <c r="S36" s="236" t="s">
        <v>293</v>
      </c>
      <c r="T36" s="237" t="s">
        <v>294</v>
      </c>
      <c r="U36" s="220">
        <v>0.65200000000000002</v>
      </c>
      <c r="V36" s="220">
        <f>ROUND(E36*U36,2)</f>
        <v>11.52</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3" t="s">
        <v>3381</v>
      </c>
      <c r="D37" s="221"/>
      <c r="E37" s="222"/>
      <c r="F37" s="220"/>
      <c r="G37" s="220"/>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314</v>
      </c>
      <c r="AH37" s="210">
        <v>0</v>
      </c>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3" x14ac:dyDescent="0.2">
      <c r="A38" s="217"/>
      <c r="B38" s="218"/>
      <c r="C38" s="253" t="s">
        <v>3380</v>
      </c>
      <c r="D38" s="221"/>
      <c r="E38" s="222">
        <v>17.670000000000002</v>
      </c>
      <c r="F38" s="220"/>
      <c r="G38" s="22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314</v>
      </c>
      <c r="AH38" s="210">
        <v>0</v>
      </c>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ht="22.5" outlineLevel="1" x14ac:dyDescent="0.2">
      <c r="A39" s="231">
        <v>6</v>
      </c>
      <c r="B39" s="232" t="s">
        <v>390</v>
      </c>
      <c r="C39" s="250" t="s">
        <v>391</v>
      </c>
      <c r="D39" s="233" t="s">
        <v>343</v>
      </c>
      <c r="E39" s="234">
        <v>22.644929999999999</v>
      </c>
      <c r="F39" s="235"/>
      <c r="G39" s="236">
        <f>ROUND(E39*F39,2)</f>
        <v>0</v>
      </c>
      <c r="H39" s="235"/>
      <c r="I39" s="236">
        <f>ROUND(E39*H39,2)</f>
        <v>0</v>
      </c>
      <c r="J39" s="235"/>
      <c r="K39" s="236">
        <f>ROUND(E39*J39,2)</f>
        <v>0</v>
      </c>
      <c r="L39" s="236">
        <v>21</v>
      </c>
      <c r="M39" s="236">
        <f>G39*(1+L39/100)</f>
        <v>0</v>
      </c>
      <c r="N39" s="234">
        <v>0</v>
      </c>
      <c r="O39" s="234">
        <f>ROUND(E39*N39,2)</f>
        <v>0</v>
      </c>
      <c r="P39" s="234">
        <v>0</v>
      </c>
      <c r="Q39" s="234">
        <f>ROUND(E39*P39,2)</f>
        <v>0</v>
      </c>
      <c r="R39" s="236" t="s">
        <v>292</v>
      </c>
      <c r="S39" s="236" t="s">
        <v>293</v>
      </c>
      <c r="T39" s="237" t="s">
        <v>294</v>
      </c>
      <c r="U39" s="220">
        <v>8.9999999999999993E-3</v>
      </c>
      <c r="V39" s="220">
        <f>ROUND(E39*U39,2)</f>
        <v>0.2</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2" x14ac:dyDescent="0.2">
      <c r="A40" s="217"/>
      <c r="B40" s="218"/>
      <c r="C40" s="253" t="s">
        <v>3383</v>
      </c>
      <c r="D40" s="221"/>
      <c r="E40" s="222"/>
      <c r="F40" s="220"/>
      <c r="G40" s="22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314</v>
      </c>
      <c r="AH40" s="210">
        <v>0</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3" t="s">
        <v>3382</v>
      </c>
      <c r="D41" s="221"/>
      <c r="E41" s="222">
        <v>22.64</v>
      </c>
      <c r="F41" s="220"/>
      <c r="G41" s="22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314</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31">
        <v>7</v>
      </c>
      <c r="B42" s="232" t="s">
        <v>399</v>
      </c>
      <c r="C42" s="250" t="s">
        <v>400</v>
      </c>
      <c r="D42" s="233" t="s">
        <v>310</v>
      </c>
      <c r="E42" s="234">
        <v>207.38480000000001</v>
      </c>
      <c r="F42" s="235"/>
      <c r="G42" s="236">
        <f>ROUND(E42*F42,2)</f>
        <v>0</v>
      </c>
      <c r="H42" s="235"/>
      <c r="I42" s="236">
        <f>ROUND(E42*H42,2)</f>
        <v>0</v>
      </c>
      <c r="J42" s="235"/>
      <c r="K42" s="236">
        <f>ROUND(E42*J42,2)</f>
        <v>0</v>
      </c>
      <c r="L42" s="236">
        <v>21</v>
      </c>
      <c r="M42" s="236">
        <f>G42*(1+L42/100)</f>
        <v>0</v>
      </c>
      <c r="N42" s="234">
        <v>0</v>
      </c>
      <c r="O42" s="234">
        <f>ROUND(E42*N42,2)</f>
        <v>0</v>
      </c>
      <c r="P42" s="234">
        <v>0</v>
      </c>
      <c r="Q42" s="234">
        <f>ROUND(E42*P42,2)</f>
        <v>0</v>
      </c>
      <c r="R42" s="236" t="s">
        <v>292</v>
      </c>
      <c r="S42" s="236" t="s">
        <v>293</v>
      </c>
      <c r="T42" s="237" t="s">
        <v>294</v>
      </c>
      <c r="U42" s="220">
        <v>1.7999999999999999E-2</v>
      </c>
      <c r="V42" s="220">
        <f>ROUND(E42*U42,2)</f>
        <v>3.73</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1" t="s">
        <v>401</v>
      </c>
      <c r="D43" s="239"/>
      <c r="E43" s="239"/>
      <c r="F43" s="239"/>
      <c r="G43" s="239"/>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299</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2" t="s">
        <v>401</v>
      </c>
      <c r="D44" s="240"/>
      <c r="E44" s="240"/>
      <c r="F44" s="240"/>
      <c r="G44" s="240"/>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2" t="s">
        <v>401</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3" t="s">
        <v>3384</v>
      </c>
      <c r="D46" s="221"/>
      <c r="E46" s="222"/>
      <c r="F46" s="220"/>
      <c r="G46" s="22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314</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3" t="s">
        <v>3385</v>
      </c>
      <c r="D47" s="221"/>
      <c r="E47" s="222">
        <v>207.38</v>
      </c>
      <c r="F47" s="220"/>
      <c r="G47" s="22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314</v>
      </c>
      <c r="AH47" s="210">
        <v>0</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404</v>
      </c>
      <c r="C48" s="250" t="s">
        <v>405</v>
      </c>
      <c r="D48" s="233" t="s">
        <v>343</v>
      </c>
      <c r="E48" s="234">
        <v>22.644929999999999</v>
      </c>
      <c r="F48" s="235"/>
      <c r="G48" s="236">
        <f>ROUND(E48*F48,2)</f>
        <v>0</v>
      </c>
      <c r="H48" s="235"/>
      <c r="I48" s="236">
        <f>ROUND(E48*H48,2)</f>
        <v>0</v>
      </c>
      <c r="J48" s="235"/>
      <c r="K48" s="236">
        <f>ROUND(E48*J48,2)</f>
        <v>0</v>
      </c>
      <c r="L48" s="236">
        <v>21</v>
      </c>
      <c r="M48" s="236">
        <f>G48*(1+L48/100)</f>
        <v>0</v>
      </c>
      <c r="N48" s="234">
        <v>0</v>
      </c>
      <c r="O48" s="234">
        <f>ROUND(E48*N48,2)</f>
        <v>0</v>
      </c>
      <c r="P48" s="234">
        <v>0</v>
      </c>
      <c r="Q48" s="234">
        <f>ROUND(E48*P48,2)</f>
        <v>0</v>
      </c>
      <c r="R48" s="236" t="s">
        <v>292</v>
      </c>
      <c r="S48" s="236" t="s">
        <v>293</v>
      </c>
      <c r="T48" s="23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3" t="s">
        <v>3383</v>
      </c>
      <c r="D49" s="221"/>
      <c r="E49" s="222"/>
      <c r="F49" s="220"/>
      <c r="G49" s="22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314</v>
      </c>
      <c r="AH49" s="210">
        <v>0</v>
      </c>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3" x14ac:dyDescent="0.2">
      <c r="A50" s="217"/>
      <c r="B50" s="218"/>
      <c r="C50" s="253" t="s">
        <v>3382</v>
      </c>
      <c r="D50" s="221"/>
      <c r="E50" s="222">
        <v>22.64</v>
      </c>
      <c r="F50" s="220"/>
      <c r="G50" s="22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314</v>
      </c>
      <c r="AH50" s="210">
        <v>0</v>
      </c>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x14ac:dyDescent="0.2">
      <c r="A51" s="224" t="s">
        <v>287</v>
      </c>
      <c r="B51" s="225" t="s">
        <v>159</v>
      </c>
      <c r="C51" s="249" t="s">
        <v>160</v>
      </c>
      <c r="D51" s="226"/>
      <c r="E51" s="227"/>
      <c r="F51" s="228"/>
      <c r="G51" s="228">
        <f>SUMIF(AG52:AG101,"&lt;&gt;NOR",G52:G101)</f>
        <v>0</v>
      </c>
      <c r="H51" s="228"/>
      <c r="I51" s="228">
        <f>SUM(I52:I101)</f>
        <v>0</v>
      </c>
      <c r="J51" s="228"/>
      <c r="K51" s="228">
        <f>SUM(K52:K101)</f>
        <v>0</v>
      </c>
      <c r="L51" s="228"/>
      <c r="M51" s="228">
        <f>SUM(M52:M101)</f>
        <v>0</v>
      </c>
      <c r="N51" s="227"/>
      <c r="O51" s="227">
        <f>SUM(O52:O101)</f>
        <v>98.990000000000009</v>
      </c>
      <c r="P51" s="227"/>
      <c r="Q51" s="227">
        <f>SUM(Q52:Q101)</f>
        <v>0</v>
      </c>
      <c r="R51" s="228"/>
      <c r="S51" s="228"/>
      <c r="T51" s="229"/>
      <c r="U51" s="223"/>
      <c r="V51" s="223">
        <f>SUM(V52:V101)</f>
        <v>75.899999999999991</v>
      </c>
      <c r="W51" s="223"/>
      <c r="X51" s="223"/>
      <c r="Y51" s="223"/>
      <c r="AG51" t="s">
        <v>288</v>
      </c>
    </row>
    <row r="52" spans="1:60" ht="22.5" outlineLevel="1" x14ac:dyDescent="0.2">
      <c r="A52" s="231">
        <v>9</v>
      </c>
      <c r="B52" s="232" t="s">
        <v>406</v>
      </c>
      <c r="C52" s="250" t="s">
        <v>407</v>
      </c>
      <c r="D52" s="233" t="s">
        <v>343</v>
      </c>
      <c r="E52" s="234">
        <v>10.86374</v>
      </c>
      <c r="F52" s="235"/>
      <c r="G52" s="236">
        <f>ROUND(E52*F52,2)</f>
        <v>0</v>
      </c>
      <c r="H52" s="235"/>
      <c r="I52" s="236">
        <f>ROUND(E52*H52,2)</f>
        <v>0</v>
      </c>
      <c r="J52" s="235"/>
      <c r="K52" s="236">
        <f>ROUND(E52*J52,2)</f>
        <v>0</v>
      </c>
      <c r="L52" s="236">
        <v>21</v>
      </c>
      <c r="M52" s="236">
        <f>G52*(1+L52/100)</f>
        <v>0</v>
      </c>
      <c r="N52" s="234">
        <v>2.1</v>
      </c>
      <c r="O52" s="234">
        <f>ROUND(E52*N52,2)</f>
        <v>22.81</v>
      </c>
      <c r="P52" s="234">
        <v>0</v>
      </c>
      <c r="Q52" s="234">
        <f>ROUND(E52*P52,2)</f>
        <v>0</v>
      </c>
      <c r="R52" s="236" t="s">
        <v>329</v>
      </c>
      <c r="S52" s="236" t="s">
        <v>293</v>
      </c>
      <c r="T52" s="237" t="s">
        <v>294</v>
      </c>
      <c r="U52" s="220">
        <v>0.96499999999999997</v>
      </c>
      <c r="V52" s="220">
        <f>ROUND(E52*U52,2)</f>
        <v>10.48</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3" t="s">
        <v>3386</v>
      </c>
      <c r="D53" s="221"/>
      <c r="E53" s="222"/>
      <c r="F53" s="220"/>
      <c r="G53" s="22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314</v>
      </c>
      <c r="AH53" s="210">
        <v>0</v>
      </c>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3" x14ac:dyDescent="0.2">
      <c r="A54" s="217"/>
      <c r="B54" s="218"/>
      <c r="C54" s="253" t="s">
        <v>3387</v>
      </c>
      <c r="D54" s="221"/>
      <c r="E54" s="222"/>
      <c r="F54" s="220"/>
      <c r="G54" s="22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314</v>
      </c>
      <c r="AH54" s="210">
        <v>0</v>
      </c>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3" x14ac:dyDescent="0.2">
      <c r="A55" s="217"/>
      <c r="B55" s="218"/>
      <c r="C55" s="253" t="s">
        <v>3388</v>
      </c>
      <c r="D55" s="221"/>
      <c r="E55" s="222"/>
      <c r="F55" s="220"/>
      <c r="G55" s="22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314</v>
      </c>
      <c r="AH55" s="210">
        <v>0</v>
      </c>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3" x14ac:dyDescent="0.2">
      <c r="A56" s="217"/>
      <c r="B56" s="218"/>
      <c r="C56" s="253" t="s">
        <v>3389</v>
      </c>
      <c r="D56" s="221"/>
      <c r="E56" s="222">
        <v>10.86</v>
      </c>
      <c r="F56" s="220"/>
      <c r="G56" s="22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314</v>
      </c>
      <c r="AH56" s="210">
        <v>0</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31">
        <v>10</v>
      </c>
      <c r="B57" s="232" t="s">
        <v>3390</v>
      </c>
      <c r="C57" s="250" t="s">
        <v>3391</v>
      </c>
      <c r="D57" s="233" t="s">
        <v>343</v>
      </c>
      <c r="E57" s="234">
        <v>22.851880000000001</v>
      </c>
      <c r="F57" s="235"/>
      <c r="G57" s="236">
        <f>ROUND(E57*F57,2)</f>
        <v>0</v>
      </c>
      <c r="H57" s="235"/>
      <c r="I57" s="236">
        <f>ROUND(E57*H57,2)</f>
        <v>0</v>
      </c>
      <c r="J57" s="235"/>
      <c r="K57" s="236">
        <f>ROUND(E57*J57,2)</f>
        <v>0</v>
      </c>
      <c r="L57" s="236">
        <v>21</v>
      </c>
      <c r="M57" s="236">
        <f>G57*(1+L57/100)</f>
        <v>0</v>
      </c>
      <c r="N57" s="234">
        <v>2.5249999999999999</v>
      </c>
      <c r="O57" s="234">
        <f>ROUND(E57*N57,2)</f>
        <v>57.7</v>
      </c>
      <c r="P57" s="234">
        <v>0</v>
      </c>
      <c r="Q57" s="234">
        <f>ROUND(E57*P57,2)</f>
        <v>0</v>
      </c>
      <c r="R57" s="236" t="s">
        <v>423</v>
      </c>
      <c r="S57" s="236" t="s">
        <v>293</v>
      </c>
      <c r="T57" s="237" t="s">
        <v>294</v>
      </c>
      <c r="U57" s="220">
        <v>0.48</v>
      </c>
      <c r="V57" s="220">
        <f>ROUND(E57*U57,2)</f>
        <v>10.97</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1" t="s">
        <v>446</v>
      </c>
      <c r="D58" s="239"/>
      <c r="E58" s="239"/>
      <c r="F58" s="239"/>
      <c r="G58" s="239"/>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299</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2" x14ac:dyDescent="0.2">
      <c r="A59" s="217"/>
      <c r="B59" s="218"/>
      <c r="C59" s="252" t="s">
        <v>446</v>
      </c>
      <c r="D59" s="240"/>
      <c r="E59" s="240"/>
      <c r="F59" s="240"/>
      <c r="G59" s="240"/>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300</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3" x14ac:dyDescent="0.2">
      <c r="A60" s="217"/>
      <c r="B60" s="218"/>
      <c r="C60" s="252" t="s">
        <v>446</v>
      </c>
      <c r="D60" s="240"/>
      <c r="E60" s="240"/>
      <c r="F60" s="240"/>
      <c r="G60" s="240"/>
      <c r="H60" s="220"/>
      <c r="I60" s="220"/>
      <c r="J60" s="220"/>
      <c r="K60" s="220"/>
      <c r="L60" s="220"/>
      <c r="M60" s="220"/>
      <c r="N60" s="219"/>
      <c r="O60" s="219"/>
      <c r="P60" s="219"/>
      <c r="Q60" s="219"/>
      <c r="R60" s="220"/>
      <c r="S60" s="220"/>
      <c r="T60" s="220"/>
      <c r="U60" s="220"/>
      <c r="V60" s="220"/>
      <c r="W60" s="220"/>
      <c r="X60" s="220"/>
      <c r="Y60" s="220"/>
      <c r="Z60" s="210"/>
      <c r="AA60" s="210"/>
      <c r="AB60" s="210"/>
      <c r="AC60" s="210"/>
      <c r="AD60" s="210"/>
      <c r="AE60" s="210"/>
      <c r="AF60" s="210"/>
      <c r="AG60" s="210" t="s">
        <v>300</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2" x14ac:dyDescent="0.2">
      <c r="A61" s="217"/>
      <c r="B61" s="218"/>
      <c r="C61" s="253" t="s">
        <v>3392</v>
      </c>
      <c r="D61" s="221"/>
      <c r="E61" s="222"/>
      <c r="F61" s="220"/>
      <c r="G61" s="220"/>
      <c r="H61" s="220"/>
      <c r="I61" s="220"/>
      <c r="J61" s="220"/>
      <c r="K61" s="220"/>
      <c r="L61" s="220"/>
      <c r="M61" s="220"/>
      <c r="N61" s="219"/>
      <c r="O61" s="219"/>
      <c r="P61" s="219"/>
      <c r="Q61" s="219"/>
      <c r="R61" s="220"/>
      <c r="S61" s="220"/>
      <c r="T61" s="220"/>
      <c r="U61" s="220"/>
      <c r="V61" s="220"/>
      <c r="W61" s="220"/>
      <c r="X61" s="220"/>
      <c r="Y61" s="220"/>
      <c r="Z61" s="210"/>
      <c r="AA61" s="210"/>
      <c r="AB61" s="210"/>
      <c r="AC61" s="210"/>
      <c r="AD61" s="210"/>
      <c r="AE61" s="210"/>
      <c r="AF61" s="210"/>
      <c r="AG61" s="210" t="s">
        <v>314</v>
      </c>
      <c r="AH61" s="210">
        <v>0</v>
      </c>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3" x14ac:dyDescent="0.2">
      <c r="A62" s="217"/>
      <c r="B62" s="218"/>
      <c r="C62" s="253" t="s">
        <v>3393</v>
      </c>
      <c r="D62" s="221"/>
      <c r="E62" s="222">
        <v>22.85</v>
      </c>
      <c r="F62" s="220"/>
      <c r="G62" s="220"/>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314</v>
      </c>
      <c r="AH62" s="210">
        <v>0</v>
      </c>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31">
        <v>11</v>
      </c>
      <c r="B63" s="232" t="s">
        <v>450</v>
      </c>
      <c r="C63" s="250" t="s">
        <v>451</v>
      </c>
      <c r="D63" s="233" t="s">
        <v>310</v>
      </c>
      <c r="E63" s="234">
        <v>6.0819999999999999</v>
      </c>
      <c r="F63" s="235"/>
      <c r="G63" s="236">
        <f>ROUND(E63*F63,2)</f>
        <v>0</v>
      </c>
      <c r="H63" s="235"/>
      <c r="I63" s="236">
        <f>ROUND(E63*H63,2)</f>
        <v>0</v>
      </c>
      <c r="J63" s="235"/>
      <c r="K63" s="236">
        <f>ROUND(E63*J63,2)</f>
        <v>0</v>
      </c>
      <c r="L63" s="236">
        <v>21</v>
      </c>
      <c r="M63" s="236">
        <f>G63*(1+L63/100)</f>
        <v>0</v>
      </c>
      <c r="N63" s="234">
        <v>3.9190000000000003E-2</v>
      </c>
      <c r="O63" s="234">
        <f>ROUND(E63*N63,2)</f>
        <v>0.24</v>
      </c>
      <c r="P63" s="234">
        <v>0</v>
      </c>
      <c r="Q63" s="234">
        <f>ROUND(E63*P63,2)</f>
        <v>0</v>
      </c>
      <c r="R63" s="236" t="s">
        <v>423</v>
      </c>
      <c r="S63" s="236" t="s">
        <v>293</v>
      </c>
      <c r="T63" s="237" t="s">
        <v>294</v>
      </c>
      <c r="U63" s="220">
        <v>1.6</v>
      </c>
      <c r="V63" s="220">
        <f>ROUND(E63*U63,2)</f>
        <v>9.73</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ht="22.5" outlineLevel="2" x14ac:dyDescent="0.2">
      <c r="A64" s="217"/>
      <c r="B64" s="218"/>
      <c r="C64" s="251" t="s">
        <v>452</v>
      </c>
      <c r="D64" s="239"/>
      <c r="E64" s="239"/>
      <c r="F64" s="239"/>
      <c r="G64" s="239"/>
      <c r="H64" s="220"/>
      <c r="I64" s="220"/>
      <c r="J64" s="220"/>
      <c r="K64" s="220"/>
      <c r="L64" s="220"/>
      <c r="M64" s="220"/>
      <c r="N64" s="219"/>
      <c r="O64" s="219"/>
      <c r="P64" s="219"/>
      <c r="Q64" s="219"/>
      <c r="R64" s="220"/>
      <c r="S64" s="220"/>
      <c r="T64" s="220"/>
      <c r="U64" s="220"/>
      <c r="V64" s="220"/>
      <c r="W64" s="220"/>
      <c r="X64" s="220"/>
      <c r="Y64" s="220"/>
      <c r="Z64" s="210"/>
      <c r="AA64" s="210"/>
      <c r="AB64" s="210"/>
      <c r="AC64" s="210"/>
      <c r="AD64" s="210"/>
      <c r="AE64" s="210"/>
      <c r="AF64" s="210"/>
      <c r="AG64" s="210" t="s">
        <v>299</v>
      </c>
      <c r="AH64" s="210"/>
      <c r="AI64" s="210"/>
      <c r="AJ64" s="210"/>
      <c r="AK64" s="210"/>
      <c r="AL64" s="210"/>
      <c r="AM64" s="210"/>
      <c r="AN64" s="210"/>
      <c r="AO64" s="210"/>
      <c r="AP64" s="210"/>
      <c r="AQ64" s="210"/>
      <c r="AR64" s="210"/>
      <c r="AS64" s="210"/>
      <c r="AT64" s="210"/>
      <c r="AU64" s="210"/>
      <c r="AV64" s="210"/>
      <c r="AW64" s="210"/>
      <c r="AX64" s="210"/>
      <c r="AY64" s="210"/>
      <c r="AZ64" s="210"/>
      <c r="BA64" s="238" t="str">
        <f>C64</f>
        <v>svislé nebo šikmé (odkloněné) , půdorysně přímé nebo zalomené, stěn základových desek ve volných nebo zapažených jámách, rýhách, šachtách, včetně případných vzpěr,</v>
      </c>
      <c r="BB64" s="210"/>
      <c r="BC64" s="210"/>
      <c r="BD64" s="210"/>
      <c r="BE64" s="210"/>
      <c r="BF64" s="210"/>
      <c r="BG64" s="210"/>
      <c r="BH64" s="210"/>
    </row>
    <row r="65" spans="1:60" ht="22.5" outlineLevel="2" x14ac:dyDescent="0.2">
      <c r="A65" s="217"/>
      <c r="B65" s="218"/>
      <c r="C65" s="252" t="s">
        <v>452</v>
      </c>
      <c r="D65" s="240"/>
      <c r="E65" s="240"/>
      <c r="F65" s="240"/>
      <c r="G65" s="240"/>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300</v>
      </c>
      <c r="AH65" s="210"/>
      <c r="AI65" s="210"/>
      <c r="AJ65" s="210"/>
      <c r="AK65" s="210"/>
      <c r="AL65" s="210"/>
      <c r="AM65" s="210"/>
      <c r="AN65" s="210"/>
      <c r="AO65" s="210"/>
      <c r="AP65" s="210"/>
      <c r="AQ65" s="210"/>
      <c r="AR65" s="210"/>
      <c r="AS65" s="210"/>
      <c r="AT65" s="210"/>
      <c r="AU65" s="210"/>
      <c r="AV65" s="210"/>
      <c r="AW65" s="210"/>
      <c r="AX65" s="210"/>
      <c r="AY65" s="210"/>
      <c r="AZ65" s="210"/>
      <c r="BA65" s="238" t="str">
        <f>C65</f>
        <v>svislé nebo šikmé (odkloněné) , půdorysně přímé nebo zalomené, stěn základových desek ve volných nebo zapažených jámách, rýhách, šachtách, včetně případných vzpěr,</v>
      </c>
      <c r="BB65" s="210"/>
      <c r="BC65" s="210"/>
      <c r="BD65" s="210"/>
      <c r="BE65" s="210"/>
      <c r="BF65" s="210"/>
      <c r="BG65" s="210"/>
      <c r="BH65" s="210"/>
    </row>
    <row r="66" spans="1:60" ht="22.5" outlineLevel="3" x14ac:dyDescent="0.2">
      <c r="A66" s="217"/>
      <c r="B66" s="218"/>
      <c r="C66" s="252" t="s">
        <v>452</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38" t="str">
        <f>C66</f>
        <v>svislé nebo šikmé (odkloněné) , půdorysně přímé nebo zalomené, stěn základových desek ve volných nebo zapažených jámách, rýhách, šachtách, včetně případných vzpěr,</v>
      </c>
      <c r="BB66" s="210"/>
      <c r="BC66" s="210"/>
      <c r="BD66" s="210"/>
      <c r="BE66" s="210"/>
      <c r="BF66" s="210"/>
      <c r="BG66" s="210"/>
      <c r="BH66" s="210"/>
    </row>
    <row r="67" spans="1:60" outlineLevel="2" x14ac:dyDescent="0.2">
      <c r="A67" s="217"/>
      <c r="B67" s="218"/>
      <c r="C67" s="253" t="s">
        <v>3394</v>
      </c>
      <c r="D67" s="221"/>
      <c r="E67" s="222"/>
      <c r="F67" s="220"/>
      <c r="G67" s="22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314</v>
      </c>
      <c r="AH67" s="210">
        <v>0</v>
      </c>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3" x14ac:dyDescent="0.2">
      <c r="A68" s="217"/>
      <c r="B68" s="218"/>
      <c r="C68" s="253" t="s">
        <v>3395</v>
      </c>
      <c r="D68" s="221"/>
      <c r="E68" s="222">
        <v>6.08</v>
      </c>
      <c r="F68" s="220"/>
      <c r="G68" s="220"/>
      <c r="H68" s="220"/>
      <c r="I68" s="220"/>
      <c r="J68" s="220"/>
      <c r="K68" s="220"/>
      <c r="L68" s="220"/>
      <c r="M68" s="220"/>
      <c r="N68" s="219"/>
      <c r="O68" s="219"/>
      <c r="P68" s="219"/>
      <c r="Q68" s="219"/>
      <c r="R68" s="220"/>
      <c r="S68" s="220"/>
      <c r="T68" s="220"/>
      <c r="U68" s="220"/>
      <c r="V68" s="220"/>
      <c r="W68" s="220"/>
      <c r="X68" s="220"/>
      <c r="Y68" s="220"/>
      <c r="Z68" s="210"/>
      <c r="AA68" s="210"/>
      <c r="AB68" s="210"/>
      <c r="AC68" s="210"/>
      <c r="AD68" s="210"/>
      <c r="AE68" s="210"/>
      <c r="AF68" s="210"/>
      <c r="AG68" s="210" t="s">
        <v>314</v>
      </c>
      <c r="AH68" s="210">
        <v>0</v>
      </c>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31">
        <v>12</v>
      </c>
      <c r="B69" s="232" t="s">
        <v>456</v>
      </c>
      <c r="C69" s="250" t="s">
        <v>457</v>
      </c>
      <c r="D69" s="233" t="s">
        <v>310</v>
      </c>
      <c r="E69" s="234">
        <v>6.0819999999999999</v>
      </c>
      <c r="F69" s="235"/>
      <c r="G69" s="236">
        <f>ROUND(E69*F69,2)</f>
        <v>0</v>
      </c>
      <c r="H69" s="235"/>
      <c r="I69" s="236">
        <f>ROUND(E69*H69,2)</f>
        <v>0</v>
      </c>
      <c r="J69" s="235"/>
      <c r="K69" s="236">
        <f>ROUND(E69*J69,2)</f>
        <v>0</v>
      </c>
      <c r="L69" s="236">
        <v>21</v>
      </c>
      <c r="M69" s="236">
        <f>G69*(1+L69/100)</f>
        <v>0</v>
      </c>
      <c r="N69" s="234">
        <v>0</v>
      </c>
      <c r="O69" s="234">
        <f>ROUND(E69*N69,2)</f>
        <v>0</v>
      </c>
      <c r="P69" s="234">
        <v>0</v>
      </c>
      <c r="Q69" s="234">
        <f>ROUND(E69*P69,2)</f>
        <v>0</v>
      </c>
      <c r="R69" s="236" t="s">
        <v>423</v>
      </c>
      <c r="S69" s="236" t="s">
        <v>293</v>
      </c>
      <c r="T69" s="237" t="s">
        <v>294</v>
      </c>
      <c r="U69" s="220">
        <v>0.32</v>
      </c>
      <c r="V69" s="220">
        <f>ROUND(E69*U69,2)</f>
        <v>1.95</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ht="22.5" outlineLevel="2" x14ac:dyDescent="0.2">
      <c r="A70" s="217"/>
      <c r="B70" s="218"/>
      <c r="C70" s="251" t="s">
        <v>452</v>
      </c>
      <c r="D70" s="239"/>
      <c r="E70" s="239"/>
      <c r="F70" s="239"/>
      <c r="G70" s="239"/>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299</v>
      </c>
      <c r="AH70" s="210"/>
      <c r="AI70" s="210"/>
      <c r="AJ70" s="210"/>
      <c r="AK70" s="210"/>
      <c r="AL70" s="210"/>
      <c r="AM70" s="210"/>
      <c r="AN70" s="210"/>
      <c r="AO70" s="210"/>
      <c r="AP70" s="210"/>
      <c r="AQ70" s="210"/>
      <c r="AR70" s="210"/>
      <c r="AS70" s="210"/>
      <c r="AT70" s="210"/>
      <c r="AU70" s="210"/>
      <c r="AV70" s="210"/>
      <c r="AW70" s="210"/>
      <c r="AX70" s="210"/>
      <c r="AY70" s="210"/>
      <c r="AZ70" s="210"/>
      <c r="BA70" s="238" t="str">
        <f>C70</f>
        <v>svislé nebo šikmé (odkloněné) , půdorysně přímé nebo zalomené, stěn základových desek ve volných nebo zapažených jámách, rýhách, šachtách, včetně případných vzpěr,</v>
      </c>
      <c r="BB70" s="210"/>
      <c r="BC70" s="210"/>
      <c r="BD70" s="210"/>
      <c r="BE70" s="210"/>
      <c r="BF70" s="210"/>
      <c r="BG70" s="210"/>
      <c r="BH70" s="210"/>
    </row>
    <row r="71" spans="1:60" ht="22.5" outlineLevel="2" x14ac:dyDescent="0.2">
      <c r="A71" s="217"/>
      <c r="B71" s="218"/>
      <c r="C71" s="252" t="s">
        <v>452</v>
      </c>
      <c r="D71" s="240"/>
      <c r="E71" s="240"/>
      <c r="F71" s="240"/>
      <c r="G71" s="24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300</v>
      </c>
      <c r="AH71" s="210"/>
      <c r="AI71" s="210"/>
      <c r="AJ71" s="210"/>
      <c r="AK71" s="210"/>
      <c r="AL71" s="210"/>
      <c r="AM71" s="210"/>
      <c r="AN71" s="210"/>
      <c r="AO71" s="210"/>
      <c r="AP71" s="210"/>
      <c r="AQ71" s="210"/>
      <c r="AR71" s="210"/>
      <c r="AS71" s="210"/>
      <c r="AT71" s="210"/>
      <c r="AU71" s="210"/>
      <c r="AV71" s="210"/>
      <c r="AW71" s="210"/>
      <c r="AX71" s="210"/>
      <c r="AY71" s="210"/>
      <c r="AZ71" s="210"/>
      <c r="BA71" s="238" t="str">
        <f>C71</f>
        <v>svislé nebo šikmé (odkloněné) , půdorysně přímé nebo zalomené, stěn základových desek ve volných nebo zapažených jámách, rýhách, šachtách, včetně případných vzpěr,</v>
      </c>
      <c r="BB71" s="210"/>
      <c r="BC71" s="210"/>
      <c r="BD71" s="210"/>
      <c r="BE71" s="210"/>
      <c r="BF71" s="210"/>
      <c r="BG71" s="210"/>
      <c r="BH71" s="210"/>
    </row>
    <row r="72" spans="1:60" ht="22.5" outlineLevel="3" x14ac:dyDescent="0.2">
      <c r="A72" s="217"/>
      <c r="B72" s="218"/>
      <c r="C72" s="252" t="s">
        <v>452</v>
      </c>
      <c r="D72" s="240"/>
      <c r="E72" s="240"/>
      <c r="F72" s="240"/>
      <c r="G72" s="240"/>
      <c r="H72" s="220"/>
      <c r="I72" s="220"/>
      <c r="J72" s="220"/>
      <c r="K72" s="220"/>
      <c r="L72" s="220"/>
      <c r="M72" s="220"/>
      <c r="N72" s="219"/>
      <c r="O72" s="219"/>
      <c r="P72" s="219"/>
      <c r="Q72" s="219"/>
      <c r="R72" s="220"/>
      <c r="S72" s="220"/>
      <c r="T72" s="220"/>
      <c r="U72" s="220"/>
      <c r="V72" s="220"/>
      <c r="W72" s="220"/>
      <c r="X72" s="220"/>
      <c r="Y72" s="220"/>
      <c r="Z72" s="210"/>
      <c r="AA72" s="210"/>
      <c r="AB72" s="210"/>
      <c r="AC72" s="210"/>
      <c r="AD72" s="210"/>
      <c r="AE72" s="210"/>
      <c r="AF72" s="210"/>
      <c r="AG72" s="210" t="s">
        <v>300</v>
      </c>
      <c r="AH72" s="210"/>
      <c r="AI72" s="210"/>
      <c r="AJ72" s="210"/>
      <c r="AK72" s="210"/>
      <c r="AL72" s="210"/>
      <c r="AM72" s="210"/>
      <c r="AN72" s="210"/>
      <c r="AO72" s="210"/>
      <c r="AP72" s="210"/>
      <c r="AQ72" s="210"/>
      <c r="AR72" s="210"/>
      <c r="AS72" s="210"/>
      <c r="AT72" s="210"/>
      <c r="AU72" s="210"/>
      <c r="AV72" s="210"/>
      <c r="AW72" s="210"/>
      <c r="AX72" s="210"/>
      <c r="AY72" s="210"/>
      <c r="AZ72" s="210"/>
      <c r="BA72" s="238" t="str">
        <f>C72</f>
        <v>svislé nebo šikmé (odkloněné) , půdorysně přímé nebo zalomené, stěn základových desek ve volných nebo zapažených jámách, rýhách, šachtách, včetně případných vzpěr,</v>
      </c>
      <c r="BB72" s="210"/>
      <c r="BC72" s="210"/>
      <c r="BD72" s="210"/>
      <c r="BE72" s="210"/>
      <c r="BF72" s="210"/>
      <c r="BG72" s="210"/>
      <c r="BH72" s="210"/>
    </row>
    <row r="73" spans="1:60" outlineLevel="2" x14ac:dyDescent="0.2">
      <c r="A73" s="217"/>
      <c r="B73" s="218"/>
      <c r="C73" s="253" t="s">
        <v>3396</v>
      </c>
      <c r="D73" s="221"/>
      <c r="E73" s="222"/>
      <c r="F73" s="220"/>
      <c r="G73" s="220"/>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314</v>
      </c>
      <c r="AH73" s="210">
        <v>0</v>
      </c>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3" x14ac:dyDescent="0.2">
      <c r="A74" s="217"/>
      <c r="B74" s="218"/>
      <c r="C74" s="253" t="s">
        <v>3395</v>
      </c>
      <c r="D74" s="221"/>
      <c r="E74" s="222">
        <v>6.08</v>
      </c>
      <c r="F74" s="220"/>
      <c r="G74" s="22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314</v>
      </c>
      <c r="AH74" s="210">
        <v>0</v>
      </c>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31">
        <v>13</v>
      </c>
      <c r="B75" s="232" t="s">
        <v>459</v>
      </c>
      <c r="C75" s="250" t="s">
        <v>460</v>
      </c>
      <c r="D75" s="233" t="s">
        <v>439</v>
      </c>
      <c r="E75" s="234">
        <v>2.3468900000000001</v>
      </c>
      <c r="F75" s="235"/>
      <c r="G75" s="236">
        <f>ROUND(E75*F75,2)</f>
        <v>0</v>
      </c>
      <c r="H75" s="235"/>
      <c r="I75" s="236">
        <f>ROUND(E75*H75,2)</f>
        <v>0</v>
      </c>
      <c r="J75" s="235"/>
      <c r="K75" s="236">
        <f>ROUND(E75*J75,2)</f>
        <v>0</v>
      </c>
      <c r="L75" s="236">
        <v>21</v>
      </c>
      <c r="M75" s="236">
        <f>G75*(1+L75/100)</f>
        <v>0</v>
      </c>
      <c r="N75" s="234">
        <v>1.0564100000000001</v>
      </c>
      <c r="O75" s="234">
        <f>ROUND(E75*N75,2)</f>
        <v>2.48</v>
      </c>
      <c r="P75" s="234">
        <v>0</v>
      </c>
      <c r="Q75" s="234">
        <f>ROUND(E75*P75,2)</f>
        <v>0</v>
      </c>
      <c r="R75" s="236" t="s">
        <v>423</v>
      </c>
      <c r="S75" s="236" t="s">
        <v>293</v>
      </c>
      <c r="T75" s="237" t="s">
        <v>294</v>
      </c>
      <c r="U75" s="220">
        <v>15.231</v>
      </c>
      <c r="V75" s="220">
        <f>ROUND(E75*U75,2)</f>
        <v>35.75</v>
      </c>
      <c r="W75" s="220"/>
      <c r="X75" s="220" t="s">
        <v>295</v>
      </c>
      <c r="Y75" s="220" t="s">
        <v>296</v>
      </c>
      <c r="Z75" s="210"/>
      <c r="AA75" s="210"/>
      <c r="AB75" s="210"/>
      <c r="AC75" s="210"/>
      <c r="AD75" s="210"/>
      <c r="AE75" s="210"/>
      <c r="AF75" s="210"/>
      <c r="AG75" s="210" t="s">
        <v>297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2" x14ac:dyDescent="0.2">
      <c r="A76" s="217"/>
      <c r="B76" s="218"/>
      <c r="C76" s="251" t="s">
        <v>461</v>
      </c>
      <c r="D76" s="239"/>
      <c r="E76" s="239"/>
      <c r="F76" s="239"/>
      <c r="G76" s="239"/>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299</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2" x14ac:dyDescent="0.2">
      <c r="A77" s="217"/>
      <c r="B77" s="218"/>
      <c r="C77" s="252" t="s">
        <v>461</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3" x14ac:dyDescent="0.2">
      <c r="A78" s="217"/>
      <c r="B78" s="218"/>
      <c r="C78" s="252" t="s">
        <v>461</v>
      </c>
      <c r="D78" s="240"/>
      <c r="E78" s="240"/>
      <c r="F78" s="240"/>
      <c r="G78" s="240"/>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300</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2" x14ac:dyDescent="0.2">
      <c r="A79" s="217"/>
      <c r="B79" s="218"/>
      <c r="C79" s="253" t="s">
        <v>3397</v>
      </c>
      <c r="D79" s="221"/>
      <c r="E79" s="222"/>
      <c r="F79" s="220"/>
      <c r="G79" s="22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314</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3" x14ac:dyDescent="0.2">
      <c r="A80" s="217"/>
      <c r="B80" s="218"/>
      <c r="C80" s="253" t="s">
        <v>3398</v>
      </c>
      <c r="D80" s="221"/>
      <c r="E80" s="222">
        <v>2.35</v>
      </c>
      <c r="F80" s="220"/>
      <c r="G80" s="22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314</v>
      </c>
      <c r="AH80" s="210">
        <v>0</v>
      </c>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31">
        <v>14</v>
      </c>
      <c r="B81" s="232" t="s">
        <v>474</v>
      </c>
      <c r="C81" s="250" t="s">
        <v>475</v>
      </c>
      <c r="D81" s="233" t="s">
        <v>343</v>
      </c>
      <c r="E81" s="234">
        <v>5.1505700000000001</v>
      </c>
      <c r="F81" s="235"/>
      <c r="G81" s="236">
        <f>ROUND(E81*F81,2)</f>
        <v>0</v>
      </c>
      <c r="H81" s="235"/>
      <c r="I81" s="236">
        <f>ROUND(E81*H81,2)</f>
        <v>0</v>
      </c>
      <c r="J81" s="235"/>
      <c r="K81" s="236">
        <f>ROUND(E81*J81,2)</f>
        <v>0</v>
      </c>
      <c r="L81" s="236">
        <v>21</v>
      </c>
      <c r="M81" s="236">
        <f>G81*(1+L81/100)</f>
        <v>0</v>
      </c>
      <c r="N81" s="234">
        <v>2.5249999999999999</v>
      </c>
      <c r="O81" s="234">
        <f>ROUND(E81*N81,2)</f>
        <v>13.01</v>
      </c>
      <c r="P81" s="234">
        <v>0</v>
      </c>
      <c r="Q81" s="234">
        <f>ROUND(E81*P81,2)</f>
        <v>0</v>
      </c>
      <c r="R81" s="236" t="s">
        <v>423</v>
      </c>
      <c r="S81" s="236" t="s">
        <v>293</v>
      </c>
      <c r="T81" s="237" t="s">
        <v>294</v>
      </c>
      <c r="U81" s="220">
        <v>0.48</v>
      </c>
      <c r="V81" s="220">
        <f>ROUND(E81*U81,2)</f>
        <v>2.4700000000000002</v>
      </c>
      <c r="W81" s="220"/>
      <c r="X81" s="220" t="s">
        <v>295</v>
      </c>
      <c r="Y81" s="220" t="s">
        <v>296</v>
      </c>
      <c r="Z81" s="210"/>
      <c r="AA81" s="210"/>
      <c r="AB81" s="210"/>
      <c r="AC81" s="210"/>
      <c r="AD81" s="210"/>
      <c r="AE81" s="210"/>
      <c r="AF81" s="210"/>
      <c r="AG81" s="210" t="s">
        <v>297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1" t="s">
        <v>476</v>
      </c>
      <c r="D82" s="239"/>
      <c r="E82" s="239"/>
      <c r="F82" s="239"/>
      <c r="G82" s="239"/>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299</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2" t="s">
        <v>476</v>
      </c>
      <c r="D83" s="240"/>
      <c r="E83" s="240"/>
      <c r="F83" s="240"/>
      <c r="G83" s="240"/>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300</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3" x14ac:dyDescent="0.2">
      <c r="A84" s="217"/>
      <c r="B84" s="218"/>
      <c r="C84" s="252" t="s">
        <v>476</v>
      </c>
      <c r="D84" s="240"/>
      <c r="E84" s="240"/>
      <c r="F84" s="240"/>
      <c r="G84" s="24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300</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3" t="s">
        <v>3375</v>
      </c>
      <c r="D85" s="221"/>
      <c r="E85" s="222"/>
      <c r="F85" s="220"/>
      <c r="G85" s="220"/>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314</v>
      </c>
      <c r="AH85" s="210">
        <v>0</v>
      </c>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3" x14ac:dyDescent="0.2">
      <c r="A86" s="217"/>
      <c r="B86" s="218"/>
      <c r="C86" s="253" t="s">
        <v>482</v>
      </c>
      <c r="D86" s="221"/>
      <c r="E86" s="222"/>
      <c r="F86" s="220"/>
      <c r="G86" s="22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314</v>
      </c>
      <c r="AH86" s="210">
        <v>0</v>
      </c>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3" x14ac:dyDescent="0.2">
      <c r="A87" s="217"/>
      <c r="B87" s="218"/>
      <c r="C87" s="253" t="s">
        <v>3399</v>
      </c>
      <c r="D87" s="221"/>
      <c r="E87" s="222">
        <v>5.15</v>
      </c>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ht="22.5" outlineLevel="1" x14ac:dyDescent="0.2">
      <c r="A88" s="231">
        <v>15</v>
      </c>
      <c r="B88" s="232" t="s">
        <v>3400</v>
      </c>
      <c r="C88" s="250" t="s">
        <v>3401</v>
      </c>
      <c r="D88" s="233" t="s">
        <v>439</v>
      </c>
      <c r="E88" s="234">
        <v>0.23529</v>
      </c>
      <c r="F88" s="235"/>
      <c r="G88" s="236">
        <f>ROUND(E88*F88,2)</f>
        <v>0</v>
      </c>
      <c r="H88" s="235"/>
      <c r="I88" s="236">
        <f>ROUND(E88*H88,2)</f>
        <v>0</v>
      </c>
      <c r="J88" s="235"/>
      <c r="K88" s="236">
        <f>ROUND(E88*J88,2)</f>
        <v>0</v>
      </c>
      <c r="L88" s="236">
        <v>21</v>
      </c>
      <c r="M88" s="236">
        <f>G88*(1+L88/100)</f>
        <v>0</v>
      </c>
      <c r="N88" s="234">
        <v>1.0564100000000001</v>
      </c>
      <c r="O88" s="234">
        <f>ROUND(E88*N88,2)</f>
        <v>0.25</v>
      </c>
      <c r="P88" s="234">
        <v>0</v>
      </c>
      <c r="Q88" s="234">
        <f>ROUND(E88*P88,2)</f>
        <v>0</v>
      </c>
      <c r="R88" s="236" t="s">
        <v>486</v>
      </c>
      <c r="S88" s="236" t="s">
        <v>293</v>
      </c>
      <c r="T88" s="237" t="s">
        <v>294</v>
      </c>
      <c r="U88" s="220">
        <v>15.231</v>
      </c>
      <c r="V88" s="220">
        <f>ROUND(E88*U88,2)</f>
        <v>3.58</v>
      </c>
      <c r="W88" s="220"/>
      <c r="X88" s="220" t="s">
        <v>295</v>
      </c>
      <c r="Y88" s="220" t="s">
        <v>296</v>
      </c>
      <c r="Z88" s="210"/>
      <c r="AA88" s="210"/>
      <c r="AB88" s="210"/>
      <c r="AC88" s="210"/>
      <c r="AD88" s="210"/>
      <c r="AE88" s="210"/>
      <c r="AF88" s="210"/>
      <c r="AG88" s="210" t="s">
        <v>297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2" x14ac:dyDescent="0.2">
      <c r="A89" s="217"/>
      <c r="B89" s="218"/>
      <c r="C89" s="253" t="s">
        <v>3402</v>
      </c>
      <c r="D89" s="221"/>
      <c r="E89" s="222"/>
      <c r="F89" s="220"/>
      <c r="G89" s="220"/>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314</v>
      </c>
      <c r="AH89" s="210">
        <v>0</v>
      </c>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3" x14ac:dyDescent="0.2">
      <c r="A90" s="217"/>
      <c r="B90" s="218"/>
      <c r="C90" s="253" t="s">
        <v>3403</v>
      </c>
      <c r="D90" s="221"/>
      <c r="E90" s="222">
        <v>0.24</v>
      </c>
      <c r="F90" s="220"/>
      <c r="G90" s="220"/>
      <c r="H90" s="220"/>
      <c r="I90" s="220"/>
      <c r="J90" s="220"/>
      <c r="K90" s="220"/>
      <c r="L90" s="220"/>
      <c r="M90" s="220"/>
      <c r="N90" s="219"/>
      <c r="O90" s="219"/>
      <c r="P90" s="219"/>
      <c r="Q90" s="219"/>
      <c r="R90" s="220"/>
      <c r="S90" s="220"/>
      <c r="T90" s="220"/>
      <c r="U90" s="220"/>
      <c r="V90" s="220"/>
      <c r="W90" s="220"/>
      <c r="X90" s="220"/>
      <c r="Y90" s="220"/>
      <c r="Z90" s="210"/>
      <c r="AA90" s="210"/>
      <c r="AB90" s="210"/>
      <c r="AC90" s="210"/>
      <c r="AD90" s="210"/>
      <c r="AE90" s="210"/>
      <c r="AF90" s="210"/>
      <c r="AG90" s="210" t="s">
        <v>314</v>
      </c>
      <c r="AH90" s="210">
        <v>0</v>
      </c>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31">
        <v>16</v>
      </c>
      <c r="B91" s="232" t="s">
        <v>494</v>
      </c>
      <c r="C91" s="250" t="s">
        <v>495</v>
      </c>
      <c r="D91" s="233" t="s">
        <v>343</v>
      </c>
      <c r="E91" s="234">
        <v>0.99153000000000002</v>
      </c>
      <c r="F91" s="235"/>
      <c r="G91" s="236">
        <f>ROUND(E91*F91,2)</f>
        <v>0</v>
      </c>
      <c r="H91" s="235"/>
      <c r="I91" s="236">
        <f>ROUND(E91*H91,2)</f>
        <v>0</v>
      </c>
      <c r="J91" s="235"/>
      <c r="K91" s="236">
        <f>ROUND(E91*J91,2)</f>
        <v>0</v>
      </c>
      <c r="L91" s="236">
        <v>21</v>
      </c>
      <c r="M91" s="236">
        <f>G91*(1+L91/100)</f>
        <v>0</v>
      </c>
      <c r="N91" s="234">
        <v>2.5249999999999999</v>
      </c>
      <c r="O91" s="234">
        <f>ROUND(E91*N91,2)</f>
        <v>2.5</v>
      </c>
      <c r="P91" s="234">
        <v>0</v>
      </c>
      <c r="Q91" s="234">
        <f>ROUND(E91*P91,2)</f>
        <v>0</v>
      </c>
      <c r="R91" s="236" t="s">
        <v>423</v>
      </c>
      <c r="S91" s="236" t="s">
        <v>293</v>
      </c>
      <c r="T91" s="237" t="s">
        <v>294</v>
      </c>
      <c r="U91" s="220">
        <v>0.48</v>
      </c>
      <c r="V91" s="220">
        <f>ROUND(E91*U91,2)</f>
        <v>0.48</v>
      </c>
      <c r="W91" s="220"/>
      <c r="X91" s="220" t="s">
        <v>295</v>
      </c>
      <c r="Y91" s="220" t="s">
        <v>296</v>
      </c>
      <c r="Z91" s="210"/>
      <c r="AA91" s="210"/>
      <c r="AB91" s="210"/>
      <c r="AC91" s="210"/>
      <c r="AD91" s="210"/>
      <c r="AE91" s="210"/>
      <c r="AF91" s="210"/>
      <c r="AG91" s="210" t="s">
        <v>297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2" x14ac:dyDescent="0.2">
      <c r="A92" s="217"/>
      <c r="B92" s="218"/>
      <c r="C92" s="251" t="s">
        <v>446</v>
      </c>
      <c r="D92" s="239"/>
      <c r="E92" s="239"/>
      <c r="F92" s="239"/>
      <c r="G92" s="239"/>
      <c r="H92" s="220"/>
      <c r="I92" s="220"/>
      <c r="J92" s="220"/>
      <c r="K92" s="220"/>
      <c r="L92" s="220"/>
      <c r="M92" s="220"/>
      <c r="N92" s="219"/>
      <c r="O92" s="219"/>
      <c r="P92" s="219"/>
      <c r="Q92" s="219"/>
      <c r="R92" s="220"/>
      <c r="S92" s="220"/>
      <c r="T92" s="220"/>
      <c r="U92" s="220"/>
      <c r="V92" s="220"/>
      <c r="W92" s="220"/>
      <c r="X92" s="220"/>
      <c r="Y92" s="220"/>
      <c r="Z92" s="210"/>
      <c r="AA92" s="210"/>
      <c r="AB92" s="210"/>
      <c r="AC92" s="210"/>
      <c r="AD92" s="210"/>
      <c r="AE92" s="210"/>
      <c r="AF92" s="210"/>
      <c r="AG92" s="210" t="s">
        <v>299</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2" t="s">
        <v>446</v>
      </c>
      <c r="D93" s="240"/>
      <c r="E93" s="240"/>
      <c r="F93" s="240"/>
      <c r="G93" s="240"/>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300</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3" x14ac:dyDescent="0.2">
      <c r="A94" s="217"/>
      <c r="B94" s="218"/>
      <c r="C94" s="252" t="s">
        <v>446</v>
      </c>
      <c r="D94" s="240"/>
      <c r="E94" s="240"/>
      <c r="F94" s="240"/>
      <c r="G94" s="24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300</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3" t="s">
        <v>3404</v>
      </c>
      <c r="D95" s="221"/>
      <c r="E95" s="222"/>
      <c r="F95" s="220"/>
      <c r="G95" s="220"/>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314</v>
      </c>
      <c r="AH95" s="210">
        <v>0</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3" x14ac:dyDescent="0.2">
      <c r="A96" s="217"/>
      <c r="B96" s="218"/>
      <c r="C96" s="253" t="s">
        <v>497</v>
      </c>
      <c r="D96" s="221"/>
      <c r="E96" s="222"/>
      <c r="F96" s="220"/>
      <c r="G96" s="220"/>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314</v>
      </c>
      <c r="AH96" s="210">
        <v>0</v>
      </c>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3" x14ac:dyDescent="0.2">
      <c r="A97" s="217"/>
      <c r="B97" s="218"/>
      <c r="C97" s="253" t="s">
        <v>482</v>
      </c>
      <c r="D97" s="221"/>
      <c r="E97" s="222"/>
      <c r="F97" s="220"/>
      <c r="G97" s="22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314</v>
      </c>
      <c r="AH97" s="210">
        <v>0</v>
      </c>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3" x14ac:dyDescent="0.2">
      <c r="A98" s="217"/>
      <c r="B98" s="218"/>
      <c r="C98" s="253" t="s">
        <v>3405</v>
      </c>
      <c r="D98" s="221"/>
      <c r="E98" s="222">
        <v>0.99</v>
      </c>
      <c r="F98" s="220"/>
      <c r="G98" s="220"/>
      <c r="H98" s="220"/>
      <c r="I98" s="220"/>
      <c r="J98" s="220"/>
      <c r="K98" s="220"/>
      <c r="L98" s="220"/>
      <c r="M98" s="220"/>
      <c r="N98" s="219"/>
      <c r="O98" s="219"/>
      <c r="P98" s="219"/>
      <c r="Q98" s="219"/>
      <c r="R98" s="220"/>
      <c r="S98" s="220"/>
      <c r="T98" s="220"/>
      <c r="U98" s="220"/>
      <c r="V98" s="220"/>
      <c r="W98" s="220"/>
      <c r="X98" s="220"/>
      <c r="Y98" s="220"/>
      <c r="Z98" s="210"/>
      <c r="AA98" s="210"/>
      <c r="AB98" s="210"/>
      <c r="AC98" s="210"/>
      <c r="AD98" s="210"/>
      <c r="AE98" s="210"/>
      <c r="AF98" s="210"/>
      <c r="AG98" s="210" t="s">
        <v>314</v>
      </c>
      <c r="AH98" s="210">
        <v>0</v>
      </c>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1">
        <v>17</v>
      </c>
      <c r="B99" s="232" t="s">
        <v>3406</v>
      </c>
      <c r="C99" s="250" t="s">
        <v>3407</v>
      </c>
      <c r="D99" s="233" t="s">
        <v>310</v>
      </c>
      <c r="E99" s="234">
        <v>5.25</v>
      </c>
      <c r="F99" s="235"/>
      <c r="G99" s="236">
        <f>ROUND(E99*F99,2)</f>
        <v>0</v>
      </c>
      <c r="H99" s="235"/>
      <c r="I99" s="236">
        <f>ROUND(E99*H99,2)</f>
        <v>0</v>
      </c>
      <c r="J99" s="235"/>
      <c r="K99" s="236">
        <f>ROUND(E99*J99,2)</f>
        <v>0</v>
      </c>
      <c r="L99" s="236">
        <v>21</v>
      </c>
      <c r="M99" s="236">
        <f>G99*(1+L99/100)</f>
        <v>0</v>
      </c>
      <c r="N99" s="234">
        <v>5.0000000000000001E-4</v>
      </c>
      <c r="O99" s="234">
        <f>ROUND(E99*N99,2)</f>
        <v>0</v>
      </c>
      <c r="P99" s="234">
        <v>0</v>
      </c>
      <c r="Q99" s="234">
        <f>ROUND(E99*P99,2)</f>
        <v>0</v>
      </c>
      <c r="R99" s="236" t="s">
        <v>329</v>
      </c>
      <c r="S99" s="236" t="s">
        <v>293</v>
      </c>
      <c r="T99" s="237" t="s">
        <v>294</v>
      </c>
      <c r="U99" s="220">
        <v>9.4E-2</v>
      </c>
      <c r="V99" s="220">
        <f>ROUND(E99*U99,2)</f>
        <v>0.49</v>
      </c>
      <c r="W99" s="220"/>
      <c r="X99" s="220" t="s">
        <v>295</v>
      </c>
      <c r="Y99" s="220" t="s">
        <v>296</v>
      </c>
      <c r="Z99" s="210"/>
      <c r="AA99" s="210"/>
      <c r="AB99" s="210"/>
      <c r="AC99" s="210"/>
      <c r="AD99" s="210"/>
      <c r="AE99" s="210"/>
      <c r="AF99" s="210"/>
      <c r="AG99" s="210" t="s">
        <v>297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3" t="s">
        <v>3408</v>
      </c>
      <c r="D100" s="221"/>
      <c r="E100" s="222"/>
      <c r="F100" s="220"/>
      <c r="G100" s="22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314</v>
      </c>
      <c r="AH100" s="210">
        <v>0</v>
      </c>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3" t="s">
        <v>3409</v>
      </c>
      <c r="D101" s="221"/>
      <c r="E101" s="222">
        <v>5.25</v>
      </c>
      <c r="F101" s="220"/>
      <c r="G101" s="22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314</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x14ac:dyDescent="0.2">
      <c r="A102" s="224" t="s">
        <v>287</v>
      </c>
      <c r="B102" s="225" t="s">
        <v>161</v>
      </c>
      <c r="C102" s="249" t="s">
        <v>162</v>
      </c>
      <c r="D102" s="226"/>
      <c r="E102" s="227"/>
      <c r="F102" s="228"/>
      <c r="G102" s="228">
        <f>SUMIF(AG103:AG179,"&lt;&gt;NOR",G103:G179)</f>
        <v>0</v>
      </c>
      <c r="H102" s="228"/>
      <c r="I102" s="228">
        <f>SUM(I103:I179)</f>
        <v>0</v>
      </c>
      <c r="J102" s="228"/>
      <c r="K102" s="228">
        <f>SUM(K103:K179)</f>
        <v>0</v>
      </c>
      <c r="L102" s="228"/>
      <c r="M102" s="228">
        <f>SUM(M103:M179)</f>
        <v>0</v>
      </c>
      <c r="N102" s="227"/>
      <c r="O102" s="227">
        <f>SUM(O103:O179)</f>
        <v>22.900000000000002</v>
      </c>
      <c r="P102" s="227"/>
      <c r="Q102" s="227">
        <f>SUM(Q103:Q179)</f>
        <v>0</v>
      </c>
      <c r="R102" s="228"/>
      <c r="S102" s="228"/>
      <c r="T102" s="229"/>
      <c r="U102" s="223"/>
      <c r="V102" s="223">
        <f>SUM(V103:V179)</f>
        <v>136.81</v>
      </c>
      <c r="W102" s="223"/>
      <c r="X102" s="223"/>
      <c r="Y102" s="223"/>
      <c r="AG102" t="s">
        <v>288</v>
      </c>
    </row>
    <row r="103" spans="1:60" ht="33.75" outlineLevel="1" x14ac:dyDescent="0.2">
      <c r="A103" s="231">
        <v>18</v>
      </c>
      <c r="B103" s="232" t="s">
        <v>517</v>
      </c>
      <c r="C103" s="250" t="s">
        <v>518</v>
      </c>
      <c r="D103" s="233" t="s">
        <v>310</v>
      </c>
      <c r="E103" s="234">
        <v>23.670500000000001</v>
      </c>
      <c r="F103" s="235"/>
      <c r="G103" s="236">
        <f>ROUND(E103*F103,2)</f>
        <v>0</v>
      </c>
      <c r="H103" s="235"/>
      <c r="I103" s="236">
        <f>ROUND(E103*H103,2)</f>
        <v>0</v>
      </c>
      <c r="J103" s="235"/>
      <c r="K103" s="236">
        <f>ROUND(E103*J103,2)</f>
        <v>0</v>
      </c>
      <c r="L103" s="236">
        <v>21</v>
      </c>
      <c r="M103" s="236">
        <f>G103*(1+L103/100)</f>
        <v>0</v>
      </c>
      <c r="N103" s="234">
        <v>0.12164</v>
      </c>
      <c r="O103" s="234">
        <f>ROUND(E103*N103,2)</f>
        <v>2.88</v>
      </c>
      <c r="P103" s="234">
        <v>0</v>
      </c>
      <c r="Q103" s="234">
        <f>ROUND(E103*P103,2)</f>
        <v>0</v>
      </c>
      <c r="R103" s="236" t="s">
        <v>423</v>
      </c>
      <c r="S103" s="236" t="s">
        <v>293</v>
      </c>
      <c r="T103" s="237" t="s">
        <v>294</v>
      </c>
      <c r="U103" s="220">
        <v>0.83875</v>
      </c>
      <c r="V103" s="220">
        <f>ROUND(E103*U103,2)</f>
        <v>19.850000000000001</v>
      </c>
      <c r="W103" s="220"/>
      <c r="X103" s="220" t="s">
        <v>295</v>
      </c>
      <c r="Y103" s="220" t="s">
        <v>296</v>
      </c>
      <c r="Z103" s="210"/>
      <c r="AA103" s="210"/>
      <c r="AB103" s="210"/>
      <c r="AC103" s="210"/>
      <c r="AD103" s="210"/>
      <c r="AE103" s="210"/>
      <c r="AF103" s="210"/>
      <c r="AG103" s="210" t="s">
        <v>297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2" x14ac:dyDescent="0.2">
      <c r="A104" s="217"/>
      <c r="B104" s="218"/>
      <c r="C104" s="253" t="s">
        <v>3410</v>
      </c>
      <c r="D104" s="221"/>
      <c r="E104" s="222"/>
      <c r="F104" s="220"/>
      <c r="G104" s="220"/>
      <c r="H104" s="220"/>
      <c r="I104" s="220"/>
      <c r="J104" s="220"/>
      <c r="K104" s="220"/>
      <c r="L104" s="220"/>
      <c r="M104" s="220"/>
      <c r="N104" s="219"/>
      <c r="O104" s="219"/>
      <c r="P104" s="219"/>
      <c r="Q104" s="219"/>
      <c r="R104" s="220"/>
      <c r="S104" s="220"/>
      <c r="T104" s="220"/>
      <c r="U104" s="220"/>
      <c r="V104" s="220"/>
      <c r="W104" s="220"/>
      <c r="X104" s="220"/>
      <c r="Y104" s="220"/>
      <c r="Z104" s="210"/>
      <c r="AA104" s="210"/>
      <c r="AB104" s="210"/>
      <c r="AC104" s="210"/>
      <c r="AD104" s="210"/>
      <c r="AE104" s="210"/>
      <c r="AF104" s="210"/>
      <c r="AG104" s="210" t="s">
        <v>314</v>
      </c>
      <c r="AH104" s="210">
        <v>0</v>
      </c>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3" x14ac:dyDescent="0.2">
      <c r="A105" s="217"/>
      <c r="B105" s="218"/>
      <c r="C105" s="253" t="s">
        <v>3411</v>
      </c>
      <c r="D105" s="221"/>
      <c r="E105" s="222"/>
      <c r="F105" s="220"/>
      <c r="G105" s="220"/>
      <c r="H105" s="220"/>
      <c r="I105" s="220"/>
      <c r="J105" s="220"/>
      <c r="K105" s="220"/>
      <c r="L105" s="220"/>
      <c r="M105" s="220"/>
      <c r="N105" s="219"/>
      <c r="O105" s="219"/>
      <c r="P105" s="219"/>
      <c r="Q105" s="219"/>
      <c r="R105" s="220"/>
      <c r="S105" s="220"/>
      <c r="T105" s="220"/>
      <c r="U105" s="220"/>
      <c r="V105" s="220"/>
      <c r="W105" s="220"/>
      <c r="X105" s="220"/>
      <c r="Y105" s="220"/>
      <c r="Z105" s="210"/>
      <c r="AA105" s="210"/>
      <c r="AB105" s="210"/>
      <c r="AC105" s="210"/>
      <c r="AD105" s="210"/>
      <c r="AE105" s="210"/>
      <c r="AF105" s="210"/>
      <c r="AG105" s="210" t="s">
        <v>314</v>
      </c>
      <c r="AH105" s="210">
        <v>0</v>
      </c>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3" x14ac:dyDescent="0.2">
      <c r="A106" s="217"/>
      <c r="B106" s="218"/>
      <c r="C106" s="253" t="s">
        <v>3412</v>
      </c>
      <c r="D106" s="221"/>
      <c r="E106" s="222"/>
      <c r="F106" s="220"/>
      <c r="G106" s="220"/>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314</v>
      </c>
      <c r="AH106" s="210">
        <v>0</v>
      </c>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3" x14ac:dyDescent="0.2">
      <c r="A107" s="217"/>
      <c r="B107" s="218"/>
      <c r="C107" s="253" t="s">
        <v>3413</v>
      </c>
      <c r="D107" s="221"/>
      <c r="E107" s="222"/>
      <c r="F107" s="220"/>
      <c r="G107" s="220"/>
      <c r="H107" s="220"/>
      <c r="I107" s="220"/>
      <c r="J107" s="220"/>
      <c r="K107" s="220"/>
      <c r="L107" s="220"/>
      <c r="M107" s="220"/>
      <c r="N107" s="219"/>
      <c r="O107" s="219"/>
      <c r="P107" s="219"/>
      <c r="Q107" s="219"/>
      <c r="R107" s="220"/>
      <c r="S107" s="220"/>
      <c r="T107" s="220"/>
      <c r="U107" s="220"/>
      <c r="V107" s="220"/>
      <c r="W107" s="220"/>
      <c r="X107" s="220"/>
      <c r="Y107" s="220"/>
      <c r="Z107" s="210"/>
      <c r="AA107" s="210"/>
      <c r="AB107" s="210"/>
      <c r="AC107" s="210"/>
      <c r="AD107" s="210"/>
      <c r="AE107" s="210"/>
      <c r="AF107" s="210"/>
      <c r="AG107" s="210" t="s">
        <v>314</v>
      </c>
      <c r="AH107" s="210">
        <v>0</v>
      </c>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3" x14ac:dyDescent="0.2">
      <c r="A108" s="217"/>
      <c r="B108" s="218"/>
      <c r="C108" s="253" t="s">
        <v>3414</v>
      </c>
      <c r="D108" s="221"/>
      <c r="E108" s="222">
        <v>23.67</v>
      </c>
      <c r="F108" s="220"/>
      <c r="G108" s="220"/>
      <c r="H108" s="220"/>
      <c r="I108" s="220"/>
      <c r="J108" s="220"/>
      <c r="K108" s="220"/>
      <c r="L108" s="220"/>
      <c r="M108" s="220"/>
      <c r="N108" s="219"/>
      <c r="O108" s="219"/>
      <c r="P108" s="219"/>
      <c r="Q108" s="219"/>
      <c r="R108" s="220"/>
      <c r="S108" s="220"/>
      <c r="T108" s="220"/>
      <c r="U108" s="220"/>
      <c r="V108" s="220"/>
      <c r="W108" s="220"/>
      <c r="X108" s="220"/>
      <c r="Y108" s="220"/>
      <c r="Z108" s="210"/>
      <c r="AA108" s="210"/>
      <c r="AB108" s="210"/>
      <c r="AC108" s="210"/>
      <c r="AD108" s="210"/>
      <c r="AE108" s="210"/>
      <c r="AF108" s="210"/>
      <c r="AG108" s="210" t="s">
        <v>314</v>
      </c>
      <c r="AH108" s="210">
        <v>0</v>
      </c>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ht="33.75" outlineLevel="1" x14ac:dyDescent="0.2">
      <c r="A109" s="231">
        <v>19</v>
      </c>
      <c r="B109" s="232" t="s">
        <v>3415</v>
      </c>
      <c r="C109" s="250" t="s">
        <v>3416</v>
      </c>
      <c r="D109" s="233" t="s">
        <v>310</v>
      </c>
      <c r="E109" s="234">
        <v>0.7</v>
      </c>
      <c r="F109" s="235"/>
      <c r="G109" s="236">
        <f>ROUND(E109*F109,2)</f>
        <v>0</v>
      </c>
      <c r="H109" s="235"/>
      <c r="I109" s="236">
        <f>ROUND(E109*H109,2)</f>
        <v>0</v>
      </c>
      <c r="J109" s="235"/>
      <c r="K109" s="236">
        <f>ROUND(E109*J109,2)</f>
        <v>0</v>
      </c>
      <c r="L109" s="236">
        <v>21</v>
      </c>
      <c r="M109" s="236">
        <f>G109*(1+L109/100)</f>
        <v>0</v>
      </c>
      <c r="N109" s="234">
        <v>0.20523</v>
      </c>
      <c r="O109" s="234">
        <f>ROUND(E109*N109,2)</f>
        <v>0.14000000000000001</v>
      </c>
      <c r="P109" s="234">
        <v>0</v>
      </c>
      <c r="Q109" s="234">
        <f>ROUND(E109*P109,2)</f>
        <v>0</v>
      </c>
      <c r="R109" s="236" t="s">
        <v>423</v>
      </c>
      <c r="S109" s="236" t="s">
        <v>293</v>
      </c>
      <c r="T109" s="237" t="s">
        <v>294</v>
      </c>
      <c r="U109" s="220">
        <v>0.59</v>
      </c>
      <c r="V109" s="220">
        <f>ROUND(E109*U109,2)</f>
        <v>0.41</v>
      </c>
      <c r="W109" s="220"/>
      <c r="X109" s="220" t="s">
        <v>295</v>
      </c>
      <c r="Y109" s="220" t="s">
        <v>296</v>
      </c>
      <c r="Z109" s="210"/>
      <c r="AA109" s="210"/>
      <c r="AB109" s="210"/>
      <c r="AC109" s="210"/>
      <c r="AD109" s="210"/>
      <c r="AE109" s="210"/>
      <c r="AF109" s="210"/>
      <c r="AG109" s="210" t="s">
        <v>297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2" x14ac:dyDescent="0.2">
      <c r="A110" s="217"/>
      <c r="B110" s="218"/>
      <c r="C110" s="253" t="s">
        <v>3417</v>
      </c>
      <c r="D110" s="221"/>
      <c r="E110" s="222"/>
      <c r="F110" s="220"/>
      <c r="G110" s="220"/>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314</v>
      </c>
      <c r="AH110" s="210">
        <v>0</v>
      </c>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3" x14ac:dyDescent="0.2">
      <c r="A111" s="217"/>
      <c r="B111" s="218"/>
      <c r="C111" s="253" t="s">
        <v>3418</v>
      </c>
      <c r="D111" s="221"/>
      <c r="E111" s="222">
        <v>0.7</v>
      </c>
      <c r="F111" s="220"/>
      <c r="G111" s="22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314</v>
      </c>
      <c r="AH111" s="210">
        <v>0</v>
      </c>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ht="33.75" outlineLevel="1" x14ac:dyDescent="0.2">
      <c r="A112" s="231">
        <v>20</v>
      </c>
      <c r="B112" s="232" t="s">
        <v>3419</v>
      </c>
      <c r="C112" s="250" t="s">
        <v>3420</v>
      </c>
      <c r="D112" s="233" t="s">
        <v>310</v>
      </c>
      <c r="E112" s="234">
        <v>28.609500000000001</v>
      </c>
      <c r="F112" s="235"/>
      <c r="G112" s="236">
        <f>ROUND(E112*F112,2)</f>
        <v>0</v>
      </c>
      <c r="H112" s="235"/>
      <c r="I112" s="236">
        <f>ROUND(E112*H112,2)</f>
        <v>0</v>
      </c>
      <c r="J112" s="235"/>
      <c r="K112" s="236">
        <f>ROUND(E112*J112,2)</f>
        <v>0</v>
      </c>
      <c r="L112" s="236">
        <v>21</v>
      </c>
      <c r="M112" s="236">
        <f>G112*(1+L112/100)</f>
        <v>0</v>
      </c>
      <c r="N112" s="234">
        <v>0.17501</v>
      </c>
      <c r="O112" s="234">
        <f>ROUND(E112*N112,2)</f>
        <v>5.01</v>
      </c>
      <c r="P112" s="234">
        <v>0</v>
      </c>
      <c r="Q112" s="234">
        <f>ROUND(E112*P112,2)</f>
        <v>0</v>
      </c>
      <c r="R112" s="236" t="s">
        <v>423</v>
      </c>
      <c r="S112" s="236" t="s">
        <v>293</v>
      </c>
      <c r="T112" s="237" t="s">
        <v>294</v>
      </c>
      <c r="U112" s="220">
        <v>0.64500000000000002</v>
      </c>
      <c r="V112" s="220">
        <f>ROUND(E112*U112,2)</f>
        <v>18.45</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2" x14ac:dyDescent="0.2">
      <c r="A113" s="217"/>
      <c r="B113" s="218"/>
      <c r="C113" s="253" t="s">
        <v>3421</v>
      </c>
      <c r="D113" s="221"/>
      <c r="E113" s="222"/>
      <c r="F113" s="220"/>
      <c r="G113" s="220"/>
      <c r="H113" s="220"/>
      <c r="I113" s="220"/>
      <c r="J113" s="220"/>
      <c r="K113" s="220"/>
      <c r="L113" s="220"/>
      <c r="M113" s="220"/>
      <c r="N113" s="219"/>
      <c r="O113" s="219"/>
      <c r="P113" s="219"/>
      <c r="Q113" s="219"/>
      <c r="R113" s="220"/>
      <c r="S113" s="220"/>
      <c r="T113" s="220"/>
      <c r="U113" s="220"/>
      <c r="V113" s="220"/>
      <c r="W113" s="220"/>
      <c r="X113" s="220"/>
      <c r="Y113" s="220"/>
      <c r="Z113" s="210"/>
      <c r="AA113" s="210"/>
      <c r="AB113" s="210"/>
      <c r="AC113" s="210"/>
      <c r="AD113" s="210"/>
      <c r="AE113" s="210"/>
      <c r="AF113" s="210"/>
      <c r="AG113" s="210" t="s">
        <v>314</v>
      </c>
      <c r="AH113" s="210">
        <v>0</v>
      </c>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3" x14ac:dyDescent="0.2">
      <c r="A114" s="217"/>
      <c r="B114" s="218"/>
      <c r="C114" s="253" t="s">
        <v>3422</v>
      </c>
      <c r="D114" s="221"/>
      <c r="E114" s="222"/>
      <c r="F114" s="220"/>
      <c r="G114" s="220"/>
      <c r="H114" s="220"/>
      <c r="I114" s="220"/>
      <c r="J114" s="220"/>
      <c r="K114" s="220"/>
      <c r="L114" s="220"/>
      <c r="M114" s="220"/>
      <c r="N114" s="219"/>
      <c r="O114" s="219"/>
      <c r="P114" s="219"/>
      <c r="Q114" s="219"/>
      <c r="R114" s="220"/>
      <c r="S114" s="220"/>
      <c r="T114" s="220"/>
      <c r="U114" s="220"/>
      <c r="V114" s="220"/>
      <c r="W114" s="220"/>
      <c r="X114" s="220"/>
      <c r="Y114" s="220"/>
      <c r="Z114" s="210"/>
      <c r="AA114" s="210"/>
      <c r="AB114" s="210"/>
      <c r="AC114" s="210"/>
      <c r="AD114" s="210"/>
      <c r="AE114" s="210"/>
      <c r="AF114" s="210"/>
      <c r="AG114" s="210" t="s">
        <v>314</v>
      </c>
      <c r="AH114" s="210">
        <v>0</v>
      </c>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3" x14ac:dyDescent="0.2">
      <c r="A115" s="217"/>
      <c r="B115" s="218"/>
      <c r="C115" s="253" t="s">
        <v>3423</v>
      </c>
      <c r="D115" s="221"/>
      <c r="E115" s="222"/>
      <c r="F115" s="220"/>
      <c r="G115" s="220"/>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314</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3" t="s">
        <v>3424</v>
      </c>
      <c r="D116" s="221"/>
      <c r="E116" s="222"/>
      <c r="F116" s="220"/>
      <c r="G116" s="22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314</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3" x14ac:dyDescent="0.2">
      <c r="A117" s="217"/>
      <c r="B117" s="218"/>
      <c r="C117" s="253" t="s">
        <v>3425</v>
      </c>
      <c r="D117" s="221"/>
      <c r="E117" s="222">
        <v>28.61</v>
      </c>
      <c r="F117" s="220"/>
      <c r="G117" s="220"/>
      <c r="H117" s="220"/>
      <c r="I117" s="220"/>
      <c r="J117" s="220"/>
      <c r="K117" s="220"/>
      <c r="L117" s="220"/>
      <c r="M117" s="220"/>
      <c r="N117" s="219"/>
      <c r="O117" s="219"/>
      <c r="P117" s="219"/>
      <c r="Q117" s="219"/>
      <c r="R117" s="220"/>
      <c r="S117" s="220"/>
      <c r="T117" s="220"/>
      <c r="U117" s="220"/>
      <c r="V117" s="220"/>
      <c r="W117" s="220"/>
      <c r="X117" s="220"/>
      <c r="Y117" s="220"/>
      <c r="Z117" s="210"/>
      <c r="AA117" s="210"/>
      <c r="AB117" s="210"/>
      <c r="AC117" s="210"/>
      <c r="AD117" s="210"/>
      <c r="AE117" s="210"/>
      <c r="AF117" s="210"/>
      <c r="AG117" s="210" t="s">
        <v>314</v>
      </c>
      <c r="AH117" s="210">
        <v>0</v>
      </c>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1" x14ac:dyDescent="0.2">
      <c r="A118" s="231">
        <v>21</v>
      </c>
      <c r="B118" s="232" t="s">
        <v>3426</v>
      </c>
      <c r="C118" s="250" t="s">
        <v>3427</v>
      </c>
      <c r="D118" s="233" t="s">
        <v>310</v>
      </c>
      <c r="E118" s="234">
        <v>3.19</v>
      </c>
      <c r="F118" s="235"/>
      <c r="G118" s="236">
        <f>ROUND(E118*F118,2)</f>
        <v>0</v>
      </c>
      <c r="H118" s="235"/>
      <c r="I118" s="236">
        <f>ROUND(E118*H118,2)</f>
        <v>0</v>
      </c>
      <c r="J118" s="235"/>
      <c r="K118" s="236">
        <f>ROUND(E118*J118,2)</f>
        <v>0</v>
      </c>
      <c r="L118" s="236">
        <v>21</v>
      </c>
      <c r="M118" s="236">
        <f>G118*(1+L118/100)</f>
        <v>0</v>
      </c>
      <c r="N118" s="234">
        <v>6.0499999999999998E-2</v>
      </c>
      <c r="O118" s="234">
        <f>ROUND(E118*N118,2)</f>
        <v>0.19</v>
      </c>
      <c r="P118" s="234">
        <v>0</v>
      </c>
      <c r="Q118" s="234">
        <f>ROUND(E118*P118,2)</f>
        <v>0</v>
      </c>
      <c r="R118" s="236" t="s">
        <v>423</v>
      </c>
      <c r="S118" s="236" t="s">
        <v>293</v>
      </c>
      <c r="T118" s="237" t="s">
        <v>294</v>
      </c>
      <c r="U118" s="220">
        <v>0.85</v>
      </c>
      <c r="V118" s="220">
        <f>ROUND(E118*U118,2)</f>
        <v>2.71</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ht="22.5" outlineLevel="2" x14ac:dyDescent="0.2">
      <c r="A119" s="217"/>
      <c r="B119" s="218"/>
      <c r="C119" s="251" t="s">
        <v>3428</v>
      </c>
      <c r="D119" s="239"/>
      <c r="E119" s="239"/>
      <c r="F119" s="239"/>
      <c r="G119" s="239"/>
      <c r="H119" s="220"/>
      <c r="I119" s="220"/>
      <c r="J119" s="220"/>
      <c r="K119" s="220"/>
      <c r="L119" s="220"/>
      <c r="M119" s="220"/>
      <c r="N119" s="219"/>
      <c r="O119" s="219"/>
      <c r="P119" s="219"/>
      <c r="Q119" s="219"/>
      <c r="R119" s="220"/>
      <c r="S119" s="220"/>
      <c r="T119" s="220"/>
      <c r="U119" s="220"/>
      <c r="V119" s="220"/>
      <c r="W119" s="220"/>
      <c r="X119" s="220"/>
      <c r="Y119" s="220"/>
      <c r="Z119" s="210"/>
      <c r="AA119" s="210"/>
      <c r="AB119" s="210"/>
      <c r="AC119" s="210"/>
      <c r="AD119" s="210"/>
      <c r="AE119" s="210"/>
      <c r="AF119" s="210"/>
      <c r="AG119" s="210" t="s">
        <v>299</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38" t="str">
        <f>C119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19" s="210"/>
      <c r="BC119" s="210"/>
      <c r="BD119" s="210"/>
      <c r="BE119" s="210"/>
      <c r="BF119" s="210"/>
      <c r="BG119" s="210"/>
      <c r="BH119" s="210"/>
    </row>
    <row r="120" spans="1:60" ht="22.5" outlineLevel="2" x14ac:dyDescent="0.2">
      <c r="A120" s="217"/>
      <c r="B120" s="218"/>
      <c r="C120" s="252" t="s">
        <v>3428</v>
      </c>
      <c r="D120" s="240"/>
      <c r="E120" s="240"/>
      <c r="F120" s="240"/>
      <c r="G120" s="240"/>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300</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38" t="str">
        <f>C120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0" s="210"/>
      <c r="BC120" s="210"/>
      <c r="BD120" s="210"/>
      <c r="BE120" s="210"/>
      <c r="BF120" s="210"/>
      <c r="BG120" s="210"/>
      <c r="BH120" s="210"/>
    </row>
    <row r="121" spans="1:60" ht="22.5" outlineLevel="3" x14ac:dyDescent="0.2">
      <c r="A121" s="217"/>
      <c r="B121" s="218"/>
      <c r="C121" s="252" t="s">
        <v>3428</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38" t="str">
        <f>C121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1" s="210"/>
      <c r="BC121" s="210"/>
      <c r="BD121" s="210"/>
      <c r="BE121" s="210"/>
      <c r="BF121" s="210"/>
      <c r="BG121" s="210"/>
      <c r="BH121" s="210"/>
    </row>
    <row r="122" spans="1:60" outlineLevel="2" x14ac:dyDescent="0.2">
      <c r="A122" s="217"/>
      <c r="B122" s="218"/>
      <c r="C122" s="253" t="s">
        <v>3429</v>
      </c>
      <c r="D122" s="221"/>
      <c r="E122" s="222"/>
      <c r="F122" s="220"/>
      <c r="G122" s="220"/>
      <c r="H122" s="220"/>
      <c r="I122" s="220"/>
      <c r="J122" s="220"/>
      <c r="K122" s="220"/>
      <c r="L122" s="220"/>
      <c r="M122" s="220"/>
      <c r="N122" s="219"/>
      <c r="O122" s="219"/>
      <c r="P122" s="219"/>
      <c r="Q122" s="219"/>
      <c r="R122" s="220"/>
      <c r="S122" s="220"/>
      <c r="T122" s="220"/>
      <c r="U122" s="220"/>
      <c r="V122" s="220"/>
      <c r="W122" s="220"/>
      <c r="X122" s="220"/>
      <c r="Y122" s="220"/>
      <c r="Z122" s="210"/>
      <c r="AA122" s="210"/>
      <c r="AB122" s="210"/>
      <c r="AC122" s="210"/>
      <c r="AD122" s="210"/>
      <c r="AE122" s="210"/>
      <c r="AF122" s="210"/>
      <c r="AG122" s="210" t="s">
        <v>314</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3" x14ac:dyDescent="0.2">
      <c r="A123" s="217"/>
      <c r="B123" s="218"/>
      <c r="C123" s="253" t="s">
        <v>3430</v>
      </c>
      <c r="D123" s="221"/>
      <c r="E123" s="222">
        <v>3.19</v>
      </c>
      <c r="F123" s="220"/>
      <c r="G123" s="220"/>
      <c r="H123" s="220"/>
      <c r="I123" s="220"/>
      <c r="J123" s="220"/>
      <c r="K123" s="220"/>
      <c r="L123" s="220"/>
      <c r="M123" s="220"/>
      <c r="N123" s="219"/>
      <c r="O123" s="219"/>
      <c r="P123" s="219"/>
      <c r="Q123" s="219"/>
      <c r="R123" s="220"/>
      <c r="S123" s="220"/>
      <c r="T123" s="220"/>
      <c r="U123" s="220"/>
      <c r="V123" s="220"/>
      <c r="W123" s="220"/>
      <c r="X123" s="220"/>
      <c r="Y123" s="220"/>
      <c r="Z123" s="210"/>
      <c r="AA123" s="210"/>
      <c r="AB123" s="210"/>
      <c r="AC123" s="210"/>
      <c r="AD123" s="210"/>
      <c r="AE123" s="210"/>
      <c r="AF123" s="210"/>
      <c r="AG123" s="210" t="s">
        <v>314</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31">
        <v>22</v>
      </c>
      <c r="B124" s="232" t="s">
        <v>3431</v>
      </c>
      <c r="C124" s="250" t="s">
        <v>3432</v>
      </c>
      <c r="D124" s="233" t="s">
        <v>310</v>
      </c>
      <c r="E124" s="234">
        <v>3.19</v>
      </c>
      <c r="F124" s="235"/>
      <c r="G124" s="236">
        <f>ROUND(E124*F124,2)</f>
        <v>0</v>
      </c>
      <c r="H124" s="235"/>
      <c r="I124" s="236">
        <f>ROUND(E124*H124,2)</f>
        <v>0</v>
      </c>
      <c r="J124" s="235"/>
      <c r="K124" s="236">
        <f>ROUND(E124*J124,2)</f>
        <v>0</v>
      </c>
      <c r="L124" s="236">
        <v>21</v>
      </c>
      <c r="M124" s="236">
        <f>G124*(1+L124/100)</f>
        <v>0</v>
      </c>
      <c r="N124" s="234">
        <v>0</v>
      </c>
      <c r="O124" s="234">
        <f>ROUND(E124*N124,2)</f>
        <v>0</v>
      </c>
      <c r="P124" s="234">
        <v>0</v>
      </c>
      <c r="Q124" s="234">
        <f>ROUND(E124*P124,2)</f>
        <v>0</v>
      </c>
      <c r="R124" s="236" t="s">
        <v>423</v>
      </c>
      <c r="S124" s="236" t="s">
        <v>293</v>
      </c>
      <c r="T124" s="237" t="s">
        <v>294</v>
      </c>
      <c r="U124" s="220">
        <v>0.35</v>
      </c>
      <c r="V124" s="220">
        <f>ROUND(E124*U124,2)</f>
        <v>1.1200000000000001</v>
      </c>
      <c r="W124" s="220"/>
      <c r="X124" s="220" t="s">
        <v>295</v>
      </c>
      <c r="Y124" s="220" t="s">
        <v>296</v>
      </c>
      <c r="Z124" s="210"/>
      <c r="AA124" s="210"/>
      <c r="AB124" s="210"/>
      <c r="AC124" s="210"/>
      <c r="AD124" s="210"/>
      <c r="AE124" s="210"/>
      <c r="AF124" s="210"/>
      <c r="AG124" s="210" t="s">
        <v>297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ht="22.5" outlineLevel="2" x14ac:dyDescent="0.2">
      <c r="A125" s="217"/>
      <c r="B125" s="218"/>
      <c r="C125" s="251" t="s">
        <v>3428</v>
      </c>
      <c r="D125" s="239"/>
      <c r="E125" s="239"/>
      <c r="F125" s="239"/>
      <c r="G125" s="239"/>
      <c r="H125" s="220"/>
      <c r="I125" s="220"/>
      <c r="J125" s="220"/>
      <c r="K125" s="220"/>
      <c r="L125" s="220"/>
      <c r="M125" s="220"/>
      <c r="N125" s="219"/>
      <c r="O125" s="219"/>
      <c r="P125" s="219"/>
      <c r="Q125" s="219"/>
      <c r="R125" s="220"/>
      <c r="S125" s="220"/>
      <c r="T125" s="220"/>
      <c r="U125" s="220"/>
      <c r="V125" s="220"/>
      <c r="W125" s="220"/>
      <c r="X125" s="220"/>
      <c r="Y125" s="220"/>
      <c r="Z125" s="210"/>
      <c r="AA125" s="210"/>
      <c r="AB125" s="210"/>
      <c r="AC125" s="210"/>
      <c r="AD125" s="210"/>
      <c r="AE125" s="210"/>
      <c r="AF125" s="210"/>
      <c r="AG125" s="210" t="s">
        <v>299</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38" t="str">
        <f>C125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5" s="210"/>
      <c r="BC125" s="210"/>
      <c r="BD125" s="210"/>
      <c r="BE125" s="210"/>
      <c r="BF125" s="210"/>
      <c r="BG125" s="210"/>
      <c r="BH125" s="210"/>
    </row>
    <row r="126" spans="1:60" ht="22.5" outlineLevel="2" x14ac:dyDescent="0.2">
      <c r="A126" s="217"/>
      <c r="B126" s="218"/>
      <c r="C126" s="252" t="s">
        <v>3428</v>
      </c>
      <c r="D126" s="240"/>
      <c r="E126" s="240"/>
      <c r="F126" s="240"/>
      <c r="G126" s="240"/>
      <c r="H126" s="220"/>
      <c r="I126" s="220"/>
      <c r="J126" s="220"/>
      <c r="K126" s="220"/>
      <c r="L126" s="220"/>
      <c r="M126" s="220"/>
      <c r="N126" s="219"/>
      <c r="O126" s="219"/>
      <c r="P126" s="219"/>
      <c r="Q126" s="219"/>
      <c r="R126" s="220"/>
      <c r="S126" s="220"/>
      <c r="T126" s="220"/>
      <c r="U126" s="220"/>
      <c r="V126" s="220"/>
      <c r="W126" s="220"/>
      <c r="X126" s="220"/>
      <c r="Y126" s="220"/>
      <c r="Z126" s="210"/>
      <c r="AA126" s="210"/>
      <c r="AB126" s="210"/>
      <c r="AC126" s="210"/>
      <c r="AD126" s="210"/>
      <c r="AE126" s="210"/>
      <c r="AF126" s="210"/>
      <c r="AG126" s="210" t="s">
        <v>300</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38" t="str">
        <f>C126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6" s="210"/>
      <c r="BC126" s="210"/>
      <c r="BD126" s="210"/>
      <c r="BE126" s="210"/>
      <c r="BF126" s="210"/>
      <c r="BG126" s="210"/>
      <c r="BH126" s="210"/>
    </row>
    <row r="127" spans="1:60" ht="22.5" outlineLevel="3" x14ac:dyDescent="0.2">
      <c r="A127" s="217"/>
      <c r="B127" s="218"/>
      <c r="C127" s="252" t="s">
        <v>3428</v>
      </c>
      <c r="D127" s="240"/>
      <c r="E127" s="240"/>
      <c r="F127" s="240"/>
      <c r="G127" s="240"/>
      <c r="H127" s="220"/>
      <c r="I127" s="220"/>
      <c r="J127" s="220"/>
      <c r="K127" s="220"/>
      <c r="L127" s="220"/>
      <c r="M127" s="220"/>
      <c r="N127" s="219"/>
      <c r="O127" s="219"/>
      <c r="P127" s="219"/>
      <c r="Q127" s="219"/>
      <c r="R127" s="220"/>
      <c r="S127" s="220"/>
      <c r="T127" s="220"/>
      <c r="U127" s="220"/>
      <c r="V127" s="220"/>
      <c r="W127" s="220"/>
      <c r="X127" s="220"/>
      <c r="Y127" s="220"/>
      <c r="Z127" s="210"/>
      <c r="AA127" s="210"/>
      <c r="AB127" s="210"/>
      <c r="AC127" s="210"/>
      <c r="AD127" s="210"/>
      <c r="AE127" s="210"/>
      <c r="AF127" s="210"/>
      <c r="AG127" s="210" t="s">
        <v>300</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38" t="str">
        <f>C127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7" s="210"/>
      <c r="BC127" s="210"/>
      <c r="BD127" s="210"/>
      <c r="BE127" s="210"/>
      <c r="BF127" s="210"/>
      <c r="BG127" s="210"/>
      <c r="BH127" s="210"/>
    </row>
    <row r="128" spans="1:60" outlineLevel="2" x14ac:dyDescent="0.2">
      <c r="A128" s="217"/>
      <c r="B128" s="218"/>
      <c r="C128" s="253" t="s">
        <v>3433</v>
      </c>
      <c r="D128" s="221"/>
      <c r="E128" s="222"/>
      <c r="F128" s="220"/>
      <c r="G128" s="220"/>
      <c r="H128" s="220"/>
      <c r="I128" s="220"/>
      <c r="J128" s="220"/>
      <c r="K128" s="220"/>
      <c r="L128" s="220"/>
      <c r="M128" s="220"/>
      <c r="N128" s="219"/>
      <c r="O128" s="219"/>
      <c r="P128" s="219"/>
      <c r="Q128" s="219"/>
      <c r="R128" s="220"/>
      <c r="S128" s="220"/>
      <c r="T128" s="220"/>
      <c r="U128" s="220"/>
      <c r="V128" s="220"/>
      <c r="W128" s="220"/>
      <c r="X128" s="220"/>
      <c r="Y128" s="220"/>
      <c r="Z128" s="210"/>
      <c r="AA128" s="210"/>
      <c r="AB128" s="210"/>
      <c r="AC128" s="210"/>
      <c r="AD128" s="210"/>
      <c r="AE128" s="210"/>
      <c r="AF128" s="210"/>
      <c r="AG128" s="210" t="s">
        <v>314</v>
      </c>
      <c r="AH128" s="210">
        <v>0</v>
      </c>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3" x14ac:dyDescent="0.2">
      <c r="A129" s="217"/>
      <c r="B129" s="218"/>
      <c r="C129" s="253" t="s">
        <v>3430</v>
      </c>
      <c r="D129" s="221"/>
      <c r="E129" s="222">
        <v>3.19</v>
      </c>
      <c r="F129" s="220"/>
      <c r="G129" s="220"/>
      <c r="H129" s="220"/>
      <c r="I129" s="220"/>
      <c r="J129" s="220"/>
      <c r="K129" s="220"/>
      <c r="L129" s="220"/>
      <c r="M129" s="220"/>
      <c r="N129" s="219"/>
      <c r="O129" s="219"/>
      <c r="P129" s="219"/>
      <c r="Q129" s="219"/>
      <c r="R129" s="220"/>
      <c r="S129" s="220"/>
      <c r="T129" s="220"/>
      <c r="U129" s="220"/>
      <c r="V129" s="220"/>
      <c r="W129" s="220"/>
      <c r="X129" s="220"/>
      <c r="Y129" s="220"/>
      <c r="Z129" s="210"/>
      <c r="AA129" s="210"/>
      <c r="AB129" s="210"/>
      <c r="AC129" s="210"/>
      <c r="AD129" s="210"/>
      <c r="AE129" s="210"/>
      <c r="AF129" s="210"/>
      <c r="AG129" s="210" t="s">
        <v>314</v>
      </c>
      <c r="AH129" s="210">
        <v>0</v>
      </c>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31">
        <v>23</v>
      </c>
      <c r="B130" s="232" t="s">
        <v>3434</v>
      </c>
      <c r="C130" s="250" t="s">
        <v>3435</v>
      </c>
      <c r="D130" s="233" t="s">
        <v>439</v>
      </c>
      <c r="E130" s="234">
        <v>4.1450000000000001E-2</v>
      </c>
      <c r="F130" s="235"/>
      <c r="G130" s="236">
        <f>ROUND(E130*F130,2)</f>
        <v>0</v>
      </c>
      <c r="H130" s="235"/>
      <c r="I130" s="236">
        <f>ROUND(E130*H130,2)</f>
        <v>0</v>
      </c>
      <c r="J130" s="235"/>
      <c r="K130" s="236">
        <f>ROUND(E130*J130,2)</f>
        <v>0</v>
      </c>
      <c r="L130" s="236">
        <v>21</v>
      </c>
      <c r="M130" s="236">
        <f>G130*(1+L130/100)</f>
        <v>0</v>
      </c>
      <c r="N130" s="234">
        <v>1.0210999999999999</v>
      </c>
      <c r="O130" s="234">
        <f>ROUND(E130*N130,2)</f>
        <v>0.04</v>
      </c>
      <c r="P130" s="234">
        <v>0</v>
      </c>
      <c r="Q130" s="234">
        <f>ROUND(E130*P130,2)</f>
        <v>0</v>
      </c>
      <c r="R130" s="236" t="s">
        <v>423</v>
      </c>
      <c r="S130" s="236" t="s">
        <v>293</v>
      </c>
      <c r="T130" s="237" t="s">
        <v>294</v>
      </c>
      <c r="U130" s="220">
        <v>25.271000000000001</v>
      </c>
      <c r="V130" s="220">
        <f>ROUND(E130*U130,2)</f>
        <v>1.05</v>
      </c>
      <c r="W130" s="220"/>
      <c r="X130" s="220" t="s">
        <v>295</v>
      </c>
      <c r="Y130" s="220" t="s">
        <v>296</v>
      </c>
      <c r="Z130" s="210"/>
      <c r="AA130" s="210"/>
      <c r="AB130" s="210"/>
      <c r="AC130" s="210"/>
      <c r="AD130" s="210"/>
      <c r="AE130" s="210"/>
      <c r="AF130" s="210"/>
      <c r="AG130" s="210" t="s">
        <v>297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2" x14ac:dyDescent="0.2">
      <c r="A131" s="217"/>
      <c r="B131" s="218"/>
      <c r="C131" s="251" t="s">
        <v>461</v>
      </c>
      <c r="D131" s="239"/>
      <c r="E131" s="239"/>
      <c r="F131" s="239"/>
      <c r="G131" s="239"/>
      <c r="H131" s="220"/>
      <c r="I131" s="220"/>
      <c r="J131" s="220"/>
      <c r="K131" s="220"/>
      <c r="L131" s="220"/>
      <c r="M131" s="220"/>
      <c r="N131" s="219"/>
      <c r="O131" s="219"/>
      <c r="P131" s="219"/>
      <c r="Q131" s="219"/>
      <c r="R131" s="220"/>
      <c r="S131" s="220"/>
      <c r="T131" s="220"/>
      <c r="U131" s="220"/>
      <c r="V131" s="220"/>
      <c r="W131" s="220"/>
      <c r="X131" s="220"/>
      <c r="Y131" s="220"/>
      <c r="Z131" s="210"/>
      <c r="AA131" s="210"/>
      <c r="AB131" s="210"/>
      <c r="AC131" s="210"/>
      <c r="AD131" s="210"/>
      <c r="AE131" s="210"/>
      <c r="AF131" s="210"/>
      <c r="AG131" s="210" t="s">
        <v>299</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2" x14ac:dyDescent="0.2">
      <c r="A132" s="217"/>
      <c r="B132" s="218"/>
      <c r="C132" s="253" t="s">
        <v>3436</v>
      </c>
      <c r="D132" s="221"/>
      <c r="E132" s="222"/>
      <c r="F132" s="220"/>
      <c r="G132" s="220"/>
      <c r="H132" s="220"/>
      <c r="I132" s="220"/>
      <c r="J132" s="220"/>
      <c r="K132" s="220"/>
      <c r="L132" s="220"/>
      <c r="M132" s="220"/>
      <c r="N132" s="219"/>
      <c r="O132" s="219"/>
      <c r="P132" s="219"/>
      <c r="Q132" s="219"/>
      <c r="R132" s="220"/>
      <c r="S132" s="220"/>
      <c r="T132" s="220"/>
      <c r="U132" s="220"/>
      <c r="V132" s="220"/>
      <c r="W132" s="220"/>
      <c r="X132" s="220"/>
      <c r="Y132" s="220"/>
      <c r="Z132" s="210"/>
      <c r="AA132" s="210"/>
      <c r="AB132" s="210"/>
      <c r="AC132" s="210"/>
      <c r="AD132" s="210"/>
      <c r="AE132" s="210"/>
      <c r="AF132" s="210"/>
      <c r="AG132" s="210" t="s">
        <v>314</v>
      </c>
      <c r="AH132" s="210">
        <v>0</v>
      </c>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3" x14ac:dyDescent="0.2">
      <c r="A133" s="217"/>
      <c r="B133" s="218"/>
      <c r="C133" s="253" t="s">
        <v>3437</v>
      </c>
      <c r="D133" s="221"/>
      <c r="E133" s="222">
        <v>0.04</v>
      </c>
      <c r="F133" s="220"/>
      <c r="G133" s="22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314</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ht="22.5" outlineLevel="1" x14ac:dyDescent="0.2">
      <c r="A134" s="231">
        <v>24</v>
      </c>
      <c r="B134" s="232" t="s">
        <v>3438</v>
      </c>
      <c r="C134" s="250" t="s">
        <v>3439</v>
      </c>
      <c r="D134" s="233" t="s">
        <v>291</v>
      </c>
      <c r="E134" s="234">
        <v>2</v>
      </c>
      <c r="F134" s="235"/>
      <c r="G134" s="236">
        <f>ROUND(E134*F134,2)</f>
        <v>0</v>
      </c>
      <c r="H134" s="235"/>
      <c r="I134" s="236">
        <f>ROUND(E134*H134,2)</f>
        <v>0</v>
      </c>
      <c r="J134" s="235"/>
      <c r="K134" s="236">
        <f>ROUND(E134*J134,2)</f>
        <v>0</v>
      </c>
      <c r="L134" s="236">
        <v>21</v>
      </c>
      <c r="M134" s="236">
        <f>G134*(1+L134/100)</f>
        <v>0</v>
      </c>
      <c r="N134" s="234">
        <v>2.827E-2</v>
      </c>
      <c r="O134" s="234">
        <f>ROUND(E134*N134,2)</f>
        <v>0.06</v>
      </c>
      <c r="P134" s="234">
        <v>0</v>
      </c>
      <c r="Q134" s="234">
        <f>ROUND(E134*P134,2)</f>
        <v>0</v>
      </c>
      <c r="R134" s="236" t="s">
        <v>583</v>
      </c>
      <c r="S134" s="236" t="s">
        <v>293</v>
      </c>
      <c r="T134" s="237" t="s">
        <v>294</v>
      </c>
      <c r="U134" s="220">
        <v>0.61799999999999999</v>
      </c>
      <c r="V134" s="220">
        <f>ROUND(E134*U134,2)</f>
        <v>1.24</v>
      </c>
      <c r="W134" s="220"/>
      <c r="X134" s="220" t="s">
        <v>295</v>
      </c>
      <c r="Y134" s="220" t="s">
        <v>296</v>
      </c>
      <c r="Z134" s="210"/>
      <c r="AA134" s="210"/>
      <c r="AB134" s="210"/>
      <c r="AC134" s="210"/>
      <c r="AD134" s="210"/>
      <c r="AE134" s="210"/>
      <c r="AF134" s="210"/>
      <c r="AG134" s="210" t="s">
        <v>297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2" x14ac:dyDescent="0.2">
      <c r="A135" s="217"/>
      <c r="B135" s="218"/>
      <c r="C135" s="251" t="s">
        <v>3440</v>
      </c>
      <c r="D135" s="239"/>
      <c r="E135" s="239"/>
      <c r="F135" s="239"/>
      <c r="G135" s="239"/>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299</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2" x14ac:dyDescent="0.2">
      <c r="A136" s="217"/>
      <c r="B136" s="218"/>
      <c r="C136" s="252" t="s">
        <v>3440</v>
      </c>
      <c r="D136" s="240"/>
      <c r="E136" s="240"/>
      <c r="F136" s="240"/>
      <c r="G136" s="240"/>
      <c r="H136" s="220"/>
      <c r="I136" s="220"/>
      <c r="J136" s="220"/>
      <c r="K136" s="220"/>
      <c r="L136" s="220"/>
      <c r="M136" s="220"/>
      <c r="N136" s="219"/>
      <c r="O136" s="219"/>
      <c r="P136" s="219"/>
      <c r="Q136" s="219"/>
      <c r="R136" s="220"/>
      <c r="S136" s="220"/>
      <c r="T136" s="220"/>
      <c r="U136" s="220"/>
      <c r="V136" s="220"/>
      <c r="W136" s="220"/>
      <c r="X136" s="220"/>
      <c r="Y136" s="220"/>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3" x14ac:dyDescent="0.2">
      <c r="A137" s="217"/>
      <c r="B137" s="218"/>
      <c r="C137" s="252" t="s">
        <v>3440</v>
      </c>
      <c r="D137" s="240"/>
      <c r="E137" s="240"/>
      <c r="F137" s="240"/>
      <c r="G137" s="240"/>
      <c r="H137" s="220"/>
      <c r="I137" s="220"/>
      <c r="J137" s="220"/>
      <c r="K137" s="220"/>
      <c r="L137" s="220"/>
      <c r="M137" s="220"/>
      <c r="N137" s="219"/>
      <c r="O137" s="219"/>
      <c r="P137" s="219"/>
      <c r="Q137" s="219"/>
      <c r="R137" s="220"/>
      <c r="S137" s="220"/>
      <c r="T137" s="220"/>
      <c r="U137" s="220"/>
      <c r="V137" s="220"/>
      <c r="W137" s="220"/>
      <c r="X137" s="220"/>
      <c r="Y137" s="220"/>
      <c r="Z137" s="210"/>
      <c r="AA137" s="210"/>
      <c r="AB137" s="210"/>
      <c r="AC137" s="210"/>
      <c r="AD137" s="210"/>
      <c r="AE137" s="210"/>
      <c r="AF137" s="210"/>
      <c r="AG137" s="210" t="s">
        <v>300</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ht="22.5" outlineLevel="1" x14ac:dyDescent="0.2">
      <c r="A138" s="241">
        <v>25</v>
      </c>
      <c r="B138" s="242" t="s">
        <v>553</v>
      </c>
      <c r="C138" s="254" t="s">
        <v>554</v>
      </c>
      <c r="D138" s="243" t="s">
        <v>291</v>
      </c>
      <c r="E138" s="244">
        <v>5</v>
      </c>
      <c r="F138" s="245"/>
      <c r="G138" s="246">
        <f>ROUND(E138*F138,2)</f>
        <v>0</v>
      </c>
      <c r="H138" s="245"/>
      <c r="I138" s="246">
        <f>ROUND(E138*H138,2)</f>
        <v>0</v>
      </c>
      <c r="J138" s="245"/>
      <c r="K138" s="246">
        <f>ROUND(E138*J138,2)</f>
        <v>0</v>
      </c>
      <c r="L138" s="246">
        <v>21</v>
      </c>
      <c r="M138" s="246">
        <f>G138*(1+L138/100)</f>
        <v>0</v>
      </c>
      <c r="N138" s="244">
        <v>2.6509999999999999E-2</v>
      </c>
      <c r="O138" s="244">
        <f>ROUND(E138*N138,2)</f>
        <v>0.13</v>
      </c>
      <c r="P138" s="244">
        <v>0</v>
      </c>
      <c r="Q138" s="244">
        <f>ROUND(E138*P138,2)</f>
        <v>0</v>
      </c>
      <c r="R138" s="246" t="s">
        <v>423</v>
      </c>
      <c r="S138" s="246" t="s">
        <v>293</v>
      </c>
      <c r="T138" s="247" t="s">
        <v>294</v>
      </c>
      <c r="U138" s="220">
        <v>0.24199999999999999</v>
      </c>
      <c r="V138" s="220">
        <f>ROUND(E138*U138,2)</f>
        <v>1.21</v>
      </c>
      <c r="W138" s="220"/>
      <c r="X138" s="220" t="s">
        <v>295</v>
      </c>
      <c r="Y138" s="220" t="s">
        <v>296</v>
      </c>
      <c r="Z138" s="210"/>
      <c r="AA138" s="210"/>
      <c r="AB138" s="210"/>
      <c r="AC138" s="210"/>
      <c r="AD138" s="210"/>
      <c r="AE138" s="210"/>
      <c r="AF138" s="210"/>
      <c r="AG138" s="210" t="s">
        <v>297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ht="33.75" outlineLevel="1" x14ac:dyDescent="0.2">
      <c r="A139" s="231">
        <v>26</v>
      </c>
      <c r="B139" s="232" t="s">
        <v>581</v>
      </c>
      <c r="C139" s="250" t="s">
        <v>582</v>
      </c>
      <c r="D139" s="233" t="s">
        <v>439</v>
      </c>
      <c r="E139" s="234">
        <v>0.18795000000000001</v>
      </c>
      <c r="F139" s="235"/>
      <c r="G139" s="236">
        <f>ROUND(E139*F139,2)</f>
        <v>0</v>
      </c>
      <c r="H139" s="235"/>
      <c r="I139" s="236">
        <f>ROUND(E139*H139,2)</f>
        <v>0</v>
      </c>
      <c r="J139" s="235"/>
      <c r="K139" s="236">
        <f>ROUND(E139*J139,2)</f>
        <v>0</v>
      </c>
      <c r="L139" s="236">
        <v>21</v>
      </c>
      <c r="M139" s="236">
        <f>G139*(1+L139/100)</f>
        <v>0</v>
      </c>
      <c r="N139" s="234">
        <v>1.0900000000000001</v>
      </c>
      <c r="O139" s="234">
        <f>ROUND(E139*N139,2)</f>
        <v>0.2</v>
      </c>
      <c r="P139" s="234">
        <v>0</v>
      </c>
      <c r="Q139" s="234">
        <f>ROUND(E139*P139,2)</f>
        <v>0</v>
      </c>
      <c r="R139" s="236" t="s">
        <v>583</v>
      </c>
      <c r="S139" s="236" t="s">
        <v>293</v>
      </c>
      <c r="T139" s="237" t="s">
        <v>294</v>
      </c>
      <c r="U139" s="220">
        <v>18.8</v>
      </c>
      <c r="V139" s="220">
        <f>ROUND(E139*U139,2)</f>
        <v>3.53</v>
      </c>
      <c r="W139" s="220"/>
      <c r="X139" s="220" t="s">
        <v>295</v>
      </c>
      <c r="Y139" s="220" t="s">
        <v>296</v>
      </c>
      <c r="Z139" s="210"/>
      <c r="AA139" s="210"/>
      <c r="AB139" s="210"/>
      <c r="AC139" s="210"/>
      <c r="AD139" s="210"/>
      <c r="AE139" s="210"/>
      <c r="AF139" s="210"/>
      <c r="AG139" s="210" t="s">
        <v>297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2" x14ac:dyDescent="0.2">
      <c r="A140" s="217"/>
      <c r="B140" s="218"/>
      <c r="C140" s="251" t="s">
        <v>584</v>
      </c>
      <c r="D140" s="239"/>
      <c r="E140" s="239"/>
      <c r="F140" s="239"/>
      <c r="G140" s="239"/>
      <c r="H140" s="220"/>
      <c r="I140" s="220"/>
      <c r="J140" s="220"/>
      <c r="K140" s="220"/>
      <c r="L140" s="220"/>
      <c r="M140" s="220"/>
      <c r="N140" s="219"/>
      <c r="O140" s="219"/>
      <c r="P140" s="219"/>
      <c r="Q140" s="219"/>
      <c r="R140" s="220"/>
      <c r="S140" s="220"/>
      <c r="T140" s="220"/>
      <c r="U140" s="220"/>
      <c r="V140" s="220"/>
      <c r="W140" s="220"/>
      <c r="X140" s="220"/>
      <c r="Y140" s="220"/>
      <c r="Z140" s="210"/>
      <c r="AA140" s="210"/>
      <c r="AB140" s="210"/>
      <c r="AC140" s="210"/>
      <c r="AD140" s="210"/>
      <c r="AE140" s="210"/>
      <c r="AF140" s="210"/>
      <c r="AG140" s="210" t="s">
        <v>299</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2" x14ac:dyDescent="0.2">
      <c r="A141" s="217"/>
      <c r="B141" s="218"/>
      <c r="C141" s="252" t="s">
        <v>584</v>
      </c>
      <c r="D141" s="240"/>
      <c r="E141" s="240"/>
      <c r="F141" s="240"/>
      <c r="G141" s="240"/>
      <c r="H141" s="220"/>
      <c r="I141" s="220"/>
      <c r="J141" s="220"/>
      <c r="K141" s="220"/>
      <c r="L141" s="220"/>
      <c r="M141" s="220"/>
      <c r="N141" s="219"/>
      <c r="O141" s="219"/>
      <c r="P141" s="219"/>
      <c r="Q141" s="219"/>
      <c r="R141" s="220"/>
      <c r="S141" s="220"/>
      <c r="T141" s="220"/>
      <c r="U141" s="220"/>
      <c r="V141" s="220"/>
      <c r="W141" s="220"/>
      <c r="X141" s="220"/>
      <c r="Y141" s="220"/>
      <c r="Z141" s="210"/>
      <c r="AA141" s="210"/>
      <c r="AB141" s="210"/>
      <c r="AC141" s="210"/>
      <c r="AD141" s="210"/>
      <c r="AE141" s="210"/>
      <c r="AF141" s="210"/>
      <c r="AG141" s="210" t="s">
        <v>300</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3" x14ac:dyDescent="0.2">
      <c r="A142" s="217"/>
      <c r="B142" s="218"/>
      <c r="C142" s="252" t="s">
        <v>584</v>
      </c>
      <c r="D142" s="240"/>
      <c r="E142" s="240"/>
      <c r="F142" s="240"/>
      <c r="G142" s="240"/>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300</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2" x14ac:dyDescent="0.2">
      <c r="A143" s="217"/>
      <c r="B143" s="218"/>
      <c r="C143" s="253" t="s">
        <v>3441</v>
      </c>
      <c r="D143" s="221"/>
      <c r="E143" s="222"/>
      <c r="F143" s="220"/>
      <c r="G143" s="22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314</v>
      </c>
      <c r="AH143" s="210">
        <v>0</v>
      </c>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3" t="s">
        <v>3442</v>
      </c>
      <c r="D144" s="221"/>
      <c r="E144" s="222">
        <v>0.19</v>
      </c>
      <c r="F144" s="220"/>
      <c r="G144" s="220"/>
      <c r="H144" s="220"/>
      <c r="I144" s="220"/>
      <c r="J144" s="220"/>
      <c r="K144" s="220"/>
      <c r="L144" s="220"/>
      <c r="M144" s="220"/>
      <c r="N144" s="219"/>
      <c r="O144" s="219"/>
      <c r="P144" s="219"/>
      <c r="Q144" s="219"/>
      <c r="R144" s="220"/>
      <c r="S144" s="220"/>
      <c r="T144" s="220"/>
      <c r="U144" s="220"/>
      <c r="V144" s="220"/>
      <c r="W144" s="220"/>
      <c r="X144" s="220"/>
      <c r="Y144" s="220"/>
      <c r="Z144" s="210"/>
      <c r="AA144" s="210"/>
      <c r="AB144" s="210"/>
      <c r="AC144" s="210"/>
      <c r="AD144" s="210"/>
      <c r="AE144" s="210"/>
      <c r="AF144" s="210"/>
      <c r="AG144" s="210" t="s">
        <v>314</v>
      </c>
      <c r="AH144" s="210">
        <v>0</v>
      </c>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ht="22.5" outlineLevel="1" x14ac:dyDescent="0.2">
      <c r="A145" s="231">
        <v>27</v>
      </c>
      <c r="B145" s="232" t="s">
        <v>3443</v>
      </c>
      <c r="C145" s="250" t="s">
        <v>3444</v>
      </c>
      <c r="D145" s="233" t="s">
        <v>343</v>
      </c>
      <c r="E145" s="234">
        <v>0.46050000000000002</v>
      </c>
      <c r="F145" s="235"/>
      <c r="G145" s="236">
        <f>ROUND(E145*F145,2)</f>
        <v>0</v>
      </c>
      <c r="H145" s="235"/>
      <c r="I145" s="236">
        <f>ROUND(E145*H145,2)</f>
        <v>0</v>
      </c>
      <c r="J145" s="235"/>
      <c r="K145" s="236">
        <f>ROUND(E145*J145,2)</f>
        <v>0</v>
      </c>
      <c r="L145" s="236">
        <v>21</v>
      </c>
      <c r="M145" s="236">
        <f>G145*(1+L145/100)</f>
        <v>0</v>
      </c>
      <c r="N145" s="234">
        <v>2.6310600000000002</v>
      </c>
      <c r="O145" s="234">
        <f>ROUND(E145*N145,2)</f>
        <v>1.21</v>
      </c>
      <c r="P145" s="234">
        <v>0</v>
      </c>
      <c r="Q145" s="234">
        <f>ROUND(E145*P145,2)</f>
        <v>0</v>
      </c>
      <c r="R145" s="236"/>
      <c r="S145" s="236" t="s">
        <v>861</v>
      </c>
      <c r="T145" s="237" t="s">
        <v>294</v>
      </c>
      <c r="U145" s="220">
        <v>0</v>
      </c>
      <c r="V145" s="220">
        <f>ROUND(E145*U145,2)</f>
        <v>0</v>
      </c>
      <c r="W145" s="220"/>
      <c r="X145" s="220" t="s">
        <v>295</v>
      </c>
      <c r="Y145" s="220" t="s">
        <v>296</v>
      </c>
      <c r="Z145" s="210"/>
      <c r="AA145" s="210"/>
      <c r="AB145" s="210"/>
      <c r="AC145" s="210"/>
      <c r="AD145" s="210"/>
      <c r="AE145" s="210"/>
      <c r="AF145" s="210"/>
      <c r="AG145" s="210" t="s">
        <v>297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2" x14ac:dyDescent="0.2">
      <c r="A146" s="217"/>
      <c r="B146" s="218"/>
      <c r="C146" s="253" t="s">
        <v>3445</v>
      </c>
      <c r="D146" s="221"/>
      <c r="E146" s="222"/>
      <c r="F146" s="220"/>
      <c r="G146" s="220"/>
      <c r="H146" s="220"/>
      <c r="I146" s="220"/>
      <c r="J146" s="220"/>
      <c r="K146" s="220"/>
      <c r="L146" s="220"/>
      <c r="M146" s="220"/>
      <c r="N146" s="219"/>
      <c r="O146" s="219"/>
      <c r="P146" s="219"/>
      <c r="Q146" s="219"/>
      <c r="R146" s="220"/>
      <c r="S146" s="220"/>
      <c r="T146" s="220"/>
      <c r="U146" s="220"/>
      <c r="V146" s="220"/>
      <c r="W146" s="220"/>
      <c r="X146" s="220"/>
      <c r="Y146" s="220"/>
      <c r="Z146" s="210"/>
      <c r="AA146" s="210"/>
      <c r="AB146" s="210"/>
      <c r="AC146" s="210"/>
      <c r="AD146" s="210"/>
      <c r="AE146" s="210"/>
      <c r="AF146" s="210"/>
      <c r="AG146" s="210" t="s">
        <v>314</v>
      </c>
      <c r="AH146" s="210">
        <v>0</v>
      </c>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3" x14ac:dyDescent="0.2">
      <c r="A147" s="217"/>
      <c r="B147" s="218"/>
      <c r="C147" s="253" t="s">
        <v>3446</v>
      </c>
      <c r="D147" s="221"/>
      <c r="E147" s="222">
        <v>0.46</v>
      </c>
      <c r="F147" s="220"/>
      <c r="G147" s="220"/>
      <c r="H147" s="220"/>
      <c r="I147" s="220"/>
      <c r="J147" s="220"/>
      <c r="K147" s="220"/>
      <c r="L147" s="220"/>
      <c r="M147" s="220"/>
      <c r="N147" s="219"/>
      <c r="O147" s="219"/>
      <c r="P147" s="219"/>
      <c r="Q147" s="219"/>
      <c r="R147" s="220"/>
      <c r="S147" s="220"/>
      <c r="T147" s="220"/>
      <c r="U147" s="220"/>
      <c r="V147" s="220"/>
      <c r="W147" s="220"/>
      <c r="X147" s="220"/>
      <c r="Y147" s="220"/>
      <c r="Z147" s="210"/>
      <c r="AA147" s="210"/>
      <c r="AB147" s="210"/>
      <c r="AC147" s="210"/>
      <c r="AD147" s="210"/>
      <c r="AE147" s="210"/>
      <c r="AF147" s="210"/>
      <c r="AG147" s="210" t="s">
        <v>314</v>
      </c>
      <c r="AH147" s="210">
        <v>0</v>
      </c>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ht="33.75" outlineLevel="1" x14ac:dyDescent="0.2">
      <c r="A148" s="231">
        <v>28</v>
      </c>
      <c r="B148" s="232" t="s">
        <v>602</v>
      </c>
      <c r="C148" s="250" t="s">
        <v>603</v>
      </c>
      <c r="D148" s="233" t="s">
        <v>310</v>
      </c>
      <c r="E148" s="234">
        <v>96.8095</v>
      </c>
      <c r="F148" s="235"/>
      <c r="G148" s="236">
        <f>ROUND(E148*F148,2)</f>
        <v>0</v>
      </c>
      <c r="H148" s="235"/>
      <c r="I148" s="236">
        <f>ROUND(E148*H148,2)</f>
        <v>0</v>
      </c>
      <c r="J148" s="235"/>
      <c r="K148" s="236">
        <f>ROUND(E148*J148,2)</f>
        <v>0</v>
      </c>
      <c r="L148" s="236">
        <v>21</v>
      </c>
      <c r="M148" s="236">
        <f>G148*(1+L148/100)</f>
        <v>0</v>
      </c>
      <c r="N148" s="234">
        <v>7.5340000000000004E-2</v>
      </c>
      <c r="O148" s="234">
        <f>ROUND(E148*N148,2)</f>
        <v>7.29</v>
      </c>
      <c r="P148" s="234">
        <v>0</v>
      </c>
      <c r="Q148" s="234">
        <f>ROUND(E148*P148,2)</f>
        <v>0</v>
      </c>
      <c r="R148" s="236" t="s">
        <v>423</v>
      </c>
      <c r="S148" s="236" t="s">
        <v>293</v>
      </c>
      <c r="T148" s="237" t="s">
        <v>294</v>
      </c>
      <c r="U148" s="220">
        <v>0.52915000000000001</v>
      </c>
      <c r="V148" s="220">
        <f>ROUND(E148*U148,2)</f>
        <v>51.23</v>
      </c>
      <c r="W148" s="220"/>
      <c r="X148" s="220" t="s">
        <v>295</v>
      </c>
      <c r="Y148" s="220" t="s">
        <v>296</v>
      </c>
      <c r="Z148" s="210"/>
      <c r="AA148" s="210"/>
      <c r="AB148" s="210"/>
      <c r="AC148" s="210"/>
      <c r="AD148" s="210"/>
      <c r="AE148" s="210"/>
      <c r="AF148" s="210"/>
      <c r="AG148" s="210" t="s">
        <v>297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2" x14ac:dyDescent="0.2">
      <c r="A149" s="217"/>
      <c r="B149" s="218"/>
      <c r="C149" s="251" t="s">
        <v>599</v>
      </c>
      <c r="D149" s="239"/>
      <c r="E149" s="239"/>
      <c r="F149" s="239"/>
      <c r="G149" s="239"/>
      <c r="H149" s="220"/>
      <c r="I149" s="220"/>
      <c r="J149" s="220"/>
      <c r="K149" s="220"/>
      <c r="L149" s="220"/>
      <c r="M149" s="220"/>
      <c r="N149" s="219"/>
      <c r="O149" s="219"/>
      <c r="P149" s="219"/>
      <c r="Q149" s="219"/>
      <c r="R149" s="220"/>
      <c r="S149" s="220"/>
      <c r="T149" s="220"/>
      <c r="U149" s="220"/>
      <c r="V149" s="220"/>
      <c r="W149" s="220"/>
      <c r="X149" s="220"/>
      <c r="Y149" s="220"/>
      <c r="Z149" s="210"/>
      <c r="AA149" s="210"/>
      <c r="AB149" s="210"/>
      <c r="AC149" s="210"/>
      <c r="AD149" s="210"/>
      <c r="AE149" s="210"/>
      <c r="AF149" s="210"/>
      <c r="AG149" s="210" t="s">
        <v>299</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2" x14ac:dyDescent="0.2">
      <c r="A150" s="217"/>
      <c r="B150" s="218"/>
      <c r="C150" s="252" t="s">
        <v>599</v>
      </c>
      <c r="D150" s="240"/>
      <c r="E150" s="240"/>
      <c r="F150" s="240"/>
      <c r="G150" s="240"/>
      <c r="H150" s="220"/>
      <c r="I150" s="220"/>
      <c r="J150" s="220"/>
      <c r="K150" s="220"/>
      <c r="L150" s="220"/>
      <c r="M150" s="220"/>
      <c r="N150" s="219"/>
      <c r="O150" s="219"/>
      <c r="P150" s="219"/>
      <c r="Q150" s="219"/>
      <c r="R150" s="220"/>
      <c r="S150" s="220"/>
      <c r="T150" s="220"/>
      <c r="U150" s="220"/>
      <c r="V150" s="220"/>
      <c r="W150" s="220"/>
      <c r="X150" s="220"/>
      <c r="Y150" s="220"/>
      <c r="Z150" s="210"/>
      <c r="AA150" s="210"/>
      <c r="AB150" s="210"/>
      <c r="AC150" s="210"/>
      <c r="AD150" s="210"/>
      <c r="AE150" s="210"/>
      <c r="AF150" s="210"/>
      <c r="AG150" s="210" t="s">
        <v>300</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3" x14ac:dyDescent="0.2">
      <c r="A151" s="217"/>
      <c r="B151" s="218"/>
      <c r="C151" s="252" t="s">
        <v>599</v>
      </c>
      <c r="D151" s="240"/>
      <c r="E151" s="240"/>
      <c r="F151" s="240"/>
      <c r="G151" s="240"/>
      <c r="H151" s="220"/>
      <c r="I151" s="220"/>
      <c r="J151" s="220"/>
      <c r="K151" s="220"/>
      <c r="L151" s="220"/>
      <c r="M151" s="220"/>
      <c r="N151" s="219"/>
      <c r="O151" s="219"/>
      <c r="P151" s="219"/>
      <c r="Q151" s="219"/>
      <c r="R151" s="220"/>
      <c r="S151" s="220"/>
      <c r="T151" s="220"/>
      <c r="U151" s="220"/>
      <c r="V151" s="220"/>
      <c r="W151" s="220"/>
      <c r="X151" s="220"/>
      <c r="Y151" s="220"/>
      <c r="Z151" s="210"/>
      <c r="AA151" s="210"/>
      <c r="AB151" s="210"/>
      <c r="AC151" s="210"/>
      <c r="AD151" s="210"/>
      <c r="AE151" s="210"/>
      <c r="AF151" s="210"/>
      <c r="AG151" s="210" t="s">
        <v>300</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2" x14ac:dyDescent="0.2">
      <c r="A152" s="217"/>
      <c r="B152" s="218"/>
      <c r="C152" s="253" t="s">
        <v>3447</v>
      </c>
      <c r="D152" s="221"/>
      <c r="E152" s="222"/>
      <c r="F152" s="220"/>
      <c r="G152" s="220"/>
      <c r="H152" s="220"/>
      <c r="I152" s="220"/>
      <c r="J152" s="220"/>
      <c r="K152" s="220"/>
      <c r="L152" s="220"/>
      <c r="M152" s="220"/>
      <c r="N152" s="219"/>
      <c r="O152" s="219"/>
      <c r="P152" s="219"/>
      <c r="Q152" s="219"/>
      <c r="R152" s="220"/>
      <c r="S152" s="220"/>
      <c r="T152" s="220"/>
      <c r="U152" s="220"/>
      <c r="V152" s="220"/>
      <c r="W152" s="220"/>
      <c r="X152" s="220"/>
      <c r="Y152" s="220"/>
      <c r="Z152" s="210"/>
      <c r="AA152" s="210"/>
      <c r="AB152" s="210"/>
      <c r="AC152" s="210"/>
      <c r="AD152" s="210"/>
      <c r="AE152" s="210"/>
      <c r="AF152" s="210"/>
      <c r="AG152" s="210" t="s">
        <v>314</v>
      </c>
      <c r="AH152" s="210">
        <v>0</v>
      </c>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3" x14ac:dyDescent="0.2">
      <c r="A153" s="217"/>
      <c r="B153" s="218"/>
      <c r="C153" s="253" t="s">
        <v>3448</v>
      </c>
      <c r="D153" s="221"/>
      <c r="E153" s="222"/>
      <c r="F153" s="220"/>
      <c r="G153" s="220"/>
      <c r="H153" s="220"/>
      <c r="I153" s="220"/>
      <c r="J153" s="220"/>
      <c r="K153" s="220"/>
      <c r="L153" s="220"/>
      <c r="M153" s="220"/>
      <c r="N153" s="219"/>
      <c r="O153" s="219"/>
      <c r="P153" s="219"/>
      <c r="Q153" s="219"/>
      <c r="R153" s="220"/>
      <c r="S153" s="220"/>
      <c r="T153" s="220"/>
      <c r="U153" s="220"/>
      <c r="V153" s="220"/>
      <c r="W153" s="220"/>
      <c r="X153" s="220"/>
      <c r="Y153" s="220"/>
      <c r="Z153" s="210"/>
      <c r="AA153" s="210"/>
      <c r="AB153" s="210"/>
      <c r="AC153" s="210"/>
      <c r="AD153" s="210"/>
      <c r="AE153" s="210"/>
      <c r="AF153" s="210"/>
      <c r="AG153" s="210" t="s">
        <v>314</v>
      </c>
      <c r="AH153" s="210">
        <v>0</v>
      </c>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3" x14ac:dyDescent="0.2">
      <c r="A154" s="217"/>
      <c r="B154" s="218"/>
      <c r="C154" s="253" t="s">
        <v>3449</v>
      </c>
      <c r="D154" s="221"/>
      <c r="E154" s="222"/>
      <c r="F154" s="220"/>
      <c r="G154" s="220"/>
      <c r="H154" s="220"/>
      <c r="I154" s="220"/>
      <c r="J154" s="220"/>
      <c r="K154" s="220"/>
      <c r="L154" s="220"/>
      <c r="M154" s="220"/>
      <c r="N154" s="219"/>
      <c r="O154" s="219"/>
      <c r="P154" s="219"/>
      <c r="Q154" s="219"/>
      <c r="R154" s="220"/>
      <c r="S154" s="220"/>
      <c r="T154" s="220"/>
      <c r="U154" s="220"/>
      <c r="V154" s="220"/>
      <c r="W154" s="220"/>
      <c r="X154" s="220"/>
      <c r="Y154" s="220"/>
      <c r="Z154" s="210"/>
      <c r="AA154" s="210"/>
      <c r="AB154" s="210"/>
      <c r="AC154" s="210"/>
      <c r="AD154" s="210"/>
      <c r="AE154" s="210"/>
      <c r="AF154" s="210"/>
      <c r="AG154" s="210" t="s">
        <v>314</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3" t="s">
        <v>3450</v>
      </c>
      <c r="D155" s="221"/>
      <c r="E155" s="222">
        <v>96.81</v>
      </c>
      <c r="F155" s="220"/>
      <c r="G155" s="220"/>
      <c r="H155" s="220"/>
      <c r="I155" s="220"/>
      <c r="J155" s="220"/>
      <c r="K155" s="220"/>
      <c r="L155" s="220"/>
      <c r="M155" s="220"/>
      <c r="N155" s="219"/>
      <c r="O155" s="219"/>
      <c r="P155" s="219"/>
      <c r="Q155" s="219"/>
      <c r="R155" s="220"/>
      <c r="S155" s="220"/>
      <c r="T155" s="220"/>
      <c r="U155" s="220"/>
      <c r="V155" s="220"/>
      <c r="W155" s="220"/>
      <c r="X155" s="220"/>
      <c r="Y155" s="220"/>
      <c r="Z155" s="210"/>
      <c r="AA155" s="210"/>
      <c r="AB155" s="210"/>
      <c r="AC155" s="210"/>
      <c r="AD155" s="210"/>
      <c r="AE155" s="210"/>
      <c r="AF155" s="210"/>
      <c r="AG155" s="210" t="s">
        <v>314</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33.75" outlineLevel="1" x14ac:dyDescent="0.2">
      <c r="A156" s="231">
        <v>29</v>
      </c>
      <c r="B156" s="232" t="s">
        <v>623</v>
      </c>
      <c r="C156" s="250" t="s">
        <v>624</v>
      </c>
      <c r="D156" s="233" t="s">
        <v>310</v>
      </c>
      <c r="E156" s="234">
        <v>46.079599999999999</v>
      </c>
      <c r="F156" s="235"/>
      <c r="G156" s="236">
        <f>ROUND(E156*F156,2)</f>
        <v>0</v>
      </c>
      <c r="H156" s="235"/>
      <c r="I156" s="236">
        <f>ROUND(E156*H156,2)</f>
        <v>0</v>
      </c>
      <c r="J156" s="235"/>
      <c r="K156" s="236">
        <f>ROUND(E156*J156,2)</f>
        <v>0</v>
      </c>
      <c r="L156" s="236">
        <v>21</v>
      </c>
      <c r="M156" s="236">
        <f>G156*(1+L156/100)</f>
        <v>0</v>
      </c>
      <c r="N156" s="234">
        <v>0.11312999999999999</v>
      </c>
      <c r="O156" s="234">
        <f>ROUND(E156*N156,2)</f>
        <v>5.21</v>
      </c>
      <c r="P156" s="234">
        <v>0</v>
      </c>
      <c r="Q156" s="234">
        <f>ROUND(E156*P156,2)</f>
        <v>0</v>
      </c>
      <c r="R156" s="236" t="s">
        <v>423</v>
      </c>
      <c r="S156" s="236" t="s">
        <v>293</v>
      </c>
      <c r="T156" s="237" t="s">
        <v>294</v>
      </c>
      <c r="U156" s="220">
        <v>0.55488999999999999</v>
      </c>
      <c r="V156" s="220">
        <f>ROUND(E156*U156,2)</f>
        <v>25.57</v>
      </c>
      <c r="W156" s="220"/>
      <c r="X156" s="220" t="s">
        <v>295</v>
      </c>
      <c r="Y156" s="220" t="s">
        <v>296</v>
      </c>
      <c r="Z156" s="210"/>
      <c r="AA156" s="210"/>
      <c r="AB156" s="210"/>
      <c r="AC156" s="210"/>
      <c r="AD156" s="210"/>
      <c r="AE156" s="210"/>
      <c r="AF156" s="210"/>
      <c r="AG156" s="210" t="s">
        <v>297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2" x14ac:dyDescent="0.2">
      <c r="A157" s="217"/>
      <c r="B157" s="218"/>
      <c r="C157" s="251" t="s">
        <v>599</v>
      </c>
      <c r="D157" s="239"/>
      <c r="E157" s="239"/>
      <c r="F157" s="239"/>
      <c r="G157" s="239"/>
      <c r="H157" s="220"/>
      <c r="I157" s="220"/>
      <c r="J157" s="220"/>
      <c r="K157" s="220"/>
      <c r="L157" s="220"/>
      <c r="M157" s="220"/>
      <c r="N157" s="219"/>
      <c r="O157" s="219"/>
      <c r="P157" s="219"/>
      <c r="Q157" s="219"/>
      <c r="R157" s="220"/>
      <c r="S157" s="220"/>
      <c r="T157" s="220"/>
      <c r="U157" s="220"/>
      <c r="V157" s="220"/>
      <c r="W157" s="220"/>
      <c r="X157" s="220"/>
      <c r="Y157" s="220"/>
      <c r="Z157" s="210"/>
      <c r="AA157" s="210"/>
      <c r="AB157" s="210"/>
      <c r="AC157" s="210"/>
      <c r="AD157" s="210"/>
      <c r="AE157" s="210"/>
      <c r="AF157" s="210"/>
      <c r="AG157" s="210" t="s">
        <v>299</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2" t="s">
        <v>599</v>
      </c>
      <c r="D158" s="240"/>
      <c r="E158" s="240"/>
      <c r="F158" s="240"/>
      <c r="G158" s="240"/>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2" t="s">
        <v>599</v>
      </c>
      <c r="D159" s="240"/>
      <c r="E159" s="240"/>
      <c r="F159" s="240"/>
      <c r="G159" s="24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300</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2" x14ac:dyDescent="0.2">
      <c r="A160" s="217"/>
      <c r="B160" s="218"/>
      <c r="C160" s="253" t="s">
        <v>3451</v>
      </c>
      <c r="D160" s="221"/>
      <c r="E160" s="222"/>
      <c r="F160" s="220"/>
      <c r="G160" s="22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314</v>
      </c>
      <c r="AH160" s="210">
        <v>0</v>
      </c>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3" x14ac:dyDescent="0.2">
      <c r="A161" s="217"/>
      <c r="B161" s="218"/>
      <c r="C161" s="253" t="s">
        <v>3452</v>
      </c>
      <c r="D161" s="221"/>
      <c r="E161" s="222"/>
      <c r="F161" s="220"/>
      <c r="G161" s="220"/>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314</v>
      </c>
      <c r="AH161" s="210">
        <v>0</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3" x14ac:dyDescent="0.2">
      <c r="A162" s="217"/>
      <c r="B162" s="218"/>
      <c r="C162" s="253" t="s">
        <v>3453</v>
      </c>
      <c r="D162" s="221"/>
      <c r="E162" s="222"/>
      <c r="F162" s="220"/>
      <c r="G162" s="22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314</v>
      </c>
      <c r="AH162" s="210">
        <v>0</v>
      </c>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3" x14ac:dyDescent="0.2">
      <c r="A163" s="217"/>
      <c r="B163" s="218"/>
      <c r="C163" s="253" t="s">
        <v>3454</v>
      </c>
      <c r="D163" s="221"/>
      <c r="E163" s="222"/>
      <c r="F163" s="220"/>
      <c r="G163" s="220"/>
      <c r="H163" s="220"/>
      <c r="I163" s="220"/>
      <c r="J163" s="220"/>
      <c r="K163" s="220"/>
      <c r="L163" s="220"/>
      <c r="M163" s="220"/>
      <c r="N163" s="219"/>
      <c r="O163" s="219"/>
      <c r="P163" s="219"/>
      <c r="Q163" s="219"/>
      <c r="R163" s="220"/>
      <c r="S163" s="220"/>
      <c r="T163" s="220"/>
      <c r="U163" s="220"/>
      <c r="V163" s="220"/>
      <c r="W163" s="220"/>
      <c r="X163" s="220"/>
      <c r="Y163" s="220"/>
      <c r="Z163" s="210"/>
      <c r="AA163" s="210"/>
      <c r="AB163" s="210"/>
      <c r="AC163" s="210"/>
      <c r="AD163" s="210"/>
      <c r="AE163" s="210"/>
      <c r="AF163" s="210"/>
      <c r="AG163" s="210" t="s">
        <v>314</v>
      </c>
      <c r="AH163" s="210">
        <v>0</v>
      </c>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3" t="s">
        <v>3455</v>
      </c>
      <c r="D164" s="221"/>
      <c r="E164" s="222">
        <v>46.08</v>
      </c>
      <c r="F164" s="220"/>
      <c r="G164" s="220"/>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314</v>
      </c>
      <c r="AH164" s="210">
        <v>0</v>
      </c>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31">
        <v>30</v>
      </c>
      <c r="B165" s="232" t="s">
        <v>3456</v>
      </c>
      <c r="C165" s="250" t="s">
        <v>3457</v>
      </c>
      <c r="D165" s="233" t="s">
        <v>335</v>
      </c>
      <c r="E165" s="234">
        <v>32</v>
      </c>
      <c r="F165" s="235"/>
      <c r="G165" s="236">
        <f>ROUND(E165*F165,2)</f>
        <v>0</v>
      </c>
      <c r="H165" s="235"/>
      <c r="I165" s="236">
        <f>ROUND(E165*H165,2)</f>
        <v>0</v>
      </c>
      <c r="J165" s="235"/>
      <c r="K165" s="236">
        <f>ROUND(E165*J165,2)</f>
        <v>0</v>
      </c>
      <c r="L165" s="236">
        <v>21</v>
      </c>
      <c r="M165" s="236">
        <f>G165*(1+L165/100)</f>
        <v>0</v>
      </c>
      <c r="N165" s="234">
        <v>1.0200000000000001E-3</v>
      </c>
      <c r="O165" s="234">
        <f>ROUND(E165*N165,2)</f>
        <v>0.03</v>
      </c>
      <c r="P165" s="234">
        <v>0</v>
      </c>
      <c r="Q165" s="234">
        <f>ROUND(E165*P165,2)</f>
        <v>0</v>
      </c>
      <c r="R165" s="236" t="s">
        <v>423</v>
      </c>
      <c r="S165" s="236" t="s">
        <v>293</v>
      </c>
      <c r="T165" s="237" t="s">
        <v>294</v>
      </c>
      <c r="U165" s="220">
        <v>0.223</v>
      </c>
      <c r="V165" s="220">
        <f>ROUND(E165*U165,2)</f>
        <v>7.14</v>
      </c>
      <c r="W165" s="220"/>
      <c r="X165" s="220" t="s">
        <v>295</v>
      </c>
      <c r="Y165" s="220" t="s">
        <v>296</v>
      </c>
      <c r="Z165" s="210"/>
      <c r="AA165" s="210"/>
      <c r="AB165" s="210"/>
      <c r="AC165" s="210"/>
      <c r="AD165" s="210"/>
      <c r="AE165" s="210"/>
      <c r="AF165" s="210"/>
      <c r="AG165" s="210" t="s">
        <v>297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2" x14ac:dyDescent="0.2">
      <c r="A166" s="217"/>
      <c r="B166" s="218"/>
      <c r="C166" s="251" t="s">
        <v>644</v>
      </c>
      <c r="D166" s="239"/>
      <c r="E166" s="239"/>
      <c r="F166" s="239"/>
      <c r="G166" s="239"/>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299</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2" t="s">
        <v>644</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3" x14ac:dyDescent="0.2">
      <c r="A168" s="217"/>
      <c r="B168" s="218"/>
      <c r="C168" s="252" t="s">
        <v>644</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2" x14ac:dyDescent="0.2">
      <c r="A169" s="217"/>
      <c r="B169" s="218"/>
      <c r="C169" s="253" t="s">
        <v>3458</v>
      </c>
      <c r="D169" s="221"/>
      <c r="E169" s="222"/>
      <c r="F169" s="220"/>
      <c r="G169" s="220"/>
      <c r="H169" s="220"/>
      <c r="I169" s="220"/>
      <c r="J169" s="220"/>
      <c r="K169" s="220"/>
      <c r="L169" s="220"/>
      <c r="M169" s="220"/>
      <c r="N169" s="219"/>
      <c r="O169" s="219"/>
      <c r="P169" s="219"/>
      <c r="Q169" s="219"/>
      <c r="R169" s="220"/>
      <c r="S169" s="220"/>
      <c r="T169" s="220"/>
      <c r="U169" s="220"/>
      <c r="V169" s="220"/>
      <c r="W169" s="220"/>
      <c r="X169" s="220"/>
      <c r="Y169" s="220"/>
      <c r="Z169" s="210"/>
      <c r="AA169" s="210"/>
      <c r="AB169" s="210"/>
      <c r="AC169" s="210"/>
      <c r="AD169" s="210"/>
      <c r="AE169" s="210"/>
      <c r="AF169" s="210"/>
      <c r="AG169" s="210" t="s">
        <v>314</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3" x14ac:dyDescent="0.2">
      <c r="A170" s="217"/>
      <c r="B170" s="218"/>
      <c r="C170" s="253" t="s">
        <v>3459</v>
      </c>
      <c r="D170" s="221"/>
      <c r="E170" s="222"/>
      <c r="F170" s="220"/>
      <c r="G170" s="220"/>
      <c r="H170" s="220"/>
      <c r="I170" s="220"/>
      <c r="J170" s="220"/>
      <c r="K170" s="220"/>
      <c r="L170" s="220"/>
      <c r="M170" s="220"/>
      <c r="N170" s="219"/>
      <c r="O170" s="219"/>
      <c r="P170" s="219"/>
      <c r="Q170" s="219"/>
      <c r="R170" s="220"/>
      <c r="S170" s="220"/>
      <c r="T170" s="220"/>
      <c r="U170" s="220"/>
      <c r="V170" s="220"/>
      <c r="W170" s="220"/>
      <c r="X170" s="220"/>
      <c r="Y170" s="220"/>
      <c r="Z170" s="210"/>
      <c r="AA170" s="210"/>
      <c r="AB170" s="210"/>
      <c r="AC170" s="210"/>
      <c r="AD170" s="210"/>
      <c r="AE170" s="210"/>
      <c r="AF170" s="210"/>
      <c r="AG170" s="210" t="s">
        <v>314</v>
      </c>
      <c r="AH170" s="210">
        <v>0</v>
      </c>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3" x14ac:dyDescent="0.2">
      <c r="A171" s="217"/>
      <c r="B171" s="218"/>
      <c r="C171" s="253" t="s">
        <v>3460</v>
      </c>
      <c r="D171" s="221"/>
      <c r="E171" s="222">
        <v>32</v>
      </c>
      <c r="F171" s="220"/>
      <c r="G171" s="220"/>
      <c r="H171" s="220"/>
      <c r="I171" s="220"/>
      <c r="J171" s="220"/>
      <c r="K171" s="220"/>
      <c r="L171" s="220"/>
      <c r="M171" s="220"/>
      <c r="N171" s="219"/>
      <c r="O171" s="219"/>
      <c r="P171" s="219"/>
      <c r="Q171" s="219"/>
      <c r="R171" s="220"/>
      <c r="S171" s="220"/>
      <c r="T171" s="220"/>
      <c r="U171" s="220"/>
      <c r="V171" s="220"/>
      <c r="W171" s="220"/>
      <c r="X171" s="220"/>
      <c r="Y171" s="220"/>
      <c r="Z171" s="210"/>
      <c r="AA171" s="210"/>
      <c r="AB171" s="210"/>
      <c r="AC171" s="210"/>
      <c r="AD171" s="210"/>
      <c r="AE171" s="210"/>
      <c r="AF171" s="210"/>
      <c r="AG171" s="210" t="s">
        <v>314</v>
      </c>
      <c r="AH171" s="210">
        <v>0</v>
      </c>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ht="22.5" outlineLevel="1" x14ac:dyDescent="0.2">
      <c r="A172" s="231">
        <v>31</v>
      </c>
      <c r="B172" s="232" t="s">
        <v>648</v>
      </c>
      <c r="C172" s="250" t="s">
        <v>649</v>
      </c>
      <c r="D172" s="233" t="s">
        <v>310</v>
      </c>
      <c r="E172" s="234">
        <v>2.17</v>
      </c>
      <c r="F172" s="235"/>
      <c r="G172" s="236">
        <f>ROUND(E172*F172,2)</f>
        <v>0</v>
      </c>
      <c r="H172" s="235"/>
      <c r="I172" s="236">
        <f>ROUND(E172*H172,2)</f>
        <v>0</v>
      </c>
      <c r="J172" s="235"/>
      <c r="K172" s="236">
        <f>ROUND(E172*J172,2)</f>
        <v>0</v>
      </c>
      <c r="L172" s="236">
        <v>21</v>
      </c>
      <c r="M172" s="236">
        <f>G172*(1+L172/100)</f>
        <v>0</v>
      </c>
      <c r="N172" s="234">
        <v>0.16339999999999999</v>
      </c>
      <c r="O172" s="234">
        <f>ROUND(E172*N172,2)</f>
        <v>0.35</v>
      </c>
      <c r="P172" s="234">
        <v>0</v>
      </c>
      <c r="Q172" s="234">
        <f>ROUND(E172*P172,2)</f>
        <v>0</v>
      </c>
      <c r="R172" s="236" t="s">
        <v>423</v>
      </c>
      <c r="S172" s="236" t="s">
        <v>293</v>
      </c>
      <c r="T172" s="237" t="s">
        <v>294</v>
      </c>
      <c r="U172" s="220">
        <v>1.2225999999999999</v>
      </c>
      <c r="V172" s="220">
        <f>ROUND(E172*U172,2)</f>
        <v>2.65</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2" x14ac:dyDescent="0.2">
      <c r="A173" s="217"/>
      <c r="B173" s="218"/>
      <c r="C173" s="251" t="s">
        <v>650</v>
      </c>
      <c r="D173" s="239"/>
      <c r="E173" s="239"/>
      <c r="F173" s="239"/>
      <c r="G173" s="239"/>
      <c r="H173" s="220"/>
      <c r="I173" s="220"/>
      <c r="J173" s="220"/>
      <c r="K173" s="220"/>
      <c r="L173" s="220"/>
      <c r="M173" s="220"/>
      <c r="N173" s="219"/>
      <c r="O173" s="219"/>
      <c r="P173" s="219"/>
      <c r="Q173" s="219"/>
      <c r="R173" s="220"/>
      <c r="S173" s="220"/>
      <c r="T173" s="220"/>
      <c r="U173" s="220"/>
      <c r="V173" s="220"/>
      <c r="W173" s="220"/>
      <c r="X173" s="220"/>
      <c r="Y173" s="220"/>
      <c r="Z173" s="210"/>
      <c r="AA173" s="210"/>
      <c r="AB173" s="210"/>
      <c r="AC173" s="210"/>
      <c r="AD173" s="210"/>
      <c r="AE173" s="210"/>
      <c r="AF173" s="210"/>
      <c r="AG173" s="210" t="s">
        <v>299</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2" x14ac:dyDescent="0.2">
      <c r="A174" s="217"/>
      <c r="B174" s="218"/>
      <c r="C174" s="252" t="s">
        <v>650</v>
      </c>
      <c r="D174" s="240"/>
      <c r="E174" s="240"/>
      <c r="F174" s="240"/>
      <c r="G174" s="240"/>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300</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3" x14ac:dyDescent="0.2">
      <c r="A175" s="217"/>
      <c r="B175" s="218"/>
      <c r="C175" s="252" t="s">
        <v>650</v>
      </c>
      <c r="D175" s="240"/>
      <c r="E175" s="240"/>
      <c r="F175" s="240"/>
      <c r="G175" s="24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300</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2" x14ac:dyDescent="0.2">
      <c r="A176" s="217"/>
      <c r="B176" s="218"/>
      <c r="C176" s="253" t="s">
        <v>3461</v>
      </c>
      <c r="D176" s="221"/>
      <c r="E176" s="222"/>
      <c r="F176" s="220"/>
      <c r="G176" s="220"/>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314</v>
      </c>
      <c r="AH176" s="210">
        <v>0</v>
      </c>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3" x14ac:dyDescent="0.2">
      <c r="A177" s="217"/>
      <c r="B177" s="218"/>
      <c r="C177" s="253" t="s">
        <v>3462</v>
      </c>
      <c r="D177" s="221"/>
      <c r="E177" s="222">
        <v>2.17</v>
      </c>
      <c r="F177" s="220"/>
      <c r="G177" s="220"/>
      <c r="H177" s="220"/>
      <c r="I177" s="220"/>
      <c r="J177" s="220"/>
      <c r="K177" s="220"/>
      <c r="L177" s="220"/>
      <c r="M177" s="220"/>
      <c r="N177" s="219"/>
      <c r="O177" s="219"/>
      <c r="P177" s="219"/>
      <c r="Q177" s="219"/>
      <c r="R177" s="220"/>
      <c r="S177" s="220"/>
      <c r="T177" s="220"/>
      <c r="U177" s="220"/>
      <c r="V177" s="220"/>
      <c r="W177" s="220"/>
      <c r="X177" s="220"/>
      <c r="Y177" s="220"/>
      <c r="Z177" s="210"/>
      <c r="AA177" s="210"/>
      <c r="AB177" s="210"/>
      <c r="AC177" s="210"/>
      <c r="AD177" s="210"/>
      <c r="AE177" s="210"/>
      <c r="AF177" s="210"/>
      <c r="AG177" s="210" t="s">
        <v>314</v>
      </c>
      <c r="AH177" s="210">
        <v>0</v>
      </c>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ht="33.75" outlineLevel="1" x14ac:dyDescent="0.2">
      <c r="A178" s="241">
        <v>32</v>
      </c>
      <c r="B178" s="242" t="s">
        <v>3463</v>
      </c>
      <c r="C178" s="254" t="s">
        <v>3464</v>
      </c>
      <c r="D178" s="243" t="s">
        <v>291</v>
      </c>
      <c r="E178" s="244">
        <v>2</v>
      </c>
      <c r="F178" s="245"/>
      <c r="G178" s="246">
        <f>ROUND(E178*F178,2)</f>
        <v>0</v>
      </c>
      <c r="H178" s="245"/>
      <c r="I178" s="246">
        <f>ROUND(E178*H178,2)</f>
        <v>0</v>
      </c>
      <c r="J178" s="245"/>
      <c r="K178" s="246">
        <f>ROUND(E178*J178,2)</f>
        <v>0</v>
      </c>
      <c r="L178" s="246">
        <v>21</v>
      </c>
      <c r="M178" s="246">
        <f>G178*(1+L178/100)</f>
        <v>0</v>
      </c>
      <c r="N178" s="244">
        <v>2.5139999999999999E-2</v>
      </c>
      <c r="O178" s="244">
        <f>ROUND(E178*N178,2)</f>
        <v>0.05</v>
      </c>
      <c r="P178" s="244">
        <v>0</v>
      </c>
      <c r="Q178" s="244">
        <f>ROUND(E178*P178,2)</f>
        <v>0</v>
      </c>
      <c r="R178" s="246" t="s">
        <v>423</v>
      </c>
      <c r="S178" s="246" t="s">
        <v>293</v>
      </c>
      <c r="T178" s="247" t="s">
        <v>294</v>
      </c>
      <c r="U178" s="220">
        <v>0.32250000000000001</v>
      </c>
      <c r="V178" s="220">
        <f>ROUND(E178*U178,2)</f>
        <v>0.65</v>
      </c>
      <c r="W178" s="220"/>
      <c r="X178" s="220" t="s">
        <v>295</v>
      </c>
      <c r="Y178" s="220" t="s">
        <v>296</v>
      </c>
      <c r="Z178" s="210"/>
      <c r="AA178" s="210"/>
      <c r="AB178" s="210"/>
      <c r="AC178" s="210"/>
      <c r="AD178" s="210"/>
      <c r="AE178" s="210"/>
      <c r="AF178" s="210"/>
      <c r="AG178" s="210" t="s">
        <v>297</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ht="22.5" outlineLevel="1" x14ac:dyDescent="0.2">
      <c r="A179" s="241">
        <v>33</v>
      </c>
      <c r="B179" s="242" t="s">
        <v>3465</v>
      </c>
      <c r="C179" s="254" t="s">
        <v>3466</v>
      </c>
      <c r="D179" s="243" t="s">
        <v>291</v>
      </c>
      <c r="E179" s="244">
        <v>2.02</v>
      </c>
      <c r="F179" s="245"/>
      <c r="G179" s="246">
        <f>ROUND(E179*F179,2)</f>
        <v>0</v>
      </c>
      <c r="H179" s="245"/>
      <c r="I179" s="246">
        <f>ROUND(E179*H179,2)</f>
        <v>0</v>
      </c>
      <c r="J179" s="245"/>
      <c r="K179" s="246">
        <f>ROUND(E179*J179,2)</f>
        <v>0</v>
      </c>
      <c r="L179" s="246">
        <v>21</v>
      </c>
      <c r="M179" s="246">
        <f>G179*(1+L179/100)</f>
        <v>0</v>
      </c>
      <c r="N179" s="244">
        <v>5.2999999999999999E-2</v>
      </c>
      <c r="O179" s="244">
        <f>ROUND(E179*N179,2)</f>
        <v>0.11</v>
      </c>
      <c r="P179" s="244">
        <v>0</v>
      </c>
      <c r="Q179" s="244">
        <f>ROUND(E179*P179,2)</f>
        <v>0</v>
      </c>
      <c r="R179" s="246" t="s">
        <v>663</v>
      </c>
      <c r="S179" s="246" t="s">
        <v>293</v>
      </c>
      <c r="T179" s="247" t="s">
        <v>294</v>
      </c>
      <c r="U179" s="220">
        <v>0</v>
      </c>
      <c r="V179" s="220">
        <f>ROUND(E179*U179,2)</f>
        <v>0</v>
      </c>
      <c r="W179" s="220"/>
      <c r="X179" s="220" t="s">
        <v>664</v>
      </c>
      <c r="Y179" s="220" t="s">
        <v>296</v>
      </c>
      <c r="Z179" s="210"/>
      <c r="AA179" s="210"/>
      <c r="AB179" s="210"/>
      <c r="AC179" s="210"/>
      <c r="AD179" s="210"/>
      <c r="AE179" s="210"/>
      <c r="AF179" s="210"/>
      <c r="AG179" s="210" t="s">
        <v>665</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x14ac:dyDescent="0.2">
      <c r="A180" s="224" t="s">
        <v>287</v>
      </c>
      <c r="B180" s="225" t="s">
        <v>163</v>
      </c>
      <c r="C180" s="249" t="s">
        <v>164</v>
      </c>
      <c r="D180" s="226"/>
      <c r="E180" s="227"/>
      <c r="F180" s="228"/>
      <c r="G180" s="228">
        <f>SUMIF(AG181:AG215,"&lt;&gt;NOR",G181:G215)</f>
        <v>0</v>
      </c>
      <c r="H180" s="228"/>
      <c r="I180" s="228">
        <f>SUM(I181:I215)</f>
        <v>0</v>
      </c>
      <c r="J180" s="228"/>
      <c r="K180" s="228">
        <f>SUM(K181:K215)</f>
        <v>0</v>
      </c>
      <c r="L180" s="228"/>
      <c r="M180" s="228">
        <f>SUM(M181:M215)</f>
        <v>0</v>
      </c>
      <c r="N180" s="227"/>
      <c r="O180" s="227">
        <f>SUM(O181:O215)</f>
        <v>7.96</v>
      </c>
      <c r="P180" s="227"/>
      <c r="Q180" s="227">
        <f>SUM(Q181:Q215)</f>
        <v>0</v>
      </c>
      <c r="R180" s="228"/>
      <c r="S180" s="228"/>
      <c r="T180" s="229"/>
      <c r="U180" s="223"/>
      <c r="V180" s="223">
        <f>SUM(V181:V215)</f>
        <v>46.69</v>
      </c>
      <c r="W180" s="223"/>
      <c r="X180" s="223"/>
      <c r="Y180" s="223"/>
      <c r="AG180" t="s">
        <v>288</v>
      </c>
    </row>
    <row r="181" spans="1:60" ht="33.75" outlineLevel="1" x14ac:dyDescent="0.2">
      <c r="A181" s="231">
        <v>34</v>
      </c>
      <c r="B181" s="232" t="s">
        <v>687</v>
      </c>
      <c r="C181" s="250" t="s">
        <v>688</v>
      </c>
      <c r="D181" s="233" t="s">
        <v>343</v>
      </c>
      <c r="E181" s="234">
        <v>1.9597500000000001</v>
      </c>
      <c r="F181" s="235"/>
      <c r="G181" s="236">
        <f>ROUND(E181*F181,2)</f>
        <v>0</v>
      </c>
      <c r="H181" s="235"/>
      <c r="I181" s="236">
        <f>ROUND(E181*H181,2)</f>
        <v>0</v>
      </c>
      <c r="J181" s="235"/>
      <c r="K181" s="236">
        <f>ROUND(E181*J181,2)</f>
        <v>0</v>
      </c>
      <c r="L181" s="236">
        <v>21</v>
      </c>
      <c r="M181" s="236">
        <f>G181*(1+L181/100)</f>
        <v>0</v>
      </c>
      <c r="N181" s="234">
        <v>2.5251399999999999</v>
      </c>
      <c r="O181" s="234">
        <f>ROUND(E181*N181,2)</f>
        <v>4.95</v>
      </c>
      <c r="P181" s="234">
        <v>0</v>
      </c>
      <c r="Q181" s="234">
        <f>ROUND(E181*P181,2)</f>
        <v>0</v>
      </c>
      <c r="R181" s="236" t="s">
        <v>423</v>
      </c>
      <c r="S181" s="236" t="s">
        <v>293</v>
      </c>
      <c r="T181" s="237" t="s">
        <v>294</v>
      </c>
      <c r="U181" s="220">
        <v>0.98699999999999999</v>
      </c>
      <c r="V181" s="220">
        <f>ROUND(E181*U181,2)</f>
        <v>1.93</v>
      </c>
      <c r="W181" s="220"/>
      <c r="X181" s="220" t="s">
        <v>295</v>
      </c>
      <c r="Y181" s="220" t="s">
        <v>296</v>
      </c>
      <c r="Z181" s="210"/>
      <c r="AA181" s="210"/>
      <c r="AB181" s="210"/>
      <c r="AC181" s="210"/>
      <c r="AD181" s="210"/>
      <c r="AE181" s="210"/>
      <c r="AF181" s="210"/>
      <c r="AG181" s="210" t="s">
        <v>297</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3" t="s">
        <v>3467</v>
      </c>
      <c r="D182" s="221"/>
      <c r="E182" s="222"/>
      <c r="F182" s="220"/>
      <c r="G182" s="22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314</v>
      </c>
      <c r="AH182" s="210">
        <v>0</v>
      </c>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3" t="s">
        <v>3468</v>
      </c>
      <c r="D183" s="221"/>
      <c r="E183" s="222"/>
      <c r="F183" s="220"/>
      <c r="G183" s="22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314</v>
      </c>
      <c r="AH183" s="210">
        <v>0</v>
      </c>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3" t="s">
        <v>3469</v>
      </c>
      <c r="D184" s="221"/>
      <c r="E184" s="222">
        <v>1.96</v>
      </c>
      <c r="F184" s="220"/>
      <c r="G184" s="220"/>
      <c r="H184" s="220"/>
      <c r="I184" s="220"/>
      <c r="J184" s="220"/>
      <c r="K184" s="220"/>
      <c r="L184" s="220"/>
      <c r="M184" s="220"/>
      <c r="N184" s="219"/>
      <c r="O184" s="219"/>
      <c r="P184" s="219"/>
      <c r="Q184" s="219"/>
      <c r="R184" s="220"/>
      <c r="S184" s="220"/>
      <c r="T184" s="220"/>
      <c r="U184" s="220"/>
      <c r="V184" s="220"/>
      <c r="W184" s="220"/>
      <c r="X184" s="220"/>
      <c r="Y184" s="220"/>
      <c r="Z184" s="210"/>
      <c r="AA184" s="210"/>
      <c r="AB184" s="210"/>
      <c r="AC184" s="210"/>
      <c r="AD184" s="210"/>
      <c r="AE184" s="210"/>
      <c r="AF184" s="210"/>
      <c r="AG184" s="210" t="s">
        <v>314</v>
      </c>
      <c r="AH184" s="210">
        <v>0</v>
      </c>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ht="33.75" outlineLevel="1" x14ac:dyDescent="0.2">
      <c r="A185" s="231">
        <v>35</v>
      </c>
      <c r="B185" s="232" t="s">
        <v>694</v>
      </c>
      <c r="C185" s="250" t="s">
        <v>695</v>
      </c>
      <c r="D185" s="233" t="s">
        <v>310</v>
      </c>
      <c r="E185" s="234">
        <v>3.99</v>
      </c>
      <c r="F185" s="235"/>
      <c r="G185" s="236">
        <f>ROUND(E185*F185,2)</f>
        <v>0</v>
      </c>
      <c r="H185" s="235"/>
      <c r="I185" s="236">
        <f>ROUND(E185*H185,2)</f>
        <v>0</v>
      </c>
      <c r="J185" s="235"/>
      <c r="K185" s="236">
        <f>ROUND(E185*J185,2)</f>
        <v>0</v>
      </c>
      <c r="L185" s="236">
        <v>21</v>
      </c>
      <c r="M185" s="236">
        <f>G185*(1+L185/100)</f>
        <v>0</v>
      </c>
      <c r="N185" s="234">
        <v>4.9090000000000002E-2</v>
      </c>
      <c r="O185" s="234">
        <f>ROUND(E185*N185,2)</f>
        <v>0.2</v>
      </c>
      <c r="P185" s="234">
        <v>0</v>
      </c>
      <c r="Q185" s="234">
        <f>ROUND(E185*P185,2)</f>
        <v>0</v>
      </c>
      <c r="R185" s="236" t="s">
        <v>423</v>
      </c>
      <c r="S185" s="236" t="s">
        <v>293</v>
      </c>
      <c r="T185" s="237" t="s">
        <v>294</v>
      </c>
      <c r="U185" s="220">
        <v>0.99099999999999999</v>
      </c>
      <c r="V185" s="220">
        <f>ROUND(E185*U185,2)</f>
        <v>3.95</v>
      </c>
      <c r="W185" s="220"/>
      <c r="X185" s="220" t="s">
        <v>295</v>
      </c>
      <c r="Y185" s="220" t="s">
        <v>296</v>
      </c>
      <c r="Z185" s="210"/>
      <c r="AA185" s="210"/>
      <c r="AB185" s="210"/>
      <c r="AC185" s="210"/>
      <c r="AD185" s="210"/>
      <c r="AE185" s="210"/>
      <c r="AF185" s="210"/>
      <c r="AG185" s="210" t="s">
        <v>297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2" x14ac:dyDescent="0.2">
      <c r="A186" s="217"/>
      <c r="B186" s="218"/>
      <c r="C186" s="251" t="s">
        <v>696</v>
      </c>
      <c r="D186" s="239"/>
      <c r="E186" s="239"/>
      <c r="F186" s="239"/>
      <c r="G186" s="239"/>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299</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2" x14ac:dyDescent="0.2">
      <c r="A187" s="217"/>
      <c r="B187" s="218"/>
      <c r="C187" s="252" t="s">
        <v>696</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696</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2" x14ac:dyDescent="0.2">
      <c r="A189" s="217"/>
      <c r="B189" s="218"/>
      <c r="C189" s="253" t="s">
        <v>3470</v>
      </c>
      <c r="D189" s="221"/>
      <c r="E189" s="222"/>
      <c r="F189" s="220"/>
      <c r="G189" s="22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314</v>
      </c>
      <c r="AH189" s="210">
        <v>0</v>
      </c>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3" x14ac:dyDescent="0.2">
      <c r="A190" s="217"/>
      <c r="B190" s="218"/>
      <c r="C190" s="253" t="s">
        <v>3471</v>
      </c>
      <c r="D190" s="221"/>
      <c r="E190" s="222">
        <v>3.99</v>
      </c>
      <c r="F190" s="220"/>
      <c r="G190" s="220"/>
      <c r="H190" s="220"/>
      <c r="I190" s="220"/>
      <c r="J190" s="220"/>
      <c r="K190" s="220"/>
      <c r="L190" s="220"/>
      <c r="M190" s="220"/>
      <c r="N190" s="219"/>
      <c r="O190" s="219"/>
      <c r="P190" s="219"/>
      <c r="Q190" s="219"/>
      <c r="R190" s="220"/>
      <c r="S190" s="220"/>
      <c r="T190" s="220"/>
      <c r="U190" s="220"/>
      <c r="V190" s="220"/>
      <c r="W190" s="220"/>
      <c r="X190" s="220"/>
      <c r="Y190" s="220"/>
      <c r="Z190" s="210"/>
      <c r="AA190" s="210"/>
      <c r="AB190" s="210"/>
      <c r="AC190" s="210"/>
      <c r="AD190" s="210"/>
      <c r="AE190" s="210"/>
      <c r="AF190" s="210"/>
      <c r="AG190" s="210" t="s">
        <v>314</v>
      </c>
      <c r="AH190" s="210">
        <v>0</v>
      </c>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ht="22.5" outlineLevel="1" x14ac:dyDescent="0.2">
      <c r="A191" s="231">
        <v>36</v>
      </c>
      <c r="B191" s="232" t="s">
        <v>700</v>
      </c>
      <c r="C191" s="250" t="s">
        <v>701</v>
      </c>
      <c r="D191" s="233" t="s">
        <v>310</v>
      </c>
      <c r="E191" s="234">
        <v>3.99</v>
      </c>
      <c r="F191" s="235"/>
      <c r="G191" s="236">
        <f>ROUND(E191*F191,2)</f>
        <v>0</v>
      </c>
      <c r="H191" s="235"/>
      <c r="I191" s="236">
        <f>ROUND(E191*H191,2)</f>
        <v>0</v>
      </c>
      <c r="J191" s="235"/>
      <c r="K191" s="236">
        <f>ROUND(E191*J191,2)</f>
        <v>0</v>
      </c>
      <c r="L191" s="236">
        <v>21</v>
      </c>
      <c r="M191" s="236">
        <f>G191*(1+L191/100)</f>
        <v>0</v>
      </c>
      <c r="N191" s="234">
        <v>0</v>
      </c>
      <c r="O191" s="234">
        <f>ROUND(E191*N191,2)</f>
        <v>0</v>
      </c>
      <c r="P191" s="234">
        <v>0</v>
      </c>
      <c r="Q191" s="234">
        <f>ROUND(E191*P191,2)</f>
        <v>0</v>
      </c>
      <c r="R191" s="236" t="s">
        <v>423</v>
      </c>
      <c r="S191" s="236" t="s">
        <v>293</v>
      </c>
      <c r="T191" s="237" t="s">
        <v>294</v>
      </c>
      <c r="U191" s="220">
        <v>0.26600000000000001</v>
      </c>
      <c r="V191" s="220">
        <f>ROUND(E191*U191,2)</f>
        <v>1.06</v>
      </c>
      <c r="W191" s="220"/>
      <c r="X191" s="220" t="s">
        <v>295</v>
      </c>
      <c r="Y191" s="220" t="s">
        <v>296</v>
      </c>
      <c r="Z191" s="210"/>
      <c r="AA191" s="210"/>
      <c r="AB191" s="210"/>
      <c r="AC191" s="210"/>
      <c r="AD191" s="210"/>
      <c r="AE191" s="210"/>
      <c r="AF191" s="210"/>
      <c r="AG191" s="210" t="s">
        <v>297</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2" x14ac:dyDescent="0.2">
      <c r="A192" s="217"/>
      <c r="B192" s="218"/>
      <c r="C192" s="251" t="s">
        <v>696</v>
      </c>
      <c r="D192" s="239"/>
      <c r="E192" s="239"/>
      <c r="F192" s="239"/>
      <c r="G192" s="239"/>
      <c r="H192" s="220"/>
      <c r="I192" s="220"/>
      <c r="J192" s="220"/>
      <c r="K192" s="220"/>
      <c r="L192" s="220"/>
      <c r="M192" s="220"/>
      <c r="N192" s="219"/>
      <c r="O192" s="219"/>
      <c r="P192" s="219"/>
      <c r="Q192" s="219"/>
      <c r="R192" s="220"/>
      <c r="S192" s="220"/>
      <c r="T192" s="220"/>
      <c r="U192" s="220"/>
      <c r="V192" s="220"/>
      <c r="W192" s="220"/>
      <c r="X192" s="220"/>
      <c r="Y192" s="220"/>
      <c r="Z192" s="210"/>
      <c r="AA192" s="210"/>
      <c r="AB192" s="210"/>
      <c r="AC192" s="210"/>
      <c r="AD192" s="210"/>
      <c r="AE192" s="210"/>
      <c r="AF192" s="210"/>
      <c r="AG192" s="210" t="s">
        <v>299</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2" x14ac:dyDescent="0.2">
      <c r="A193" s="217"/>
      <c r="B193" s="218"/>
      <c r="C193" s="252" t="s">
        <v>696</v>
      </c>
      <c r="D193" s="240"/>
      <c r="E193" s="240"/>
      <c r="F193" s="240"/>
      <c r="G193" s="240"/>
      <c r="H193" s="220"/>
      <c r="I193" s="220"/>
      <c r="J193" s="220"/>
      <c r="K193" s="220"/>
      <c r="L193" s="220"/>
      <c r="M193" s="220"/>
      <c r="N193" s="219"/>
      <c r="O193" s="219"/>
      <c r="P193" s="219"/>
      <c r="Q193" s="219"/>
      <c r="R193" s="220"/>
      <c r="S193" s="220"/>
      <c r="T193" s="220"/>
      <c r="U193" s="220"/>
      <c r="V193" s="220"/>
      <c r="W193" s="220"/>
      <c r="X193" s="220"/>
      <c r="Y193" s="220"/>
      <c r="Z193" s="210"/>
      <c r="AA193" s="210"/>
      <c r="AB193" s="210"/>
      <c r="AC193" s="210"/>
      <c r="AD193" s="210"/>
      <c r="AE193" s="210"/>
      <c r="AF193" s="210"/>
      <c r="AG193" s="210" t="s">
        <v>300</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3" x14ac:dyDescent="0.2">
      <c r="A194" s="217"/>
      <c r="B194" s="218"/>
      <c r="C194" s="252" t="s">
        <v>696</v>
      </c>
      <c r="D194" s="240"/>
      <c r="E194" s="240"/>
      <c r="F194" s="240"/>
      <c r="G194" s="240"/>
      <c r="H194" s="220"/>
      <c r="I194" s="220"/>
      <c r="J194" s="220"/>
      <c r="K194" s="220"/>
      <c r="L194" s="220"/>
      <c r="M194" s="220"/>
      <c r="N194" s="219"/>
      <c r="O194" s="219"/>
      <c r="P194" s="219"/>
      <c r="Q194" s="219"/>
      <c r="R194" s="220"/>
      <c r="S194" s="220"/>
      <c r="T194" s="220"/>
      <c r="U194" s="220"/>
      <c r="V194" s="220"/>
      <c r="W194" s="220"/>
      <c r="X194" s="220"/>
      <c r="Y194" s="220"/>
      <c r="Z194" s="210"/>
      <c r="AA194" s="210"/>
      <c r="AB194" s="210"/>
      <c r="AC194" s="210"/>
      <c r="AD194" s="210"/>
      <c r="AE194" s="210"/>
      <c r="AF194" s="210"/>
      <c r="AG194" s="210" t="s">
        <v>300</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outlineLevel="2" x14ac:dyDescent="0.2">
      <c r="A195" s="217"/>
      <c r="B195" s="218"/>
      <c r="C195" s="253" t="s">
        <v>3472</v>
      </c>
      <c r="D195" s="221"/>
      <c r="E195" s="222"/>
      <c r="F195" s="220"/>
      <c r="G195" s="220"/>
      <c r="H195" s="220"/>
      <c r="I195" s="220"/>
      <c r="J195" s="220"/>
      <c r="K195" s="220"/>
      <c r="L195" s="220"/>
      <c r="M195" s="220"/>
      <c r="N195" s="219"/>
      <c r="O195" s="219"/>
      <c r="P195" s="219"/>
      <c r="Q195" s="219"/>
      <c r="R195" s="220"/>
      <c r="S195" s="220"/>
      <c r="T195" s="220"/>
      <c r="U195" s="220"/>
      <c r="V195" s="220"/>
      <c r="W195" s="220"/>
      <c r="X195" s="220"/>
      <c r="Y195" s="220"/>
      <c r="Z195" s="210"/>
      <c r="AA195" s="210"/>
      <c r="AB195" s="210"/>
      <c r="AC195" s="210"/>
      <c r="AD195" s="210"/>
      <c r="AE195" s="210"/>
      <c r="AF195" s="210"/>
      <c r="AG195" s="210" t="s">
        <v>314</v>
      </c>
      <c r="AH195" s="210">
        <v>0</v>
      </c>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3" x14ac:dyDescent="0.2">
      <c r="A196" s="217"/>
      <c r="B196" s="218"/>
      <c r="C196" s="253" t="s">
        <v>3471</v>
      </c>
      <c r="D196" s="221"/>
      <c r="E196" s="222">
        <v>3.99</v>
      </c>
      <c r="F196" s="220"/>
      <c r="G196" s="220"/>
      <c r="H196" s="220"/>
      <c r="I196" s="220"/>
      <c r="J196" s="220"/>
      <c r="K196" s="220"/>
      <c r="L196" s="220"/>
      <c r="M196" s="220"/>
      <c r="N196" s="219"/>
      <c r="O196" s="219"/>
      <c r="P196" s="219"/>
      <c r="Q196" s="219"/>
      <c r="R196" s="220"/>
      <c r="S196" s="220"/>
      <c r="T196" s="220"/>
      <c r="U196" s="220"/>
      <c r="V196" s="220"/>
      <c r="W196" s="220"/>
      <c r="X196" s="220"/>
      <c r="Y196" s="220"/>
      <c r="Z196" s="210"/>
      <c r="AA196" s="210"/>
      <c r="AB196" s="210"/>
      <c r="AC196" s="210"/>
      <c r="AD196" s="210"/>
      <c r="AE196" s="210"/>
      <c r="AF196" s="210"/>
      <c r="AG196" s="210" t="s">
        <v>314</v>
      </c>
      <c r="AH196" s="210">
        <v>0</v>
      </c>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ht="45" outlineLevel="1" x14ac:dyDescent="0.2">
      <c r="A197" s="231">
        <v>37</v>
      </c>
      <c r="B197" s="232" t="s">
        <v>710</v>
      </c>
      <c r="C197" s="250" t="s">
        <v>711</v>
      </c>
      <c r="D197" s="233" t="s">
        <v>310</v>
      </c>
      <c r="E197" s="234">
        <v>20.565000000000001</v>
      </c>
      <c r="F197" s="235"/>
      <c r="G197" s="236">
        <f>ROUND(E197*F197,2)</f>
        <v>0</v>
      </c>
      <c r="H197" s="235"/>
      <c r="I197" s="236">
        <f>ROUND(E197*H197,2)</f>
        <v>0</v>
      </c>
      <c r="J197" s="235"/>
      <c r="K197" s="236">
        <f>ROUND(E197*J197,2)</f>
        <v>0</v>
      </c>
      <c r="L197" s="236">
        <v>21</v>
      </c>
      <c r="M197" s="236">
        <f>G197*(1+L197/100)</f>
        <v>0</v>
      </c>
      <c r="N197" s="234">
        <v>1.3169999999999999E-2</v>
      </c>
      <c r="O197" s="234">
        <f>ROUND(E197*N197,2)</f>
        <v>0.27</v>
      </c>
      <c r="P197" s="234">
        <v>0</v>
      </c>
      <c r="Q197" s="234">
        <f>ROUND(E197*P197,2)</f>
        <v>0</v>
      </c>
      <c r="R197" s="236" t="s">
        <v>423</v>
      </c>
      <c r="S197" s="236" t="s">
        <v>293</v>
      </c>
      <c r="T197" s="237" t="s">
        <v>294</v>
      </c>
      <c r="U197" s="220">
        <v>0.16300000000000001</v>
      </c>
      <c r="V197" s="220">
        <f>ROUND(E197*U197,2)</f>
        <v>3.35</v>
      </c>
      <c r="W197" s="220"/>
      <c r="X197" s="220" t="s">
        <v>295</v>
      </c>
      <c r="Y197" s="220" t="s">
        <v>296</v>
      </c>
      <c r="Z197" s="210"/>
      <c r="AA197" s="210"/>
      <c r="AB197" s="210"/>
      <c r="AC197" s="210"/>
      <c r="AD197" s="210"/>
      <c r="AE197" s="210"/>
      <c r="AF197" s="210"/>
      <c r="AG197" s="210" t="s">
        <v>297</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ht="22.5" outlineLevel="2" x14ac:dyDescent="0.2">
      <c r="A198" s="217"/>
      <c r="B198" s="218"/>
      <c r="C198" s="251" t="s">
        <v>712</v>
      </c>
      <c r="D198" s="239"/>
      <c r="E198" s="239"/>
      <c r="F198" s="239"/>
      <c r="G198" s="239"/>
      <c r="H198" s="220"/>
      <c r="I198" s="220"/>
      <c r="J198" s="220"/>
      <c r="K198" s="220"/>
      <c r="L198" s="220"/>
      <c r="M198" s="220"/>
      <c r="N198" s="219"/>
      <c r="O198" s="219"/>
      <c r="P198" s="219"/>
      <c r="Q198" s="219"/>
      <c r="R198" s="220"/>
      <c r="S198" s="220"/>
      <c r="T198" s="220"/>
      <c r="U198" s="220"/>
      <c r="V198" s="220"/>
      <c r="W198" s="220"/>
      <c r="X198" s="220"/>
      <c r="Y198" s="220"/>
      <c r="Z198" s="210"/>
      <c r="AA198" s="210"/>
      <c r="AB198" s="210"/>
      <c r="AC198" s="210"/>
      <c r="AD198" s="210"/>
      <c r="AE198" s="210"/>
      <c r="AF198" s="210"/>
      <c r="AG198" s="210" t="s">
        <v>299</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38" t="str">
        <f>C198</f>
        <v>otevřeného podhledu, bez podpěrné konstrukce, s osazením na sucho na zdech do připravených ozubů, popř. na rovných zdech, trámech, průvlacích, nebo do traverz, bez úpravy povrchu plechů, s pomocným lešením.</v>
      </c>
      <c r="BB198" s="210"/>
      <c r="BC198" s="210"/>
      <c r="BD198" s="210"/>
      <c r="BE198" s="210"/>
      <c r="BF198" s="210"/>
      <c r="BG198" s="210"/>
      <c r="BH198" s="210"/>
    </row>
    <row r="199" spans="1:60" ht="22.5" outlineLevel="2" x14ac:dyDescent="0.2">
      <c r="A199" s="217"/>
      <c r="B199" s="218"/>
      <c r="C199" s="252" t="s">
        <v>712</v>
      </c>
      <c r="D199" s="240"/>
      <c r="E199" s="240"/>
      <c r="F199" s="240"/>
      <c r="G199" s="240"/>
      <c r="H199" s="220"/>
      <c r="I199" s="220"/>
      <c r="J199" s="220"/>
      <c r="K199" s="220"/>
      <c r="L199" s="220"/>
      <c r="M199" s="220"/>
      <c r="N199" s="219"/>
      <c r="O199" s="219"/>
      <c r="P199" s="219"/>
      <c r="Q199" s="219"/>
      <c r="R199" s="220"/>
      <c r="S199" s="220"/>
      <c r="T199" s="220"/>
      <c r="U199" s="220"/>
      <c r="V199" s="220"/>
      <c r="W199" s="220"/>
      <c r="X199" s="220"/>
      <c r="Y199" s="220"/>
      <c r="Z199" s="210"/>
      <c r="AA199" s="210"/>
      <c r="AB199" s="210"/>
      <c r="AC199" s="210"/>
      <c r="AD199" s="210"/>
      <c r="AE199" s="210"/>
      <c r="AF199" s="210"/>
      <c r="AG199" s="210" t="s">
        <v>300</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38" t="str">
        <f>C199</f>
        <v>otevřeného podhledu, bez podpěrné konstrukce, s osazením na sucho na zdech do připravených ozubů, popř. na rovných zdech, trámech, průvlacích, nebo do traverz, bez úpravy povrchu plechů, s pomocným lešením.</v>
      </c>
      <c r="BB199" s="210"/>
      <c r="BC199" s="210"/>
      <c r="BD199" s="210"/>
      <c r="BE199" s="210"/>
      <c r="BF199" s="210"/>
      <c r="BG199" s="210"/>
      <c r="BH199" s="210"/>
    </row>
    <row r="200" spans="1:60" ht="22.5" outlineLevel="3" x14ac:dyDescent="0.2">
      <c r="A200" s="217"/>
      <c r="B200" s="218"/>
      <c r="C200" s="252" t="s">
        <v>712</v>
      </c>
      <c r="D200" s="240"/>
      <c r="E200" s="240"/>
      <c r="F200" s="240"/>
      <c r="G200" s="240"/>
      <c r="H200" s="220"/>
      <c r="I200" s="220"/>
      <c r="J200" s="220"/>
      <c r="K200" s="220"/>
      <c r="L200" s="220"/>
      <c r="M200" s="220"/>
      <c r="N200" s="219"/>
      <c r="O200" s="219"/>
      <c r="P200" s="219"/>
      <c r="Q200" s="219"/>
      <c r="R200" s="220"/>
      <c r="S200" s="220"/>
      <c r="T200" s="220"/>
      <c r="U200" s="220"/>
      <c r="V200" s="220"/>
      <c r="W200" s="220"/>
      <c r="X200" s="220"/>
      <c r="Y200" s="220"/>
      <c r="Z200" s="210"/>
      <c r="AA200" s="210"/>
      <c r="AB200" s="210"/>
      <c r="AC200" s="210"/>
      <c r="AD200" s="210"/>
      <c r="AE200" s="210"/>
      <c r="AF200" s="210"/>
      <c r="AG200" s="210" t="s">
        <v>300</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38" t="str">
        <f>C200</f>
        <v>otevřeného podhledu, bez podpěrné konstrukce, s osazením na sucho na zdech do připravených ozubů, popř. na rovných zdech, trámech, průvlacích, nebo do traverz, bez úpravy povrchu plechů, s pomocným lešením.</v>
      </c>
      <c r="BB200" s="210"/>
      <c r="BC200" s="210"/>
      <c r="BD200" s="210"/>
      <c r="BE200" s="210"/>
      <c r="BF200" s="210"/>
      <c r="BG200" s="210"/>
      <c r="BH200" s="210"/>
    </row>
    <row r="201" spans="1:60" outlineLevel="2" x14ac:dyDescent="0.2">
      <c r="A201" s="217"/>
      <c r="B201" s="218"/>
      <c r="C201" s="253" t="s">
        <v>3473</v>
      </c>
      <c r="D201" s="221"/>
      <c r="E201" s="222"/>
      <c r="F201" s="220"/>
      <c r="G201" s="220"/>
      <c r="H201" s="220"/>
      <c r="I201" s="220"/>
      <c r="J201" s="220"/>
      <c r="K201" s="220"/>
      <c r="L201" s="220"/>
      <c r="M201" s="220"/>
      <c r="N201" s="219"/>
      <c r="O201" s="219"/>
      <c r="P201" s="219"/>
      <c r="Q201" s="219"/>
      <c r="R201" s="220"/>
      <c r="S201" s="220"/>
      <c r="T201" s="220"/>
      <c r="U201" s="220"/>
      <c r="V201" s="220"/>
      <c r="W201" s="220"/>
      <c r="X201" s="220"/>
      <c r="Y201" s="220"/>
      <c r="Z201" s="210"/>
      <c r="AA201" s="210"/>
      <c r="AB201" s="210"/>
      <c r="AC201" s="210"/>
      <c r="AD201" s="210"/>
      <c r="AE201" s="210"/>
      <c r="AF201" s="210"/>
      <c r="AG201" s="210" t="s">
        <v>314</v>
      </c>
      <c r="AH201" s="210">
        <v>0</v>
      </c>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3" x14ac:dyDescent="0.2">
      <c r="A202" s="217"/>
      <c r="B202" s="218"/>
      <c r="C202" s="253" t="s">
        <v>3474</v>
      </c>
      <c r="D202" s="221"/>
      <c r="E202" s="222">
        <v>20.57</v>
      </c>
      <c r="F202" s="220"/>
      <c r="G202" s="220"/>
      <c r="H202" s="220"/>
      <c r="I202" s="220"/>
      <c r="J202" s="220"/>
      <c r="K202" s="220"/>
      <c r="L202" s="220"/>
      <c r="M202" s="220"/>
      <c r="N202" s="219"/>
      <c r="O202" s="219"/>
      <c r="P202" s="219"/>
      <c r="Q202" s="219"/>
      <c r="R202" s="220"/>
      <c r="S202" s="220"/>
      <c r="T202" s="220"/>
      <c r="U202" s="220"/>
      <c r="V202" s="220"/>
      <c r="W202" s="220"/>
      <c r="X202" s="220"/>
      <c r="Y202" s="220"/>
      <c r="Z202" s="210"/>
      <c r="AA202" s="210"/>
      <c r="AB202" s="210"/>
      <c r="AC202" s="210"/>
      <c r="AD202" s="210"/>
      <c r="AE202" s="210"/>
      <c r="AF202" s="210"/>
      <c r="AG202" s="210" t="s">
        <v>314</v>
      </c>
      <c r="AH202" s="210">
        <v>0</v>
      </c>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1" x14ac:dyDescent="0.2">
      <c r="A203" s="231">
        <v>38</v>
      </c>
      <c r="B203" s="232" t="s">
        <v>3475</v>
      </c>
      <c r="C203" s="250" t="s">
        <v>3476</v>
      </c>
      <c r="D203" s="233" t="s">
        <v>439</v>
      </c>
      <c r="E203" s="234">
        <v>0.23516999999999999</v>
      </c>
      <c r="F203" s="235"/>
      <c r="G203" s="236">
        <f>ROUND(E203*F203,2)</f>
        <v>0</v>
      </c>
      <c r="H203" s="235"/>
      <c r="I203" s="236">
        <f>ROUND(E203*H203,2)</f>
        <v>0</v>
      </c>
      <c r="J203" s="235"/>
      <c r="K203" s="236">
        <f>ROUND(E203*J203,2)</f>
        <v>0</v>
      </c>
      <c r="L203" s="236">
        <v>21</v>
      </c>
      <c r="M203" s="236">
        <f>G203*(1+L203/100)</f>
        <v>0</v>
      </c>
      <c r="N203" s="234">
        <v>1.0327900000000001</v>
      </c>
      <c r="O203" s="234">
        <f>ROUND(E203*N203,2)</f>
        <v>0.24</v>
      </c>
      <c r="P203" s="234">
        <v>0</v>
      </c>
      <c r="Q203" s="234">
        <f>ROUND(E203*P203,2)</f>
        <v>0</v>
      </c>
      <c r="R203" s="236" t="s">
        <v>423</v>
      </c>
      <c r="S203" s="236" t="s">
        <v>293</v>
      </c>
      <c r="T203" s="237" t="s">
        <v>294</v>
      </c>
      <c r="U203" s="220">
        <v>26.616</v>
      </c>
      <c r="V203" s="220">
        <f>ROUND(E203*U203,2)</f>
        <v>6.26</v>
      </c>
      <c r="W203" s="220"/>
      <c r="X203" s="220" t="s">
        <v>295</v>
      </c>
      <c r="Y203" s="220" t="s">
        <v>296</v>
      </c>
      <c r="Z203" s="210"/>
      <c r="AA203" s="210"/>
      <c r="AB203" s="210"/>
      <c r="AC203" s="210"/>
      <c r="AD203" s="210"/>
      <c r="AE203" s="210"/>
      <c r="AF203" s="210"/>
      <c r="AG203" s="210" t="s">
        <v>297</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ht="33.75" outlineLevel="2" x14ac:dyDescent="0.2">
      <c r="A204" s="217"/>
      <c r="B204" s="218"/>
      <c r="C204" s="251" t="s">
        <v>718</v>
      </c>
      <c r="D204" s="239"/>
      <c r="E204" s="239"/>
      <c r="F204" s="239"/>
      <c r="G204" s="239"/>
      <c r="H204" s="220"/>
      <c r="I204" s="220"/>
      <c r="J204" s="220"/>
      <c r="K204" s="220"/>
      <c r="L204" s="220"/>
      <c r="M204" s="220"/>
      <c r="N204" s="219"/>
      <c r="O204" s="219"/>
      <c r="P204" s="219"/>
      <c r="Q204" s="219"/>
      <c r="R204" s="220"/>
      <c r="S204" s="220"/>
      <c r="T204" s="220"/>
      <c r="U204" s="220"/>
      <c r="V204" s="220"/>
      <c r="W204" s="220"/>
      <c r="X204" s="220"/>
      <c r="Y204" s="220"/>
      <c r="Z204" s="210"/>
      <c r="AA204" s="210"/>
      <c r="AB204" s="210"/>
      <c r="AC204" s="210"/>
      <c r="AD204" s="210"/>
      <c r="AE204" s="210"/>
      <c r="AF204" s="210"/>
      <c r="AG204" s="210" t="s">
        <v>299</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38" t="str">
        <f>C204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4" s="210"/>
      <c r="BC204" s="210"/>
      <c r="BD204" s="210"/>
      <c r="BE204" s="210"/>
      <c r="BF204" s="210"/>
      <c r="BG204" s="210"/>
      <c r="BH204" s="210"/>
    </row>
    <row r="205" spans="1:60" ht="33.75" outlineLevel="2" x14ac:dyDescent="0.2">
      <c r="A205" s="217"/>
      <c r="B205" s="218"/>
      <c r="C205" s="252" t="s">
        <v>718</v>
      </c>
      <c r="D205" s="240"/>
      <c r="E205" s="240"/>
      <c r="F205" s="240"/>
      <c r="G205" s="240"/>
      <c r="H205" s="220"/>
      <c r="I205" s="220"/>
      <c r="J205" s="220"/>
      <c r="K205" s="220"/>
      <c r="L205" s="220"/>
      <c r="M205" s="220"/>
      <c r="N205" s="219"/>
      <c r="O205" s="219"/>
      <c r="P205" s="219"/>
      <c r="Q205" s="219"/>
      <c r="R205" s="220"/>
      <c r="S205" s="220"/>
      <c r="T205" s="220"/>
      <c r="U205" s="220"/>
      <c r="V205" s="220"/>
      <c r="W205" s="220"/>
      <c r="X205" s="220"/>
      <c r="Y205" s="220"/>
      <c r="Z205" s="210"/>
      <c r="AA205" s="210"/>
      <c r="AB205" s="210"/>
      <c r="AC205" s="210"/>
      <c r="AD205" s="210"/>
      <c r="AE205" s="210"/>
      <c r="AF205" s="210"/>
      <c r="AG205" s="210" t="s">
        <v>300</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38" t="str">
        <f>C205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5" s="210"/>
      <c r="BC205" s="210"/>
      <c r="BD205" s="210"/>
      <c r="BE205" s="210"/>
      <c r="BF205" s="210"/>
      <c r="BG205" s="210"/>
      <c r="BH205" s="210"/>
    </row>
    <row r="206" spans="1:60" ht="33.75" outlineLevel="3" x14ac:dyDescent="0.2">
      <c r="A206" s="217"/>
      <c r="B206" s="218"/>
      <c r="C206" s="252" t="s">
        <v>718</v>
      </c>
      <c r="D206" s="240"/>
      <c r="E206" s="240"/>
      <c r="F206" s="240"/>
      <c r="G206" s="240"/>
      <c r="H206" s="220"/>
      <c r="I206" s="220"/>
      <c r="J206" s="220"/>
      <c r="K206" s="220"/>
      <c r="L206" s="220"/>
      <c r="M206" s="220"/>
      <c r="N206" s="219"/>
      <c r="O206" s="219"/>
      <c r="P206" s="219"/>
      <c r="Q206" s="219"/>
      <c r="R206" s="220"/>
      <c r="S206" s="220"/>
      <c r="T206" s="220"/>
      <c r="U206" s="220"/>
      <c r="V206" s="220"/>
      <c r="W206" s="220"/>
      <c r="X206" s="220"/>
      <c r="Y206" s="220"/>
      <c r="Z206" s="210"/>
      <c r="AA206" s="210"/>
      <c r="AB206" s="210"/>
      <c r="AC206" s="210"/>
      <c r="AD206" s="210"/>
      <c r="AE206" s="210"/>
      <c r="AF206" s="210"/>
      <c r="AG206" s="210" t="s">
        <v>300</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38" t="str">
        <f>C206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6" s="210"/>
      <c r="BC206" s="210"/>
      <c r="BD206" s="210"/>
      <c r="BE206" s="210"/>
      <c r="BF206" s="210"/>
      <c r="BG206" s="210"/>
      <c r="BH206" s="210"/>
    </row>
    <row r="207" spans="1:60" outlineLevel="2" x14ac:dyDescent="0.2">
      <c r="A207" s="217"/>
      <c r="B207" s="218"/>
      <c r="C207" s="253" t="s">
        <v>3477</v>
      </c>
      <c r="D207" s="221"/>
      <c r="E207" s="222"/>
      <c r="F207" s="220"/>
      <c r="G207" s="220"/>
      <c r="H207" s="220"/>
      <c r="I207" s="220"/>
      <c r="J207" s="220"/>
      <c r="K207" s="220"/>
      <c r="L207" s="220"/>
      <c r="M207" s="220"/>
      <c r="N207" s="219"/>
      <c r="O207" s="219"/>
      <c r="P207" s="219"/>
      <c r="Q207" s="219"/>
      <c r="R207" s="220"/>
      <c r="S207" s="220"/>
      <c r="T207" s="220"/>
      <c r="U207" s="220"/>
      <c r="V207" s="220"/>
      <c r="W207" s="220"/>
      <c r="X207" s="220"/>
      <c r="Y207" s="220"/>
      <c r="Z207" s="210"/>
      <c r="AA207" s="210"/>
      <c r="AB207" s="210"/>
      <c r="AC207" s="210"/>
      <c r="AD207" s="210"/>
      <c r="AE207" s="210"/>
      <c r="AF207" s="210"/>
      <c r="AG207" s="210" t="s">
        <v>314</v>
      </c>
      <c r="AH207" s="210">
        <v>0</v>
      </c>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row>
    <row r="208" spans="1:60" outlineLevel="3" x14ac:dyDescent="0.2">
      <c r="A208" s="217"/>
      <c r="B208" s="218"/>
      <c r="C208" s="253" t="s">
        <v>3478</v>
      </c>
      <c r="D208" s="221"/>
      <c r="E208" s="222"/>
      <c r="F208" s="220"/>
      <c r="G208" s="220"/>
      <c r="H208" s="220"/>
      <c r="I208" s="220"/>
      <c r="J208" s="220"/>
      <c r="K208" s="220"/>
      <c r="L208" s="220"/>
      <c r="M208" s="220"/>
      <c r="N208" s="219"/>
      <c r="O208" s="219"/>
      <c r="P208" s="219"/>
      <c r="Q208" s="219"/>
      <c r="R208" s="220"/>
      <c r="S208" s="220"/>
      <c r="T208" s="220"/>
      <c r="U208" s="220"/>
      <c r="V208" s="220"/>
      <c r="W208" s="220"/>
      <c r="X208" s="220"/>
      <c r="Y208" s="220"/>
      <c r="Z208" s="210"/>
      <c r="AA208" s="210"/>
      <c r="AB208" s="210"/>
      <c r="AC208" s="210"/>
      <c r="AD208" s="210"/>
      <c r="AE208" s="210"/>
      <c r="AF208" s="210"/>
      <c r="AG208" s="210" t="s">
        <v>314</v>
      </c>
      <c r="AH208" s="210">
        <v>0</v>
      </c>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3" x14ac:dyDescent="0.2">
      <c r="A209" s="217"/>
      <c r="B209" s="218"/>
      <c r="C209" s="253" t="s">
        <v>3479</v>
      </c>
      <c r="D209" s="221"/>
      <c r="E209" s="222">
        <v>0.24</v>
      </c>
      <c r="F209" s="220"/>
      <c r="G209" s="220"/>
      <c r="H209" s="220"/>
      <c r="I209" s="220"/>
      <c r="J209" s="220"/>
      <c r="K209" s="220"/>
      <c r="L209" s="220"/>
      <c r="M209" s="220"/>
      <c r="N209" s="219"/>
      <c r="O209" s="219"/>
      <c r="P209" s="219"/>
      <c r="Q209" s="219"/>
      <c r="R209" s="220"/>
      <c r="S209" s="220"/>
      <c r="T209" s="220"/>
      <c r="U209" s="220"/>
      <c r="V209" s="220"/>
      <c r="W209" s="220"/>
      <c r="X209" s="220"/>
      <c r="Y209" s="220"/>
      <c r="Z209" s="210"/>
      <c r="AA209" s="210"/>
      <c r="AB209" s="210"/>
      <c r="AC209" s="210"/>
      <c r="AD209" s="210"/>
      <c r="AE209" s="210"/>
      <c r="AF209" s="210"/>
      <c r="AG209" s="210" t="s">
        <v>314</v>
      </c>
      <c r="AH209" s="210">
        <v>0</v>
      </c>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1" x14ac:dyDescent="0.2">
      <c r="A210" s="231">
        <v>39</v>
      </c>
      <c r="B210" s="232" t="s">
        <v>731</v>
      </c>
      <c r="C210" s="250" t="s">
        <v>732</v>
      </c>
      <c r="D210" s="233" t="s">
        <v>343</v>
      </c>
      <c r="E210" s="234">
        <v>0.76612999999999998</v>
      </c>
      <c r="F210" s="235"/>
      <c r="G210" s="236">
        <f>ROUND(E210*F210,2)</f>
        <v>0</v>
      </c>
      <c r="H210" s="235"/>
      <c r="I210" s="236">
        <f>ROUND(E210*H210,2)</f>
        <v>0</v>
      </c>
      <c r="J210" s="235"/>
      <c r="K210" s="236">
        <f>ROUND(E210*J210,2)</f>
        <v>0</v>
      </c>
      <c r="L210" s="236">
        <v>21</v>
      </c>
      <c r="M210" s="236">
        <f>G210*(1+L210/100)</f>
        <v>0</v>
      </c>
      <c r="N210" s="234">
        <v>3.0055800000000001</v>
      </c>
      <c r="O210" s="234">
        <f>ROUND(E210*N210,2)</f>
        <v>2.2999999999999998</v>
      </c>
      <c r="P210" s="234">
        <v>0</v>
      </c>
      <c r="Q210" s="234">
        <f>ROUND(E210*P210,2)</f>
        <v>0</v>
      </c>
      <c r="R210" s="236" t="s">
        <v>725</v>
      </c>
      <c r="S210" s="236" t="s">
        <v>293</v>
      </c>
      <c r="T210" s="237" t="s">
        <v>294</v>
      </c>
      <c r="U210" s="220">
        <v>39.346069999999997</v>
      </c>
      <c r="V210" s="220">
        <f>ROUND(E210*U210,2)</f>
        <v>30.14</v>
      </c>
      <c r="W210" s="220"/>
      <c r="X210" s="220" t="s">
        <v>726</v>
      </c>
      <c r="Y210" s="220" t="s">
        <v>296</v>
      </c>
      <c r="Z210" s="210"/>
      <c r="AA210" s="210"/>
      <c r="AB210" s="210"/>
      <c r="AC210" s="210"/>
      <c r="AD210" s="210"/>
      <c r="AE210" s="210"/>
      <c r="AF210" s="210"/>
      <c r="AG210" s="210" t="s">
        <v>727</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outlineLevel="2" x14ac:dyDescent="0.2">
      <c r="A211" s="217"/>
      <c r="B211" s="218"/>
      <c r="C211" s="251" t="s">
        <v>733</v>
      </c>
      <c r="D211" s="239"/>
      <c r="E211" s="239"/>
      <c r="F211" s="239"/>
      <c r="G211" s="239"/>
      <c r="H211" s="220"/>
      <c r="I211" s="220"/>
      <c r="J211" s="220"/>
      <c r="K211" s="220"/>
      <c r="L211" s="220"/>
      <c r="M211" s="220"/>
      <c r="N211" s="219"/>
      <c r="O211" s="219"/>
      <c r="P211" s="219"/>
      <c r="Q211" s="219"/>
      <c r="R211" s="220"/>
      <c r="S211" s="220"/>
      <c r="T211" s="220"/>
      <c r="U211" s="220"/>
      <c r="V211" s="220"/>
      <c r="W211" s="220"/>
      <c r="X211" s="220"/>
      <c r="Y211" s="220"/>
      <c r="Z211" s="210"/>
      <c r="AA211" s="210"/>
      <c r="AB211" s="210"/>
      <c r="AC211" s="210"/>
      <c r="AD211" s="210"/>
      <c r="AE211" s="210"/>
      <c r="AF211" s="210"/>
      <c r="AG211" s="210" t="s">
        <v>299</v>
      </c>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outlineLevel="2" x14ac:dyDescent="0.2">
      <c r="A212" s="217"/>
      <c r="B212" s="218"/>
      <c r="C212" s="252" t="s">
        <v>733</v>
      </c>
      <c r="D212" s="240"/>
      <c r="E212" s="240"/>
      <c r="F212" s="240"/>
      <c r="G212" s="240"/>
      <c r="H212" s="220"/>
      <c r="I212" s="220"/>
      <c r="J212" s="220"/>
      <c r="K212" s="220"/>
      <c r="L212" s="220"/>
      <c r="M212" s="220"/>
      <c r="N212" s="219"/>
      <c r="O212" s="219"/>
      <c r="P212" s="219"/>
      <c r="Q212" s="219"/>
      <c r="R212" s="220"/>
      <c r="S212" s="220"/>
      <c r="T212" s="220"/>
      <c r="U212" s="220"/>
      <c r="V212" s="220"/>
      <c r="W212" s="220"/>
      <c r="X212" s="220"/>
      <c r="Y212" s="220"/>
      <c r="Z212" s="210"/>
      <c r="AA212" s="210"/>
      <c r="AB212" s="210"/>
      <c r="AC212" s="210"/>
      <c r="AD212" s="210"/>
      <c r="AE212" s="210"/>
      <c r="AF212" s="210"/>
      <c r="AG212" s="210" t="s">
        <v>300</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2" x14ac:dyDescent="0.2">
      <c r="A213" s="217"/>
      <c r="B213" s="218"/>
      <c r="C213" s="253" t="s">
        <v>3480</v>
      </c>
      <c r="D213" s="221"/>
      <c r="E213" s="222"/>
      <c r="F213" s="220"/>
      <c r="G213" s="220"/>
      <c r="H213" s="220"/>
      <c r="I213" s="220"/>
      <c r="J213" s="220"/>
      <c r="K213" s="220"/>
      <c r="L213" s="220"/>
      <c r="M213" s="220"/>
      <c r="N213" s="219"/>
      <c r="O213" s="219"/>
      <c r="P213" s="219"/>
      <c r="Q213" s="219"/>
      <c r="R213" s="220"/>
      <c r="S213" s="220"/>
      <c r="T213" s="220"/>
      <c r="U213" s="220"/>
      <c r="V213" s="220"/>
      <c r="W213" s="220"/>
      <c r="X213" s="220"/>
      <c r="Y213" s="220"/>
      <c r="Z213" s="210"/>
      <c r="AA213" s="210"/>
      <c r="AB213" s="210"/>
      <c r="AC213" s="210"/>
      <c r="AD213" s="210"/>
      <c r="AE213" s="210"/>
      <c r="AF213" s="210"/>
      <c r="AG213" s="210" t="s">
        <v>314</v>
      </c>
      <c r="AH213" s="210">
        <v>0</v>
      </c>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3" x14ac:dyDescent="0.2">
      <c r="A214" s="217"/>
      <c r="B214" s="218"/>
      <c r="C214" s="253" t="s">
        <v>3481</v>
      </c>
      <c r="D214" s="221"/>
      <c r="E214" s="222"/>
      <c r="F214" s="220"/>
      <c r="G214" s="220"/>
      <c r="H214" s="220"/>
      <c r="I214" s="220"/>
      <c r="J214" s="220"/>
      <c r="K214" s="220"/>
      <c r="L214" s="220"/>
      <c r="M214" s="220"/>
      <c r="N214" s="219"/>
      <c r="O214" s="219"/>
      <c r="P214" s="219"/>
      <c r="Q214" s="219"/>
      <c r="R214" s="220"/>
      <c r="S214" s="220"/>
      <c r="T214" s="220"/>
      <c r="U214" s="220"/>
      <c r="V214" s="220"/>
      <c r="W214" s="220"/>
      <c r="X214" s="220"/>
      <c r="Y214" s="220"/>
      <c r="Z214" s="210"/>
      <c r="AA214" s="210"/>
      <c r="AB214" s="210"/>
      <c r="AC214" s="210"/>
      <c r="AD214" s="210"/>
      <c r="AE214" s="210"/>
      <c r="AF214" s="210"/>
      <c r="AG214" s="210" t="s">
        <v>314</v>
      </c>
      <c r="AH214" s="210">
        <v>0</v>
      </c>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3" x14ac:dyDescent="0.2">
      <c r="A215" s="217"/>
      <c r="B215" s="218"/>
      <c r="C215" s="253" t="s">
        <v>3482</v>
      </c>
      <c r="D215" s="221"/>
      <c r="E215" s="222">
        <v>0.77</v>
      </c>
      <c r="F215" s="220"/>
      <c r="G215" s="220"/>
      <c r="H215" s="220"/>
      <c r="I215" s="220"/>
      <c r="J215" s="220"/>
      <c r="K215" s="220"/>
      <c r="L215" s="220"/>
      <c r="M215" s="220"/>
      <c r="N215" s="219"/>
      <c r="O215" s="219"/>
      <c r="P215" s="219"/>
      <c r="Q215" s="219"/>
      <c r="R215" s="220"/>
      <c r="S215" s="220"/>
      <c r="T215" s="220"/>
      <c r="U215" s="220"/>
      <c r="V215" s="220"/>
      <c r="W215" s="220"/>
      <c r="X215" s="220"/>
      <c r="Y215" s="220"/>
      <c r="Z215" s="210"/>
      <c r="AA215" s="210"/>
      <c r="AB215" s="210"/>
      <c r="AC215" s="210"/>
      <c r="AD215" s="210"/>
      <c r="AE215" s="210"/>
      <c r="AF215" s="210"/>
      <c r="AG215" s="210" t="s">
        <v>314</v>
      </c>
      <c r="AH215" s="210">
        <v>0</v>
      </c>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x14ac:dyDescent="0.2">
      <c r="A216" s="224" t="s">
        <v>287</v>
      </c>
      <c r="B216" s="225" t="s">
        <v>167</v>
      </c>
      <c r="C216" s="249" t="s">
        <v>52</v>
      </c>
      <c r="D216" s="226"/>
      <c r="E216" s="227"/>
      <c r="F216" s="228"/>
      <c r="G216" s="228">
        <f>SUMIF(AG217:AG222,"&lt;&gt;NOR",G217:G222)</f>
        <v>0</v>
      </c>
      <c r="H216" s="228"/>
      <c r="I216" s="228">
        <f>SUM(I217:I222)</f>
        <v>0</v>
      </c>
      <c r="J216" s="228"/>
      <c r="K216" s="228">
        <f>SUM(K217:K222)</f>
        <v>0</v>
      </c>
      <c r="L216" s="228"/>
      <c r="M216" s="228">
        <f>SUM(M217:M222)</f>
        <v>0</v>
      </c>
      <c r="N216" s="227"/>
      <c r="O216" s="227">
        <f>SUM(O217:O222)</f>
        <v>1.35</v>
      </c>
      <c r="P216" s="227"/>
      <c r="Q216" s="227">
        <f>SUM(Q217:Q222)</f>
        <v>0</v>
      </c>
      <c r="R216" s="228"/>
      <c r="S216" s="228"/>
      <c r="T216" s="229"/>
      <c r="U216" s="223"/>
      <c r="V216" s="223">
        <f>SUM(V217:V222)</f>
        <v>0.09</v>
      </c>
      <c r="W216" s="223"/>
      <c r="X216" s="223"/>
      <c r="Y216" s="223"/>
      <c r="AG216" t="s">
        <v>288</v>
      </c>
    </row>
    <row r="217" spans="1:60" ht="22.5" outlineLevel="1" x14ac:dyDescent="0.2">
      <c r="A217" s="231">
        <v>40</v>
      </c>
      <c r="B217" s="232" t="s">
        <v>3483</v>
      </c>
      <c r="C217" s="250" t="s">
        <v>3484</v>
      </c>
      <c r="D217" s="233" t="s">
        <v>310</v>
      </c>
      <c r="E217" s="234">
        <v>3.15</v>
      </c>
      <c r="F217" s="235"/>
      <c r="G217" s="236">
        <f>ROUND(E217*F217,2)</f>
        <v>0</v>
      </c>
      <c r="H217" s="235"/>
      <c r="I217" s="236">
        <f>ROUND(E217*H217,2)</f>
        <v>0</v>
      </c>
      <c r="J217" s="235"/>
      <c r="K217" s="236">
        <f>ROUND(E217*J217,2)</f>
        <v>0</v>
      </c>
      <c r="L217" s="236">
        <v>21</v>
      </c>
      <c r="M217" s="236">
        <f>G217*(1+L217/100)</f>
        <v>0</v>
      </c>
      <c r="N217" s="234">
        <v>0.43</v>
      </c>
      <c r="O217" s="234">
        <f>ROUND(E217*N217,2)</f>
        <v>1.35</v>
      </c>
      <c r="P217" s="234">
        <v>0</v>
      </c>
      <c r="Q217" s="234">
        <f>ROUND(E217*P217,2)</f>
        <v>0</v>
      </c>
      <c r="R217" s="236" t="s">
        <v>311</v>
      </c>
      <c r="S217" s="236" t="s">
        <v>293</v>
      </c>
      <c r="T217" s="237" t="s">
        <v>294</v>
      </c>
      <c r="U217" s="220">
        <v>2.8000000000000001E-2</v>
      </c>
      <c r="V217" s="220">
        <f>ROUND(E217*U217,2)</f>
        <v>0.09</v>
      </c>
      <c r="W217" s="220"/>
      <c r="X217" s="220" t="s">
        <v>295</v>
      </c>
      <c r="Y217" s="220" t="s">
        <v>296</v>
      </c>
      <c r="Z217" s="210"/>
      <c r="AA217" s="210"/>
      <c r="AB217" s="210"/>
      <c r="AC217" s="210"/>
      <c r="AD217" s="210"/>
      <c r="AE217" s="210"/>
      <c r="AF217" s="210"/>
      <c r="AG217" s="210" t="s">
        <v>297</v>
      </c>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2" x14ac:dyDescent="0.2">
      <c r="A218" s="217"/>
      <c r="B218" s="218"/>
      <c r="C218" s="251" t="s">
        <v>3485</v>
      </c>
      <c r="D218" s="239"/>
      <c r="E218" s="239"/>
      <c r="F218" s="239"/>
      <c r="G218" s="239"/>
      <c r="H218" s="220"/>
      <c r="I218" s="220"/>
      <c r="J218" s="220"/>
      <c r="K218" s="220"/>
      <c r="L218" s="220"/>
      <c r="M218" s="220"/>
      <c r="N218" s="219"/>
      <c r="O218" s="219"/>
      <c r="P218" s="219"/>
      <c r="Q218" s="219"/>
      <c r="R218" s="220"/>
      <c r="S218" s="220"/>
      <c r="T218" s="220"/>
      <c r="U218" s="220"/>
      <c r="V218" s="220"/>
      <c r="W218" s="220"/>
      <c r="X218" s="220"/>
      <c r="Y218" s="220"/>
      <c r="Z218" s="210"/>
      <c r="AA218" s="210"/>
      <c r="AB218" s="210"/>
      <c r="AC218" s="210"/>
      <c r="AD218" s="210"/>
      <c r="AE218" s="210"/>
      <c r="AF218" s="210"/>
      <c r="AG218" s="210" t="s">
        <v>299</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2" x14ac:dyDescent="0.2">
      <c r="A219" s="217"/>
      <c r="B219" s="218"/>
      <c r="C219" s="252" t="s">
        <v>3485</v>
      </c>
      <c r="D219" s="240"/>
      <c r="E219" s="240"/>
      <c r="F219" s="240"/>
      <c r="G219" s="240"/>
      <c r="H219" s="220"/>
      <c r="I219" s="220"/>
      <c r="J219" s="220"/>
      <c r="K219" s="220"/>
      <c r="L219" s="220"/>
      <c r="M219" s="220"/>
      <c r="N219" s="219"/>
      <c r="O219" s="219"/>
      <c r="P219" s="219"/>
      <c r="Q219" s="219"/>
      <c r="R219" s="220"/>
      <c r="S219" s="220"/>
      <c r="T219" s="220"/>
      <c r="U219" s="220"/>
      <c r="V219" s="220"/>
      <c r="W219" s="220"/>
      <c r="X219" s="220"/>
      <c r="Y219" s="220"/>
      <c r="Z219" s="210"/>
      <c r="AA219" s="210"/>
      <c r="AB219" s="210"/>
      <c r="AC219" s="210"/>
      <c r="AD219" s="210"/>
      <c r="AE219" s="210"/>
      <c r="AF219" s="210"/>
      <c r="AG219" s="210" t="s">
        <v>300</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3" x14ac:dyDescent="0.2">
      <c r="A220" s="217"/>
      <c r="B220" s="218"/>
      <c r="C220" s="252" t="s">
        <v>3485</v>
      </c>
      <c r="D220" s="240"/>
      <c r="E220" s="240"/>
      <c r="F220" s="240"/>
      <c r="G220" s="240"/>
      <c r="H220" s="220"/>
      <c r="I220" s="220"/>
      <c r="J220" s="220"/>
      <c r="K220" s="220"/>
      <c r="L220" s="220"/>
      <c r="M220" s="220"/>
      <c r="N220" s="219"/>
      <c r="O220" s="219"/>
      <c r="P220" s="219"/>
      <c r="Q220" s="219"/>
      <c r="R220" s="220"/>
      <c r="S220" s="220"/>
      <c r="T220" s="220"/>
      <c r="U220" s="220"/>
      <c r="V220" s="220"/>
      <c r="W220" s="220"/>
      <c r="X220" s="220"/>
      <c r="Y220" s="220"/>
      <c r="Z220" s="210"/>
      <c r="AA220" s="210"/>
      <c r="AB220" s="210"/>
      <c r="AC220" s="210"/>
      <c r="AD220" s="210"/>
      <c r="AE220" s="210"/>
      <c r="AF220" s="210"/>
      <c r="AG220" s="210" t="s">
        <v>300</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2" x14ac:dyDescent="0.2">
      <c r="A221" s="217"/>
      <c r="B221" s="218"/>
      <c r="C221" s="253" t="s">
        <v>3486</v>
      </c>
      <c r="D221" s="221"/>
      <c r="E221" s="222"/>
      <c r="F221" s="220"/>
      <c r="G221" s="220"/>
      <c r="H221" s="220"/>
      <c r="I221" s="220"/>
      <c r="J221" s="220"/>
      <c r="K221" s="220"/>
      <c r="L221" s="220"/>
      <c r="M221" s="220"/>
      <c r="N221" s="219"/>
      <c r="O221" s="219"/>
      <c r="P221" s="219"/>
      <c r="Q221" s="219"/>
      <c r="R221" s="220"/>
      <c r="S221" s="220"/>
      <c r="T221" s="220"/>
      <c r="U221" s="220"/>
      <c r="V221" s="220"/>
      <c r="W221" s="220"/>
      <c r="X221" s="220"/>
      <c r="Y221" s="220"/>
      <c r="Z221" s="210"/>
      <c r="AA221" s="210"/>
      <c r="AB221" s="210"/>
      <c r="AC221" s="210"/>
      <c r="AD221" s="210"/>
      <c r="AE221" s="210"/>
      <c r="AF221" s="210"/>
      <c r="AG221" s="210" t="s">
        <v>314</v>
      </c>
      <c r="AH221" s="210">
        <v>0</v>
      </c>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3" x14ac:dyDescent="0.2">
      <c r="A222" s="217"/>
      <c r="B222" s="218"/>
      <c r="C222" s="253" t="s">
        <v>3487</v>
      </c>
      <c r="D222" s="221"/>
      <c r="E222" s="222">
        <v>3.15</v>
      </c>
      <c r="F222" s="220"/>
      <c r="G222" s="220"/>
      <c r="H222" s="220"/>
      <c r="I222" s="220"/>
      <c r="J222" s="220"/>
      <c r="K222" s="220"/>
      <c r="L222" s="220"/>
      <c r="M222" s="220"/>
      <c r="N222" s="219"/>
      <c r="O222" s="219"/>
      <c r="P222" s="219"/>
      <c r="Q222" s="219"/>
      <c r="R222" s="220"/>
      <c r="S222" s="220"/>
      <c r="T222" s="220"/>
      <c r="U222" s="220"/>
      <c r="V222" s="220"/>
      <c r="W222" s="220"/>
      <c r="X222" s="220"/>
      <c r="Y222" s="220"/>
      <c r="Z222" s="210"/>
      <c r="AA222" s="210"/>
      <c r="AB222" s="210"/>
      <c r="AC222" s="210"/>
      <c r="AD222" s="210"/>
      <c r="AE222" s="210"/>
      <c r="AF222" s="210"/>
      <c r="AG222" s="210" t="s">
        <v>314</v>
      </c>
      <c r="AH222" s="210">
        <v>0</v>
      </c>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x14ac:dyDescent="0.2">
      <c r="A223" s="224" t="s">
        <v>287</v>
      </c>
      <c r="B223" s="225" t="s">
        <v>168</v>
      </c>
      <c r="C223" s="249" t="s">
        <v>169</v>
      </c>
      <c r="D223" s="226"/>
      <c r="E223" s="227"/>
      <c r="F223" s="228"/>
      <c r="G223" s="228">
        <f>SUMIF(AG224:AG231,"&lt;&gt;NOR",G224:G231)</f>
        <v>0</v>
      </c>
      <c r="H223" s="228"/>
      <c r="I223" s="228">
        <f>SUM(I224:I231)</f>
        <v>0</v>
      </c>
      <c r="J223" s="228"/>
      <c r="K223" s="228">
        <f>SUM(K224:K231)</f>
        <v>0</v>
      </c>
      <c r="L223" s="228"/>
      <c r="M223" s="228">
        <f>SUM(M224:M231)</f>
        <v>0</v>
      </c>
      <c r="N223" s="227"/>
      <c r="O223" s="227">
        <f>SUM(O224:O231)</f>
        <v>0.53</v>
      </c>
      <c r="P223" s="227"/>
      <c r="Q223" s="227">
        <f>SUM(Q224:Q231)</f>
        <v>0</v>
      </c>
      <c r="R223" s="228"/>
      <c r="S223" s="228"/>
      <c r="T223" s="229"/>
      <c r="U223" s="223"/>
      <c r="V223" s="223">
        <f>SUM(V224:V231)</f>
        <v>49.35</v>
      </c>
      <c r="W223" s="223"/>
      <c r="X223" s="223"/>
      <c r="Y223" s="223"/>
      <c r="AG223" t="s">
        <v>288</v>
      </c>
    </row>
    <row r="224" spans="1:60" ht="33.75" outlineLevel="1" x14ac:dyDescent="0.2">
      <c r="A224" s="231">
        <v>41</v>
      </c>
      <c r="B224" s="232" t="s">
        <v>3488</v>
      </c>
      <c r="C224" s="250" t="s">
        <v>3489</v>
      </c>
      <c r="D224" s="233" t="s">
        <v>310</v>
      </c>
      <c r="E224" s="234">
        <v>220.3065</v>
      </c>
      <c r="F224" s="235"/>
      <c r="G224" s="236">
        <f>ROUND(E224*F224,2)</f>
        <v>0</v>
      </c>
      <c r="H224" s="235"/>
      <c r="I224" s="236">
        <f>ROUND(E224*H224,2)</f>
        <v>0</v>
      </c>
      <c r="J224" s="235"/>
      <c r="K224" s="236">
        <f>ROUND(E224*J224,2)</f>
        <v>0</v>
      </c>
      <c r="L224" s="236">
        <v>21</v>
      </c>
      <c r="M224" s="236">
        <f>G224*(1+L224/100)</f>
        <v>0</v>
      </c>
      <c r="N224" s="234">
        <v>2.4199999999999998E-3</v>
      </c>
      <c r="O224" s="234">
        <f>ROUND(E224*N224,2)</f>
        <v>0.53</v>
      </c>
      <c r="P224" s="234">
        <v>0</v>
      </c>
      <c r="Q224" s="234">
        <f>ROUND(E224*P224,2)</f>
        <v>0</v>
      </c>
      <c r="R224" s="236" t="s">
        <v>423</v>
      </c>
      <c r="S224" s="236" t="s">
        <v>293</v>
      </c>
      <c r="T224" s="237" t="s">
        <v>294</v>
      </c>
      <c r="U224" s="220">
        <v>0.22400999999999999</v>
      </c>
      <c r="V224" s="220">
        <f>ROUND(E224*U224,2)</f>
        <v>49.35</v>
      </c>
      <c r="W224" s="220"/>
      <c r="X224" s="220" t="s">
        <v>295</v>
      </c>
      <c r="Y224" s="220" t="s">
        <v>296</v>
      </c>
      <c r="Z224" s="210"/>
      <c r="AA224" s="210"/>
      <c r="AB224" s="210"/>
      <c r="AC224" s="210"/>
      <c r="AD224" s="210"/>
      <c r="AE224" s="210"/>
      <c r="AF224" s="210"/>
      <c r="AG224" s="210" t="s">
        <v>297</v>
      </c>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2" x14ac:dyDescent="0.2">
      <c r="A225" s="217"/>
      <c r="B225" s="218"/>
      <c r="C225" s="251" t="s">
        <v>763</v>
      </c>
      <c r="D225" s="239"/>
      <c r="E225" s="239"/>
      <c r="F225" s="239"/>
      <c r="G225" s="239"/>
      <c r="H225" s="220"/>
      <c r="I225" s="220"/>
      <c r="J225" s="220"/>
      <c r="K225" s="220"/>
      <c r="L225" s="220"/>
      <c r="M225" s="220"/>
      <c r="N225" s="219"/>
      <c r="O225" s="219"/>
      <c r="P225" s="219"/>
      <c r="Q225" s="219"/>
      <c r="R225" s="220"/>
      <c r="S225" s="220"/>
      <c r="T225" s="220"/>
      <c r="U225" s="220"/>
      <c r="V225" s="220"/>
      <c r="W225" s="220"/>
      <c r="X225" s="220"/>
      <c r="Y225" s="220"/>
      <c r="Z225" s="210"/>
      <c r="AA225" s="210"/>
      <c r="AB225" s="210"/>
      <c r="AC225" s="210"/>
      <c r="AD225" s="210"/>
      <c r="AE225" s="210"/>
      <c r="AF225" s="210"/>
      <c r="AG225" s="210" t="s">
        <v>299</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2" x14ac:dyDescent="0.2">
      <c r="A226" s="217"/>
      <c r="B226" s="218"/>
      <c r="C226" s="252" t="s">
        <v>763</v>
      </c>
      <c r="D226" s="240"/>
      <c r="E226" s="240"/>
      <c r="F226" s="240"/>
      <c r="G226" s="240"/>
      <c r="H226" s="220"/>
      <c r="I226" s="220"/>
      <c r="J226" s="220"/>
      <c r="K226" s="220"/>
      <c r="L226" s="220"/>
      <c r="M226" s="220"/>
      <c r="N226" s="219"/>
      <c r="O226" s="219"/>
      <c r="P226" s="219"/>
      <c r="Q226" s="219"/>
      <c r="R226" s="220"/>
      <c r="S226" s="220"/>
      <c r="T226" s="220"/>
      <c r="U226" s="220"/>
      <c r="V226" s="220"/>
      <c r="W226" s="220"/>
      <c r="X226" s="220"/>
      <c r="Y226" s="220"/>
      <c r="Z226" s="210"/>
      <c r="AA226" s="210"/>
      <c r="AB226" s="210"/>
      <c r="AC226" s="210"/>
      <c r="AD226" s="210"/>
      <c r="AE226" s="210"/>
      <c r="AF226" s="210"/>
      <c r="AG226" s="210" t="s">
        <v>300</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outlineLevel="3" x14ac:dyDescent="0.2">
      <c r="A227" s="217"/>
      <c r="B227" s="218"/>
      <c r="C227" s="252" t="s">
        <v>763</v>
      </c>
      <c r="D227" s="240"/>
      <c r="E227" s="240"/>
      <c r="F227" s="240"/>
      <c r="G227" s="240"/>
      <c r="H227" s="220"/>
      <c r="I227" s="220"/>
      <c r="J227" s="220"/>
      <c r="K227" s="220"/>
      <c r="L227" s="220"/>
      <c r="M227" s="220"/>
      <c r="N227" s="219"/>
      <c r="O227" s="219"/>
      <c r="P227" s="219"/>
      <c r="Q227" s="219"/>
      <c r="R227" s="220"/>
      <c r="S227" s="220"/>
      <c r="T227" s="220"/>
      <c r="U227" s="220"/>
      <c r="V227" s="220"/>
      <c r="W227" s="220"/>
      <c r="X227" s="220"/>
      <c r="Y227" s="220"/>
      <c r="Z227" s="210"/>
      <c r="AA227" s="210"/>
      <c r="AB227" s="210"/>
      <c r="AC227" s="210"/>
      <c r="AD227" s="210"/>
      <c r="AE227" s="210"/>
      <c r="AF227" s="210"/>
      <c r="AG227" s="210" t="s">
        <v>300</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2" x14ac:dyDescent="0.2">
      <c r="A228" s="217"/>
      <c r="B228" s="218"/>
      <c r="C228" s="253" t="s">
        <v>3490</v>
      </c>
      <c r="D228" s="221"/>
      <c r="E228" s="222"/>
      <c r="F228" s="220"/>
      <c r="G228" s="220"/>
      <c r="H228" s="220"/>
      <c r="I228" s="220"/>
      <c r="J228" s="220"/>
      <c r="K228" s="220"/>
      <c r="L228" s="220"/>
      <c r="M228" s="220"/>
      <c r="N228" s="219"/>
      <c r="O228" s="219"/>
      <c r="P228" s="219"/>
      <c r="Q228" s="219"/>
      <c r="R228" s="220"/>
      <c r="S228" s="220"/>
      <c r="T228" s="220"/>
      <c r="U228" s="220"/>
      <c r="V228" s="220"/>
      <c r="W228" s="220"/>
      <c r="X228" s="220"/>
      <c r="Y228" s="220"/>
      <c r="Z228" s="210"/>
      <c r="AA228" s="210"/>
      <c r="AB228" s="210"/>
      <c r="AC228" s="210"/>
      <c r="AD228" s="210"/>
      <c r="AE228" s="210"/>
      <c r="AF228" s="210"/>
      <c r="AG228" s="210" t="s">
        <v>314</v>
      </c>
      <c r="AH228" s="210">
        <v>0</v>
      </c>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3" x14ac:dyDescent="0.2">
      <c r="A229" s="217"/>
      <c r="B229" s="218"/>
      <c r="C229" s="253" t="s">
        <v>3491</v>
      </c>
      <c r="D229" s="221"/>
      <c r="E229" s="222"/>
      <c r="F229" s="220"/>
      <c r="G229" s="220"/>
      <c r="H229" s="220"/>
      <c r="I229" s="220"/>
      <c r="J229" s="220"/>
      <c r="K229" s="220"/>
      <c r="L229" s="220"/>
      <c r="M229" s="220"/>
      <c r="N229" s="219"/>
      <c r="O229" s="219"/>
      <c r="P229" s="219"/>
      <c r="Q229" s="219"/>
      <c r="R229" s="220"/>
      <c r="S229" s="220"/>
      <c r="T229" s="220"/>
      <c r="U229" s="220"/>
      <c r="V229" s="220"/>
      <c r="W229" s="220"/>
      <c r="X229" s="220"/>
      <c r="Y229" s="220"/>
      <c r="Z229" s="210"/>
      <c r="AA229" s="210"/>
      <c r="AB229" s="210"/>
      <c r="AC229" s="210"/>
      <c r="AD229" s="210"/>
      <c r="AE229" s="210"/>
      <c r="AF229" s="210"/>
      <c r="AG229" s="210" t="s">
        <v>314</v>
      </c>
      <c r="AH229" s="210">
        <v>0</v>
      </c>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3" x14ac:dyDescent="0.2">
      <c r="A230" s="217"/>
      <c r="B230" s="218"/>
      <c r="C230" s="253" t="s">
        <v>3492</v>
      </c>
      <c r="D230" s="221"/>
      <c r="E230" s="222"/>
      <c r="F230" s="220"/>
      <c r="G230" s="220"/>
      <c r="H230" s="220"/>
      <c r="I230" s="220"/>
      <c r="J230" s="220"/>
      <c r="K230" s="220"/>
      <c r="L230" s="220"/>
      <c r="M230" s="220"/>
      <c r="N230" s="219"/>
      <c r="O230" s="219"/>
      <c r="P230" s="219"/>
      <c r="Q230" s="219"/>
      <c r="R230" s="220"/>
      <c r="S230" s="220"/>
      <c r="T230" s="220"/>
      <c r="U230" s="220"/>
      <c r="V230" s="220"/>
      <c r="W230" s="220"/>
      <c r="X230" s="220"/>
      <c r="Y230" s="220"/>
      <c r="Z230" s="210"/>
      <c r="AA230" s="210"/>
      <c r="AB230" s="210"/>
      <c r="AC230" s="210"/>
      <c r="AD230" s="210"/>
      <c r="AE230" s="210"/>
      <c r="AF230" s="210"/>
      <c r="AG230" s="210" t="s">
        <v>314</v>
      </c>
      <c r="AH230" s="210">
        <v>0</v>
      </c>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outlineLevel="3" x14ac:dyDescent="0.2">
      <c r="A231" s="217"/>
      <c r="B231" s="218"/>
      <c r="C231" s="253" t="s">
        <v>3493</v>
      </c>
      <c r="D231" s="221"/>
      <c r="E231" s="222">
        <v>220.31</v>
      </c>
      <c r="F231" s="220"/>
      <c r="G231" s="220"/>
      <c r="H231" s="220"/>
      <c r="I231" s="220"/>
      <c r="J231" s="220"/>
      <c r="K231" s="220"/>
      <c r="L231" s="220"/>
      <c r="M231" s="220"/>
      <c r="N231" s="219"/>
      <c r="O231" s="219"/>
      <c r="P231" s="219"/>
      <c r="Q231" s="219"/>
      <c r="R231" s="220"/>
      <c r="S231" s="220"/>
      <c r="T231" s="220"/>
      <c r="U231" s="220"/>
      <c r="V231" s="220"/>
      <c r="W231" s="220"/>
      <c r="X231" s="220"/>
      <c r="Y231" s="220"/>
      <c r="Z231" s="210"/>
      <c r="AA231" s="210"/>
      <c r="AB231" s="210"/>
      <c r="AC231" s="210"/>
      <c r="AD231" s="210"/>
      <c r="AE231" s="210"/>
      <c r="AF231" s="210"/>
      <c r="AG231" s="210" t="s">
        <v>314</v>
      </c>
      <c r="AH231" s="210">
        <v>0</v>
      </c>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x14ac:dyDescent="0.2">
      <c r="A232" s="224" t="s">
        <v>287</v>
      </c>
      <c r="B232" s="225" t="s">
        <v>170</v>
      </c>
      <c r="C232" s="249" t="s">
        <v>171</v>
      </c>
      <c r="D232" s="226"/>
      <c r="E232" s="227"/>
      <c r="F232" s="228"/>
      <c r="G232" s="228">
        <f>SUMIF(AG233:AG281,"&lt;&gt;NOR",G233:G281)</f>
        <v>0</v>
      </c>
      <c r="H232" s="228"/>
      <c r="I232" s="228">
        <f>SUM(I233:I281)</f>
        <v>0</v>
      </c>
      <c r="J232" s="228"/>
      <c r="K232" s="228">
        <f>SUM(K233:K281)</f>
        <v>0</v>
      </c>
      <c r="L232" s="228"/>
      <c r="M232" s="228">
        <f>SUM(M233:M281)</f>
        <v>0</v>
      </c>
      <c r="N232" s="227"/>
      <c r="O232" s="227">
        <f>SUM(O233:O281)</f>
        <v>29.36</v>
      </c>
      <c r="P232" s="227"/>
      <c r="Q232" s="227">
        <f>SUM(Q233:Q281)</f>
        <v>0</v>
      </c>
      <c r="R232" s="228"/>
      <c r="S232" s="228"/>
      <c r="T232" s="229"/>
      <c r="U232" s="223"/>
      <c r="V232" s="223">
        <f>SUM(V233:V281)</f>
        <v>616.46</v>
      </c>
      <c r="W232" s="223"/>
      <c r="X232" s="223"/>
      <c r="Y232" s="223"/>
      <c r="AG232" t="s">
        <v>288</v>
      </c>
    </row>
    <row r="233" spans="1:60" ht="22.5" outlineLevel="1" x14ac:dyDescent="0.2">
      <c r="A233" s="231">
        <v>42</v>
      </c>
      <c r="B233" s="232" t="s">
        <v>761</v>
      </c>
      <c r="C233" s="250" t="s">
        <v>762</v>
      </c>
      <c r="D233" s="233" t="s">
        <v>310</v>
      </c>
      <c r="E233" s="234">
        <v>198.54</v>
      </c>
      <c r="F233" s="235"/>
      <c r="G233" s="236">
        <f>ROUND(E233*F233,2)</f>
        <v>0</v>
      </c>
      <c r="H233" s="235"/>
      <c r="I233" s="236">
        <f>ROUND(E233*H233,2)</f>
        <v>0</v>
      </c>
      <c r="J233" s="235"/>
      <c r="K233" s="236">
        <f>ROUND(E233*J233,2)</f>
        <v>0</v>
      </c>
      <c r="L233" s="236">
        <v>21</v>
      </c>
      <c r="M233" s="236">
        <f>G233*(1+L233/100)</f>
        <v>0</v>
      </c>
      <c r="N233" s="234">
        <v>2.9999999999999997E-4</v>
      </c>
      <c r="O233" s="234">
        <f>ROUND(E233*N233,2)</f>
        <v>0.06</v>
      </c>
      <c r="P233" s="234">
        <v>0</v>
      </c>
      <c r="Q233" s="234">
        <f>ROUND(E233*P233,2)</f>
        <v>0</v>
      </c>
      <c r="R233" s="236" t="s">
        <v>423</v>
      </c>
      <c r="S233" s="236" t="s">
        <v>293</v>
      </c>
      <c r="T233" s="237" t="s">
        <v>294</v>
      </c>
      <c r="U233" s="220">
        <v>8.8999999999999996E-2</v>
      </c>
      <c r="V233" s="220">
        <f>ROUND(E233*U233,2)</f>
        <v>17.670000000000002</v>
      </c>
      <c r="W233" s="220"/>
      <c r="X233" s="220" t="s">
        <v>295</v>
      </c>
      <c r="Y233" s="220" t="s">
        <v>296</v>
      </c>
      <c r="Z233" s="210"/>
      <c r="AA233" s="210"/>
      <c r="AB233" s="210"/>
      <c r="AC233" s="210"/>
      <c r="AD233" s="210"/>
      <c r="AE233" s="210"/>
      <c r="AF233" s="210"/>
      <c r="AG233" s="210" t="s">
        <v>297</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2" x14ac:dyDescent="0.2">
      <c r="A234" s="217"/>
      <c r="B234" s="218"/>
      <c r="C234" s="255" t="s">
        <v>763</v>
      </c>
      <c r="D234" s="248"/>
      <c r="E234" s="248"/>
      <c r="F234" s="248"/>
      <c r="G234" s="248"/>
      <c r="H234" s="220"/>
      <c r="I234" s="220"/>
      <c r="J234" s="220"/>
      <c r="K234" s="220"/>
      <c r="L234" s="220"/>
      <c r="M234" s="220"/>
      <c r="N234" s="219"/>
      <c r="O234" s="219"/>
      <c r="P234" s="219"/>
      <c r="Q234" s="219"/>
      <c r="R234" s="220"/>
      <c r="S234" s="220"/>
      <c r="T234" s="220"/>
      <c r="U234" s="220"/>
      <c r="V234" s="220"/>
      <c r="W234" s="220"/>
      <c r="X234" s="220"/>
      <c r="Y234" s="220"/>
      <c r="Z234" s="210"/>
      <c r="AA234" s="210"/>
      <c r="AB234" s="210"/>
      <c r="AC234" s="210"/>
      <c r="AD234" s="210"/>
      <c r="AE234" s="210"/>
      <c r="AF234" s="210"/>
      <c r="AG234" s="210" t="s">
        <v>300</v>
      </c>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3" x14ac:dyDescent="0.2">
      <c r="A235" s="217"/>
      <c r="B235" s="218"/>
      <c r="C235" s="252" t="s">
        <v>763</v>
      </c>
      <c r="D235" s="240"/>
      <c r="E235" s="240"/>
      <c r="F235" s="240"/>
      <c r="G235" s="240"/>
      <c r="H235" s="220"/>
      <c r="I235" s="220"/>
      <c r="J235" s="220"/>
      <c r="K235" s="220"/>
      <c r="L235" s="220"/>
      <c r="M235" s="220"/>
      <c r="N235" s="219"/>
      <c r="O235" s="219"/>
      <c r="P235" s="219"/>
      <c r="Q235" s="219"/>
      <c r="R235" s="220"/>
      <c r="S235" s="220"/>
      <c r="T235" s="220"/>
      <c r="U235" s="220"/>
      <c r="V235" s="220"/>
      <c r="W235" s="220"/>
      <c r="X235" s="220"/>
      <c r="Y235" s="220"/>
      <c r="Z235" s="210"/>
      <c r="AA235" s="210"/>
      <c r="AB235" s="210"/>
      <c r="AC235" s="210"/>
      <c r="AD235" s="210"/>
      <c r="AE235" s="210"/>
      <c r="AF235" s="210"/>
      <c r="AG235" s="210" t="s">
        <v>300</v>
      </c>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ht="22.5" outlineLevel="1" x14ac:dyDescent="0.2">
      <c r="A236" s="231">
        <v>43</v>
      </c>
      <c r="B236" s="232" t="s">
        <v>3494</v>
      </c>
      <c r="C236" s="250" t="s">
        <v>3495</v>
      </c>
      <c r="D236" s="233" t="s">
        <v>310</v>
      </c>
      <c r="E236" s="234">
        <v>154.3485</v>
      </c>
      <c r="F236" s="235"/>
      <c r="G236" s="236">
        <f>ROUND(E236*F236,2)</f>
        <v>0</v>
      </c>
      <c r="H236" s="235"/>
      <c r="I236" s="236">
        <f>ROUND(E236*H236,2)</f>
        <v>0</v>
      </c>
      <c r="J236" s="235"/>
      <c r="K236" s="236">
        <f>ROUND(E236*J236,2)</f>
        <v>0</v>
      </c>
      <c r="L236" s="236">
        <v>21</v>
      </c>
      <c r="M236" s="236">
        <f>G236*(1+L236/100)</f>
        <v>0</v>
      </c>
      <c r="N236" s="234">
        <v>2.9999999999999997E-4</v>
      </c>
      <c r="O236" s="234">
        <f>ROUND(E236*N236,2)</f>
        <v>0.05</v>
      </c>
      <c r="P236" s="234">
        <v>0</v>
      </c>
      <c r="Q236" s="234">
        <f>ROUND(E236*P236,2)</f>
        <v>0</v>
      </c>
      <c r="R236" s="236" t="s">
        <v>423</v>
      </c>
      <c r="S236" s="236" t="s">
        <v>293</v>
      </c>
      <c r="T236" s="237" t="s">
        <v>294</v>
      </c>
      <c r="U236" s="220">
        <v>7.0000000000000007E-2</v>
      </c>
      <c r="V236" s="220">
        <f>ROUND(E236*U236,2)</f>
        <v>10.8</v>
      </c>
      <c r="W236" s="220"/>
      <c r="X236" s="220" t="s">
        <v>295</v>
      </c>
      <c r="Y236" s="220" t="s">
        <v>296</v>
      </c>
      <c r="Z236" s="210"/>
      <c r="AA236" s="210"/>
      <c r="AB236" s="210"/>
      <c r="AC236" s="210"/>
      <c r="AD236" s="210"/>
      <c r="AE236" s="210"/>
      <c r="AF236" s="210"/>
      <c r="AG236" s="210" t="s">
        <v>297</v>
      </c>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outlineLevel="2" x14ac:dyDescent="0.2">
      <c r="A237" s="217"/>
      <c r="B237" s="218"/>
      <c r="C237" s="251" t="s">
        <v>763</v>
      </c>
      <c r="D237" s="239"/>
      <c r="E237" s="239"/>
      <c r="F237" s="239"/>
      <c r="G237" s="239"/>
      <c r="H237" s="220"/>
      <c r="I237" s="220"/>
      <c r="J237" s="220"/>
      <c r="K237" s="220"/>
      <c r="L237" s="220"/>
      <c r="M237" s="220"/>
      <c r="N237" s="219"/>
      <c r="O237" s="219"/>
      <c r="P237" s="219"/>
      <c r="Q237" s="219"/>
      <c r="R237" s="220"/>
      <c r="S237" s="220"/>
      <c r="T237" s="220"/>
      <c r="U237" s="220"/>
      <c r="V237" s="220"/>
      <c r="W237" s="220"/>
      <c r="X237" s="220"/>
      <c r="Y237" s="220"/>
      <c r="Z237" s="210"/>
      <c r="AA237" s="210"/>
      <c r="AB237" s="210"/>
      <c r="AC237" s="210"/>
      <c r="AD237" s="210"/>
      <c r="AE237" s="210"/>
      <c r="AF237" s="210"/>
      <c r="AG237" s="210" t="s">
        <v>299</v>
      </c>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2" x14ac:dyDescent="0.2">
      <c r="A238" s="217"/>
      <c r="B238" s="218"/>
      <c r="C238" s="252" t="s">
        <v>763</v>
      </c>
      <c r="D238" s="240"/>
      <c r="E238" s="240"/>
      <c r="F238" s="240"/>
      <c r="G238" s="240"/>
      <c r="H238" s="220"/>
      <c r="I238" s="220"/>
      <c r="J238" s="220"/>
      <c r="K238" s="220"/>
      <c r="L238" s="220"/>
      <c r="M238" s="220"/>
      <c r="N238" s="219"/>
      <c r="O238" s="219"/>
      <c r="P238" s="219"/>
      <c r="Q238" s="219"/>
      <c r="R238" s="220"/>
      <c r="S238" s="220"/>
      <c r="T238" s="220"/>
      <c r="U238" s="220"/>
      <c r="V238" s="220"/>
      <c r="W238" s="220"/>
      <c r="X238" s="220"/>
      <c r="Y238" s="220"/>
      <c r="Z238" s="210"/>
      <c r="AA238" s="210"/>
      <c r="AB238" s="210"/>
      <c r="AC238" s="210"/>
      <c r="AD238" s="210"/>
      <c r="AE238" s="210"/>
      <c r="AF238" s="210"/>
      <c r="AG238" s="210" t="s">
        <v>300</v>
      </c>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2" x14ac:dyDescent="0.2">
      <c r="A239" s="217"/>
      <c r="B239" s="218"/>
      <c r="C239" s="253" t="s">
        <v>3496</v>
      </c>
      <c r="D239" s="221"/>
      <c r="E239" s="222"/>
      <c r="F239" s="220"/>
      <c r="G239" s="220"/>
      <c r="H239" s="220"/>
      <c r="I239" s="220"/>
      <c r="J239" s="220"/>
      <c r="K239" s="220"/>
      <c r="L239" s="220"/>
      <c r="M239" s="220"/>
      <c r="N239" s="219"/>
      <c r="O239" s="219"/>
      <c r="P239" s="219"/>
      <c r="Q239" s="219"/>
      <c r="R239" s="220"/>
      <c r="S239" s="220"/>
      <c r="T239" s="220"/>
      <c r="U239" s="220"/>
      <c r="V239" s="220"/>
      <c r="W239" s="220"/>
      <c r="X239" s="220"/>
      <c r="Y239" s="220"/>
      <c r="Z239" s="210"/>
      <c r="AA239" s="210"/>
      <c r="AB239" s="210"/>
      <c r="AC239" s="210"/>
      <c r="AD239" s="210"/>
      <c r="AE239" s="210"/>
      <c r="AF239" s="210"/>
      <c r="AG239" s="210" t="s">
        <v>314</v>
      </c>
      <c r="AH239" s="210">
        <v>0</v>
      </c>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3" x14ac:dyDescent="0.2">
      <c r="A240" s="217"/>
      <c r="B240" s="218"/>
      <c r="C240" s="253" t="s">
        <v>3497</v>
      </c>
      <c r="D240" s="221"/>
      <c r="E240" s="222"/>
      <c r="F240" s="220"/>
      <c r="G240" s="220"/>
      <c r="H240" s="220"/>
      <c r="I240" s="220"/>
      <c r="J240" s="220"/>
      <c r="K240" s="220"/>
      <c r="L240" s="220"/>
      <c r="M240" s="220"/>
      <c r="N240" s="219"/>
      <c r="O240" s="219"/>
      <c r="P240" s="219"/>
      <c r="Q240" s="219"/>
      <c r="R240" s="220"/>
      <c r="S240" s="220"/>
      <c r="T240" s="220"/>
      <c r="U240" s="220"/>
      <c r="V240" s="220"/>
      <c r="W240" s="220"/>
      <c r="X240" s="220"/>
      <c r="Y240" s="220"/>
      <c r="Z240" s="210"/>
      <c r="AA240" s="210"/>
      <c r="AB240" s="210"/>
      <c r="AC240" s="210"/>
      <c r="AD240" s="210"/>
      <c r="AE240" s="210"/>
      <c r="AF240" s="210"/>
      <c r="AG240" s="210" t="s">
        <v>314</v>
      </c>
      <c r="AH240" s="210">
        <v>0</v>
      </c>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3" x14ac:dyDescent="0.2">
      <c r="A241" s="217"/>
      <c r="B241" s="218"/>
      <c r="C241" s="253" t="s">
        <v>3498</v>
      </c>
      <c r="D241" s="221"/>
      <c r="E241" s="222"/>
      <c r="F241" s="220"/>
      <c r="G241" s="220"/>
      <c r="H241" s="220"/>
      <c r="I241" s="220"/>
      <c r="J241" s="220"/>
      <c r="K241" s="220"/>
      <c r="L241" s="220"/>
      <c r="M241" s="220"/>
      <c r="N241" s="219"/>
      <c r="O241" s="219"/>
      <c r="P241" s="219"/>
      <c r="Q241" s="219"/>
      <c r="R241" s="220"/>
      <c r="S241" s="220"/>
      <c r="T241" s="220"/>
      <c r="U241" s="220"/>
      <c r="V241" s="220"/>
      <c r="W241" s="220"/>
      <c r="X241" s="220"/>
      <c r="Y241" s="220"/>
      <c r="Z241" s="210"/>
      <c r="AA241" s="210"/>
      <c r="AB241" s="210"/>
      <c r="AC241" s="210"/>
      <c r="AD241" s="210"/>
      <c r="AE241" s="210"/>
      <c r="AF241" s="210"/>
      <c r="AG241" s="210" t="s">
        <v>314</v>
      </c>
      <c r="AH241" s="210">
        <v>0</v>
      </c>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3" x14ac:dyDescent="0.2">
      <c r="A242" s="217"/>
      <c r="B242" s="218"/>
      <c r="C242" s="253" t="s">
        <v>3499</v>
      </c>
      <c r="D242" s="221"/>
      <c r="E242" s="222"/>
      <c r="F242" s="220"/>
      <c r="G242" s="220"/>
      <c r="H242" s="220"/>
      <c r="I242" s="220"/>
      <c r="J242" s="220"/>
      <c r="K242" s="220"/>
      <c r="L242" s="220"/>
      <c r="M242" s="220"/>
      <c r="N242" s="219"/>
      <c r="O242" s="219"/>
      <c r="P242" s="219"/>
      <c r="Q242" s="219"/>
      <c r="R242" s="220"/>
      <c r="S242" s="220"/>
      <c r="T242" s="220"/>
      <c r="U242" s="220"/>
      <c r="V242" s="220"/>
      <c r="W242" s="220"/>
      <c r="X242" s="220"/>
      <c r="Y242" s="220"/>
      <c r="Z242" s="210"/>
      <c r="AA242" s="210"/>
      <c r="AB242" s="210"/>
      <c r="AC242" s="210"/>
      <c r="AD242" s="210"/>
      <c r="AE242" s="210"/>
      <c r="AF242" s="210"/>
      <c r="AG242" s="210" t="s">
        <v>314</v>
      </c>
      <c r="AH242" s="210">
        <v>0</v>
      </c>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3" x14ac:dyDescent="0.2">
      <c r="A243" s="217"/>
      <c r="B243" s="218"/>
      <c r="C243" s="253" t="s">
        <v>3500</v>
      </c>
      <c r="D243" s="221"/>
      <c r="E243" s="222"/>
      <c r="F243" s="220"/>
      <c r="G243" s="220"/>
      <c r="H243" s="220"/>
      <c r="I243" s="220"/>
      <c r="J243" s="220"/>
      <c r="K243" s="220"/>
      <c r="L243" s="220"/>
      <c r="M243" s="220"/>
      <c r="N243" s="219"/>
      <c r="O243" s="219"/>
      <c r="P243" s="219"/>
      <c r="Q243" s="219"/>
      <c r="R243" s="220"/>
      <c r="S243" s="220"/>
      <c r="T243" s="220"/>
      <c r="U243" s="220"/>
      <c r="V243" s="220"/>
      <c r="W243" s="220"/>
      <c r="X243" s="220"/>
      <c r="Y243" s="220"/>
      <c r="Z243" s="210"/>
      <c r="AA243" s="210"/>
      <c r="AB243" s="210"/>
      <c r="AC243" s="210"/>
      <c r="AD243" s="210"/>
      <c r="AE243" s="210"/>
      <c r="AF243" s="210"/>
      <c r="AG243" s="210" t="s">
        <v>314</v>
      </c>
      <c r="AH243" s="210">
        <v>0</v>
      </c>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3" x14ac:dyDescent="0.2">
      <c r="A244" s="217"/>
      <c r="B244" s="218"/>
      <c r="C244" s="253" t="s">
        <v>3501</v>
      </c>
      <c r="D244" s="221"/>
      <c r="E244" s="222"/>
      <c r="F244" s="220"/>
      <c r="G244" s="220"/>
      <c r="H244" s="220"/>
      <c r="I244" s="220"/>
      <c r="J244" s="220"/>
      <c r="K244" s="220"/>
      <c r="L244" s="220"/>
      <c r="M244" s="220"/>
      <c r="N244" s="219"/>
      <c r="O244" s="219"/>
      <c r="P244" s="219"/>
      <c r="Q244" s="219"/>
      <c r="R244" s="220"/>
      <c r="S244" s="220"/>
      <c r="T244" s="220"/>
      <c r="U244" s="220"/>
      <c r="V244" s="220"/>
      <c r="W244" s="220"/>
      <c r="X244" s="220"/>
      <c r="Y244" s="220"/>
      <c r="Z244" s="210"/>
      <c r="AA244" s="210"/>
      <c r="AB244" s="210"/>
      <c r="AC244" s="210"/>
      <c r="AD244" s="210"/>
      <c r="AE244" s="210"/>
      <c r="AF244" s="210"/>
      <c r="AG244" s="210" t="s">
        <v>314</v>
      </c>
      <c r="AH244" s="210">
        <v>0</v>
      </c>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outlineLevel="3" x14ac:dyDescent="0.2">
      <c r="A245" s="217"/>
      <c r="B245" s="218"/>
      <c r="C245" s="253" t="s">
        <v>3502</v>
      </c>
      <c r="D245" s="221"/>
      <c r="E245" s="222"/>
      <c r="F245" s="220"/>
      <c r="G245" s="220"/>
      <c r="H245" s="220"/>
      <c r="I245" s="220"/>
      <c r="J245" s="220"/>
      <c r="K245" s="220"/>
      <c r="L245" s="220"/>
      <c r="M245" s="220"/>
      <c r="N245" s="219"/>
      <c r="O245" s="219"/>
      <c r="P245" s="219"/>
      <c r="Q245" s="219"/>
      <c r="R245" s="220"/>
      <c r="S245" s="220"/>
      <c r="T245" s="220"/>
      <c r="U245" s="220"/>
      <c r="V245" s="220"/>
      <c r="W245" s="220"/>
      <c r="X245" s="220"/>
      <c r="Y245" s="220"/>
      <c r="Z245" s="210"/>
      <c r="AA245" s="210"/>
      <c r="AB245" s="210"/>
      <c r="AC245" s="210"/>
      <c r="AD245" s="210"/>
      <c r="AE245" s="210"/>
      <c r="AF245" s="210"/>
      <c r="AG245" s="210" t="s">
        <v>314</v>
      </c>
      <c r="AH245" s="210">
        <v>0</v>
      </c>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3" x14ac:dyDescent="0.2">
      <c r="A246" s="217"/>
      <c r="B246" s="218"/>
      <c r="C246" s="253" t="s">
        <v>3503</v>
      </c>
      <c r="D246" s="221"/>
      <c r="E246" s="222"/>
      <c r="F246" s="220"/>
      <c r="G246" s="220"/>
      <c r="H246" s="220"/>
      <c r="I246" s="220"/>
      <c r="J246" s="220"/>
      <c r="K246" s="220"/>
      <c r="L246" s="220"/>
      <c r="M246" s="220"/>
      <c r="N246" s="219"/>
      <c r="O246" s="219"/>
      <c r="P246" s="219"/>
      <c r="Q246" s="219"/>
      <c r="R246" s="220"/>
      <c r="S246" s="220"/>
      <c r="T246" s="220"/>
      <c r="U246" s="220"/>
      <c r="V246" s="220"/>
      <c r="W246" s="220"/>
      <c r="X246" s="220"/>
      <c r="Y246" s="220"/>
      <c r="Z246" s="210"/>
      <c r="AA246" s="210"/>
      <c r="AB246" s="210"/>
      <c r="AC246" s="210"/>
      <c r="AD246" s="210"/>
      <c r="AE246" s="210"/>
      <c r="AF246" s="210"/>
      <c r="AG246" s="210" t="s">
        <v>314</v>
      </c>
      <c r="AH246" s="210">
        <v>0</v>
      </c>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3" x14ac:dyDescent="0.2">
      <c r="A247" s="217"/>
      <c r="B247" s="218"/>
      <c r="C247" s="253" t="s">
        <v>3504</v>
      </c>
      <c r="D247" s="221"/>
      <c r="E247" s="222"/>
      <c r="F247" s="220"/>
      <c r="G247" s="220"/>
      <c r="H247" s="220"/>
      <c r="I247" s="220"/>
      <c r="J247" s="220"/>
      <c r="K247" s="220"/>
      <c r="L247" s="220"/>
      <c r="M247" s="220"/>
      <c r="N247" s="219"/>
      <c r="O247" s="219"/>
      <c r="P247" s="219"/>
      <c r="Q247" s="219"/>
      <c r="R247" s="220"/>
      <c r="S247" s="220"/>
      <c r="T247" s="220"/>
      <c r="U247" s="220"/>
      <c r="V247" s="220"/>
      <c r="W247" s="220"/>
      <c r="X247" s="220"/>
      <c r="Y247" s="220"/>
      <c r="Z247" s="210"/>
      <c r="AA247" s="210"/>
      <c r="AB247" s="210"/>
      <c r="AC247" s="210"/>
      <c r="AD247" s="210"/>
      <c r="AE247" s="210"/>
      <c r="AF247" s="210"/>
      <c r="AG247" s="210" t="s">
        <v>314</v>
      </c>
      <c r="AH247" s="210">
        <v>0</v>
      </c>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3" x14ac:dyDescent="0.2">
      <c r="A248" s="217"/>
      <c r="B248" s="218"/>
      <c r="C248" s="253" t="s">
        <v>3505</v>
      </c>
      <c r="D248" s="221"/>
      <c r="E248" s="222">
        <v>154.35</v>
      </c>
      <c r="F248" s="220"/>
      <c r="G248" s="220"/>
      <c r="H248" s="220"/>
      <c r="I248" s="220"/>
      <c r="J248" s="220"/>
      <c r="K248" s="220"/>
      <c r="L248" s="220"/>
      <c r="M248" s="220"/>
      <c r="N248" s="219"/>
      <c r="O248" s="219"/>
      <c r="P248" s="219"/>
      <c r="Q248" s="219"/>
      <c r="R248" s="220"/>
      <c r="S248" s="220"/>
      <c r="T248" s="220"/>
      <c r="U248" s="220"/>
      <c r="V248" s="220"/>
      <c r="W248" s="220"/>
      <c r="X248" s="220"/>
      <c r="Y248" s="220"/>
      <c r="Z248" s="210"/>
      <c r="AA248" s="210"/>
      <c r="AB248" s="210"/>
      <c r="AC248" s="210"/>
      <c r="AD248" s="210"/>
      <c r="AE248" s="210"/>
      <c r="AF248" s="210"/>
      <c r="AG248" s="210" t="s">
        <v>314</v>
      </c>
      <c r="AH248" s="210">
        <v>0</v>
      </c>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31">
        <v>44</v>
      </c>
      <c r="B249" s="232" t="s">
        <v>766</v>
      </c>
      <c r="C249" s="250" t="s">
        <v>767</v>
      </c>
      <c r="D249" s="233" t="s">
        <v>310</v>
      </c>
      <c r="E249" s="234">
        <v>32.450000000000003</v>
      </c>
      <c r="F249" s="235"/>
      <c r="G249" s="236">
        <f>ROUND(E249*F249,2)</f>
        <v>0</v>
      </c>
      <c r="H249" s="235"/>
      <c r="I249" s="236">
        <f>ROUND(E249*H249,2)</f>
        <v>0</v>
      </c>
      <c r="J249" s="235"/>
      <c r="K249" s="236">
        <f>ROUND(E249*J249,2)</f>
        <v>0</v>
      </c>
      <c r="L249" s="236">
        <v>21</v>
      </c>
      <c r="M249" s="236">
        <f>G249*(1+L249/100)</f>
        <v>0</v>
      </c>
      <c r="N249" s="234">
        <v>4.0000000000000003E-5</v>
      </c>
      <c r="O249" s="234">
        <f>ROUND(E249*N249,2)</f>
        <v>0</v>
      </c>
      <c r="P249" s="234">
        <v>0</v>
      </c>
      <c r="Q249" s="234">
        <f>ROUND(E249*P249,2)</f>
        <v>0</v>
      </c>
      <c r="R249" s="236" t="s">
        <v>423</v>
      </c>
      <c r="S249" s="236" t="s">
        <v>293</v>
      </c>
      <c r="T249" s="237" t="s">
        <v>294</v>
      </c>
      <c r="U249" s="220">
        <v>7.8E-2</v>
      </c>
      <c r="V249" s="220">
        <f>ROUND(E249*U249,2)</f>
        <v>2.5299999999999998</v>
      </c>
      <c r="W249" s="220"/>
      <c r="X249" s="220" t="s">
        <v>295</v>
      </c>
      <c r="Y249" s="220" t="s">
        <v>296</v>
      </c>
      <c r="Z249" s="210"/>
      <c r="AA249" s="210"/>
      <c r="AB249" s="210"/>
      <c r="AC249" s="210"/>
      <c r="AD249" s="210"/>
      <c r="AE249" s="210"/>
      <c r="AF249" s="210"/>
      <c r="AG249" s="210" t="s">
        <v>297</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ht="22.5" outlineLevel="2" x14ac:dyDescent="0.2">
      <c r="A250" s="217"/>
      <c r="B250" s="218"/>
      <c r="C250" s="251" t="s">
        <v>768</v>
      </c>
      <c r="D250" s="239"/>
      <c r="E250" s="239"/>
      <c r="F250" s="239"/>
      <c r="G250" s="239"/>
      <c r="H250" s="220"/>
      <c r="I250" s="220"/>
      <c r="J250" s="220"/>
      <c r="K250" s="220"/>
      <c r="L250" s="220"/>
      <c r="M250" s="220"/>
      <c r="N250" s="219"/>
      <c r="O250" s="219"/>
      <c r="P250" s="219"/>
      <c r="Q250" s="219"/>
      <c r="R250" s="220"/>
      <c r="S250" s="220"/>
      <c r="T250" s="220"/>
      <c r="U250" s="220"/>
      <c r="V250" s="220"/>
      <c r="W250" s="220"/>
      <c r="X250" s="220"/>
      <c r="Y250" s="220"/>
      <c r="Z250" s="210"/>
      <c r="AA250" s="210"/>
      <c r="AB250" s="210"/>
      <c r="AC250" s="210"/>
      <c r="AD250" s="210"/>
      <c r="AE250" s="210"/>
      <c r="AF250" s="210"/>
      <c r="AG250" s="210" t="s">
        <v>299</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38" t="str">
        <f>C250</f>
        <v>které se zřizují před úpravami povrchu, a obalení osazených dveřních zárubní před znečištěním při úpravách povrchu nástřikem plastických maltovin včetně pozdějšího odkrytí,</v>
      </c>
      <c r="BB250" s="210"/>
      <c r="BC250" s="210"/>
      <c r="BD250" s="210"/>
      <c r="BE250" s="210"/>
      <c r="BF250" s="210"/>
      <c r="BG250" s="210"/>
      <c r="BH250" s="210"/>
    </row>
    <row r="251" spans="1:60" ht="22.5" outlineLevel="2" x14ac:dyDescent="0.2">
      <c r="A251" s="217"/>
      <c r="B251" s="218"/>
      <c r="C251" s="252" t="s">
        <v>768</v>
      </c>
      <c r="D251" s="240"/>
      <c r="E251" s="240"/>
      <c r="F251" s="240"/>
      <c r="G251" s="240"/>
      <c r="H251" s="220"/>
      <c r="I251" s="220"/>
      <c r="J251" s="220"/>
      <c r="K251" s="220"/>
      <c r="L251" s="220"/>
      <c r="M251" s="220"/>
      <c r="N251" s="219"/>
      <c r="O251" s="219"/>
      <c r="P251" s="219"/>
      <c r="Q251" s="219"/>
      <c r="R251" s="220"/>
      <c r="S251" s="220"/>
      <c r="T251" s="220"/>
      <c r="U251" s="220"/>
      <c r="V251" s="220"/>
      <c r="W251" s="220"/>
      <c r="X251" s="220"/>
      <c r="Y251" s="220"/>
      <c r="Z251" s="210"/>
      <c r="AA251" s="210"/>
      <c r="AB251" s="210"/>
      <c r="AC251" s="210"/>
      <c r="AD251" s="210"/>
      <c r="AE251" s="210"/>
      <c r="AF251" s="210"/>
      <c r="AG251" s="210" t="s">
        <v>300</v>
      </c>
      <c r="AH251" s="210"/>
      <c r="AI251" s="210"/>
      <c r="AJ251" s="210"/>
      <c r="AK251" s="210"/>
      <c r="AL251" s="210"/>
      <c r="AM251" s="210"/>
      <c r="AN251" s="210"/>
      <c r="AO251" s="210"/>
      <c r="AP251" s="210"/>
      <c r="AQ251" s="210"/>
      <c r="AR251" s="210"/>
      <c r="AS251" s="210"/>
      <c r="AT251" s="210"/>
      <c r="AU251" s="210"/>
      <c r="AV251" s="210"/>
      <c r="AW251" s="210"/>
      <c r="AX251" s="210"/>
      <c r="AY251" s="210"/>
      <c r="AZ251" s="210"/>
      <c r="BA251" s="238" t="str">
        <f>C251</f>
        <v>které se zřizují před úpravami povrchu, a obalení osazených dveřních zárubní před znečištěním při úpravách povrchu nástřikem plastických maltovin včetně pozdějšího odkrytí,</v>
      </c>
      <c r="BB251" s="210"/>
      <c r="BC251" s="210"/>
      <c r="BD251" s="210"/>
      <c r="BE251" s="210"/>
      <c r="BF251" s="210"/>
      <c r="BG251" s="210"/>
      <c r="BH251" s="210"/>
    </row>
    <row r="252" spans="1:60" ht="22.5" outlineLevel="3" x14ac:dyDescent="0.2">
      <c r="A252" s="217"/>
      <c r="B252" s="218"/>
      <c r="C252" s="252" t="s">
        <v>768</v>
      </c>
      <c r="D252" s="240"/>
      <c r="E252" s="240"/>
      <c r="F252" s="240"/>
      <c r="G252" s="240"/>
      <c r="H252" s="220"/>
      <c r="I252" s="220"/>
      <c r="J252" s="220"/>
      <c r="K252" s="220"/>
      <c r="L252" s="220"/>
      <c r="M252" s="220"/>
      <c r="N252" s="219"/>
      <c r="O252" s="219"/>
      <c r="P252" s="219"/>
      <c r="Q252" s="219"/>
      <c r="R252" s="220"/>
      <c r="S252" s="220"/>
      <c r="T252" s="220"/>
      <c r="U252" s="220"/>
      <c r="V252" s="220"/>
      <c r="W252" s="220"/>
      <c r="X252" s="220"/>
      <c r="Y252" s="220"/>
      <c r="Z252" s="210"/>
      <c r="AA252" s="210"/>
      <c r="AB252" s="210"/>
      <c r="AC252" s="210"/>
      <c r="AD252" s="210"/>
      <c r="AE252" s="210"/>
      <c r="AF252" s="210"/>
      <c r="AG252" s="210" t="s">
        <v>300</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38" t="str">
        <f>C252</f>
        <v>které se zřizují před úpravami povrchu, a obalení osazených dveřních zárubní před znečištěním při úpravách povrchu nástřikem plastických maltovin včetně pozdějšího odkrytí,</v>
      </c>
      <c r="BB252" s="210"/>
      <c r="BC252" s="210"/>
      <c r="BD252" s="210"/>
      <c r="BE252" s="210"/>
      <c r="BF252" s="210"/>
      <c r="BG252" s="210"/>
      <c r="BH252" s="210"/>
    </row>
    <row r="253" spans="1:60" outlineLevel="2" x14ac:dyDescent="0.2">
      <c r="A253" s="217"/>
      <c r="B253" s="218"/>
      <c r="C253" s="253" t="s">
        <v>3506</v>
      </c>
      <c r="D253" s="221"/>
      <c r="E253" s="222"/>
      <c r="F253" s="220"/>
      <c r="G253" s="220"/>
      <c r="H253" s="220"/>
      <c r="I253" s="220"/>
      <c r="J253" s="220"/>
      <c r="K253" s="220"/>
      <c r="L253" s="220"/>
      <c r="M253" s="220"/>
      <c r="N253" s="219"/>
      <c r="O253" s="219"/>
      <c r="P253" s="219"/>
      <c r="Q253" s="219"/>
      <c r="R253" s="220"/>
      <c r="S253" s="220"/>
      <c r="T253" s="220"/>
      <c r="U253" s="220"/>
      <c r="V253" s="220"/>
      <c r="W253" s="220"/>
      <c r="X253" s="220"/>
      <c r="Y253" s="220"/>
      <c r="Z253" s="210"/>
      <c r="AA253" s="210"/>
      <c r="AB253" s="210"/>
      <c r="AC253" s="210"/>
      <c r="AD253" s="210"/>
      <c r="AE253" s="210"/>
      <c r="AF253" s="210"/>
      <c r="AG253" s="210" t="s">
        <v>314</v>
      </c>
      <c r="AH253" s="210">
        <v>0</v>
      </c>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3" x14ac:dyDescent="0.2">
      <c r="A254" s="217"/>
      <c r="B254" s="218"/>
      <c r="C254" s="253" t="s">
        <v>3507</v>
      </c>
      <c r="D254" s="221"/>
      <c r="E254" s="222"/>
      <c r="F254" s="220"/>
      <c r="G254" s="220"/>
      <c r="H254" s="220"/>
      <c r="I254" s="220"/>
      <c r="J254" s="220"/>
      <c r="K254" s="220"/>
      <c r="L254" s="220"/>
      <c r="M254" s="220"/>
      <c r="N254" s="219"/>
      <c r="O254" s="219"/>
      <c r="P254" s="219"/>
      <c r="Q254" s="219"/>
      <c r="R254" s="220"/>
      <c r="S254" s="220"/>
      <c r="T254" s="220"/>
      <c r="U254" s="220"/>
      <c r="V254" s="220"/>
      <c r="W254" s="220"/>
      <c r="X254" s="220"/>
      <c r="Y254" s="220"/>
      <c r="Z254" s="210"/>
      <c r="AA254" s="210"/>
      <c r="AB254" s="210"/>
      <c r="AC254" s="210"/>
      <c r="AD254" s="210"/>
      <c r="AE254" s="210"/>
      <c r="AF254" s="210"/>
      <c r="AG254" s="210" t="s">
        <v>314</v>
      </c>
      <c r="AH254" s="210">
        <v>0</v>
      </c>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3" x14ac:dyDescent="0.2">
      <c r="A255" s="217"/>
      <c r="B255" s="218"/>
      <c r="C255" s="253" t="s">
        <v>773</v>
      </c>
      <c r="D255" s="221"/>
      <c r="E255" s="222"/>
      <c r="F255" s="220"/>
      <c r="G255" s="220"/>
      <c r="H255" s="220"/>
      <c r="I255" s="220"/>
      <c r="J255" s="220"/>
      <c r="K255" s="220"/>
      <c r="L255" s="220"/>
      <c r="M255" s="220"/>
      <c r="N255" s="219"/>
      <c r="O255" s="219"/>
      <c r="P255" s="219"/>
      <c r="Q255" s="219"/>
      <c r="R255" s="220"/>
      <c r="S255" s="220"/>
      <c r="T255" s="220"/>
      <c r="U255" s="220"/>
      <c r="V255" s="220"/>
      <c r="W255" s="220"/>
      <c r="X255" s="220"/>
      <c r="Y255" s="220"/>
      <c r="Z255" s="210"/>
      <c r="AA255" s="210"/>
      <c r="AB255" s="210"/>
      <c r="AC255" s="210"/>
      <c r="AD255" s="210"/>
      <c r="AE255" s="210"/>
      <c r="AF255" s="210"/>
      <c r="AG255" s="210" t="s">
        <v>314</v>
      </c>
      <c r="AH255" s="210">
        <v>0</v>
      </c>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outlineLevel="3" x14ac:dyDescent="0.2">
      <c r="A256" s="217"/>
      <c r="B256" s="218"/>
      <c r="C256" s="253" t="s">
        <v>3508</v>
      </c>
      <c r="D256" s="221"/>
      <c r="E256" s="222"/>
      <c r="F256" s="220"/>
      <c r="G256" s="220"/>
      <c r="H256" s="220"/>
      <c r="I256" s="220"/>
      <c r="J256" s="220"/>
      <c r="K256" s="220"/>
      <c r="L256" s="220"/>
      <c r="M256" s="220"/>
      <c r="N256" s="219"/>
      <c r="O256" s="219"/>
      <c r="P256" s="219"/>
      <c r="Q256" s="219"/>
      <c r="R256" s="220"/>
      <c r="S256" s="220"/>
      <c r="T256" s="220"/>
      <c r="U256" s="220"/>
      <c r="V256" s="220"/>
      <c r="W256" s="220"/>
      <c r="X256" s="220"/>
      <c r="Y256" s="220"/>
      <c r="Z256" s="210"/>
      <c r="AA256" s="210"/>
      <c r="AB256" s="210"/>
      <c r="AC256" s="210"/>
      <c r="AD256" s="210"/>
      <c r="AE256" s="210"/>
      <c r="AF256" s="210"/>
      <c r="AG256" s="210" t="s">
        <v>314</v>
      </c>
      <c r="AH256" s="210">
        <v>0</v>
      </c>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3" x14ac:dyDescent="0.2">
      <c r="A257" s="217"/>
      <c r="B257" s="218"/>
      <c r="C257" s="253" t="s">
        <v>3509</v>
      </c>
      <c r="D257" s="221"/>
      <c r="E257" s="222"/>
      <c r="F257" s="220"/>
      <c r="G257" s="220"/>
      <c r="H257" s="220"/>
      <c r="I257" s="220"/>
      <c r="J257" s="220"/>
      <c r="K257" s="220"/>
      <c r="L257" s="220"/>
      <c r="M257" s="220"/>
      <c r="N257" s="219"/>
      <c r="O257" s="219"/>
      <c r="P257" s="219"/>
      <c r="Q257" s="219"/>
      <c r="R257" s="220"/>
      <c r="S257" s="220"/>
      <c r="T257" s="220"/>
      <c r="U257" s="220"/>
      <c r="V257" s="220"/>
      <c r="W257" s="220"/>
      <c r="X257" s="220"/>
      <c r="Y257" s="220"/>
      <c r="Z257" s="210"/>
      <c r="AA257" s="210"/>
      <c r="AB257" s="210"/>
      <c r="AC257" s="210"/>
      <c r="AD257" s="210"/>
      <c r="AE257" s="210"/>
      <c r="AF257" s="210"/>
      <c r="AG257" s="210" t="s">
        <v>314</v>
      </c>
      <c r="AH257" s="210">
        <v>0</v>
      </c>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3" x14ac:dyDescent="0.2">
      <c r="A258" s="217"/>
      <c r="B258" s="218"/>
      <c r="C258" s="253" t="s">
        <v>3510</v>
      </c>
      <c r="D258" s="221"/>
      <c r="E258" s="222"/>
      <c r="F258" s="220"/>
      <c r="G258" s="220"/>
      <c r="H258" s="220"/>
      <c r="I258" s="220"/>
      <c r="J258" s="220"/>
      <c r="K258" s="220"/>
      <c r="L258" s="220"/>
      <c r="M258" s="220"/>
      <c r="N258" s="219"/>
      <c r="O258" s="219"/>
      <c r="P258" s="219"/>
      <c r="Q258" s="219"/>
      <c r="R258" s="220"/>
      <c r="S258" s="220"/>
      <c r="T258" s="220"/>
      <c r="U258" s="220"/>
      <c r="V258" s="220"/>
      <c r="W258" s="220"/>
      <c r="X258" s="220"/>
      <c r="Y258" s="220"/>
      <c r="Z258" s="210"/>
      <c r="AA258" s="210"/>
      <c r="AB258" s="210"/>
      <c r="AC258" s="210"/>
      <c r="AD258" s="210"/>
      <c r="AE258" s="210"/>
      <c r="AF258" s="210"/>
      <c r="AG258" s="210" t="s">
        <v>314</v>
      </c>
      <c r="AH258" s="210">
        <v>0</v>
      </c>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3" x14ac:dyDescent="0.2">
      <c r="A259" s="217"/>
      <c r="B259" s="218"/>
      <c r="C259" s="253" t="s">
        <v>3511</v>
      </c>
      <c r="D259" s="221"/>
      <c r="E259" s="222">
        <v>32.450000000000003</v>
      </c>
      <c r="F259" s="220"/>
      <c r="G259" s="220"/>
      <c r="H259" s="220"/>
      <c r="I259" s="220"/>
      <c r="J259" s="220"/>
      <c r="K259" s="220"/>
      <c r="L259" s="220"/>
      <c r="M259" s="220"/>
      <c r="N259" s="219"/>
      <c r="O259" s="219"/>
      <c r="P259" s="219"/>
      <c r="Q259" s="219"/>
      <c r="R259" s="220"/>
      <c r="S259" s="220"/>
      <c r="T259" s="220"/>
      <c r="U259" s="220"/>
      <c r="V259" s="220"/>
      <c r="W259" s="220"/>
      <c r="X259" s="220"/>
      <c r="Y259" s="220"/>
      <c r="Z259" s="210"/>
      <c r="AA259" s="210"/>
      <c r="AB259" s="210"/>
      <c r="AC259" s="210"/>
      <c r="AD259" s="210"/>
      <c r="AE259" s="210"/>
      <c r="AF259" s="210"/>
      <c r="AG259" s="210" t="s">
        <v>314</v>
      </c>
      <c r="AH259" s="210">
        <v>0</v>
      </c>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ht="33.75" outlineLevel="1" x14ac:dyDescent="0.2">
      <c r="A260" s="231">
        <v>45</v>
      </c>
      <c r="B260" s="232" t="s">
        <v>3512</v>
      </c>
      <c r="C260" s="250" t="s">
        <v>3513</v>
      </c>
      <c r="D260" s="233" t="s">
        <v>310</v>
      </c>
      <c r="E260" s="234">
        <v>198.54</v>
      </c>
      <c r="F260" s="235"/>
      <c r="G260" s="236">
        <f>ROUND(E260*F260,2)</f>
        <v>0</v>
      </c>
      <c r="H260" s="235"/>
      <c r="I260" s="236">
        <f>ROUND(E260*H260,2)</f>
        <v>0</v>
      </c>
      <c r="J260" s="235"/>
      <c r="K260" s="236">
        <f>ROUND(E260*J260,2)</f>
        <v>0</v>
      </c>
      <c r="L260" s="236">
        <v>21</v>
      </c>
      <c r="M260" s="236">
        <f>G260*(1+L260/100)</f>
        <v>0</v>
      </c>
      <c r="N260" s="234">
        <v>4.0500000000000001E-2</v>
      </c>
      <c r="O260" s="234">
        <f>ROUND(E260*N260,2)</f>
        <v>8.0399999999999991</v>
      </c>
      <c r="P260" s="234">
        <v>0</v>
      </c>
      <c r="Q260" s="234">
        <f>ROUND(E260*P260,2)</f>
        <v>0</v>
      </c>
      <c r="R260" s="236" t="s">
        <v>423</v>
      </c>
      <c r="S260" s="236" t="s">
        <v>293</v>
      </c>
      <c r="T260" s="237" t="s">
        <v>294</v>
      </c>
      <c r="U260" s="220">
        <v>1.0973999999999999</v>
      </c>
      <c r="V260" s="220">
        <f>ROUND(E260*U260,2)</f>
        <v>217.88</v>
      </c>
      <c r="W260" s="220"/>
      <c r="X260" s="220" t="s">
        <v>295</v>
      </c>
      <c r="Y260" s="220" t="s">
        <v>296</v>
      </c>
      <c r="Z260" s="210"/>
      <c r="AA260" s="210"/>
      <c r="AB260" s="210"/>
      <c r="AC260" s="210"/>
      <c r="AD260" s="210"/>
      <c r="AE260" s="210"/>
      <c r="AF260" s="210"/>
      <c r="AG260" s="210" t="s">
        <v>297</v>
      </c>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2" x14ac:dyDescent="0.2">
      <c r="A261" s="217"/>
      <c r="B261" s="218"/>
      <c r="C261" s="251" t="s">
        <v>3514</v>
      </c>
      <c r="D261" s="239"/>
      <c r="E261" s="239"/>
      <c r="F261" s="239"/>
      <c r="G261" s="239"/>
      <c r="H261" s="220"/>
      <c r="I261" s="220"/>
      <c r="J261" s="220"/>
      <c r="K261" s="220"/>
      <c r="L261" s="220"/>
      <c r="M261" s="220"/>
      <c r="N261" s="219"/>
      <c r="O261" s="219"/>
      <c r="P261" s="219"/>
      <c r="Q261" s="219"/>
      <c r="R261" s="220"/>
      <c r="S261" s="220"/>
      <c r="T261" s="220"/>
      <c r="U261" s="220"/>
      <c r="V261" s="220"/>
      <c r="W261" s="220"/>
      <c r="X261" s="220"/>
      <c r="Y261" s="220"/>
      <c r="Z261" s="210"/>
      <c r="AA261" s="210"/>
      <c r="AB261" s="210"/>
      <c r="AC261" s="210"/>
      <c r="AD261" s="210"/>
      <c r="AE261" s="210"/>
      <c r="AF261" s="210"/>
      <c r="AG261" s="210" t="s">
        <v>299</v>
      </c>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2" x14ac:dyDescent="0.2">
      <c r="A262" s="217"/>
      <c r="B262" s="218"/>
      <c r="C262" s="252" t="s">
        <v>3514</v>
      </c>
      <c r="D262" s="240"/>
      <c r="E262" s="240"/>
      <c r="F262" s="240"/>
      <c r="G262" s="240"/>
      <c r="H262" s="220"/>
      <c r="I262" s="220"/>
      <c r="J262" s="220"/>
      <c r="K262" s="220"/>
      <c r="L262" s="220"/>
      <c r="M262" s="220"/>
      <c r="N262" s="219"/>
      <c r="O262" s="219"/>
      <c r="P262" s="219"/>
      <c r="Q262" s="219"/>
      <c r="R262" s="220"/>
      <c r="S262" s="220"/>
      <c r="T262" s="220"/>
      <c r="U262" s="220"/>
      <c r="V262" s="220"/>
      <c r="W262" s="220"/>
      <c r="X262" s="220"/>
      <c r="Y262" s="220"/>
      <c r="Z262" s="210"/>
      <c r="AA262" s="210"/>
      <c r="AB262" s="210"/>
      <c r="AC262" s="210"/>
      <c r="AD262" s="210"/>
      <c r="AE262" s="210"/>
      <c r="AF262" s="210"/>
      <c r="AG262" s="210" t="s">
        <v>300</v>
      </c>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outlineLevel="3" x14ac:dyDescent="0.2">
      <c r="A263" s="217"/>
      <c r="B263" s="218"/>
      <c r="C263" s="252" t="s">
        <v>3514</v>
      </c>
      <c r="D263" s="240"/>
      <c r="E263" s="240"/>
      <c r="F263" s="240"/>
      <c r="G263" s="240"/>
      <c r="H263" s="220"/>
      <c r="I263" s="220"/>
      <c r="J263" s="220"/>
      <c r="K263" s="220"/>
      <c r="L263" s="220"/>
      <c r="M263" s="220"/>
      <c r="N263" s="219"/>
      <c r="O263" s="219"/>
      <c r="P263" s="219"/>
      <c r="Q263" s="219"/>
      <c r="R263" s="220"/>
      <c r="S263" s="220"/>
      <c r="T263" s="220"/>
      <c r="U263" s="220"/>
      <c r="V263" s="220"/>
      <c r="W263" s="220"/>
      <c r="X263" s="220"/>
      <c r="Y263" s="220"/>
      <c r="Z263" s="210"/>
      <c r="AA263" s="210"/>
      <c r="AB263" s="210"/>
      <c r="AC263" s="210"/>
      <c r="AD263" s="210"/>
      <c r="AE263" s="210"/>
      <c r="AF263" s="210"/>
      <c r="AG263" s="210" t="s">
        <v>300</v>
      </c>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ht="33.75" outlineLevel="1" x14ac:dyDescent="0.2">
      <c r="A264" s="231">
        <v>46</v>
      </c>
      <c r="B264" s="232" t="s">
        <v>785</v>
      </c>
      <c r="C264" s="250" t="s">
        <v>786</v>
      </c>
      <c r="D264" s="233" t="s">
        <v>310</v>
      </c>
      <c r="E264" s="234">
        <v>21.065999999999999</v>
      </c>
      <c r="F264" s="235"/>
      <c r="G264" s="236">
        <f>ROUND(E264*F264,2)</f>
        <v>0</v>
      </c>
      <c r="H264" s="235"/>
      <c r="I264" s="236">
        <f>ROUND(E264*H264,2)</f>
        <v>0</v>
      </c>
      <c r="J264" s="235"/>
      <c r="K264" s="236">
        <f>ROUND(E264*J264,2)</f>
        <v>0</v>
      </c>
      <c r="L264" s="236">
        <v>21</v>
      </c>
      <c r="M264" s="236">
        <f>G264*(1+L264/100)</f>
        <v>0</v>
      </c>
      <c r="N264" s="234">
        <v>3.9210000000000002E-2</v>
      </c>
      <c r="O264" s="234">
        <f>ROUND(E264*N264,2)</f>
        <v>0.83</v>
      </c>
      <c r="P264" s="234">
        <v>0</v>
      </c>
      <c r="Q264" s="234">
        <f>ROUND(E264*P264,2)</f>
        <v>0</v>
      </c>
      <c r="R264" s="236" t="s">
        <v>423</v>
      </c>
      <c r="S264" s="236" t="s">
        <v>293</v>
      </c>
      <c r="T264" s="237" t="s">
        <v>294</v>
      </c>
      <c r="U264" s="220">
        <v>0.39600000000000002</v>
      </c>
      <c r="V264" s="220">
        <f>ROUND(E264*U264,2)</f>
        <v>8.34</v>
      </c>
      <c r="W264" s="220"/>
      <c r="X264" s="220" t="s">
        <v>295</v>
      </c>
      <c r="Y264" s="220" t="s">
        <v>296</v>
      </c>
      <c r="Z264" s="210"/>
      <c r="AA264" s="210"/>
      <c r="AB264" s="210"/>
      <c r="AC264" s="210"/>
      <c r="AD264" s="210"/>
      <c r="AE264" s="210"/>
      <c r="AF264" s="210"/>
      <c r="AG264" s="210" t="s">
        <v>297</v>
      </c>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row>
    <row r="265" spans="1:60" outlineLevel="2" x14ac:dyDescent="0.2">
      <c r="A265" s="217"/>
      <c r="B265" s="218"/>
      <c r="C265" s="253" t="s">
        <v>787</v>
      </c>
      <c r="D265" s="221"/>
      <c r="E265" s="222"/>
      <c r="F265" s="220"/>
      <c r="G265" s="220"/>
      <c r="H265" s="220"/>
      <c r="I265" s="220"/>
      <c r="J265" s="220"/>
      <c r="K265" s="220"/>
      <c r="L265" s="220"/>
      <c r="M265" s="220"/>
      <c r="N265" s="219"/>
      <c r="O265" s="219"/>
      <c r="P265" s="219"/>
      <c r="Q265" s="219"/>
      <c r="R265" s="220"/>
      <c r="S265" s="220"/>
      <c r="T265" s="220"/>
      <c r="U265" s="220"/>
      <c r="V265" s="220"/>
      <c r="W265" s="220"/>
      <c r="X265" s="220"/>
      <c r="Y265" s="220"/>
      <c r="Z265" s="210"/>
      <c r="AA265" s="210"/>
      <c r="AB265" s="210"/>
      <c r="AC265" s="210"/>
      <c r="AD265" s="210"/>
      <c r="AE265" s="210"/>
      <c r="AF265" s="210"/>
      <c r="AG265" s="210" t="s">
        <v>314</v>
      </c>
      <c r="AH265" s="210">
        <v>0</v>
      </c>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row>
    <row r="266" spans="1:60" outlineLevel="3" x14ac:dyDescent="0.2">
      <c r="A266" s="217"/>
      <c r="B266" s="218"/>
      <c r="C266" s="253" t="s">
        <v>3515</v>
      </c>
      <c r="D266" s="221"/>
      <c r="E266" s="222"/>
      <c r="F266" s="220"/>
      <c r="G266" s="220"/>
      <c r="H266" s="220"/>
      <c r="I266" s="220"/>
      <c r="J266" s="220"/>
      <c r="K266" s="220"/>
      <c r="L266" s="220"/>
      <c r="M266" s="220"/>
      <c r="N266" s="219"/>
      <c r="O266" s="219"/>
      <c r="P266" s="219"/>
      <c r="Q266" s="219"/>
      <c r="R266" s="220"/>
      <c r="S266" s="220"/>
      <c r="T266" s="220"/>
      <c r="U266" s="220"/>
      <c r="V266" s="220"/>
      <c r="W266" s="220"/>
      <c r="X266" s="220"/>
      <c r="Y266" s="220"/>
      <c r="Z266" s="210"/>
      <c r="AA266" s="210"/>
      <c r="AB266" s="210"/>
      <c r="AC266" s="210"/>
      <c r="AD266" s="210"/>
      <c r="AE266" s="210"/>
      <c r="AF266" s="210"/>
      <c r="AG266" s="210" t="s">
        <v>314</v>
      </c>
      <c r="AH266" s="210">
        <v>0</v>
      </c>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3" x14ac:dyDescent="0.2">
      <c r="A267" s="217"/>
      <c r="B267" s="218"/>
      <c r="C267" s="253" t="s">
        <v>3516</v>
      </c>
      <c r="D267" s="221"/>
      <c r="E267" s="222"/>
      <c r="F267" s="220"/>
      <c r="G267" s="220"/>
      <c r="H267" s="220"/>
      <c r="I267" s="220"/>
      <c r="J267" s="220"/>
      <c r="K267" s="220"/>
      <c r="L267" s="220"/>
      <c r="M267" s="220"/>
      <c r="N267" s="219"/>
      <c r="O267" s="219"/>
      <c r="P267" s="219"/>
      <c r="Q267" s="219"/>
      <c r="R267" s="220"/>
      <c r="S267" s="220"/>
      <c r="T267" s="220"/>
      <c r="U267" s="220"/>
      <c r="V267" s="220"/>
      <c r="W267" s="220"/>
      <c r="X267" s="220"/>
      <c r="Y267" s="220"/>
      <c r="Z267" s="210"/>
      <c r="AA267" s="210"/>
      <c r="AB267" s="210"/>
      <c r="AC267" s="210"/>
      <c r="AD267" s="210"/>
      <c r="AE267" s="210"/>
      <c r="AF267" s="210"/>
      <c r="AG267" s="210" t="s">
        <v>314</v>
      </c>
      <c r="AH267" s="210">
        <v>0</v>
      </c>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outlineLevel="3" x14ac:dyDescent="0.2">
      <c r="A268" s="217"/>
      <c r="B268" s="218"/>
      <c r="C268" s="253" t="s">
        <v>3517</v>
      </c>
      <c r="D268" s="221"/>
      <c r="E268" s="222">
        <v>21.07</v>
      </c>
      <c r="F268" s="220"/>
      <c r="G268" s="220"/>
      <c r="H268" s="220"/>
      <c r="I268" s="220"/>
      <c r="J268" s="220"/>
      <c r="K268" s="220"/>
      <c r="L268" s="220"/>
      <c r="M268" s="220"/>
      <c r="N268" s="219"/>
      <c r="O268" s="219"/>
      <c r="P268" s="219"/>
      <c r="Q268" s="219"/>
      <c r="R268" s="220"/>
      <c r="S268" s="220"/>
      <c r="T268" s="220"/>
      <c r="U268" s="220"/>
      <c r="V268" s="220"/>
      <c r="W268" s="220"/>
      <c r="X268" s="220"/>
      <c r="Y268" s="220"/>
      <c r="Z268" s="210"/>
      <c r="AA268" s="210"/>
      <c r="AB268" s="210"/>
      <c r="AC268" s="210"/>
      <c r="AD268" s="210"/>
      <c r="AE268" s="210"/>
      <c r="AF268" s="210"/>
      <c r="AG268" s="210" t="s">
        <v>314</v>
      </c>
      <c r="AH268" s="210">
        <v>0</v>
      </c>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row>
    <row r="269" spans="1:60" ht="33.75" outlineLevel="1" x14ac:dyDescent="0.2">
      <c r="A269" s="231">
        <v>47</v>
      </c>
      <c r="B269" s="232" t="s">
        <v>805</v>
      </c>
      <c r="C269" s="250" t="s">
        <v>806</v>
      </c>
      <c r="D269" s="233" t="s">
        <v>310</v>
      </c>
      <c r="E269" s="234">
        <v>427.67200000000003</v>
      </c>
      <c r="F269" s="235"/>
      <c r="G269" s="236">
        <f>ROUND(E269*F269,2)</f>
        <v>0</v>
      </c>
      <c r="H269" s="235"/>
      <c r="I269" s="236">
        <f>ROUND(E269*H269,2)</f>
        <v>0</v>
      </c>
      <c r="J269" s="235"/>
      <c r="K269" s="236">
        <f>ROUND(E269*J269,2)</f>
        <v>0</v>
      </c>
      <c r="L269" s="236">
        <v>21</v>
      </c>
      <c r="M269" s="236">
        <f>G269*(1+L269/100)</f>
        <v>0</v>
      </c>
      <c r="N269" s="234">
        <v>4.7660000000000001E-2</v>
      </c>
      <c r="O269" s="234">
        <f>ROUND(E269*N269,2)</f>
        <v>20.38</v>
      </c>
      <c r="P269" s="234">
        <v>0</v>
      </c>
      <c r="Q269" s="234">
        <f>ROUND(E269*P269,2)</f>
        <v>0</v>
      </c>
      <c r="R269" s="236" t="s">
        <v>423</v>
      </c>
      <c r="S269" s="236" t="s">
        <v>293</v>
      </c>
      <c r="T269" s="237" t="s">
        <v>294</v>
      </c>
      <c r="U269" s="220">
        <v>0.84</v>
      </c>
      <c r="V269" s="220">
        <f>ROUND(E269*U269,2)</f>
        <v>359.24</v>
      </c>
      <c r="W269" s="220"/>
      <c r="X269" s="220" t="s">
        <v>295</v>
      </c>
      <c r="Y269" s="220" t="s">
        <v>296</v>
      </c>
      <c r="Z269" s="210"/>
      <c r="AA269" s="210"/>
      <c r="AB269" s="210"/>
      <c r="AC269" s="210"/>
      <c r="AD269" s="210"/>
      <c r="AE269" s="210"/>
      <c r="AF269" s="210"/>
      <c r="AG269" s="210" t="s">
        <v>297</v>
      </c>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2" x14ac:dyDescent="0.2">
      <c r="A270" s="217"/>
      <c r="B270" s="218"/>
      <c r="C270" s="253" t="s">
        <v>3518</v>
      </c>
      <c r="D270" s="221"/>
      <c r="E270" s="222"/>
      <c r="F270" s="220"/>
      <c r="G270" s="220"/>
      <c r="H270" s="220"/>
      <c r="I270" s="220"/>
      <c r="J270" s="220"/>
      <c r="K270" s="220"/>
      <c r="L270" s="220"/>
      <c r="M270" s="220"/>
      <c r="N270" s="219"/>
      <c r="O270" s="219"/>
      <c r="P270" s="219"/>
      <c r="Q270" s="219"/>
      <c r="R270" s="220"/>
      <c r="S270" s="220"/>
      <c r="T270" s="220"/>
      <c r="U270" s="220"/>
      <c r="V270" s="220"/>
      <c r="W270" s="220"/>
      <c r="X270" s="220"/>
      <c r="Y270" s="220"/>
      <c r="Z270" s="210"/>
      <c r="AA270" s="210"/>
      <c r="AB270" s="210"/>
      <c r="AC270" s="210"/>
      <c r="AD270" s="210"/>
      <c r="AE270" s="210"/>
      <c r="AF270" s="210"/>
      <c r="AG270" s="210" t="s">
        <v>314</v>
      </c>
      <c r="AH270" s="210">
        <v>0</v>
      </c>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ht="22.5" outlineLevel="3" x14ac:dyDescent="0.2">
      <c r="A271" s="217"/>
      <c r="B271" s="218"/>
      <c r="C271" s="253" t="s">
        <v>3519</v>
      </c>
      <c r="D271" s="221"/>
      <c r="E271" s="222"/>
      <c r="F271" s="220"/>
      <c r="G271" s="220"/>
      <c r="H271" s="220"/>
      <c r="I271" s="220"/>
      <c r="J271" s="220"/>
      <c r="K271" s="220"/>
      <c r="L271" s="220"/>
      <c r="M271" s="220"/>
      <c r="N271" s="219"/>
      <c r="O271" s="219"/>
      <c r="P271" s="219"/>
      <c r="Q271" s="219"/>
      <c r="R271" s="220"/>
      <c r="S271" s="220"/>
      <c r="T271" s="220"/>
      <c r="U271" s="220"/>
      <c r="V271" s="220"/>
      <c r="W271" s="220"/>
      <c r="X271" s="220"/>
      <c r="Y271" s="220"/>
      <c r="Z271" s="210"/>
      <c r="AA271" s="210"/>
      <c r="AB271" s="210"/>
      <c r="AC271" s="210"/>
      <c r="AD271" s="210"/>
      <c r="AE271" s="210"/>
      <c r="AF271" s="210"/>
      <c r="AG271" s="210" t="s">
        <v>314</v>
      </c>
      <c r="AH271" s="210">
        <v>0</v>
      </c>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3" x14ac:dyDescent="0.2">
      <c r="A272" s="217"/>
      <c r="B272" s="218"/>
      <c r="C272" s="253" t="s">
        <v>3520</v>
      </c>
      <c r="D272" s="221"/>
      <c r="E272" s="222"/>
      <c r="F272" s="220"/>
      <c r="G272" s="220"/>
      <c r="H272" s="220"/>
      <c r="I272" s="220"/>
      <c r="J272" s="220"/>
      <c r="K272" s="220"/>
      <c r="L272" s="220"/>
      <c r="M272" s="220"/>
      <c r="N272" s="219"/>
      <c r="O272" s="219"/>
      <c r="P272" s="219"/>
      <c r="Q272" s="219"/>
      <c r="R272" s="220"/>
      <c r="S272" s="220"/>
      <c r="T272" s="220"/>
      <c r="U272" s="220"/>
      <c r="V272" s="220"/>
      <c r="W272" s="220"/>
      <c r="X272" s="220"/>
      <c r="Y272" s="220"/>
      <c r="Z272" s="210"/>
      <c r="AA272" s="210"/>
      <c r="AB272" s="210"/>
      <c r="AC272" s="210"/>
      <c r="AD272" s="210"/>
      <c r="AE272" s="210"/>
      <c r="AF272" s="210"/>
      <c r="AG272" s="210" t="s">
        <v>314</v>
      </c>
      <c r="AH272" s="210">
        <v>0</v>
      </c>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outlineLevel="3" x14ac:dyDescent="0.2">
      <c r="A273" s="217"/>
      <c r="B273" s="218"/>
      <c r="C273" s="253" t="s">
        <v>3521</v>
      </c>
      <c r="D273" s="221"/>
      <c r="E273" s="222"/>
      <c r="F273" s="220"/>
      <c r="G273" s="220"/>
      <c r="H273" s="220"/>
      <c r="I273" s="220"/>
      <c r="J273" s="220"/>
      <c r="K273" s="220"/>
      <c r="L273" s="220"/>
      <c r="M273" s="220"/>
      <c r="N273" s="219"/>
      <c r="O273" s="219"/>
      <c r="P273" s="219"/>
      <c r="Q273" s="219"/>
      <c r="R273" s="220"/>
      <c r="S273" s="220"/>
      <c r="T273" s="220"/>
      <c r="U273" s="220"/>
      <c r="V273" s="220"/>
      <c r="W273" s="220"/>
      <c r="X273" s="220"/>
      <c r="Y273" s="220"/>
      <c r="Z273" s="210"/>
      <c r="AA273" s="210"/>
      <c r="AB273" s="210"/>
      <c r="AC273" s="210"/>
      <c r="AD273" s="210"/>
      <c r="AE273" s="210"/>
      <c r="AF273" s="210"/>
      <c r="AG273" s="210" t="s">
        <v>314</v>
      </c>
      <c r="AH273" s="210">
        <v>0</v>
      </c>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outlineLevel="3" x14ac:dyDescent="0.2">
      <c r="A274" s="217"/>
      <c r="B274" s="218"/>
      <c r="C274" s="253" t="s">
        <v>3522</v>
      </c>
      <c r="D274" s="221"/>
      <c r="E274" s="222"/>
      <c r="F274" s="220"/>
      <c r="G274" s="220"/>
      <c r="H274" s="220"/>
      <c r="I274" s="220"/>
      <c r="J274" s="220"/>
      <c r="K274" s="220"/>
      <c r="L274" s="220"/>
      <c r="M274" s="220"/>
      <c r="N274" s="219"/>
      <c r="O274" s="219"/>
      <c r="P274" s="219"/>
      <c r="Q274" s="219"/>
      <c r="R274" s="220"/>
      <c r="S274" s="220"/>
      <c r="T274" s="220"/>
      <c r="U274" s="220"/>
      <c r="V274" s="220"/>
      <c r="W274" s="220"/>
      <c r="X274" s="220"/>
      <c r="Y274" s="220"/>
      <c r="Z274" s="210"/>
      <c r="AA274" s="210"/>
      <c r="AB274" s="210"/>
      <c r="AC274" s="210"/>
      <c r="AD274" s="210"/>
      <c r="AE274" s="210"/>
      <c r="AF274" s="210"/>
      <c r="AG274" s="210" t="s">
        <v>314</v>
      </c>
      <c r="AH274" s="210">
        <v>0</v>
      </c>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outlineLevel="3" x14ac:dyDescent="0.2">
      <c r="A275" s="217"/>
      <c r="B275" s="218"/>
      <c r="C275" s="253" t="s">
        <v>3523</v>
      </c>
      <c r="D275" s="221"/>
      <c r="E275" s="222"/>
      <c r="F275" s="220"/>
      <c r="G275" s="220"/>
      <c r="H275" s="220"/>
      <c r="I275" s="220"/>
      <c r="J275" s="220"/>
      <c r="K275" s="220"/>
      <c r="L275" s="220"/>
      <c r="M275" s="220"/>
      <c r="N275" s="219"/>
      <c r="O275" s="219"/>
      <c r="P275" s="219"/>
      <c r="Q275" s="219"/>
      <c r="R275" s="220"/>
      <c r="S275" s="220"/>
      <c r="T275" s="220"/>
      <c r="U275" s="220"/>
      <c r="V275" s="220"/>
      <c r="W275" s="220"/>
      <c r="X275" s="220"/>
      <c r="Y275" s="220"/>
      <c r="Z275" s="210"/>
      <c r="AA275" s="210"/>
      <c r="AB275" s="210"/>
      <c r="AC275" s="210"/>
      <c r="AD275" s="210"/>
      <c r="AE275" s="210"/>
      <c r="AF275" s="210"/>
      <c r="AG275" s="210" t="s">
        <v>314</v>
      </c>
      <c r="AH275" s="210">
        <v>0</v>
      </c>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3" x14ac:dyDescent="0.2">
      <c r="A276" s="217"/>
      <c r="B276" s="218"/>
      <c r="C276" s="253" t="s">
        <v>3524</v>
      </c>
      <c r="D276" s="221"/>
      <c r="E276" s="222"/>
      <c r="F276" s="220"/>
      <c r="G276" s="220"/>
      <c r="H276" s="220"/>
      <c r="I276" s="220"/>
      <c r="J276" s="220"/>
      <c r="K276" s="220"/>
      <c r="L276" s="220"/>
      <c r="M276" s="220"/>
      <c r="N276" s="219"/>
      <c r="O276" s="219"/>
      <c r="P276" s="219"/>
      <c r="Q276" s="219"/>
      <c r="R276" s="220"/>
      <c r="S276" s="220"/>
      <c r="T276" s="220"/>
      <c r="U276" s="220"/>
      <c r="V276" s="220"/>
      <c r="W276" s="220"/>
      <c r="X276" s="220"/>
      <c r="Y276" s="220"/>
      <c r="Z276" s="210"/>
      <c r="AA276" s="210"/>
      <c r="AB276" s="210"/>
      <c r="AC276" s="210"/>
      <c r="AD276" s="210"/>
      <c r="AE276" s="210"/>
      <c r="AF276" s="210"/>
      <c r="AG276" s="210" t="s">
        <v>314</v>
      </c>
      <c r="AH276" s="210">
        <v>0</v>
      </c>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3" x14ac:dyDescent="0.2">
      <c r="A277" s="217"/>
      <c r="B277" s="218"/>
      <c r="C277" s="253" t="s">
        <v>3525</v>
      </c>
      <c r="D277" s="221"/>
      <c r="E277" s="222"/>
      <c r="F277" s="220"/>
      <c r="G277" s="220"/>
      <c r="H277" s="220"/>
      <c r="I277" s="220"/>
      <c r="J277" s="220"/>
      <c r="K277" s="220"/>
      <c r="L277" s="220"/>
      <c r="M277" s="220"/>
      <c r="N277" s="219"/>
      <c r="O277" s="219"/>
      <c r="P277" s="219"/>
      <c r="Q277" s="219"/>
      <c r="R277" s="220"/>
      <c r="S277" s="220"/>
      <c r="T277" s="220"/>
      <c r="U277" s="220"/>
      <c r="V277" s="220"/>
      <c r="W277" s="220"/>
      <c r="X277" s="220"/>
      <c r="Y277" s="220"/>
      <c r="Z277" s="210"/>
      <c r="AA277" s="210"/>
      <c r="AB277" s="210"/>
      <c r="AC277" s="210"/>
      <c r="AD277" s="210"/>
      <c r="AE277" s="210"/>
      <c r="AF277" s="210"/>
      <c r="AG277" s="210" t="s">
        <v>314</v>
      </c>
      <c r="AH277" s="210">
        <v>0</v>
      </c>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3" x14ac:dyDescent="0.2">
      <c r="A278" s="217"/>
      <c r="B278" s="218"/>
      <c r="C278" s="253" t="s">
        <v>3526</v>
      </c>
      <c r="D278" s="221"/>
      <c r="E278" s="222"/>
      <c r="F278" s="220"/>
      <c r="G278" s="220"/>
      <c r="H278" s="220"/>
      <c r="I278" s="220"/>
      <c r="J278" s="220"/>
      <c r="K278" s="220"/>
      <c r="L278" s="220"/>
      <c r="M278" s="220"/>
      <c r="N278" s="219"/>
      <c r="O278" s="219"/>
      <c r="P278" s="219"/>
      <c r="Q278" s="219"/>
      <c r="R278" s="220"/>
      <c r="S278" s="220"/>
      <c r="T278" s="220"/>
      <c r="U278" s="220"/>
      <c r="V278" s="220"/>
      <c r="W278" s="220"/>
      <c r="X278" s="220"/>
      <c r="Y278" s="220"/>
      <c r="Z278" s="210"/>
      <c r="AA278" s="210"/>
      <c r="AB278" s="210"/>
      <c r="AC278" s="210"/>
      <c r="AD278" s="210"/>
      <c r="AE278" s="210"/>
      <c r="AF278" s="210"/>
      <c r="AG278" s="210" t="s">
        <v>314</v>
      </c>
      <c r="AH278" s="210">
        <v>0</v>
      </c>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3" x14ac:dyDescent="0.2">
      <c r="A279" s="217"/>
      <c r="B279" s="218"/>
      <c r="C279" s="253" t="s">
        <v>3527</v>
      </c>
      <c r="D279" s="221"/>
      <c r="E279" s="222"/>
      <c r="F279" s="220"/>
      <c r="G279" s="220"/>
      <c r="H279" s="220"/>
      <c r="I279" s="220"/>
      <c r="J279" s="220"/>
      <c r="K279" s="220"/>
      <c r="L279" s="220"/>
      <c r="M279" s="220"/>
      <c r="N279" s="219"/>
      <c r="O279" s="219"/>
      <c r="P279" s="219"/>
      <c r="Q279" s="219"/>
      <c r="R279" s="220"/>
      <c r="S279" s="220"/>
      <c r="T279" s="220"/>
      <c r="U279" s="220"/>
      <c r="V279" s="220"/>
      <c r="W279" s="220"/>
      <c r="X279" s="220"/>
      <c r="Y279" s="220"/>
      <c r="Z279" s="210"/>
      <c r="AA279" s="210"/>
      <c r="AB279" s="210"/>
      <c r="AC279" s="210"/>
      <c r="AD279" s="210"/>
      <c r="AE279" s="210"/>
      <c r="AF279" s="210"/>
      <c r="AG279" s="210" t="s">
        <v>314</v>
      </c>
      <c r="AH279" s="210">
        <v>0</v>
      </c>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outlineLevel="3" x14ac:dyDescent="0.2">
      <c r="A280" s="217"/>
      <c r="B280" s="218"/>
      <c r="C280" s="253" t="s">
        <v>3528</v>
      </c>
      <c r="D280" s="221"/>
      <c r="E280" s="222"/>
      <c r="F280" s="220"/>
      <c r="G280" s="220"/>
      <c r="H280" s="220"/>
      <c r="I280" s="220"/>
      <c r="J280" s="220"/>
      <c r="K280" s="220"/>
      <c r="L280" s="220"/>
      <c r="M280" s="220"/>
      <c r="N280" s="219"/>
      <c r="O280" s="219"/>
      <c r="P280" s="219"/>
      <c r="Q280" s="219"/>
      <c r="R280" s="220"/>
      <c r="S280" s="220"/>
      <c r="T280" s="220"/>
      <c r="U280" s="220"/>
      <c r="V280" s="220"/>
      <c r="W280" s="220"/>
      <c r="X280" s="220"/>
      <c r="Y280" s="220"/>
      <c r="Z280" s="210"/>
      <c r="AA280" s="210"/>
      <c r="AB280" s="210"/>
      <c r="AC280" s="210"/>
      <c r="AD280" s="210"/>
      <c r="AE280" s="210"/>
      <c r="AF280" s="210"/>
      <c r="AG280" s="210" t="s">
        <v>314</v>
      </c>
      <c r="AH280" s="210">
        <v>0</v>
      </c>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outlineLevel="3" x14ac:dyDescent="0.2">
      <c r="A281" s="217"/>
      <c r="B281" s="218"/>
      <c r="C281" s="253" t="s">
        <v>3529</v>
      </c>
      <c r="D281" s="221"/>
      <c r="E281" s="222">
        <v>427.67</v>
      </c>
      <c r="F281" s="220"/>
      <c r="G281" s="220"/>
      <c r="H281" s="220"/>
      <c r="I281" s="220"/>
      <c r="J281" s="220"/>
      <c r="K281" s="220"/>
      <c r="L281" s="220"/>
      <c r="M281" s="220"/>
      <c r="N281" s="219"/>
      <c r="O281" s="219"/>
      <c r="P281" s="219"/>
      <c r="Q281" s="219"/>
      <c r="R281" s="220"/>
      <c r="S281" s="220"/>
      <c r="T281" s="220"/>
      <c r="U281" s="220"/>
      <c r="V281" s="220"/>
      <c r="W281" s="220"/>
      <c r="X281" s="220"/>
      <c r="Y281" s="220"/>
      <c r="Z281" s="210"/>
      <c r="AA281" s="210"/>
      <c r="AB281" s="210"/>
      <c r="AC281" s="210"/>
      <c r="AD281" s="210"/>
      <c r="AE281" s="210"/>
      <c r="AF281" s="210"/>
      <c r="AG281" s="210" t="s">
        <v>314</v>
      </c>
      <c r="AH281" s="210">
        <v>0</v>
      </c>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x14ac:dyDescent="0.2">
      <c r="A282" s="224" t="s">
        <v>287</v>
      </c>
      <c r="B282" s="225" t="s">
        <v>172</v>
      </c>
      <c r="C282" s="249" t="s">
        <v>173</v>
      </c>
      <c r="D282" s="226"/>
      <c r="E282" s="227"/>
      <c r="F282" s="228"/>
      <c r="G282" s="228">
        <f>SUMIF(AG283:AG398,"&lt;&gt;NOR",G283:G398)</f>
        <v>0</v>
      </c>
      <c r="H282" s="228"/>
      <c r="I282" s="228">
        <f>SUM(I283:I398)</f>
        <v>0</v>
      </c>
      <c r="J282" s="228"/>
      <c r="K282" s="228">
        <f>SUM(K283:K398)</f>
        <v>0</v>
      </c>
      <c r="L282" s="228"/>
      <c r="M282" s="228">
        <f>SUM(M283:M398)</f>
        <v>0</v>
      </c>
      <c r="N282" s="227"/>
      <c r="O282" s="227">
        <f>SUM(O283:O398)</f>
        <v>5.169999999999999</v>
      </c>
      <c r="P282" s="227"/>
      <c r="Q282" s="227">
        <f>SUM(Q283:Q398)</f>
        <v>0</v>
      </c>
      <c r="R282" s="228"/>
      <c r="S282" s="228"/>
      <c r="T282" s="229"/>
      <c r="U282" s="223"/>
      <c r="V282" s="223">
        <f>SUM(V283:V398)</f>
        <v>313.79000000000008</v>
      </c>
      <c r="W282" s="223"/>
      <c r="X282" s="223"/>
      <c r="Y282" s="223"/>
      <c r="AG282" t="s">
        <v>288</v>
      </c>
    </row>
    <row r="283" spans="1:60" ht="22.5" outlineLevel="1" x14ac:dyDescent="0.2">
      <c r="A283" s="231">
        <v>48</v>
      </c>
      <c r="B283" s="232" t="s">
        <v>872</v>
      </c>
      <c r="C283" s="250" t="s">
        <v>873</v>
      </c>
      <c r="D283" s="233" t="s">
        <v>310</v>
      </c>
      <c r="E283" s="234">
        <v>239.47</v>
      </c>
      <c r="F283" s="235"/>
      <c r="G283" s="236">
        <f>ROUND(E283*F283,2)</f>
        <v>0</v>
      </c>
      <c r="H283" s="235"/>
      <c r="I283" s="236">
        <f>ROUND(E283*H283,2)</f>
        <v>0</v>
      </c>
      <c r="J283" s="235"/>
      <c r="K283" s="236">
        <f>ROUND(E283*J283,2)</f>
        <v>0</v>
      </c>
      <c r="L283" s="236">
        <v>21</v>
      </c>
      <c r="M283" s="236">
        <f>G283*(1+L283/100)</f>
        <v>0</v>
      </c>
      <c r="N283" s="234">
        <v>3.2000000000000003E-4</v>
      </c>
      <c r="O283" s="234">
        <f>ROUND(E283*N283,2)</f>
        <v>0.08</v>
      </c>
      <c r="P283" s="234">
        <v>0</v>
      </c>
      <c r="Q283" s="234">
        <f>ROUND(E283*P283,2)</f>
        <v>0</v>
      </c>
      <c r="R283" s="236" t="s">
        <v>423</v>
      </c>
      <c r="S283" s="236" t="s">
        <v>293</v>
      </c>
      <c r="T283" s="237" t="s">
        <v>294</v>
      </c>
      <c r="U283" s="220">
        <v>7.0000000000000007E-2</v>
      </c>
      <c r="V283" s="220">
        <f>ROUND(E283*U283,2)</f>
        <v>16.760000000000002</v>
      </c>
      <c r="W283" s="220"/>
      <c r="X283" s="220" t="s">
        <v>295</v>
      </c>
      <c r="Y283" s="220" t="s">
        <v>296</v>
      </c>
      <c r="Z283" s="210"/>
      <c r="AA283" s="210"/>
      <c r="AB283" s="210"/>
      <c r="AC283" s="210"/>
      <c r="AD283" s="210"/>
      <c r="AE283" s="210"/>
      <c r="AF283" s="210"/>
      <c r="AG283" s="210" t="s">
        <v>297</v>
      </c>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outlineLevel="2" x14ac:dyDescent="0.2">
      <c r="A284" s="217"/>
      <c r="B284" s="218"/>
      <c r="C284" s="251" t="s">
        <v>763</v>
      </c>
      <c r="D284" s="239"/>
      <c r="E284" s="239"/>
      <c r="F284" s="239"/>
      <c r="G284" s="239"/>
      <c r="H284" s="220"/>
      <c r="I284" s="220"/>
      <c r="J284" s="220"/>
      <c r="K284" s="220"/>
      <c r="L284" s="220"/>
      <c r="M284" s="220"/>
      <c r="N284" s="219"/>
      <c r="O284" s="219"/>
      <c r="P284" s="219"/>
      <c r="Q284" s="219"/>
      <c r="R284" s="220"/>
      <c r="S284" s="220"/>
      <c r="T284" s="220"/>
      <c r="U284" s="220"/>
      <c r="V284" s="220"/>
      <c r="W284" s="220"/>
      <c r="X284" s="220"/>
      <c r="Y284" s="220"/>
      <c r="Z284" s="210"/>
      <c r="AA284" s="210"/>
      <c r="AB284" s="210"/>
      <c r="AC284" s="210"/>
      <c r="AD284" s="210"/>
      <c r="AE284" s="210"/>
      <c r="AF284" s="210"/>
      <c r="AG284" s="210" t="s">
        <v>299</v>
      </c>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outlineLevel="2" x14ac:dyDescent="0.2">
      <c r="A285" s="217"/>
      <c r="B285" s="218"/>
      <c r="C285" s="252" t="s">
        <v>763</v>
      </c>
      <c r="D285" s="240"/>
      <c r="E285" s="240"/>
      <c r="F285" s="240"/>
      <c r="G285" s="240"/>
      <c r="H285" s="220"/>
      <c r="I285" s="220"/>
      <c r="J285" s="220"/>
      <c r="K285" s="220"/>
      <c r="L285" s="220"/>
      <c r="M285" s="220"/>
      <c r="N285" s="219"/>
      <c r="O285" s="219"/>
      <c r="P285" s="219"/>
      <c r="Q285" s="219"/>
      <c r="R285" s="220"/>
      <c r="S285" s="220"/>
      <c r="T285" s="220"/>
      <c r="U285" s="220"/>
      <c r="V285" s="220"/>
      <c r="W285" s="220"/>
      <c r="X285" s="220"/>
      <c r="Y285" s="220"/>
      <c r="Z285" s="210"/>
      <c r="AA285" s="210"/>
      <c r="AB285" s="210"/>
      <c r="AC285" s="210"/>
      <c r="AD285" s="210"/>
      <c r="AE285" s="210"/>
      <c r="AF285" s="210"/>
      <c r="AG285" s="210" t="s">
        <v>300</v>
      </c>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outlineLevel="2" x14ac:dyDescent="0.2">
      <c r="A286" s="217"/>
      <c r="B286" s="218"/>
      <c r="C286" s="253" t="s">
        <v>3530</v>
      </c>
      <c r="D286" s="221"/>
      <c r="E286" s="222"/>
      <c r="F286" s="220"/>
      <c r="G286" s="220"/>
      <c r="H286" s="220"/>
      <c r="I286" s="220"/>
      <c r="J286" s="220"/>
      <c r="K286" s="220"/>
      <c r="L286" s="220"/>
      <c r="M286" s="220"/>
      <c r="N286" s="219"/>
      <c r="O286" s="219"/>
      <c r="P286" s="219"/>
      <c r="Q286" s="219"/>
      <c r="R286" s="220"/>
      <c r="S286" s="220"/>
      <c r="T286" s="220"/>
      <c r="U286" s="220"/>
      <c r="V286" s="220"/>
      <c r="W286" s="220"/>
      <c r="X286" s="220"/>
      <c r="Y286" s="220"/>
      <c r="Z286" s="210"/>
      <c r="AA286" s="210"/>
      <c r="AB286" s="210"/>
      <c r="AC286" s="210"/>
      <c r="AD286" s="210"/>
      <c r="AE286" s="210"/>
      <c r="AF286" s="210"/>
      <c r="AG286" s="210" t="s">
        <v>314</v>
      </c>
      <c r="AH286" s="210">
        <v>0</v>
      </c>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row>
    <row r="287" spans="1:60" outlineLevel="3" x14ac:dyDescent="0.2">
      <c r="A287" s="217"/>
      <c r="B287" s="218"/>
      <c r="C287" s="253" t="s">
        <v>3531</v>
      </c>
      <c r="D287" s="221"/>
      <c r="E287" s="222"/>
      <c r="F287" s="220"/>
      <c r="G287" s="220"/>
      <c r="H287" s="220"/>
      <c r="I287" s="220"/>
      <c r="J287" s="220"/>
      <c r="K287" s="220"/>
      <c r="L287" s="220"/>
      <c r="M287" s="220"/>
      <c r="N287" s="219"/>
      <c r="O287" s="219"/>
      <c r="P287" s="219"/>
      <c r="Q287" s="219"/>
      <c r="R287" s="220"/>
      <c r="S287" s="220"/>
      <c r="T287" s="220"/>
      <c r="U287" s="220"/>
      <c r="V287" s="220"/>
      <c r="W287" s="220"/>
      <c r="X287" s="220"/>
      <c r="Y287" s="220"/>
      <c r="Z287" s="210"/>
      <c r="AA287" s="210"/>
      <c r="AB287" s="210"/>
      <c r="AC287" s="210"/>
      <c r="AD287" s="210"/>
      <c r="AE287" s="210"/>
      <c r="AF287" s="210"/>
      <c r="AG287" s="210" t="s">
        <v>314</v>
      </c>
      <c r="AH287" s="210">
        <v>0</v>
      </c>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3" x14ac:dyDescent="0.2">
      <c r="A288" s="217"/>
      <c r="B288" s="218"/>
      <c r="C288" s="253" t="s">
        <v>3532</v>
      </c>
      <c r="D288" s="221"/>
      <c r="E288" s="222"/>
      <c r="F288" s="220"/>
      <c r="G288" s="220"/>
      <c r="H288" s="220"/>
      <c r="I288" s="220"/>
      <c r="J288" s="220"/>
      <c r="K288" s="220"/>
      <c r="L288" s="220"/>
      <c r="M288" s="220"/>
      <c r="N288" s="219"/>
      <c r="O288" s="219"/>
      <c r="P288" s="219"/>
      <c r="Q288" s="219"/>
      <c r="R288" s="220"/>
      <c r="S288" s="220"/>
      <c r="T288" s="220"/>
      <c r="U288" s="220"/>
      <c r="V288" s="220"/>
      <c r="W288" s="220"/>
      <c r="X288" s="220"/>
      <c r="Y288" s="220"/>
      <c r="Z288" s="210"/>
      <c r="AA288" s="210"/>
      <c r="AB288" s="210"/>
      <c r="AC288" s="210"/>
      <c r="AD288" s="210"/>
      <c r="AE288" s="210"/>
      <c r="AF288" s="210"/>
      <c r="AG288" s="210" t="s">
        <v>314</v>
      </c>
      <c r="AH288" s="210">
        <v>0</v>
      </c>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3" x14ac:dyDescent="0.2">
      <c r="A289" s="217"/>
      <c r="B289" s="218"/>
      <c r="C289" s="253" t="s">
        <v>3533</v>
      </c>
      <c r="D289" s="221"/>
      <c r="E289" s="222"/>
      <c r="F289" s="220"/>
      <c r="G289" s="220"/>
      <c r="H289" s="220"/>
      <c r="I289" s="220"/>
      <c r="J289" s="220"/>
      <c r="K289" s="220"/>
      <c r="L289" s="220"/>
      <c r="M289" s="220"/>
      <c r="N289" s="219"/>
      <c r="O289" s="219"/>
      <c r="P289" s="219"/>
      <c r="Q289" s="219"/>
      <c r="R289" s="220"/>
      <c r="S289" s="220"/>
      <c r="T289" s="220"/>
      <c r="U289" s="220"/>
      <c r="V289" s="220"/>
      <c r="W289" s="220"/>
      <c r="X289" s="220"/>
      <c r="Y289" s="220"/>
      <c r="Z289" s="210"/>
      <c r="AA289" s="210"/>
      <c r="AB289" s="210"/>
      <c r="AC289" s="210"/>
      <c r="AD289" s="210"/>
      <c r="AE289" s="210"/>
      <c r="AF289" s="210"/>
      <c r="AG289" s="210" t="s">
        <v>314</v>
      </c>
      <c r="AH289" s="210">
        <v>0</v>
      </c>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3" x14ac:dyDescent="0.2">
      <c r="A290" s="217"/>
      <c r="B290" s="218"/>
      <c r="C290" s="253" t="s">
        <v>3534</v>
      </c>
      <c r="D290" s="221"/>
      <c r="E290" s="222"/>
      <c r="F290" s="220"/>
      <c r="G290" s="220"/>
      <c r="H290" s="220"/>
      <c r="I290" s="220"/>
      <c r="J290" s="220"/>
      <c r="K290" s="220"/>
      <c r="L290" s="220"/>
      <c r="M290" s="220"/>
      <c r="N290" s="219"/>
      <c r="O290" s="219"/>
      <c r="P290" s="219"/>
      <c r="Q290" s="219"/>
      <c r="R290" s="220"/>
      <c r="S290" s="220"/>
      <c r="T290" s="220"/>
      <c r="U290" s="220"/>
      <c r="V290" s="220"/>
      <c r="W290" s="220"/>
      <c r="X290" s="220"/>
      <c r="Y290" s="220"/>
      <c r="Z290" s="210"/>
      <c r="AA290" s="210"/>
      <c r="AB290" s="210"/>
      <c r="AC290" s="210"/>
      <c r="AD290" s="210"/>
      <c r="AE290" s="210"/>
      <c r="AF290" s="210"/>
      <c r="AG290" s="210" t="s">
        <v>314</v>
      </c>
      <c r="AH290" s="210">
        <v>0</v>
      </c>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outlineLevel="3" x14ac:dyDescent="0.2">
      <c r="A291" s="217"/>
      <c r="B291" s="218"/>
      <c r="C291" s="253" t="s">
        <v>3535</v>
      </c>
      <c r="D291" s="221"/>
      <c r="E291" s="222">
        <v>239.47</v>
      </c>
      <c r="F291" s="220"/>
      <c r="G291" s="220"/>
      <c r="H291" s="220"/>
      <c r="I291" s="220"/>
      <c r="J291" s="220"/>
      <c r="K291" s="220"/>
      <c r="L291" s="220"/>
      <c r="M291" s="220"/>
      <c r="N291" s="219"/>
      <c r="O291" s="219"/>
      <c r="P291" s="219"/>
      <c r="Q291" s="219"/>
      <c r="R291" s="220"/>
      <c r="S291" s="220"/>
      <c r="T291" s="220"/>
      <c r="U291" s="220"/>
      <c r="V291" s="220"/>
      <c r="W291" s="220"/>
      <c r="X291" s="220"/>
      <c r="Y291" s="220"/>
      <c r="Z291" s="210"/>
      <c r="AA291" s="210"/>
      <c r="AB291" s="210"/>
      <c r="AC291" s="210"/>
      <c r="AD291" s="210"/>
      <c r="AE291" s="210"/>
      <c r="AF291" s="210"/>
      <c r="AG291" s="210" t="s">
        <v>314</v>
      </c>
      <c r="AH291" s="210">
        <v>0</v>
      </c>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1" x14ac:dyDescent="0.2">
      <c r="A292" s="231">
        <v>49</v>
      </c>
      <c r="B292" s="232" t="s">
        <v>881</v>
      </c>
      <c r="C292" s="250" t="s">
        <v>882</v>
      </c>
      <c r="D292" s="233" t="s">
        <v>310</v>
      </c>
      <c r="E292" s="234">
        <v>32.450000000000003</v>
      </c>
      <c r="F292" s="235"/>
      <c r="G292" s="236">
        <f>ROUND(E292*F292,2)</f>
        <v>0</v>
      </c>
      <c r="H292" s="235"/>
      <c r="I292" s="236">
        <f>ROUND(E292*H292,2)</f>
        <v>0</v>
      </c>
      <c r="J292" s="235"/>
      <c r="K292" s="236">
        <f>ROUND(E292*J292,2)</f>
        <v>0</v>
      </c>
      <c r="L292" s="236">
        <v>21</v>
      </c>
      <c r="M292" s="236">
        <f>G292*(1+L292/100)</f>
        <v>0</v>
      </c>
      <c r="N292" s="234">
        <v>4.0000000000000003E-5</v>
      </c>
      <c r="O292" s="234">
        <f>ROUND(E292*N292,2)</f>
        <v>0</v>
      </c>
      <c r="P292" s="234">
        <v>0</v>
      </c>
      <c r="Q292" s="234">
        <f>ROUND(E292*P292,2)</f>
        <v>0</v>
      </c>
      <c r="R292" s="236" t="s">
        <v>423</v>
      </c>
      <c r="S292" s="236" t="s">
        <v>293</v>
      </c>
      <c r="T292" s="237" t="s">
        <v>294</v>
      </c>
      <c r="U292" s="220">
        <v>7.8E-2</v>
      </c>
      <c r="V292" s="220">
        <f>ROUND(E292*U292,2)</f>
        <v>2.5299999999999998</v>
      </c>
      <c r="W292" s="220"/>
      <c r="X292" s="220" t="s">
        <v>295</v>
      </c>
      <c r="Y292" s="220" t="s">
        <v>296</v>
      </c>
      <c r="Z292" s="210"/>
      <c r="AA292" s="210"/>
      <c r="AB292" s="210"/>
      <c r="AC292" s="210"/>
      <c r="AD292" s="210"/>
      <c r="AE292" s="210"/>
      <c r="AF292" s="210"/>
      <c r="AG292" s="210" t="s">
        <v>297</v>
      </c>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ht="22.5" outlineLevel="2" x14ac:dyDescent="0.2">
      <c r="A293" s="217"/>
      <c r="B293" s="218"/>
      <c r="C293" s="251" t="s">
        <v>883</v>
      </c>
      <c r="D293" s="239"/>
      <c r="E293" s="239"/>
      <c r="F293" s="239"/>
      <c r="G293" s="239"/>
      <c r="H293" s="220"/>
      <c r="I293" s="220"/>
      <c r="J293" s="220"/>
      <c r="K293" s="220"/>
      <c r="L293" s="220"/>
      <c r="M293" s="220"/>
      <c r="N293" s="219"/>
      <c r="O293" s="219"/>
      <c r="P293" s="219"/>
      <c r="Q293" s="219"/>
      <c r="R293" s="220"/>
      <c r="S293" s="220"/>
      <c r="T293" s="220"/>
      <c r="U293" s="220"/>
      <c r="V293" s="220"/>
      <c r="W293" s="220"/>
      <c r="X293" s="220"/>
      <c r="Y293" s="220"/>
      <c r="Z293" s="210"/>
      <c r="AA293" s="210"/>
      <c r="AB293" s="210"/>
      <c r="AC293" s="210"/>
      <c r="AD293" s="210"/>
      <c r="AE293" s="210"/>
      <c r="AF293" s="210"/>
      <c r="AG293" s="210" t="s">
        <v>299</v>
      </c>
      <c r="AH293" s="210"/>
      <c r="AI293" s="210"/>
      <c r="AJ293" s="210"/>
      <c r="AK293" s="210"/>
      <c r="AL293" s="210"/>
      <c r="AM293" s="210"/>
      <c r="AN293" s="210"/>
      <c r="AO293" s="210"/>
      <c r="AP293" s="210"/>
      <c r="AQ293" s="210"/>
      <c r="AR293" s="210"/>
      <c r="AS293" s="210"/>
      <c r="AT293" s="210"/>
      <c r="AU293" s="210"/>
      <c r="AV293" s="210"/>
      <c r="AW293" s="210"/>
      <c r="AX293" s="210"/>
      <c r="AY293" s="210"/>
      <c r="AZ293" s="210"/>
      <c r="BA293" s="238" t="str">
        <f>C293</f>
        <v>s rámy a zárubněmi, zábradlí, předmětů oplechování apod., které se zřizují ještě před úpravami povrchu, před jejich znečištěním při úpravách povrchu nástřikem plastických (lepivých) maltovin</v>
      </c>
      <c r="BB293" s="210"/>
      <c r="BC293" s="210"/>
      <c r="BD293" s="210"/>
      <c r="BE293" s="210"/>
      <c r="BF293" s="210"/>
      <c r="BG293" s="210"/>
      <c r="BH293" s="210"/>
    </row>
    <row r="294" spans="1:60" ht="22.5" outlineLevel="2" x14ac:dyDescent="0.2">
      <c r="A294" s="217"/>
      <c r="B294" s="218"/>
      <c r="C294" s="252" t="s">
        <v>883</v>
      </c>
      <c r="D294" s="240"/>
      <c r="E294" s="240"/>
      <c r="F294" s="240"/>
      <c r="G294" s="240"/>
      <c r="H294" s="220"/>
      <c r="I294" s="220"/>
      <c r="J294" s="220"/>
      <c r="K294" s="220"/>
      <c r="L294" s="220"/>
      <c r="M294" s="220"/>
      <c r="N294" s="219"/>
      <c r="O294" s="219"/>
      <c r="P294" s="219"/>
      <c r="Q294" s="219"/>
      <c r="R294" s="220"/>
      <c r="S294" s="220"/>
      <c r="T294" s="220"/>
      <c r="U294" s="220"/>
      <c r="V294" s="220"/>
      <c r="W294" s="220"/>
      <c r="X294" s="220"/>
      <c r="Y294" s="220"/>
      <c r="Z294" s="210"/>
      <c r="AA294" s="210"/>
      <c r="AB294" s="210"/>
      <c r="AC294" s="210"/>
      <c r="AD294" s="210"/>
      <c r="AE294" s="210"/>
      <c r="AF294" s="210"/>
      <c r="AG294" s="210" t="s">
        <v>300</v>
      </c>
      <c r="AH294" s="210"/>
      <c r="AI294" s="210"/>
      <c r="AJ294" s="210"/>
      <c r="AK294" s="210"/>
      <c r="AL294" s="210"/>
      <c r="AM294" s="210"/>
      <c r="AN294" s="210"/>
      <c r="AO294" s="210"/>
      <c r="AP294" s="210"/>
      <c r="AQ294" s="210"/>
      <c r="AR294" s="210"/>
      <c r="AS294" s="210"/>
      <c r="AT294" s="210"/>
      <c r="AU294" s="210"/>
      <c r="AV294" s="210"/>
      <c r="AW294" s="210"/>
      <c r="AX294" s="210"/>
      <c r="AY294" s="210"/>
      <c r="AZ294" s="210"/>
      <c r="BA294" s="238" t="str">
        <f>C294</f>
        <v>s rámy a zárubněmi, zábradlí, předmětů oplechování apod., které se zřizují ještě před úpravami povrchu, před jejich znečištěním při úpravách povrchu nástřikem plastických (lepivých) maltovin</v>
      </c>
      <c r="BB294" s="210"/>
      <c r="BC294" s="210"/>
      <c r="BD294" s="210"/>
      <c r="BE294" s="210"/>
      <c r="BF294" s="210"/>
      <c r="BG294" s="210"/>
      <c r="BH294" s="210"/>
    </row>
    <row r="295" spans="1:60" ht="22.5" outlineLevel="3" x14ac:dyDescent="0.2">
      <c r="A295" s="217"/>
      <c r="B295" s="218"/>
      <c r="C295" s="252" t="s">
        <v>883</v>
      </c>
      <c r="D295" s="240"/>
      <c r="E295" s="240"/>
      <c r="F295" s="240"/>
      <c r="G295" s="240"/>
      <c r="H295" s="220"/>
      <c r="I295" s="220"/>
      <c r="J295" s="220"/>
      <c r="K295" s="220"/>
      <c r="L295" s="220"/>
      <c r="M295" s="220"/>
      <c r="N295" s="219"/>
      <c r="O295" s="219"/>
      <c r="P295" s="219"/>
      <c r="Q295" s="219"/>
      <c r="R295" s="220"/>
      <c r="S295" s="220"/>
      <c r="T295" s="220"/>
      <c r="U295" s="220"/>
      <c r="V295" s="220"/>
      <c r="W295" s="220"/>
      <c r="X295" s="220"/>
      <c r="Y295" s="220"/>
      <c r="Z295" s="210"/>
      <c r="AA295" s="210"/>
      <c r="AB295" s="210"/>
      <c r="AC295" s="210"/>
      <c r="AD295" s="210"/>
      <c r="AE295" s="210"/>
      <c r="AF295" s="210"/>
      <c r="AG295" s="210" t="s">
        <v>300</v>
      </c>
      <c r="AH295" s="210"/>
      <c r="AI295" s="210"/>
      <c r="AJ295" s="210"/>
      <c r="AK295" s="210"/>
      <c r="AL295" s="210"/>
      <c r="AM295" s="210"/>
      <c r="AN295" s="210"/>
      <c r="AO295" s="210"/>
      <c r="AP295" s="210"/>
      <c r="AQ295" s="210"/>
      <c r="AR295" s="210"/>
      <c r="AS295" s="210"/>
      <c r="AT295" s="210"/>
      <c r="AU295" s="210"/>
      <c r="AV295" s="210"/>
      <c r="AW295" s="210"/>
      <c r="AX295" s="210"/>
      <c r="AY295" s="210"/>
      <c r="AZ295" s="210"/>
      <c r="BA295" s="238" t="str">
        <f>C295</f>
        <v>s rámy a zárubněmi, zábradlí, předmětů oplechování apod., které se zřizují ještě před úpravami povrchu, před jejich znečištěním při úpravách povrchu nástřikem plastických (lepivých) maltovin</v>
      </c>
      <c r="BB295" s="210"/>
      <c r="BC295" s="210"/>
      <c r="BD295" s="210"/>
      <c r="BE295" s="210"/>
      <c r="BF295" s="210"/>
      <c r="BG295" s="210"/>
      <c r="BH295" s="210"/>
    </row>
    <row r="296" spans="1:60" outlineLevel="2" x14ac:dyDescent="0.2">
      <c r="A296" s="217"/>
      <c r="B296" s="218"/>
      <c r="C296" s="253" t="s">
        <v>3506</v>
      </c>
      <c r="D296" s="221"/>
      <c r="E296" s="222"/>
      <c r="F296" s="220"/>
      <c r="G296" s="220"/>
      <c r="H296" s="220"/>
      <c r="I296" s="220"/>
      <c r="J296" s="220"/>
      <c r="K296" s="220"/>
      <c r="L296" s="220"/>
      <c r="M296" s="220"/>
      <c r="N296" s="219"/>
      <c r="O296" s="219"/>
      <c r="P296" s="219"/>
      <c r="Q296" s="219"/>
      <c r="R296" s="220"/>
      <c r="S296" s="220"/>
      <c r="T296" s="220"/>
      <c r="U296" s="220"/>
      <c r="V296" s="220"/>
      <c r="W296" s="220"/>
      <c r="X296" s="220"/>
      <c r="Y296" s="220"/>
      <c r="Z296" s="210"/>
      <c r="AA296" s="210"/>
      <c r="AB296" s="210"/>
      <c r="AC296" s="210"/>
      <c r="AD296" s="210"/>
      <c r="AE296" s="210"/>
      <c r="AF296" s="210"/>
      <c r="AG296" s="210" t="s">
        <v>314</v>
      </c>
      <c r="AH296" s="210">
        <v>0</v>
      </c>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3" x14ac:dyDescent="0.2">
      <c r="A297" s="217"/>
      <c r="B297" s="218"/>
      <c r="C297" s="253" t="s">
        <v>3507</v>
      </c>
      <c r="D297" s="221"/>
      <c r="E297" s="222"/>
      <c r="F297" s="220"/>
      <c r="G297" s="220"/>
      <c r="H297" s="220"/>
      <c r="I297" s="220"/>
      <c r="J297" s="220"/>
      <c r="K297" s="220"/>
      <c r="L297" s="220"/>
      <c r="M297" s="220"/>
      <c r="N297" s="219"/>
      <c r="O297" s="219"/>
      <c r="P297" s="219"/>
      <c r="Q297" s="219"/>
      <c r="R297" s="220"/>
      <c r="S297" s="220"/>
      <c r="T297" s="220"/>
      <c r="U297" s="220"/>
      <c r="V297" s="220"/>
      <c r="W297" s="220"/>
      <c r="X297" s="220"/>
      <c r="Y297" s="220"/>
      <c r="Z297" s="210"/>
      <c r="AA297" s="210"/>
      <c r="AB297" s="210"/>
      <c r="AC297" s="210"/>
      <c r="AD297" s="210"/>
      <c r="AE297" s="210"/>
      <c r="AF297" s="210"/>
      <c r="AG297" s="210" t="s">
        <v>314</v>
      </c>
      <c r="AH297" s="210">
        <v>0</v>
      </c>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3" x14ac:dyDescent="0.2">
      <c r="A298" s="217"/>
      <c r="B298" s="218"/>
      <c r="C298" s="253" t="s">
        <v>773</v>
      </c>
      <c r="D298" s="221"/>
      <c r="E298" s="222"/>
      <c r="F298" s="220"/>
      <c r="G298" s="220"/>
      <c r="H298" s="220"/>
      <c r="I298" s="220"/>
      <c r="J298" s="220"/>
      <c r="K298" s="220"/>
      <c r="L298" s="220"/>
      <c r="M298" s="220"/>
      <c r="N298" s="219"/>
      <c r="O298" s="219"/>
      <c r="P298" s="219"/>
      <c r="Q298" s="219"/>
      <c r="R298" s="220"/>
      <c r="S298" s="220"/>
      <c r="T298" s="220"/>
      <c r="U298" s="220"/>
      <c r="V298" s="220"/>
      <c r="W298" s="220"/>
      <c r="X298" s="220"/>
      <c r="Y298" s="220"/>
      <c r="Z298" s="210"/>
      <c r="AA298" s="210"/>
      <c r="AB298" s="210"/>
      <c r="AC298" s="210"/>
      <c r="AD298" s="210"/>
      <c r="AE298" s="210"/>
      <c r="AF298" s="210"/>
      <c r="AG298" s="210" t="s">
        <v>314</v>
      </c>
      <c r="AH298" s="210">
        <v>0</v>
      </c>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outlineLevel="3" x14ac:dyDescent="0.2">
      <c r="A299" s="217"/>
      <c r="B299" s="218"/>
      <c r="C299" s="253" t="s">
        <v>3508</v>
      </c>
      <c r="D299" s="221"/>
      <c r="E299" s="222"/>
      <c r="F299" s="220"/>
      <c r="G299" s="220"/>
      <c r="H299" s="220"/>
      <c r="I299" s="220"/>
      <c r="J299" s="220"/>
      <c r="K299" s="220"/>
      <c r="L299" s="220"/>
      <c r="M299" s="220"/>
      <c r="N299" s="219"/>
      <c r="O299" s="219"/>
      <c r="P299" s="219"/>
      <c r="Q299" s="219"/>
      <c r="R299" s="220"/>
      <c r="S299" s="220"/>
      <c r="T299" s="220"/>
      <c r="U299" s="220"/>
      <c r="V299" s="220"/>
      <c r="W299" s="220"/>
      <c r="X299" s="220"/>
      <c r="Y299" s="220"/>
      <c r="Z299" s="210"/>
      <c r="AA299" s="210"/>
      <c r="AB299" s="210"/>
      <c r="AC299" s="210"/>
      <c r="AD299" s="210"/>
      <c r="AE299" s="210"/>
      <c r="AF299" s="210"/>
      <c r="AG299" s="210" t="s">
        <v>314</v>
      </c>
      <c r="AH299" s="210">
        <v>0</v>
      </c>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3" x14ac:dyDescent="0.2">
      <c r="A300" s="217"/>
      <c r="B300" s="218"/>
      <c r="C300" s="253" t="s">
        <v>3509</v>
      </c>
      <c r="D300" s="221"/>
      <c r="E300" s="222"/>
      <c r="F300" s="220"/>
      <c r="G300" s="220"/>
      <c r="H300" s="220"/>
      <c r="I300" s="220"/>
      <c r="J300" s="220"/>
      <c r="K300" s="220"/>
      <c r="L300" s="220"/>
      <c r="M300" s="220"/>
      <c r="N300" s="219"/>
      <c r="O300" s="219"/>
      <c r="P300" s="219"/>
      <c r="Q300" s="219"/>
      <c r="R300" s="220"/>
      <c r="S300" s="220"/>
      <c r="T300" s="220"/>
      <c r="U300" s="220"/>
      <c r="V300" s="220"/>
      <c r="W300" s="220"/>
      <c r="X300" s="220"/>
      <c r="Y300" s="220"/>
      <c r="Z300" s="210"/>
      <c r="AA300" s="210"/>
      <c r="AB300" s="210"/>
      <c r="AC300" s="210"/>
      <c r="AD300" s="210"/>
      <c r="AE300" s="210"/>
      <c r="AF300" s="210"/>
      <c r="AG300" s="210" t="s">
        <v>314</v>
      </c>
      <c r="AH300" s="210">
        <v>0</v>
      </c>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3" x14ac:dyDescent="0.2">
      <c r="A301" s="217"/>
      <c r="B301" s="218"/>
      <c r="C301" s="253" t="s">
        <v>3510</v>
      </c>
      <c r="D301" s="221"/>
      <c r="E301" s="222"/>
      <c r="F301" s="220"/>
      <c r="G301" s="220"/>
      <c r="H301" s="220"/>
      <c r="I301" s="220"/>
      <c r="J301" s="220"/>
      <c r="K301" s="220"/>
      <c r="L301" s="220"/>
      <c r="M301" s="220"/>
      <c r="N301" s="219"/>
      <c r="O301" s="219"/>
      <c r="P301" s="219"/>
      <c r="Q301" s="219"/>
      <c r="R301" s="220"/>
      <c r="S301" s="220"/>
      <c r="T301" s="220"/>
      <c r="U301" s="220"/>
      <c r="V301" s="220"/>
      <c r="W301" s="220"/>
      <c r="X301" s="220"/>
      <c r="Y301" s="220"/>
      <c r="Z301" s="210"/>
      <c r="AA301" s="210"/>
      <c r="AB301" s="210"/>
      <c r="AC301" s="210"/>
      <c r="AD301" s="210"/>
      <c r="AE301" s="210"/>
      <c r="AF301" s="210"/>
      <c r="AG301" s="210" t="s">
        <v>314</v>
      </c>
      <c r="AH301" s="210">
        <v>0</v>
      </c>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outlineLevel="3" x14ac:dyDescent="0.2">
      <c r="A302" s="217"/>
      <c r="B302" s="218"/>
      <c r="C302" s="253" t="s">
        <v>3511</v>
      </c>
      <c r="D302" s="221"/>
      <c r="E302" s="222">
        <v>32.450000000000003</v>
      </c>
      <c r="F302" s="220"/>
      <c r="G302" s="220"/>
      <c r="H302" s="220"/>
      <c r="I302" s="220"/>
      <c r="J302" s="220"/>
      <c r="K302" s="220"/>
      <c r="L302" s="220"/>
      <c r="M302" s="220"/>
      <c r="N302" s="219"/>
      <c r="O302" s="219"/>
      <c r="P302" s="219"/>
      <c r="Q302" s="219"/>
      <c r="R302" s="220"/>
      <c r="S302" s="220"/>
      <c r="T302" s="220"/>
      <c r="U302" s="220"/>
      <c r="V302" s="220"/>
      <c r="W302" s="220"/>
      <c r="X302" s="220"/>
      <c r="Y302" s="220"/>
      <c r="Z302" s="210"/>
      <c r="AA302" s="210"/>
      <c r="AB302" s="210"/>
      <c r="AC302" s="210"/>
      <c r="AD302" s="210"/>
      <c r="AE302" s="210"/>
      <c r="AF302" s="210"/>
      <c r="AG302" s="210" t="s">
        <v>314</v>
      </c>
      <c r="AH302" s="210">
        <v>0</v>
      </c>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1" x14ac:dyDescent="0.2">
      <c r="A303" s="231">
        <v>50</v>
      </c>
      <c r="B303" s="232" t="s">
        <v>884</v>
      </c>
      <c r="C303" s="250" t="s">
        <v>885</v>
      </c>
      <c r="D303" s="233" t="s">
        <v>310</v>
      </c>
      <c r="E303" s="234">
        <v>52.98</v>
      </c>
      <c r="F303" s="235"/>
      <c r="G303" s="236">
        <f>ROUND(E303*F303,2)</f>
        <v>0</v>
      </c>
      <c r="H303" s="235"/>
      <c r="I303" s="236">
        <f>ROUND(E303*H303,2)</f>
        <v>0</v>
      </c>
      <c r="J303" s="235"/>
      <c r="K303" s="236">
        <f>ROUND(E303*J303,2)</f>
        <v>0</v>
      </c>
      <c r="L303" s="236">
        <v>21</v>
      </c>
      <c r="M303" s="236">
        <f>G303*(1+L303/100)</f>
        <v>0</v>
      </c>
      <c r="N303" s="234">
        <v>8.0000000000000002E-3</v>
      </c>
      <c r="O303" s="234">
        <f>ROUND(E303*N303,2)</f>
        <v>0.42</v>
      </c>
      <c r="P303" s="234">
        <v>0</v>
      </c>
      <c r="Q303" s="234">
        <f>ROUND(E303*P303,2)</f>
        <v>0</v>
      </c>
      <c r="R303" s="236" t="s">
        <v>423</v>
      </c>
      <c r="S303" s="236" t="s">
        <v>293</v>
      </c>
      <c r="T303" s="237" t="s">
        <v>294</v>
      </c>
      <c r="U303" s="220">
        <v>0.111</v>
      </c>
      <c r="V303" s="220">
        <f>ROUND(E303*U303,2)</f>
        <v>5.88</v>
      </c>
      <c r="W303" s="220"/>
      <c r="X303" s="220" t="s">
        <v>295</v>
      </c>
      <c r="Y303" s="220" t="s">
        <v>296</v>
      </c>
      <c r="Z303" s="210"/>
      <c r="AA303" s="210"/>
      <c r="AB303" s="210"/>
      <c r="AC303" s="210"/>
      <c r="AD303" s="210"/>
      <c r="AE303" s="210"/>
      <c r="AF303" s="210"/>
      <c r="AG303" s="210" t="s">
        <v>297</v>
      </c>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2" x14ac:dyDescent="0.2">
      <c r="A304" s="217"/>
      <c r="B304" s="218"/>
      <c r="C304" s="253" t="s">
        <v>3410</v>
      </c>
      <c r="D304" s="221"/>
      <c r="E304" s="222"/>
      <c r="F304" s="220"/>
      <c r="G304" s="220"/>
      <c r="H304" s="220"/>
      <c r="I304" s="220"/>
      <c r="J304" s="220"/>
      <c r="K304" s="220"/>
      <c r="L304" s="220"/>
      <c r="M304" s="220"/>
      <c r="N304" s="219"/>
      <c r="O304" s="219"/>
      <c r="P304" s="219"/>
      <c r="Q304" s="219"/>
      <c r="R304" s="220"/>
      <c r="S304" s="220"/>
      <c r="T304" s="220"/>
      <c r="U304" s="220"/>
      <c r="V304" s="220"/>
      <c r="W304" s="220"/>
      <c r="X304" s="220"/>
      <c r="Y304" s="220"/>
      <c r="Z304" s="210"/>
      <c r="AA304" s="210"/>
      <c r="AB304" s="210"/>
      <c r="AC304" s="210"/>
      <c r="AD304" s="210"/>
      <c r="AE304" s="210"/>
      <c r="AF304" s="210"/>
      <c r="AG304" s="210" t="s">
        <v>314</v>
      </c>
      <c r="AH304" s="210">
        <v>0</v>
      </c>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3" x14ac:dyDescent="0.2">
      <c r="A305" s="217"/>
      <c r="B305" s="218"/>
      <c r="C305" s="253" t="s">
        <v>3411</v>
      </c>
      <c r="D305" s="221"/>
      <c r="E305" s="222"/>
      <c r="F305" s="220"/>
      <c r="G305" s="220"/>
      <c r="H305" s="220"/>
      <c r="I305" s="220"/>
      <c r="J305" s="220"/>
      <c r="K305" s="220"/>
      <c r="L305" s="220"/>
      <c r="M305" s="220"/>
      <c r="N305" s="219"/>
      <c r="O305" s="219"/>
      <c r="P305" s="219"/>
      <c r="Q305" s="219"/>
      <c r="R305" s="220"/>
      <c r="S305" s="220"/>
      <c r="T305" s="220"/>
      <c r="U305" s="220"/>
      <c r="V305" s="220"/>
      <c r="W305" s="220"/>
      <c r="X305" s="220"/>
      <c r="Y305" s="220"/>
      <c r="Z305" s="210"/>
      <c r="AA305" s="210"/>
      <c r="AB305" s="210"/>
      <c r="AC305" s="210"/>
      <c r="AD305" s="210"/>
      <c r="AE305" s="210"/>
      <c r="AF305" s="210"/>
      <c r="AG305" s="210" t="s">
        <v>314</v>
      </c>
      <c r="AH305" s="210">
        <v>0</v>
      </c>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3" x14ac:dyDescent="0.2">
      <c r="A306" s="217"/>
      <c r="B306" s="218"/>
      <c r="C306" s="253" t="s">
        <v>3412</v>
      </c>
      <c r="D306" s="221"/>
      <c r="E306" s="222"/>
      <c r="F306" s="220"/>
      <c r="G306" s="220"/>
      <c r="H306" s="220"/>
      <c r="I306" s="220"/>
      <c r="J306" s="220"/>
      <c r="K306" s="220"/>
      <c r="L306" s="220"/>
      <c r="M306" s="220"/>
      <c r="N306" s="219"/>
      <c r="O306" s="219"/>
      <c r="P306" s="219"/>
      <c r="Q306" s="219"/>
      <c r="R306" s="220"/>
      <c r="S306" s="220"/>
      <c r="T306" s="220"/>
      <c r="U306" s="220"/>
      <c r="V306" s="220"/>
      <c r="W306" s="220"/>
      <c r="X306" s="220"/>
      <c r="Y306" s="220"/>
      <c r="Z306" s="210"/>
      <c r="AA306" s="210"/>
      <c r="AB306" s="210"/>
      <c r="AC306" s="210"/>
      <c r="AD306" s="210"/>
      <c r="AE306" s="210"/>
      <c r="AF306" s="210"/>
      <c r="AG306" s="210" t="s">
        <v>314</v>
      </c>
      <c r="AH306" s="210">
        <v>0</v>
      </c>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outlineLevel="3" x14ac:dyDescent="0.2">
      <c r="A307" s="217"/>
      <c r="B307" s="218"/>
      <c r="C307" s="253" t="s">
        <v>3413</v>
      </c>
      <c r="D307" s="221"/>
      <c r="E307" s="222"/>
      <c r="F307" s="220"/>
      <c r="G307" s="220"/>
      <c r="H307" s="220"/>
      <c r="I307" s="220"/>
      <c r="J307" s="220"/>
      <c r="K307" s="220"/>
      <c r="L307" s="220"/>
      <c r="M307" s="220"/>
      <c r="N307" s="219"/>
      <c r="O307" s="219"/>
      <c r="P307" s="219"/>
      <c r="Q307" s="219"/>
      <c r="R307" s="220"/>
      <c r="S307" s="220"/>
      <c r="T307" s="220"/>
      <c r="U307" s="220"/>
      <c r="V307" s="220"/>
      <c r="W307" s="220"/>
      <c r="X307" s="220"/>
      <c r="Y307" s="220"/>
      <c r="Z307" s="210"/>
      <c r="AA307" s="210"/>
      <c r="AB307" s="210"/>
      <c r="AC307" s="210"/>
      <c r="AD307" s="210"/>
      <c r="AE307" s="210"/>
      <c r="AF307" s="210"/>
      <c r="AG307" s="210" t="s">
        <v>314</v>
      </c>
      <c r="AH307" s="210">
        <v>0</v>
      </c>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outlineLevel="3" x14ac:dyDescent="0.2">
      <c r="A308" s="217"/>
      <c r="B308" s="218"/>
      <c r="C308" s="253" t="s">
        <v>3421</v>
      </c>
      <c r="D308" s="221"/>
      <c r="E308" s="222"/>
      <c r="F308" s="220"/>
      <c r="G308" s="220"/>
      <c r="H308" s="220"/>
      <c r="I308" s="220"/>
      <c r="J308" s="220"/>
      <c r="K308" s="220"/>
      <c r="L308" s="220"/>
      <c r="M308" s="220"/>
      <c r="N308" s="219"/>
      <c r="O308" s="219"/>
      <c r="P308" s="219"/>
      <c r="Q308" s="219"/>
      <c r="R308" s="220"/>
      <c r="S308" s="220"/>
      <c r="T308" s="220"/>
      <c r="U308" s="220"/>
      <c r="V308" s="220"/>
      <c r="W308" s="220"/>
      <c r="X308" s="220"/>
      <c r="Y308" s="220"/>
      <c r="Z308" s="210"/>
      <c r="AA308" s="210"/>
      <c r="AB308" s="210"/>
      <c r="AC308" s="210"/>
      <c r="AD308" s="210"/>
      <c r="AE308" s="210"/>
      <c r="AF308" s="210"/>
      <c r="AG308" s="210" t="s">
        <v>314</v>
      </c>
      <c r="AH308" s="210">
        <v>0</v>
      </c>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3" x14ac:dyDescent="0.2">
      <c r="A309" s="217"/>
      <c r="B309" s="218"/>
      <c r="C309" s="253" t="s">
        <v>3422</v>
      </c>
      <c r="D309" s="221"/>
      <c r="E309" s="222"/>
      <c r="F309" s="220"/>
      <c r="G309" s="220"/>
      <c r="H309" s="220"/>
      <c r="I309" s="220"/>
      <c r="J309" s="220"/>
      <c r="K309" s="220"/>
      <c r="L309" s="220"/>
      <c r="M309" s="220"/>
      <c r="N309" s="219"/>
      <c r="O309" s="219"/>
      <c r="P309" s="219"/>
      <c r="Q309" s="219"/>
      <c r="R309" s="220"/>
      <c r="S309" s="220"/>
      <c r="T309" s="220"/>
      <c r="U309" s="220"/>
      <c r="V309" s="220"/>
      <c r="W309" s="220"/>
      <c r="X309" s="220"/>
      <c r="Y309" s="220"/>
      <c r="Z309" s="210"/>
      <c r="AA309" s="210"/>
      <c r="AB309" s="210"/>
      <c r="AC309" s="210"/>
      <c r="AD309" s="210"/>
      <c r="AE309" s="210"/>
      <c r="AF309" s="210"/>
      <c r="AG309" s="210" t="s">
        <v>314</v>
      </c>
      <c r="AH309" s="210">
        <v>0</v>
      </c>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3" x14ac:dyDescent="0.2">
      <c r="A310" s="217"/>
      <c r="B310" s="218"/>
      <c r="C310" s="253" t="s">
        <v>3423</v>
      </c>
      <c r="D310" s="221"/>
      <c r="E310" s="222"/>
      <c r="F310" s="220"/>
      <c r="G310" s="220"/>
      <c r="H310" s="220"/>
      <c r="I310" s="220"/>
      <c r="J310" s="220"/>
      <c r="K310" s="220"/>
      <c r="L310" s="220"/>
      <c r="M310" s="220"/>
      <c r="N310" s="219"/>
      <c r="O310" s="219"/>
      <c r="P310" s="219"/>
      <c r="Q310" s="219"/>
      <c r="R310" s="220"/>
      <c r="S310" s="220"/>
      <c r="T310" s="220"/>
      <c r="U310" s="220"/>
      <c r="V310" s="220"/>
      <c r="W310" s="220"/>
      <c r="X310" s="220"/>
      <c r="Y310" s="220"/>
      <c r="Z310" s="210"/>
      <c r="AA310" s="210"/>
      <c r="AB310" s="210"/>
      <c r="AC310" s="210"/>
      <c r="AD310" s="210"/>
      <c r="AE310" s="210"/>
      <c r="AF310" s="210"/>
      <c r="AG310" s="210" t="s">
        <v>314</v>
      </c>
      <c r="AH310" s="210">
        <v>0</v>
      </c>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3" x14ac:dyDescent="0.2">
      <c r="A311" s="217"/>
      <c r="B311" s="218"/>
      <c r="C311" s="253" t="s">
        <v>3424</v>
      </c>
      <c r="D311" s="221"/>
      <c r="E311" s="222"/>
      <c r="F311" s="220"/>
      <c r="G311" s="220"/>
      <c r="H311" s="220"/>
      <c r="I311" s="220"/>
      <c r="J311" s="220"/>
      <c r="K311" s="220"/>
      <c r="L311" s="220"/>
      <c r="M311" s="220"/>
      <c r="N311" s="219"/>
      <c r="O311" s="219"/>
      <c r="P311" s="219"/>
      <c r="Q311" s="219"/>
      <c r="R311" s="220"/>
      <c r="S311" s="220"/>
      <c r="T311" s="220"/>
      <c r="U311" s="220"/>
      <c r="V311" s="220"/>
      <c r="W311" s="220"/>
      <c r="X311" s="220"/>
      <c r="Y311" s="220"/>
      <c r="Z311" s="210"/>
      <c r="AA311" s="210"/>
      <c r="AB311" s="210"/>
      <c r="AC311" s="210"/>
      <c r="AD311" s="210"/>
      <c r="AE311" s="210"/>
      <c r="AF311" s="210"/>
      <c r="AG311" s="210" t="s">
        <v>314</v>
      </c>
      <c r="AH311" s="210">
        <v>0</v>
      </c>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outlineLevel="3" x14ac:dyDescent="0.2">
      <c r="A312" s="217"/>
      <c r="B312" s="218"/>
      <c r="C312" s="253" t="s">
        <v>3417</v>
      </c>
      <c r="D312" s="221"/>
      <c r="E312" s="222"/>
      <c r="F312" s="220"/>
      <c r="G312" s="220"/>
      <c r="H312" s="220"/>
      <c r="I312" s="220"/>
      <c r="J312" s="220"/>
      <c r="K312" s="220"/>
      <c r="L312" s="220"/>
      <c r="M312" s="220"/>
      <c r="N312" s="219"/>
      <c r="O312" s="219"/>
      <c r="P312" s="219"/>
      <c r="Q312" s="219"/>
      <c r="R312" s="220"/>
      <c r="S312" s="220"/>
      <c r="T312" s="220"/>
      <c r="U312" s="220"/>
      <c r="V312" s="220"/>
      <c r="W312" s="220"/>
      <c r="X312" s="220"/>
      <c r="Y312" s="220"/>
      <c r="Z312" s="210"/>
      <c r="AA312" s="210"/>
      <c r="AB312" s="210"/>
      <c r="AC312" s="210"/>
      <c r="AD312" s="210"/>
      <c r="AE312" s="210"/>
      <c r="AF312" s="210"/>
      <c r="AG312" s="210" t="s">
        <v>314</v>
      </c>
      <c r="AH312" s="210">
        <v>0</v>
      </c>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3" x14ac:dyDescent="0.2">
      <c r="A313" s="217"/>
      <c r="B313" s="218"/>
      <c r="C313" s="253" t="s">
        <v>3536</v>
      </c>
      <c r="D313" s="221"/>
      <c r="E313" s="222">
        <v>52.98</v>
      </c>
      <c r="F313" s="220"/>
      <c r="G313" s="220"/>
      <c r="H313" s="220"/>
      <c r="I313" s="220"/>
      <c r="J313" s="220"/>
      <c r="K313" s="220"/>
      <c r="L313" s="220"/>
      <c r="M313" s="220"/>
      <c r="N313" s="219"/>
      <c r="O313" s="219"/>
      <c r="P313" s="219"/>
      <c r="Q313" s="219"/>
      <c r="R313" s="220"/>
      <c r="S313" s="220"/>
      <c r="T313" s="220"/>
      <c r="U313" s="220"/>
      <c r="V313" s="220"/>
      <c r="W313" s="220"/>
      <c r="X313" s="220"/>
      <c r="Y313" s="220"/>
      <c r="Z313" s="210"/>
      <c r="AA313" s="210"/>
      <c r="AB313" s="210"/>
      <c r="AC313" s="210"/>
      <c r="AD313" s="210"/>
      <c r="AE313" s="210"/>
      <c r="AF313" s="210"/>
      <c r="AG313" s="210" t="s">
        <v>314</v>
      </c>
      <c r="AH313" s="210">
        <v>0</v>
      </c>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ht="33.75" outlineLevel="1" x14ac:dyDescent="0.2">
      <c r="A314" s="231">
        <v>51</v>
      </c>
      <c r="B314" s="232" t="s">
        <v>891</v>
      </c>
      <c r="C314" s="250" t="s">
        <v>892</v>
      </c>
      <c r="D314" s="233" t="s">
        <v>310</v>
      </c>
      <c r="E314" s="234">
        <v>43.357999999999997</v>
      </c>
      <c r="F314" s="235"/>
      <c r="G314" s="236">
        <f>ROUND(E314*F314,2)</f>
        <v>0</v>
      </c>
      <c r="H314" s="235"/>
      <c r="I314" s="236">
        <f>ROUND(E314*H314,2)</f>
        <v>0</v>
      </c>
      <c r="J314" s="235"/>
      <c r="K314" s="236">
        <f>ROUND(E314*J314,2)</f>
        <v>0</v>
      </c>
      <c r="L314" s="236">
        <v>21</v>
      </c>
      <c r="M314" s="236">
        <f>G314*(1+L314/100)</f>
        <v>0</v>
      </c>
      <c r="N314" s="234">
        <v>1.2529999999999999E-2</v>
      </c>
      <c r="O314" s="234">
        <f>ROUND(E314*N314,2)</f>
        <v>0.54</v>
      </c>
      <c r="P314" s="234">
        <v>0</v>
      </c>
      <c r="Q314" s="234">
        <f>ROUND(E314*P314,2)</f>
        <v>0</v>
      </c>
      <c r="R314" s="236" t="s">
        <v>423</v>
      </c>
      <c r="S314" s="236" t="s">
        <v>293</v>
      </c>
      <c r="T314" s="237" t="s">
        <v>294</v>
      </c>
      <c r="U314" s="220">
        <v>0.85699999999999998</v>
      </c>
      <c r="V314" s="220">
        <f>ROUND(E314*U314,2)</f>
        <v>37.159999999999997</v>
      </c>
      <c r="W314" s="220"/>
      <c r="X314" s="220" t="s">
        <v>295</v>
      </c>
      <c r="Y314" s="220" t="s">
        <v>296</v>
      </c>
      <c r="Z314" s="210"/>
      <c r="AA314" s="210"/>
      <c r="AB314" s="210"/>
      <c r="AC314" s="210"/>
      <c r="AD314" s="210"/>
      <c r="AE314" s="210"/>
      <c r="AF314" s="210"/>
      <c r="AG314" s="210" t="s">
        <v>297</v>
      </c>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ht="22.5" outlineLevel="2" x14ac:dyDescent="0.2">
      <c r="A315" s="217"/>
      <c r="B315" s="218"/>
      <c r="C315" s="251" t="s">
        <v>893</v>
      </c>
      <c r="D315" s="239"/>
      <c r="E315" s="239"/>
      <c r="F315" s="239"/>
      <c r="G315" s="239"/>
      <c r="H315" s="220"/>
      <c r="I315" s="220"/>
      <c r="J315" s="220"/>
      <c r="K315" s="220"/>
      <c r="L315" s="220"/>
      <c r="M315" s="220"/>
      <c r="N315" s="219"/>
      <c r="O315" s="219"/>
      <c r="P315" s="219"/>
      <c r="Q315" s="219"/>
      <c r="R315" s="220"/>
      <c r="S315" s="220"/>
      <c r="T315" s="220"/>
      <c r="U315" s="220"/>
      <c r="V315" s="220"/>
      <c r="W315" s="220"/>
      <c r="X315" s="220"/>
      <c r="Y315" s="220"/>
      <c r="Z315" s="210"/>
      <c r="AA315" s="210"/>
      <c r="AB315" s="210"/>
      <c r="AC315" s="210"/>
      <c r="AD315" s="210"/>
      <c r="AE315" s="210"/>
      <c r="AF315" s="210"/>
      <c r="AG315" s="210" t="s">
        <v>299</v>
      </c>
      <c r="AH315" s="210"/>
      <c r="AI315" s="210"/>
      <c r="AJ315" s="210"/>
      <c r="AK315" s="210"/>
      <c r="AL315" s="210"/>
      <c r="AM315" s="210"/>
      <c r="AN315" s="210"/>
      <c r="AO315" s="210"/>
      <c r="AP315" s="210"/>
      <c r="AQ315" s="210"/>
      <c r="AR315" s="210"/>
      <c r="AS315" s="210"/>
      <c r="AT315" s="210"/>
      <c r="AU315" s="210"/>
      <c r="AV315" s="210"/>
      <c r="AW315" s="210"/>
      <c r="AX315" s="210"/>
      <c r="AY315" s="210"/>
      <c r="AZ315" s="210"/>
      <c r="BA315" s="238" t="str">
        <f>C315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5" s="210"/>
      <c r="BC315" s="210"/>
      <c r="BD315" s="210"/>
      <c r="BE315" s="210"/>
      <c r="BF315" s="210"/>
      <c r="BG315" s="210"/>
      <c r="BH315" s="210"/>
    </row>
    <row r="316" spans="1:60" ht="22.5" outlineLevel="2" x14ac:dyDescent="0.2">
      <c r="A316" s="217"/>
      <c r="B316" s="218"/>
      <c r="C316" s="252" t="s">
        <v>893</v>
      </c>
      <c r="D316" s="240"/>
      <c r="E316" s="240"/>
      <c r="F316" s="240"/>
      <c r="G316" s="240"/>
      <c r="H316" s="220"/>
      <c r="I316" s="220"/>
      <c r="J316" s="220"/>
      <c r="K316" s="220"/>
      <c r="L316" s="220"/>
      <c r="M316" s="220"/>
      <c r="N316" s="219"/>
      <c r="O316" s="219"/>
      <c r="P316" s="219"/>
      <c r="Q316" s="219"/>
      <c r="R316" s="220"/>
      <c r="S316" s="220"/>
      <c r="T316" s="220"/>
      <c r="U316" s="220"/>
      <c r="V316" s="220"/>
      <c r="W316" s="220"/>
      <c r="X316" s="220"/>
      <c r="Y316" s="220"/>
      <c r="Z316" s="210"/>
      <c r="AA316" s="210"/>
      <c r="AB316" s="210"/>
      <c r="AC316" s="210"/>
      <c r="AD316" s="210"/>
      <c r="AE316" s="210"/>
      <c r="AF316" s="210"/>
      <c r="AG316" s="210" t="s">
        <v>300</v>
      </c>
      <c r="AH316" s="210"/>
      <c r="AI316" s="210"/>
      <c r="AJ316" s="210"/>
      <c r="AK316" s="210"/>
      <c r="AL316" s="210"/>
      <c r="AM316" s="210"/>
      <c r="AN316" s="210"/>
      <c r="AO316" s="210"/>
      <c r="AP316" s="210"/>
      <c r="AQ316" s="210"/>
      <c r="AR316" s="210"/>
      <c r="AS316" s="210"/>
      <c r="AT316" s="210"/>
      <c r="AU316" s="210"/>
      <c r="AV316" s="210"/>
      <c r="AW316" s="210"/>
      <c r="AX316" s="210"/>
      <c r="AY316" s="210"/>
      <c r="AZ316" s="210"/>
      <c r="BA316" s="238" t="str">
        <f>C316</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6" s="210"/>
      <c r="BC316" s="210"/>
      <c r="BD316" s="210"/>
      <c r="BE316" s="210"/>
      <c r="BF316" s="210"/>
      <c r="BG316" s="210"/>
      <c r="BH316" s="210"/>
    </row>
    <row r="317" spans="1:60" ht="22.5" outlineLevel="3" x14ac:dyDescent="0.2">
      <c r="A317" s="217"/>
      <c r="B317" s="218"/>
      <c r="C317" s="252" t="s">
        <v>893</v>
      </c>
      <c r="D317" s="240"/>
      <c r="E317" s="240"/>
      <c r="F317" s="240"/>
      <c r="G317" s="240"/>
      <c r="H317" s="220"/>
      <c r="I317" s="220"/>
      <c r="J317" s="220"/>
      <c r="K317" s="220"/>
      <c r="L317" s="220"/>
      <c r="M317" s="220"/>
      <c r="N317" s="219"/>
      <c r="O317" s="219"/>
      <c r="P317" s="219"/>
      <c r="Q317" s="219"/>
      <c r="R317" s="220"/>
      <c r="S317" s="220"/>
      <c r="T317" s="220"/>
      <c r="U317" s="220"/>
      <c r="V317" s="220"/>
      <c r="W317" s="220"/>
      <c r="X317" s="220"/>
      <c r="Y317" s="220"/>
      <c r="Z317" s="210"/>
      <c r="AA317" s="210"/>
      <c r="AB317" s="210"/>
      <c r="AC317" s="210"/>
      <c r="AD317" s="210"/>
      <c r="AE317" s="210"/>
      <c r="AF317" s="210"/>
      <c r="AG317" s="210" t="s">
        <v>300</v>
      </c>
      <c r="AH317" s="210"/>
      <c r="AI317" s="210"/>
      <c r="AJ317" s="210"/>
      <c r="AK317" s="210"/>
      <c r="AL317" s="210"/>
      <c r="AM317" s="210"/>
      <c r="AN317" s="210"/>
      <c r="AO317" s="210"/>
      <c r="AP317" s="210"/>
      <c r="AQ317" s="210"/>
      <c r="AR317" s="210"/>
      <c r="AS317" s="210"/>
      <c r="AT317" s="210"/>
      <c r="AU317" s="210"/>
      <c r="AV317" s="210"/>
      <c r="AW317" s="210"/>
      <c r="AX317" s="210"/>
      <c r="AY317" s="210"/>
      <c r="AZ317" s="210"/>
      <c r="BA317" s="238" t="str">
        <f>C317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7" s="210"/>
      <c r="BC317" s="210"/>
      <c r="BD317" s="210"/>
      <c r="BE317" s="210"/>
      <c r="BF317" s="210"/>
      <c r="BG317" s="210"/>
      <c r="BH317" s="210"/>
    </row>
    <row r="318" spans="1:60" outlineLevel="2" x14ac:dyDescent="0.2">
      <c r="A318" s="217"/>
      <c r="B318" s="218"/>
      <c r="C318" s="253" t="s">
        <v>3537</v>
      </c>
      <c r="D318" s="221"/>
      <c r="E318" s="222"/>
      <c r="F318" s="220"/>
      <c r="G318" s="220"/>
      <c r="H318" s="220"/>
      <c r="I318" s="220"/>
      <c r="J318" s="220"/>
      <c r="K318" s="220"/>
      <c r="L318" s="220"/>
      <c r="M318" s="220"/>
      <c r="N318" s="219"/>
      <c r="O318" s="219"/>
      <c r="P318" s="219"/>
      <c r="Q318" s="219"/>
      <c r="R318" s="220"/>
      <c r="S318" s="220"/>
      <c r="T318" s="220"/>
      <c r="U318" s="220"/>
      <c r="V318" s="220"/>
      <c r="W318" s="220"/>
      <c r="X318" s="220"/>
      <c r="Y318" s="220"/>
      <c r="Z318" s="210"/>
      <c r="AA318" s="210"/>
      <c r="AB318" s="210"/>
      <c r="AC318" s="210"/>
      <c r="AD318" s="210"/>
      <c r="AE318" s="210"/>
      <c r="AF318" s="210"/>
      <c r="AG318" s="210" t="s">
        <v>314</v>
      </c>
      <c r="AH318" s="210">
        <v>0</v>
      </c>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3" x14ac:dyDescent="0.2">
      <c r="A319" s="217"/>
      <c r="B319" s="218"/>
      <c r="C319" s="253" t="s">
        <v>3538</v>
      </c>
      <c r="D319" s="221"/>
      <c r="E319" s="222">
        <v>43.36</v>
      </c>
      <c r="F319" s="220"/>
      <c r="G319" s="220"/>
      <c r="H319" s="220"/>
      <c r="I319" s="220"/>
      <c r="J319" s="220"/>
      <c r="K319" s="220"/>
      <c r="L319" s="220"/>
      <c r="M319" s="220"/>
      <c r="N319" s="219"/>
      <c r="O319" s="219"/>
      <c r="P319" s="219"/>
      <c r="Q319" s="219"/>
      <c r="R319" s="220"/>
      <c r="S319" s="220"/>
      <c r="T319" s="220"/>
      <c r="U319" s="220"/>
      <c r="V319" s="220"/>
      <c r="W319" s="220"/>
      <c r="X319" s="220"/>
      <c r="Y319" s="220"/>
      <c r="Z319" s="210"/>
      <c r="AA319" s="210"/>
      <c r="AB319" s="210"/>
      <c r="AC319" s="210"/>
      <c r="AD319" s="210"/>
      <c r="AE319" s="210"/>
      <c r="AF319" s="210"/>
      <c r="AG319" s="210" t="s">
        <v>314</v>
      </c>
      <c r="AH319" s="210">
        <v>0</v>
      </c>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ht="45" outlineLevel="1" x14ac:dyDescent="0.2">
      <c r="A320" s="231">
        <v>52</v>
      </c>
      <c r="B320" s="232" t="s">
        <v>897</v>
      </c>
      <c r="C320" s="250" t="s">
        <v>898</v>
      </c>
      <c r="D320" s="233" t="s">
        <v>310</v>
      </c>
      <c r="E320" s="234">
        <v>206.01900000000001</v>
      </c>
      <c r="F320" s="235"/>
      <c r="G320" s="236">
        <f>ROUND(E320*F320,2)</f>
        <v>0</v>
      </c>
      <c r="H320" s="235"/>
      <c r="I320" s="236">
        <f>ROUND(E320*H320,2)</f>
        <v>0</v>
      </c>
      <c r="J320" s="235"/>
      <c r="K320" s="236">
        <f>ROUND(E320*J320,2)</f>
        <v>0</v>
      </c>
      <c r="L320" s="236">
        <v>21</v>
      </c>
      <c r="M320" s="236">
        <f>G320*(1+L320/100)</f>
        <v>0</v>
      </c>
      <c r="N320" s="234">
        <v>1.026E-2</v>
      </c>
      <c r="O320" s="234">
        <f>ROUND(E320*N320,2)</f>
        <v>2.11</v>
      </c>
      <c r="P320" s="234">
        <v>0</v>
      </c>
      <c r="Q320" s="234">
        <f>ROUND(E320*P320,2)</f>
        <v>0</v>
      </c>
      <c r="R320" s="236" t="s">
        <v>423</v>
      </c>
      <c r="S320" s="236" t="s">
        <v>293</v>
      </c>
      <c r="T320" s="237" t="s">
        <v>294</v>
      </c>
      <c r="U320" s="220">
        <v>0.85699999999999998</v>
      </c>
      <c r="V320" s="220">
        <f>ROUND(E320*U320,2)</f>
        <v>176.56</v>
      </c>
      <c r="W320" s="220"/>
      <c r="X320" s="220" t="s">
        <v>295</v>
      </c>
      <c r="Y320" s="220" t="s">
        <v>296</v>
      </c>
      <c r="Z320" s="210"/>
      <c r="AA320" s="210"/>
      <c r="AB320" s="210"/>
      <c r="AC320" s="210"/>
      <c r="AD320" s="210"/>
      <c r="AE320" s="210"/>
      <c r="AF320" s="210"/>
      <c r="AG320" s="210" t="s">
        <v>297</v>
      </c>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ht="33.75" outlineLevel="2" x14ac:dyDescent="0.2">
      <c r="A321" s="217"/>
      <c r="B321" s="218"/>
      <c r="C321" s="251" t="s">
        <v>899</v>
      </c>
      <c r="D321" s="239"/>
      <c r="E321" s="239"/>
      <c r="F321" s="239"/>
      <c r="G321" s="239"/>
      <c r="H321" s="220"/>
      <c r="I321" s="220"/>
      <c r="J321" s="220"/>
      <c r="K321" s="220"/>
      <c r="L321" s="220"/>
      <c r="M321" s="220"/>
      <c r="N321" s="219"/>
      <c r="O321" s="219"/>
      <c r="P321" s="219"/>
      <c r="Q321" s="219"/>
      <c r="R321" s="220"/>
      <c r="S321" s="220"/>
      <c r="T321" s="220"/>
      <c r="U321" s="220"/>
      <c r="V321" s="220"/>
      <c r="W321" s="220"/>
      <c r="X321" s="220"/>
      <c r="Y321" s="220"/>
      <c r="Z321" s="210"/>
      <c r="AA321" s="210"/>
      <c r="AB321" s="210"/>
      <c r="AC321" s="210"/>
      <c r="AD321" s="210"/>
      <c r="AE321" s="210"/>
      <c r="AF321" s="210"/>
      <c r="AG321" s="210" t="s">
        <v>299</v>
      </c>
      <c r="AH321" s="210"/>
      <c r="AI321" s="210"/>
      <c r="AJ321" s="210"/>
      <c r="AK321" s="210"/>
      <c r="AL321" s="210"/>
      <c r="AM321" s="210"/>
      <c r="AN321" s="210"/>
      <c r="AO321" s="210"/>
      <c r="AP321" s="210"/>
      <c r="AQ321" s="210"/>
      <c r="AR321" s="210"/>
      <c r="AS321" s="210"/>
      <c r="AT321" s="210"/>
      <c r="AU321" s="210"/>
      <c r="AV321" s="210"/>
      <c r="AW321" s="210"/>
      <c r="AX321" s="210"/>
      <c r="AY321" s="210"/>
      <c r="AZ321" s="210"/>
      <c r="BA321" s="238" t="str">
        <f>C321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1" s="210"/>
      <c r="BC321" s="210"/>
      <c r="BD321" s="210"/>
      <c r="BE321" s="210"/>
      <c r="BF321" s="210"/>
      <c r="BG321" s="210"/>
      <c r="BH321" s="210"/>
    </row>
    <row r="322" spans="1:60" ht="33.75" outlineLevel="2" x14ac:dyDescent="0.2">
      <c r="A322" s="217"/>
      <c r="B322" s="218"/>
      <c r="C322" s="252" t="s">
        <v>899</v>
      </c>
      <c r="D322" s="240"/>
      <c r="E322" s="240"/>
      <c r="F322" s="240"/>
      <c r="G322" s="240"/>
      <c r="H322" s="220"/>
      <c r="I322" s="220"/>
      <c r="J322" s="220"/>
      <c r="K322" s="220"/>
      <c r="L322" s="220"/>
      <c r="M322" s="220"/>
      <c r="N322" s="219"/>
      <c r="O322" s="219"/>
      <c r="P322" s="219"/>
      <c r="Q322" s="219"/>
      <c r="R322" s="220"/>
      <c r="S322" s="220"/>
      <c r="T322" s="220"/>
      <c r="U322" s="220"/>
      <c r="V322" s="220"/>
      <c r="W322" s="220"/>
      <c r="X322" s="220"/>
      <c r="Y322" s="220"/>
      <c r="Z322" s="210"/>
      <c r="AA322" s="210"/>
      <c r="AB322" s="210"/>
      <c r="AC322" s="210"/>
      <c r="AD322" s="210"/>
      <c r="AE322" s="210"/>
      <c r="AF322" s="210"/>
      <c r="AG322" s="210" t="s">
        <v>300</v>
      </c>
      <c r="AH322" s="210"/>
      <c r="AI322" s="210"/>
      <c r="AJ322" s="210"/>
      <c r="AK322" s="210"/>
      <c r="AL322" s="210"/>
      <c r="AM322" s="210"/>
      <c r="AN322" s="210"/>
      <c r="AO322" s="210"/>
      <c r="AP322" s="210"/>
      <c r="AQ322" s="210"/>
      <c r="AR322" s="210"/>
      <c r="AS322" s="210"/>
      <c r="AT322" s="210"/>
      <c r="AU322" s="210"/>
      <c r="AV322" s="210"/>
      <c r="AW322" s="210"/>
      <c r="AX322" s="210"/>
      <c r="AY322" s="210"/>
      <c r="AZ322" s="210"/>
      <c r="BA322" s="238" t="str">
        <f>C322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2" s="210"/>
      <c r="BC322" s="210"/>
      <c r="BD322" s="210"/>
      <c r="BE322" s="210"/>
      <c r="BF322" s="210"/>
      <c r="BG322" s="210"/>
      <c r="BH322" s="210"/>
    </row>
    <row r="323" spans="1:60" ht="33.75" outlineLevel="3" x14ac:dyDescent="0.2">
      <c r="A323" s="217"/>
      <c r="B323" s="218"/>
      <c r="C323" s="252" t="s">
        <v>899</v>
      </c>
      <c r="D323" s="240"/>
      <c r="E323" s="240"/>
      <c r="F323" s="240"/>
      <c r="G323" s="240"/>
      <c r="H323" s="220"/>
      <c r="I323" s="220"/>
      <c r="J323" s="220"/>
      <c r="K323" s="220"/>
      <c r="L323" s="220"/>
      <c r="M323" s="220"/>
      <c r="N323" s="219"/>
      <c r="O323" s="219"/>
      <c r="P323" s="219"/>
      <c r="Q323" s="219"/>
      <c r="R323" s="220"/>
      <c r="S323" s="220"/>
      <c r="T323" s="220"/>
      <c r="U323" s="220"/>
      <c r="V323" s="220"/>
      <c r="W323" s="220"/>
      <c r="X323" s="220"/>
      <c r="Y323" s="220"/>
      <c r="Z323" s="210"/>
      <c r="AA323" s="210"/>
      <c r="AB323" s="210"/>
      <c r="AC323" s="210"/>
      <c r="AD323" s="210"/>
      <c r="AE323" s="210"/>
      <c r="AF323" s="210"/>
      <c r="AG323" s="210" t="s">
        <v>300</v>
      </c>
      <c r="AH323" s="210"/>
      <c r="AI323" s="210"/>
      <c r="AJ323" s="210"/>
      <c r="AK323" s="210"/>
      <c r="AL323" s="210"/>
      <c r="AM323" s="210"/>
      <c r="AN323" s="210"/>
      <c r="AO323" s="210"/>
      <c r="AP323" s="210"/>
      <c r="AQ323" s="210"/>
      <c r="AR323" s="210"/>
      <c r="AS323" s="210"/>
      <c r="AT323" s="210"/>
      <c r="AU323" s="210"/>
      <c r="AV323" s="210"/>
      <c r="AW323" s="210"/>
      <c r="AX323" s="210"/>
      <c r="AY323" s="210"/>
      <c r="AZ323" s="210"/>
      <c r="BA323" s="238" t="str">
        <f>C323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3" s="210"/>
      <c r="BC323" s="210"/>
      <c r="BD323" s="210"/>
      <c r="BE323" s="210"/>
      <c r="BF323" s="210"/>
      <c r="BG323" s="210"/>
      <c r="BH323" s="210"/>
    </row>
    <row r="324" spans="1:60" outlineLevel="2" x14ac:dyDescent="0.2">
      <c r="A324" s="217"/>
      <c r="B324" s="218"/>
      <c r="C324" s="253" t="s">
        <v>3539</v>
      </c>
      <c r="D324" s="221"/>
      <c r="E324" s="222"/>
      <c r="F324" s="220"/>
      <c r="G324" s="220"/>
      <c r="H324" s="220"/>
      <c r="I324" s="220"/>
      <c r="J324" s="220"/>
      <c r="K324" s="220"/>
      <c r="L324" s="220"/>
      <c r="M324" s="220"/>
      <c r="N324" s="219"/>
      <c r="O324" s="219"/>
      <c r="P324" s="219"/>
      <c r="Q324" s="219"/>
      <c r="R324" s="220"/>
      <c r="S324" s="220"/>
      <c r="T324" s="220"/>
      <c r="U324" s="220"/>
      <c r="V324" s="220"/>
      <c r="W324" s="220"/>
      <c r="X324" s="220"/>
      <c r="Y324" s="220"/>
      <c r="Z324" s="210"/>
      <c r="AA324" s="210"/>
      <c r="AB324" s="210"/>
      <c r="AC324" s="210"/>
      <c r="AD324" s="210"/>
      <c r="AE324" s="210"/>
      <c r="AF324" s="210"/>
      <c r="AG324" s="210" t="s">
        <v>314</v>
      </c>
      <c r="AH324" s="210">
        <v>0</v>
      </c>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3" x14ac:dyDescent="0.2">
      <c r="A325" s="217"/>
      <c r="B325" s="218"/>
      <c r="C325" s="253" t="s">
        <v>3534</v>
      </c>
      <c r="D325" s="221"/>
      <c r="E325" s="222"/>
      <c r="F325" s="220"/>
      <c r="G325" s="220"/>
      <c r="H325" s="220"/>
      <c r="I325" s="220"/>
      <c r="J325" s="220"/>
      <c r="K325" s="220"/>
      <c r="L325" s="220"/>
      <c r="M325" s="220"/>
      <c r="N325" s="219"/>
      <c r="O325" s="219"/>
      <c r="P325" s="219"/>
      <c r="Q325" s="219"/>
      <c r="R325" s="220"/>
      <c r="S325" s="220"/>
      <c r="T325" s="220"/>
      <c r="U325" s="220"/>
      <c r="V325" s="220"/>
      <c r="W325" s="220"/>
      <c r="X325" s="220"/>
      <c r="Y325" s="220"/>
      <c r="Z325" s="210"/>
      <c r="AA325" s="210"/>
      <c r="AB325" s="210"/>
      <c r="AC325" s="210"/>
      <c r="AD325" s="210"/>
      <c r="AE325" s="210"/>
      <c r="AF325" s="210"/>
      <c r="AG325" s="210" t="s">
        <v>314</v>
      </c>
      <c r="AH325" s="210">
        <v>0</v>
      </c>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3" x14ac:dyDescent="0.2">
      <c r="A326" s="217"/>
      <c r="B326" s="218"/>
      <c r="C326" s="253" t="s">
        <v>3540</v>
      </c>
      <c r="D326" s="221"/>
      <c r="E326" s="222">
        <v>206.02</v>
      </c>
      <c r="F326" s="220"/>
      <c r="G326" s="220"/>
      <c r="H326" s="220"/>
      <c r="I326" s="220"/>
      <c r="J326" s="220"/>
      <c r="K326" s="220"/>
      <c r="L326" s="220"/>
      <c r="M326" s="220"/>
      <c r="N326" s="219"/>
      <c r="O326" s="219"/>
      <c r="P326" s="219"/>
      <c r="Q326" s="219"/>
      <c r="R326" s="220"/>
      <c r="S326" s="220"/>
      <c r="T326" s="220"/>
      <c r="U326" s="220"/>
      <c r="V326" s="220"/>
      <c r="W326" s="220"/>
      <c r="X326" s="220"/>
      <c r="Y326" s="220"/>
      <c r="Z326" s="210"/>
      <c r="AA326" s="210"/>
      <c r="AB326" s="210"/>
      <c r="AC326" s="210"/>
      <c r="AD326" s="210"/>
      <c r="AE326" s="210"/>
      <c r="AF326" s="210"/>
      <c r="AG326" s="210" t="s">
        <v>314</v>
      </c>
      <c r="AH326" s="210">
        <v>0</v>
      </c>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ht="33.75" outlineLevel="1" x14ac:dyDescent="0.2">
      <c r="A327" s="231">
        <v>53</v>
      </c>
      <c r="B327" s="232" t="s">
        <v>3541</v>
      </c>
      <c r="C327" s="250" t="s">
        <v>3542</v>
      </c>
      <c r="D327" s="233" t="s">
        <v>310</v>
      </c>
      <c r="E327" s="234">
        <v>8.5875000000000004</v>
      </c>
      <c r="F327" s="235"/>
      <c r="G327" s="236">
        <f>ROUND(E327*F327,2)</f>
        <v>0</v>
      </c>
      <c r="H327" s="235"/>
      <c r="I327" s="236">
        <f>ROUND(E327*H327,2)</f>
        <v>0</v>
      </c>
      <c r="J327" s="235"/>
      <c r="K327" s="236">
        <f>ROUND(E327*J327,2)</f>
        <v>0</v>
      </c>
      <c r="L327" s="236">
        <v>21</v>
      </c>
      <c r="M327" s="236">
        <f>G327*(1+L327/100)</f>
        <v>0</v>
      </c>
      <c r="N327" s="234">
        <v>9.0600000000000003E-3</v>
      </c>
      <c r="O327" s="234">
        <f>ROUND(E327*N327,2)</f>
        <v>0.08</v>
      </c>
      <c r="P327" s="234">
        <v>0</v>
      </c>
      <c r="Q327" s="234">
        <f>ROUND(E327*P327,2)</f>
        <v>0</v>
      </c>
      <c r="R327" s="236" t="s">
        <v>423</v>
      </c>
      <c r="S327" s="236" t="s">
        <v>293</v>
      </c>
      <c r="T327" s="237" t="s">
        <v>294</v>
      </c>
      <c r="U327" s="220">
        <v>2.3519999999999999</v>
      </c>
      <c r="V327" s="220">
        <f>ROUND(E327*U327,2)</f>
        <v>20.2</v>
      </c>
      <c r="W327" s="220"/>
      <c r="X327" s="220" t="s">
        <v>295</v>
      </c>
      <c r="Y327" s="220" t="s">
        <v>296</v>
      </c>
      <c r="Z327" s="210"/>
      <c r="AA327" s="210"/>
      <c r="AB327" s="210"/>
      <c r="AC327" s="210"/>
      <c r="AD327" s="210"/>
      <c r="AE327" s="210"/>
      <c r="AF327" s="210"/>
      <c r="AG327" s="210" t="s">
        <v>297</v>
      </c>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ht="33.75" outlineLevel="2" x14ac:dyDescent="0.2">
      <c r="A328" s="217"/>
      <c r="B328" s="218"/>
      <c r="C328" s="251" t="s">
        <v>3543</v>
      </c>
      <c r="D328" s="239"/>
      <c r="E328" s="239"/>
      <c r="F328" s="239"/>
      <c r="G328" s="239"/>
      <c r="H328" s="220"/>
      <c r="I328" s="220"/>
      <c r="J328" s="220"/>
      <c r="K328" s="220"/>
      <c r="L328" s="220"/>
      <c r="M328" s="220"/>
      <c r="N328" s="219"/>
      <c r="O328" s="219"/>
      <c r="P328" s="219"/>
      <c r="Q328" s="219"/>
      <c r="R328" s="220"/>
      <c r="S328" s="220"/>
      <c r="T328" s="220"/>
      <c r="U328" s="220"/>
      <c r="V328" s="220"/>
      <c r="W328" s="220"/>
      <c r="X328" s="220"/>
      <c r="Y328" s="220"/>
      <c r="Z328" s="210"/>
      <c r="AA328" s="210"/>
      <c r="AB328" s="210"/>
      <c r="AC328" s="210"/>
      <c r="AD328" s="210"/>
      <c r="AE328" s="210"/>
      <c r="AF328" s="210"/>
      <c r="AG328" s="210" t="s">
        <v>299</v>
      </c>
      <c r="AH328" s="210"/>
      <c r="AI328" s="210"/>
      <c r="AJ328" s="210"/>
      <c r="AK328" s="210"/>
      <c r="AL328" s="210"/>
      <c r="AM328" s="210"/>
      <c r="AN328" s="210"/>
      <c r="AO328" s="210"/>
      <c r="AP328" s="210"/>
      <c r="AQ328" s="210"/>
      <c r="AR328" s="210"/>
      <c r="AS328" s="210"/>
      <c r="AT328" s="210"/>
      <c r="AU328" s="210"/>
      <c r="AV328" s="210"/>
      <c r="AW328" s="210"/>
      <c r="AX328" s="210"/>
      <c r="AY328" s="210"/>
      <c r="AZ328" s="210"/>
      <c r="BA328" s="238" t="str">
        <f>C328</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8" s="210"/>
      <c r="BC328" s="210"/>
      <c r="BD328" s="210"/>
      <c r="BE328" s="210"/>
      <c r="BF328" s="210"/>
      <c r="BG328" s="210"/>
      <c r="BH328" s="210"/>
    </row>
    <row r="329" spans="1:60" ht="33.75" outlineLevel="2" x14ac:dyDescent="0.2">
      <c r="A329" s="217"/>
      <c r="B329" s="218"/>
      <c r="C329" s="252" t="s">
        <v>3543</v>
      </c>
      <c r="D329" s="240"/>
      <c r="E329" s="240"/>
      <c r="F329" s="240"/>
      <c r="G329" s="240"/>
      <c r="H329" s="220"/>
      <c r="I329" s="220"/>
      <c r="J329" s="220"/>
      <c r="K329" s="220"/>
      <c r="L329" s="220"/>
      <c r="M329" s="220"/>
      <c r="N329" s="219"/>
      <c r="O329" s="219"/>
      <c r="P329" s="219"/>
      <c r="Q329" s="219"/>
      <c r="R329" s="220"/>
      <c r="S329" s="220"/>
      <c r="T329" s="220"/>
      <c r="U329" s="220"/>
      <c r="V329" s="220"/>
      <c r="W329" s="220"/>
      <c r="X329" s="220"/>
      <c r="Y329" s="220"/>
      <c r="Z329" s="210"/>
      <c r="AA329" s="210"/>
      <c r="AB329" s="210"/>
      <c r="AC329" s="210"/>
      <c r="AD329" s="210"/>
      <c r="AE329" s="210"/>
      <c r="AF329" s="210"/>
      <c r="AG329" s="210" t="s">
        <v>300</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38" t="str">
        <f>C329</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9" s="210"/>
      <c r="BC329" s="210"/>
      <c r="BD329" s="210"/>
      <c r="BE329" s="210"/>
      <c r="BF329" s="210"/>
      <c r="BG329" s="210"/>
      <c r="BH329" s="210"/>
    </row>
    <row r="330" spans="1:60" ht="33.75" outlineLevel="3" x14ac:dyDescent="0.2">
      <c r="A330" s="217"/>
      <c r="B330" s="218"/>
      <c r="C330" s="252" t="s">
        <v>3543</v>
      </c>
      <c r="D330" s="240"/>
      <c r="E330" s="240"/>
      <c r="F330" s="240"/>
      <c r="G330" s="240"/>
      <c r="H330" s="220"/>
      <c r="I330" s="220"/>
      <c r="J330" s="220"/>
      <c r="K330" s="220"/>
      <c r="L330" s="220"/>
      <c r="M330" s="220"/>
      <c r="N330" s="219"/>
      <c r="O330" s="219"/>
      <c r="P330" s="219"/>
      <c r="Q330" s="219"/>
      <c r="R330" s="220"/>
      <c r="S330" s="220"/>
      <c r="T330" s="220"/>
      <c r="U330" s="220"/>
      <c r="V330" s="220"/>
      <c r="W330" s="220"/>
      <c r="X330" s="220"/>
      <c r="Y330" s="220"/>
      <c r="Z330" s="210"/>
      <c r="AA330" s="210"/>
      <c r="AB330" s="210"/>
      <c r="AC330" s="210"/>
      <c r="AD330" s="210"/>
      <c r="AE330" s="210"/>
      <c r="AF330" s="210"/>
      <c r="AG330" s="210" t="s">
        <v>300</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38" t="str">
        <f>C330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30" s="210"/>
      <c r="BC330" s="210"/>
      <c r="BD330" s="210"/>
      <c r="BE330" s="210"/>
      <c r="BF330" s="210"/>
      <c r="BG330" s="210"/>
      <c r="BH330" s="210"/>
    </row>
    <row r="331" spans="1:60" outlineLevel="2" x14ac:dyDescent="0.2">
      <c r="A331" s="217"/>
      <c r="B331" s="218"/>
      <c r="C331" s="253" t="s">
        <v>3544</v>
      </c>
      <c r="D331" s="221"/>
      <c r="E331" s="222"/>
      <c r="F331" s="220"/>
      <c r="G331" s="220"/>
      <c r="H331" s="220"/>
      <c r="I331" s="220"/>
      <c r="J331" s="220"/>
      <c r="K331" s="220"/>
      <c r="L331" s="220"/>
      <c r="M331" s="220"/>
      <c r="N331" s="219"/>
      <c r="O331" s="219"/>
      <c r="P331" s="219"/>
      <c r="Q331" s="219"/>
      <c r="R331" s="220"/>
      <c r="S331" s="220"/>
      <c r="T331" s="220"/>
      <c r="U331" s="220"/>
      <c r="V331" s="220"/>
      <c r="W331" s="220"/>
      <c r="X331" s="220"/>
      <c r="Y331" s="220"/>
      <c r="Z331" s="210"/>
      <c r="AA331" s="210"/>
      <c r="AB331" s="210"/>
      <c r="AC331" s="210"/>
      <c r="AD331" s="210"/>
      <c r="AE331" s="210"/>
      <c r="AF331" s="210"/>
      <c r="AG331" s="210" t="s">
        <v>314</v>
      </c>
      <c r="AH331" s="210">
        <v>0</v>
      </c>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outlineLevel="3" x14ac:dyDescent="0.2">
      <c r="A332" s="217"/>
      <c r="B332" s="218"/>
      <c r="C332" s="253" t="s">
        <v>3545</v>
      </c>
      <c r="D332" s="221"/>
      <c r="E332" s="222">
        <v>8.59</v>
      </c>
      <c r="F332" s="220"/>
      <c r="G332" s="220"/>
      <c r="H332" s="220"/>
      <c r="I332" s="220"/>
      <c r="J332" s="220"/>
      <c r="K332" s="220"/>
      <c r="L332" s="220"/>
      <c r="M332" s="220"/>
      <c r="N332" s="219"/>
      <c r="O332" s="219"/>
      <c r="P332" s="219"/>
      <c r="Q332" s="219"/>
      <c r="R332" s="220"/>
      <c r="S332" s="220"/>
      <c r="T332" s="220"/>
      <c r="U332" s="220"/>
      <c r="V332" s="220"/>
      <c r="W332" s="220"/>
      <c r="X332" s="220"/>
      <c r="Y332" s="220"/>
      <c r="Z332" s="210"/>
      <c r="AA332" s="210"/>
      <c r="AB332" s="210"/>
      <c r="AC332" s="210"/>
      <c r="AD332" s="210"/>
      <c r="AE332" s="210"/>
      <c r="AF332" s="210"/>
      <c r="AG332" s="210" t="s">
        <v>314</v>
      </c>
      <c r="AH332" s="210">
        <v>0</v>
      </c>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row>
    <row r="333" spans="1:60" ht="33.75" outlineLevel="1" x14ac:dyDescent="0.2">
      <c r="A333" s="231">
        <v>54</v>
      </c>
      <c r="B333" s="232" t="s">
        <v>909</v>
      </c>
      <c r="C333" s="250" t="s">
        <v>910</v>
      </c>
      <c r="D333" s="233" t="s">
        <v>310</v>
      </c>
      <c r="E333" s="234">
        <v>2.9249999999999998</v>
      </c>
      <c r="F333" s="235"/>
      <c r="G333" s="236">
        <f>ROUND(E333*F333,2)</f>
        <v>0</v>
      </c>
      <c r="H333" s="235"/>
      <c r="I333" s="236">
        <f>ROUND(E333*H333,2)</f>
        <v>0</v>
      </c>
      <c r="J333" s="235"/>
      <c r="K333" s="236">
        <f>ROUND(E333*J333,2)</f>
        <v>0</v>
      </c>
      <c r="L333" s="236">
        <v>21</v>
      </c>
      <c r="M333" s="236">
        <f>G333*(1+L333/100)</f>
        <v>0</v>
      </c>
      <c r="N333" s="234">
        <v>9.1199999999999996E-3</v>
      </c>
      <c r="O333" s="234">
        <f>ROUND(E333*N333,2)</f>
        <v>0.03</v>
      </c>
      <c r="P333" s="234">
        <v>0</v>
      </c>
      <c r="Q333" s="234">
        <f>ROUND(E333*P333,2)</f>
        <v>0</v>
      </c>
      <c r="R333" s="236" t="s">
        <v>423</v>
      </c>
      <c r="S333" s="236" t="s">
        <v>293</v>
      </c>
      <c r="T333" s="237" t="s">
        <v>294</v>
      </c>
      <c r="U333" s="220">
        <v>1.5620000000000001</v>
      </c>
      <c r="V333" s="220">
        <f>ROUND(E333*U333,2)</f>
        <v>4.57</v>
      </c>
      <c r="W333" s="220"/>
      <c r="X333" s="220" t="s">
        <v>295</v>
      </c>
      <c r="Y333" s="220" t="s">
        <v>296</v>
      </c>
      <c r="Z333" s="210"/>
      <c r="AA333" s="210"/>
      <c r="AB333" s="210"/>
      <c r="AC333" s="210"/>
      <c r="AD333" s="210"/>
      <c r="AE333" s="210"/>
      <c r="AF333" s="210"/>
      <c r="AG333" s="210" t="s">
        <v>297</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ht="22.5" outlineLevel="2" x14ac:dyDescent="0.2">
      <c r="A334" s="217"/>
      <c r="B334" s="218"/>
      <c r="C334" s="251" t="s">
        <v>911</v>
      </c>
      <c r="D334" s="239"/>
      <c r="E334" s="239"/>
      <c r="F334" s="239"/>
      <c r="G334" s="239"/>
      <c r="H334" s="220"/>
      <c r="I334" s="220"/>
      <c r="J334" s="220"/>
      <c r="K334" s="220"/>
      <c r="L334" s="220"/>
      <c r="M334" s="220"/>
      <c r="N334" s="219"/>
      <c r="O334" s="219"/>
      <c r="P334" s="219"/>
      <c r="Q334" s="219"/>
      <c r="R334" s="220"/>
      <c r="S334" s="220"/>
      <c r="T334" s="220"/>
      <c r="U334" s="220"/>
      <c r="V334" s="220"/>
      <c r="W334" s="220"/>
      <c r="X334" s="220"/>
      <c r="Y334" s="220"/>
      <c r="Z334" s="210"/>
      <c r="AA334" s="210"/>
      <c r="AB334" s="210"/>
      <c r="AC334" s="210"/>
      <c r="AD334" s="210"/>
      <c r="AE334" s="210"/>
      <c r="AF334" s="210"/>
      <c r="AG334" s="210" t="s">
        <v>299</v>
      </c>
      <c r="AH334" s="210"/>
      <c r="AI334" s="210"/>
      <c r="AJ334" s="210"/>
      <c r="AK334" s="210"/>
      <c r="AL334" s="210"/>
      <c r="AM334" s="210"/>
      <c r="AN334" s="210"/>
      <c r="AO334" s="210"/>
      <c r="AP334" s="210"/>
      <c r="AQ334" s="210"/>
      <c r="AR334" s="210"/>
      <c r="AS334" s="210"/>
      <c r="AT334" s="210"/>
      <c r="AU334" s="210"/>
      <c r="AV334" s="210"/>
      <c r="AW334" s="210"/>
      <c r="AX334" s="210"/>
      <c r="AY334" s="210"/>
      <c r="AZ334" s="210"/>
      <c r="BA334" s="238" t="str">
        <f>C334</f>
        <v>nanesení lepicího tmelu na izolační desky, nalepení desek, natažení stěrky, vtlačení výztužné tkaniny a přehlazení stěrky. Včetně parapetních lišt.</v>
      </c>
      <c r="BB334" s="210"/>
      <c r="BC334" s="210"/>
      <c r="BD334" s="210"/>
      <c r="BE334" s="210"/>
      <c r="BF334" s="210"/>
      <c r="BG334" s="210"/>
      <c r="BH334" s="210"/>
    </row>
    <row r="335" spans="1:60" ht="22.5" outlineLevel="2" x14ac:dyDescent="0.2">
      <c r="A335" s="217"/>
      <c r="B335" s="218"/>
      <c r="C335" s="252" t="s">
        <v>911</v>
      </c>
      <c r="D335" s="240"/>
      <c r="E335" s="240"/>
      <c r="F335" s="240"/>
      <c r="G335" s="240"/>
      <c r="H335" s="220"/>
      <c r="I335" s="220"/>
      <c r="J335" s="220"/>
      <c r="K335" s="220"/>
      <c r="L335" s="220"/>
      <c r="M335" s="220"/>
      <c r="N335" s="219"/>
      <c r="O335" s="219"/>
      <c r="P335" s="219"/>
      <c r="Q335" s="219"/>
      <c r="R335" s="220"/>
      <c r="S335" s="220"/>
      <c r="T335" s="220"/>
      <c r="U335" s="220"/>
      <c r="V335" s="220"/>
      <c r="W335" s="220"/>
      <c r="X335" s="220"/>
      <c r="Y335" s="220"/>
      <c r="Z335" s="210"/>
      <c r="AA335" s="210"/>
      <c r="AB335" s="210"/>
      <c r="AC335" s="210"/>
      <c r="AD335" s="210"/>
      <c r="AE335" s="210"/>
      <c r="AF335" s="210"/>
      <c r="AG335" s="210" t="s">
        <v>300</v>
      </c>
      <c r="AH335" s="210"/>
      <c r="AI335" s="210"/>
      <c r="AJ335" s="210"/>
      <c r="AK335" s="210"/>
      <c r="AL335" s="210"/>
      <c r="AM335" s="210"/>
      <c r="AN335" s="210"/>
      <c r="AO335" s="210"/>
      <c r="AP335" s="210"/>
      <c r="AQ335" s="210"/>
      <c r="AR335" s="210"/>
      <c r="AS335" s="210"/>
      <c r="AT335" s="210"/>
      <c r="AU335" s="210"/>
      <c r="AV335" s="210"/>
      <c r="AW335" s="210"/>
      <c r="AX335" s="210"/>
      <c r="AY335" s="210"/>
      <c r="AZ335" s="210"/>
      <c r="BA335" s="238" t="str">
        <f>C335</f>
        <v>nanesení lepicího tmelu na izolační desky, nalepení desek, natažení stěrky, vtlačení výztužné tkaniny a přehlazení stěrky. Včetně parapetních lišt.</v>
      </c>
      <c r="BB335" s="210"/>
      <c r="BC335" s="210"/>
      <c r="BD335" s="210"/>
      <c r="BE335" s="210"/>
      <c r="BF335" s="210"/>
      <c r="BG335" s="210"/>
      <c r="BH335" s="210"/>
    </row>
    <row r="336" spans="1:60" ht="22.5" outlineLevel="3" x14ac:dyDescent="0.2">
      <c r="A336" s="217"/>
      <c r="B336" s="218"/>
      <c r="C336" s="252" t="s">
        <v>911</v>
      </c>
      <c r="D336" s="240"/>
      <c r="E336" s="240"/>
      <c r="F336" s="240"/>
      <c r="G336" s="240"/>
      <c r="H336" s="220"/>
      <c r="I336" s="220"/>
      <c r="J336" s="220"/>
      <c r="K336" s="220"/>
      <c r="L336" s="220"/>
      <c r="M336" s="220"/>
      <c r="N336" s="219"/>
      <c r="O336" s="219"/>
      <c r="P336" s="219"/>
      <c r="Q336" s="219"/>
      <c r="R336" s="220"/>
      <c r="S336" s="220"/>
      <c r="T336" s="220"/>
      <c r="U336" s="220"/>
      <c r="V336" s="220"/>
      <c r="W336" s="220"/>
      <c r="X336" s="220"/>
      <c r="Y336" s="220"/>
      <c r="Z336" s="210"/>
      <c r="AA336" s="210"/>
      <c r="AB336" s="210"/>
      <c r="AC336" s="210"/>
      <c r="AD336" s="210"/>
      <c r="AE336" s="210"/>
      <c r="AF336" s="210"/>
      <c r="AG336" s="210" t="s">
        <v>300</v>
      </c>
      <c r="AH336" s="210"/>
      <c r="AI336" s="210"/>
      <c r="AJ336" s="210"/>
      <c r="AK336" s="210"/>
      <c r="AL336" s="210"/>
      <c r="AM336" s="210"/>
      <c r="AN336" s="210"/>
      <c r="AO336" s="210"/>
      <c r="AP336" s="210"/>
      <c r="AQ336" s="210"/>
      <c r="AR336" s="210"/>
      <c r="AS336" s="210"/>
      <c r="AT336" s="210"/>
      <c r="AU336" s="210"/>
      <c r="AV336" s="210"/>
      <c r="AW336" s="210"/>
      <c r="AX336" s="210"/>
      <c r="AY336" s="210"/>
      <c r="AZ336" s="210"/>
      <c r="BA336" s="238" t="str">
        <f>C336</f>
        <v>nanesení lepicího tmelu na izolační desky, nalepení desek, natažení stěrky, vtlačení výztužné tkaniny a přehlazení stěrky. Včetně parapetních lišt.</v>
      </c>
      <c r="BB336" s="210"/>
      <c r="BC336" s="210"/>
      <c r="BD336" s="210"/>
      <c r="BE336" s="210"/>
      <c r="BF336" s="210"/>
      <c r="BG336" s="210"/>
      <c r="BH336" s="210"/>
    </row>
    <row r="337" spans="1:60" outlineLevel="2" x14ac:dyDescent="0.2">
      <c r="A337" s="217"/>
      <c r="B337" s="218"/>
      <c r="C337" s="253" t="s">
        <v>3546</v>
      </c>
      <c r="D337" s="221"/>
      <c r="E337" s="222"/>
      <c r="F337" s="220"/>
      <c r="G337" s="220"/>
      <c r="H337" s="220"/>
      <c r="I337" s="220"/>
      <c r="J337" s="220"/>
      <c r="K337" s="220"/>
      <c r="L337" s="220"/>
      <c r="M337" s="220"/>
      <c r="N337" s="219"/>
      <c r="O337" s="219"/>
      <c r="P337" s="219"/>
      <c r="Q337" s="219"/>
      <c r="R337" s="220"/>
      <c r="S337" s="220"/>
      <c r="T337" s="220"/>
      <c r="U337" s="220"/>
      <c r="V337" s="220"/>
      <c r="W337" s="220"/>
      <c r="X337" s="220"/>
      <c r="Y337" s="220"/>
      <c r="Z337" s="210"/>
      <c r="AA337" s="210"/>
      <c r="AB337" s="210"/>
      <c r="AC337" s="210"/>
      <c r="AD337" s="210"/>
      <c r="AE337" s="210"/>
      <c r="AF337" s="210"/>
      <c r="AG337" s="210" t="s">
        <v>314</v>
      </c>
      <c r="AH337" s="210">
        <v>0</v>
      </c>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outlineLevel="3" x14ac:dyDescent="0.2">
      <c r="A338" s="217"/>
      <c r="B338" s="218"/>
      <c r="C338" s="253" t="s">
        <v>3547</v>
      </c>
      <c r="D338" s="221"/>
      <c r="E338" s="222">
        <v>2.92</v>
      </c>
      <c r="F338" s="220"/>
      <c r="G338" s="220"/>
      <c r="H338" s="220"/>
      <c r="I338" s="220"/>
      <c r="J338" s="220"/>
      <c r="K338" s="220"/>
      <c r="L338" s="220"/>
      <c r="M338" s="220"/>
      <c r="N338" s="219"/>
      <c r="O338" s="219"/>
      <c r="P338" s="219"/>
      <c r="Q338" s="219"/>
      <c r="R338" s="220"/>
      <c r="S338" s="220"/>
      <c r="T338" s="220"/>
      <c r="U338" s="220"/>
      <c r="V338" s="220"/>
      <c r="W338" s="220"/>
      <c r="X338" s="220"/>
      <c r="Y338" s="220"/>
      <c r="Z338" s="210"/>
      <c r="AA338" s="210"/>
      <c r="AB338" s="210"/>
      <c r="AC338" s="210"/>
      <c r="AD338" s="210"/>
      <c r="AE338" s="210"/>
      <c r="AF338" s="210"/>
      <c r="AG338" s="210" t="s">
        <v>314</v>
      </c>
      <c r="AH338" s="210">
        <v>0</v>
      </c>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row>
    <row r="339" spans="1:60" outlineLevel="1" x14ac:dyDescent="0.2">
      <c r="A339" s="231">
        <v>55</v>
      </c>
      <c r="B339" s="232" t="s">
        <v>921</v>
      </c>
      <c r="C339" s="250" t="s">
        <v>922</v>
      </c>
      <c r="D339" s="233" t="s">
        <v>335</v>
      </c>
      <c r="E339" s="234">
        <v>57.25</v>
      </c>
      <c r="F339" s="235"/>
      <c r="G339" s="236">
        <f>ROUND(E339*F339,2)</f>
        <v>0</v>
      </c>
      <c r="H339" s="235"/>
      <c r="I339" s="236">
        <f>ROUND(E339*H339,2)</f>
        <v>0</v>
      </c>
      <c r="J339" s="235"/>
      <c r="K339" s="236">
        <f>ROUND(E339*J339,2)</f>
        <v>0</v>
      </c>
      <c r="L339" s="236">
        <v>21</v>
      </c>
      <c r="M339" s="236">
        <f>G339*(1+L339/100)</f>
        <v>0</v>
      </c>
      <c r="N339" s="234">
        <v>1.1E-4</v>
      </c>
      <c r="O339" s="234">
        <f>ROUND(E339*N339,2)</f>
        <v>0.01</v>
      </c>
      <c r="P339" s="234">
        <v>0</v>
      </c>
      <c r="Q339" s="234">
        <f>ROUND(E339*P339,2)</f>
        <v>0</v>
      </c>
      <c r="R339" s="236" t="s">
        <v>423</v>
      </c>
      <c r="S339" s="236" t="s">
        <v>923</v>
      </c>
      <c r="T339" s="237" t="s">
        <v>294</v>
      </c>
      <c r="U339" s="220">
        <v>0.16</v>
      </c>
      <c r="V339" s="220">
        <f>ROUND(E339*U339,2)</f>
        <v>9.16</v>
      </c>
      <c r="W339" s="220"/>
      <c r="X339" s="220" t="s">
        <v>295</v>
      </c>
      <c r="Y339" s="220" t="s">
        <v>296</v>
      </c>
      <c r="Z339" s="210"/>
      <c r="AA339" s="210"/>
      <c r="AB339" s="210"/>
      <c r="AC339" s="210"/>
      <c r="AD339" s="210"/>
      <c r="AE339" s="210"/>
      <c r="AF339" s="210"/>
      <c r="AG339" s="210" t="s">
        <v>297</v>
      </c>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2" x14ac:dyDescent="0.2">
      <c r="A340" s="217"/>
      <c r="B340" s="218"/>
      <c r="C340" s="251" t="s">
        <v>924</v>
      </c>
      <c r="D340" s="239"/>
      <c r="E340" s="239"/>
      <c r="F340" s="239"/>
      <c r="G340" s="239"/>
      <c r="H340" s="220"/>
      <c r="I340" s="220"/>
      <c r="J340" s="220"/>
      <c r="K340" s="220"/>
      <c r="L340" s="220"/>
      <c r="M340" s="220"/>
      <c r="N340" s="219"/>
      <c r="O340" s="219"/>
      <c r="P340" s="219"/>
      <c r="Q340" s="219"/>
      <c r="R340" s="220"/>
      <c r="S340" s="220"/>
      <c r="T340" s="220"/>
      <c r="U340" s="220"/>
      <c r="V340" s="220"/>
      <c r="W340" s="220"/>
      <c r="X340" s="220"/>
      <c r="Y340" s="220"/>
      <c r="Z340" s="210"/>
      <c r="AA340" s="210"/>
      <c r="AB340" s="210"/>
      <c r="AC340" s="210"/>
      <c r="AD340" s="210"/>
      <c r="AE340" s="210"/>
      <c r="AF340" s="210"/>
      <c r="AG340" s="210" t="s">
        <v>299</v>
      </c>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2" x14ac:dyDescent="0.2">
      <c r="A341" s="217"/>
      <c r="B341" s="218"/>
      <c r="C341" s="252" t="s">
        <v>924</v>
      </c>
      <c r="D341" s="240"/>
      <c r="E341" s="240"/>
      <c r="F341" s="240"/>
      <c r="G341" s="240"/>
      <c r="H341" s="220"/>
      <c r="I341" s="220"/>
      <c r="J341" s="220"/>
      <c r="K341" s="220"/>
      <c r="L341" s="220"/>
      <c r="M341" s="220"/>
      <c r="N341" s="219"/>
      <c r="O341" s="219"/>
      <c r="P341" s="219"/>
      <c r="Q341" s="219"/>
      <c r="R341" s="220"/>
      <c r="S341" s="220"/>
      <c r="T341" s="220"/>
      <c r="U341" s="220"/>
      <c r="V341" s="220"/>
      <c r="W341" s="220"/>
      <c r="X341" s="220"/>
      <c r="Y341" s="220"/>
      <c r="Z341" s="210"/>
      <c r="AA341" s="210"/>
      <c r="AB341" s="210"/>
      <c r="AC341" s="210"/>
      <c r="AD341" s="210"/>
      <c r="AE341" s="210"/>
      <c r="AF341" s="210"/>
      <c r="AG341" s="210" t="s">
        <v>300</v>
      </c>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3" x14ac:dyDescent="0.2">
      <c r="A342" s="217"/>
      <c r="B342" s="218"/>
      <c r="C342" s="252" t="s">
        <v>924</v>
      </c>
      <c r="D342" s="240"/>
      <c r="E342" s="240"/>
      <c r="F342" s="240"/>
      <c r="G342" s="240"/>
      <c r="H342" s="220"/>
      <c r="I342" s="220"/>
      <c r="J342" s="220"/>
      <c r="K342" s="220"/>
      <c r="L342" s="220"/>
      <c r="M342" s="220"/>
      <c r="N342" s="219"/>
      <c r="O342" s="219"/>
      <c r="P342" s="219"/>
      <c r="Q342" s="219"/>
      <c r="R342" s="220"/>
      <c r="S342" s="220"/>
      <c r="T342" s="220"/>
      <c r="U342" s="220"/>
      <c r="V342" s="220"/>
      <c r="W342" s="220"/>
      <c r="X342" s="220"/>
      <c r="Y342" s="220"/>
      <c r="Z342" s="210"/>
      <c r="AA342" s="210"/>
      <c r="AB342" s="210"/>
      <c r="AC342" s="210"/>
      <c r="AD342" s="210"/>
      <c r="AE342" s="210"/>
      <c r="AF342" s="210"/>
      <c r="AG342" s="210" t="s">
        <v>300</v>
      </c>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outlineLevel="2" x14ac:dyDescent="0.2">
      <c r="A343" s="217"/>
      <c r="B343" s="218"/>
      <c r="C343" s="253" t="s">
        <v>3548</v>
      </c>
      <c r="D343" s="221"/>
      <c r="E343" s="222"/>
      <c r="F343" s="220"/>
      <c r="G343" s="220"/>
      <c r="H343" s="220"/>
      <c r="I343" s="220"/>
      <c r="J343" s="220"/>
      <c r="K343" s="220"/>
      <c r="L343" s="220"/>
      <c r="M343" s="220"/>
      <c r="N343" s="219"/>
      <c r="O343" s="219"/>
      <c r="P343" s="219"/>
      <c r="Q343" s="219"/>
      <c r="R343" s="220"/>
      <c r="S343" s="220"/>
      <c r="T343" s="220"/>
      <c r="U343" s="220"/>
      <c r="V343" s="220"/>
      <c r="W343" s="220"/>
      <c r="X343" s="220"/>
      <c r="Y343" s="220"/>
      <c r="Z343" s="210"/>
      <c r="AA343" s="210"/>
      <c r="AB343" s="210"/>
      <c r="AC343" s="210"/>
      <c r="AD343" s="210"/>
      <c r="AE343" s="210"/>
      <c r="AF343" s="210"/>
      <c r="AG343" s="210" t="s">
        <v>314</v>
      </c>
      <c r="AH343" s="210">
        <v>0</v>
      </c>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3" x14ac:dyDescent="0.2">
      <c r="A344" s="217"/>
      <c r="B344" s="218"/>
      <c r="C344" s="253" t="s">
        <v>3549</v>
      </c>
      <c r="D344" s="221"/>
      <c r="E344" s="222"/>
      <c r="F344" s="220"/>
      <c r="G344" s="220"/>
      <c r="H344" s="220"/>
      <c r="I344" s="220"/>
      <c r="J344" s="220"/>
      <c r="K344" s="220"/>
      <c r="L344" s="220"/>
      <c r="M344" s="220"/>
      <c r="N344" s="219"/>
      <c r="O344" s="219"/>
      <c r="P344" s="219"/>
      <c r="Q344" s="219"/>
      <c r="R344" s="220"/>
      <c r="S344" s="220"/>
      <c r="T344" s="220"/>
      <c r="U344" s="220"/>
      <c r="V344" s="220"/>
      <c r="W344" s="220"/>
      <c r="X344" s="220"/>
      <c r="Y344" s="220"/>
      <c r="Z344" s="210"/>
      <c r="AA344" s="210"/>
      <c r="AB344" s="210"/>
      <c r="AC344" s="210"/>
      <c r="AD344" s="210"/>
      <c r="AE344" s="210"/>
      <c r="AF344" s="210"/>
      <c r="AG344" s="210" t="s">
        <v>314</v>
      </c>
      <c r="AH344" s="210">
        <v>0</v>
      </c>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3" x14ac:dyDescent="0.2">
      <c r="A345" s="217"/>
      <c r="B345" s="218"/>
      <c r="C345" s="253" t="s">
        <v>3550</v>
      </c>
      <c r="D345" s="221"/>
      <c r="E345" s="222"/>
      <c r="F345" s="220"/>
      <c r="G345" s="220"/>
      <c r="H345" s="220"/>
      <c r="I345" s="220"/>
      <c r="J345" s="220"/>
      <c r="K345" s="220"/>
      <c r="L345" s="220"/>
      <c r="M345" s="220"/>
      <c r="N345" s="219"/>
      <c r="O345" s="219"/>
      <c r="P345" s="219"/>
      <c r="Q345" s="219"/>
      <c r="R345" s="220"/>
      <c r="S345" s="220"/>
      <c r="T345" s="220"/>
      <c r="U345" s="220"/>
      <c r="V345" s="220"/>
      <c r="W345" s="220"/>
      <c r="X345" s="220"/>
      <c r="Y345" s="220"/>
      <c r="Z345" s="210"/>
      <c r="AA345" s="210"/>
      <c r="AB345" s="210"/>
      <c r="AC345" s="210"/>
      <c r="AD345" s="210"/>
      <c r="AE345" s="210"/>
      <c r="AF345" s="210"/>
      <c r="AG345" s="210" t="s">
        <v>314</v>
      </c>
      <c r="AH345" s="210">
        <v>0</v>
      </c>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outlineLevel="3" x14ac:dyDescent="0.2">
      <c r="A346" s="217"/>
      <c r="B346" s="218"/>
      <c r="C346" s="253" t="s">
        <v>3551</v>
      </c>
      <c r="D346" s="221"/>
      <c r="E346" s="222"/>
      <c r="F346" s="220"/>
      <c r="G346" s="220"/>
      <c r="H346" s="220"/>
      <c r="I346" s="220"/>
      <c r="J346" s="220"/>
      <c r="K346" s="220"/>
      <c r="L346" s="220"/>
      <c r="M346" s="220"/>
      <c r="N346" s="219"/>
      <c r="O346" s="219"/>
      <c r="P346" s="219"/>
      <c r="Q346" s="219"/>
      <c r="R346" s="220"/>
      <c r="S346" s="220"/>
      <c r="T346" s="220"/>
      <c r="U346" s="220"/>
      <c r="V346" s="220"/>
      <c r="W346" s="220"/>
      <c r="X346" s="220"/>
      <c r="Y346" s="220"/>
      <c r="Z346" s="210"/>
      <c r="AA346" s="210"/>
      <c r="AB346" s="210"/>
      <c r="AC346" s="210"/>
      <c r="AD346" s="210"/>
      <c r="AE346" s="210"/>
      <c r="AF346" s="210"/>
      <c r="AG346" s="210" t="s">
        <v>314</v>
      </c>
      <c r="AH346" s="210">
        <v>0</v>
      </c>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outlineLevel="3" x14ac:dyDescent="0.2">
      <c r="A347" s="217"/>
      <c r="B347" s="218"/>
      <c r="C347" s="253" t="s">
        <v>3552</v>
      </c>
      <c r="D347" s="221"/>
      <c r="E347" s="222"/>
      <c r="F347" s="220"/>
      <c r="G347" s="220"/>
      <c r="H347" s="220"/>
      <c r="I347" s="220"/>
      <c r="J347" s="220"/>
      <c r="K347" s="220"/>
      <c r="L347" s="220"/>
      <c r="M347" s="220"/>
      <c r="N347" s="219"/>
      <c r="O347" s="219"/>
      <c r="P347" s="219"/>
      <c r="Q347" s="219"/>
      <c r="R347" s="220"/>
      <c r="S347" s="220"/>
      <c r="T347" s="220"/>
      <c r="U347" s="220"/>
      <c r="V347" s="220"/>
      <c r="W347" s="220"/>
      <c r="X347" s="220"/>
      <c r="Y347" s="220"/>
      <c r="Z347" s="210"/>
      <c r="AA347" s="210"/>
      <c r="AB347" s="210"/>
      <c r="AC347" s="210"/>
      <c r="AD347" s="210"/>
      <c r="AE347" s="210"/>
      <c r="AF347" s="210"/>
      <c r="AG347" s="210" t="s">
        <v>314</v>
      </c>
      <c r="AH347" s="210">
        <v>0</v>
      </c>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outlineLevel="3" x14ac:dyDescent="0.2">
      <c r="A348" s="217"/>
      <c r="B348" s="218"/>
      <c r="C348" s="253" t="s">
        <v>3548</v>
      </c>
      <c r="D348" s="221"/>
      <c r="E348" s="222"/>
      <c r="F348" s="220"/>
      <c r="G348" s="220"/>
      <c r="H348" s="220"/>
      <c r="I348" s="220"/>
      <c r="J348" s="220"/>
      <c r="K348" s="220"/>
      <c r="L348" s="220"/>
      <c r="M348" s="220"/>
      <c r="N348" s="219"/>
      <c r="O348" s="219"/>
      <c r="P348" s="219"/>
      <c r="Q348" s="219"/>
      <c r="R348" s="220"/>
      <c r="S348" s="220"/>
      <c r="T348" s="220"/>
      <c r="U348" s="220"/>
      <c r="V348" s="220"/>
      <c r="W348" s="220"/>
      <c r="X348" s="220"/>
      <c r="Y348" s="220"/>
      <c r="Z348" s="210"/>
      <c r="AA348" s="210"/>
      <c r="AB348" s="210"/>
      <c r="AC348" s="210"/>
      <c r="AD348" s="210"/>
      <c r="AE348" s="210"/>
      <c r="AF348" s="210"/>
      <c r="AG348" s="210" t="s">
        <v>314</v>
      </c>
      <c r="AH348" s="210">
        <v>0</v>
      </c>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3" x14ac:dyDescent="0.2">
      <c r="A349" s="217"/>
      <c r="B349" s="218"/>
      <c r="C349" s="253" t="s">
        <v>3553</v>
      </c>
      <c r="D349" s="221"/>
      <c r="E349" s="222"/>
      <c r="F349" s="220"/>
      <c r="G349" s="220"/>
      <c r="H349" s="220"/>
      <c r="I349" s="220"/>
      <c r="J349" s="220"/>
      <c r="K349" s="220"/>
      <c r="L349" s="220"/>
      <c r="M349" s="220"/>
      <c r="N349" s="219"/>
      <c r="O349" s="219"/>
      <c r="P349" s="219"/>
      <c r="Q349" s="219"/>
      <c r="R349" s="220"/>
      <c r="S349" s="220"/>
      <c r="T349" s="220"/>
      <c r="U349" s="220"/>
      <c r="V349" s="220"/>
      <c r="W349" s="220"/>
      <c r="X349" s="220"/>
      <c r="Y349" s="220"/>
      <c r="Z349" s="210"/>
      <c r="AA349" s="210"/>
      <c r="AB349" s="210"/>
      <c r="AC349" s="210"/>
      <c r="AD349" s="210"/>
      <c r="AE349" s="210"/>
      <c r="AF349" s="210"/>
      <c r="AG349" s="210" t="s">
        <v>314</v>
      </c>
      <c r="AH349" s="210">
        <v>0</v>
      </c>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3" x14ac:dyDescent="0.2">
      <c r="A350" s="217"/>
      <c r="B350" s="218"/>
      <c r="C350" s="253" t="s">
        <v>3554</v>
      </c>
      <c r="D350" s="221"/>
      <c r="E350" s="222"/>
      <c r="F350" s="220"/>
      <c r="G350" s="220"/>
      <c r="H350" s="220"/>
      <c r="I350" s="220"/>
      <c r="J350" s="220"/>
      <c r="K350" s="220"/>
      <c r="L350" s="220"/>
      <c r="M350" s="220"/>
      <c r="N350" s="219"/>
      <c r="O350" s="219"/>
      <c r="P350" s="219"/>
      <c r="Q350" s="219"/>
      <c r="R350" s="220"/>
      <c r="S350" s="220"/>
      <c r="T350" s="220"/>
      <c r="U350" s="220"/>
      <c r="V350" s="220"/>
      <c r="W350" s="220"/>
      <c r="X350" s="220"/>
      <c r="Y350" s="220"/>
      <c r="Z350" s="210"/>
      <c r="AA350" s="210"/>
      <c r="AB350" s="210"/>
      <c r="AC350" s="210"/>
      <c r="AD350" s="210"/>
      <c r="AE350" s="210"/>
      <c r="AF350" s="210"/>
      <c r="AG350" s="210" t="s">
        <v>314</v>
      </c>
      <c r="AH350" s="210">
        <v>0</v>
      </c>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3" x14ac:dyDescent="0.2">
      <c r="A351" s="217"/>
      <c r="B351" s="218"/>
      <c r="C351" s="253" t="s">
        <v>3555</v>
      </c>
      <c r="D351" s="221"/>
      <c r="E351" s="222">
        <v>57.25</v>
      </c>
      <c r="F351" s="220"/>
      <c r="G351" s="220"/>
      <c r="H351" s="220"/>
      <c r="I351" s="220"/>
      <c r="J351" s="220"/>
      <c r="K351" s="220"/>
      <c r="L351" s="220"/>
      <c r="M351" s="220"/>
      <c r="N351" s="219"/>
      <c r="O351" s="219"/>
      <c r="P351" s="219"/>
      <c r="Q351" s="219"/>
      <c r="R351" s="220"/>
      <c r="S351" s="220"/>
      <c r="T351" s="220"/>
      <c r="U351" s="220"/>
      <c r="V351" s="220"/>
      <c r="W351" s="220"/>
      <c r="X351" s="220"/>
      <c r="Y351" s="220"/>
      <c r="Z351" s="210"/>
      <c r="AA351" s="210"/>
      <c r="AB351" s="210"/>
      <c r="AC351" s="210"/>
      <c r="AD351" s="210"/>
      <c r="AE351" s="210"/>
      <c r="AF351" s="210"/>
      <c r="AG351" s="210" t="s">
        <v>314</v>
      </c>
      <c r="AH351" s="210">
        <v>0</v>
      </c>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1" x14ac:dyDescent="0.2">
      <c r="A352" s="231">
        <v>56</v>
      </c>
      <c r="B352" s="232" t="s">
        <v>936</v>
      </c>
      <c r="C352" s="250" t="s">
        <v>937</v>
      </c>
      <c r="D352" s="233" t="s">
        <v>335</v>
      </c>
      <c r="E352" s="234">
        <v>19.5</v>
      </c>
      <c r="F352" s="235"/>
      <c r="G352" s="236">
        <f>ROUND(E352*F352,2)</f>
        <v>0</v>
      </c>
      <c r="H352" s="235"/>
      <c r="I352" s="236">
        <f>ROUND(E352*H352,2)</f>
        <v>0</v>
      </c>
      <c r="J352" s="235"/>
      <c r="K352" s="236">
        <f>ROUND(E352*J352,2)</f>
        <v>0</v>
      </c>
      <c r="L352" s="236">
        <v>21</v>
      </c>
      <c r="M352" s="236">
        <f>G352*(1+L352/100)</f>
        <v>0</v>
      </c>
      <c r="N352" s="234">
        <v>9.0000000000000006E-5</v>
      </c>
      <c r="O352" s="234">
        <f>ROUND(E352*N352,2)</f>
        <v>0</v>
      </c>
      <c r="P352" s="234">
        <v>0</v>
      </c>
      <c r="Q352" s="234">
        <f>ROUND(E352*P352,2)</f>
        <v>0</v>
      </c>
      <c r="R352" s="236" t="s">
        <v>423</v>
      </c>
      <c r="S352" s="236" t="s">
        <v>923</v>
      </c>
      <c r="T352" s="237" t="s">
        <v>294</v>
      </c>
      <c r="U352" s="220">
        <v>0.16</v>
      </c>
      <c r="V352" s="220">
        <f>ROUND(E352*U352,2)</f>
        <v>3.12</v>
      </c>
      <c r="W352" s="220"/>
      <c r="X352" s="220" t="s">
        <v>295</v>
      </c>
      <c r="Y352" s="220" t="s">
        <v>296</v>
      </c>
      <c r="Z352" s="210"/>
      <c r="AA352" s="210"/>
      <c r="AB352" s="210"/>
      <c r="AC352" s="210"/>
      <c r="AD352" s="210"/>
      <c r="AE352" s="210"/>
      <c r="AF352" s="210"/>
      <c r="AG352" s="210" t="s">
        <v>297</v>
      </c>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outlineLevel="2" x14ac:dyDescent="0.2">
      <c r="A353" s="217"/>
      <c r="B353" s="218"/>
      <c r="C353" s="251" t="s">
        <v>924</v>
      </c>
      <c r="D353" s="239"/>
      <c r="E353" s="239"/>
      <c r="F353" s="239"/>
      <c r="G353" s="239"/>
      <c r="H353" s="220"/>
      <c r="I353" s="220"/>
      <c r="J353" s="220"/>
      <c r="K353" s="220"/>
      <c r="L353" s="220"/>
      <c r="M353" s="220"/>
      <c r="N353" s="219"/>
      <c r="O353" s="219"/>
      <c r="P353" s="219"/>
      <c r="Q353" s="219"/>
      <c r="R353" s="220"/>
      <c r="S353" s="220"/>
      <c r="T353" s="220"/>
      <c r="U353" s="220"/>
      <c r="V353" s="220"/>
      <c r="W353" s="220"/>
      <c r="X353" s="220"/>
      <c r="Y353" s="220"/>
      <c r="Z353" s="210"/>
      <c r="AA353" s="210"/>
      <c r="AB353" s="210"/>
      <c r="AC353" s="210"/>
      <c r="AD353" s="210"/>
      <c r="AE353" s="210"/>
      <c r="AF353" s="210"/>
      <c r="AG353" s="210" t="s">
        <v>299</v>
      </c>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outlineLevel="2" x14ac:dyDescent="0.2">
      <c r="A354" s="217"/>
      <c r="B354" s="218"/>
      <c r="C354" s="252" t="s">
        <v>924</v>
      </c>
      <c r="D354" s="240"/>
      <c r="E354" s="240"/>
      <c r="F354" s="240"/>
      <c r="G354" s="240"/>
      <c r="H354" s="220"/>
      <c r="I354" s="220"/>
      <c r="J354" s="220"/>
      <c r="K354" s="220"/>
      <c r="L354" s="220"/>
      <c r="M354" s="220"/>
      <c r="N354" s="219"/>
      <c r="O354" s="219"/>
      <c r="P354" s="219"/>
      <c r="Q354" s="219"/>
      <c r="R354" s="220"/>
      <c r="S354" s="220"/>
      <c r="T354" s="220"/>
      <c r="U354" s="220"/>
      <c r="V354" s="220"/>
      <c r="W354" s="220"/>
      <c r="X354" s="220"/>
      <c r="Y354" s="220"/>
      <c r="Z354" s="210"/>
      <c r="AA354" s="210"/>
      <c r="AB354" s="210"/>
      <c r="AC354" s="210"/>
      <c r="AD354" s="210"/>
      <c r="AE354" s="210"/>
      <c r="AF354" s="210"/>
      <c r="AG354" s="210" t="s">
        <v>300</v>
      </c>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3" x14ac:dyDescent="0.2">
      <c r="A355" s="217"/>
      <c r="B355" s="218"/>
      <c r="C355" s="252" t="s">
        <v>924</v>
      </c>
      <c r="D355" s="240"/>
      <c r="E355" s="240"/>
      <c r="F355" s="240"/>
      <c r="G355" s="240"/>
      <c r="H355" s="220"/>
      <c r="I355" s="220"/>
      <c r="J355" s="220"/>
      <c r="K355" s="220"/>
      <c r="L355" s="220"/>
      <c r="M355" s="220"/>
      <c r="N355" s="219"/>
      <c r="O355" s="219"/>
      <c r="P355" s="219"/>
      <c r="Q355" s="219"/>
      <c r="R355" s="220"/>
      <c r="S355" s="220"/>
      <c r="T355" s="220"/>
      <c r="U355" s="220"/>
      <c r="V355" s="220"/>
      <c r="W355" s="220"/>
      <c r="X355" s="220"/>
      <c r="Y355" s="220"/>
      <c r="Z355" s="210"/>
      <c r="AA355" s="210"/>
      <c r="AB355" s="210"/>
      <c r="AC355" s="210"/>
      <c r="AD355" s="210"/>
      <c r="AE355" s="210"/>
      <c r="AF355" s="210"/>
      <c r="AG355" s="210" t="s">
        <v>300</v>
      </c>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2" x14ac:dyDescent="0.2">
      <c r="A356" s="217"/>
      <c r="B356" s="218"/>
      <c r="C356" s="253" t="s">
        <v>3556</v>
      </c>
      <c r="D356" s="221"/>
      <c r="E356" s="222"/>
      <c r="F356" s="220"/>
      <c r="G356" s="220"/>
      <c r="H356" s="220"/>
      <c r="I356" s="220"/>
      <c r="J356" s="220"/>
      <c r="K356" s="220"/>
      <c r="L356" s="220"/>
      <c r="M356" s="220"/>
      <c r="N356" s="219"/>
      <c r="O356" s="219"/>
      <c r="P356" s="219"/>
      <c r="Q356" s="219"/>
      <c r="R356" s="220"/>
      <c r="S356" s="220"/>
      <c r="T356" s="220"/>
      <c r="U356" s="220"/>
      <c r="V356" s="220"/>
      <c r="W356" s="220"/>
      <c r="X356" s="220"/>
      <c r="Y356" s="220"/>
      <c r="Z356" s="210"/>
      <c r="AA356" s="210"/>
      <c r="AB356" s="210"/>
      <c r="AC356" s="210"/>
      <c r="AD356" s="210"/>
      <c r="AE356" s="210"/>
      <c r="AF356" s="210"/>
      <c r="AG356" s="210" t="s">
        <v>314</v>
      </c>
      <c r="AH356" s="210">
        <v>0</v>
      </c>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3" x14ac:dyDescent="0.2">
      <c r="A357" s="217"/>
      <c r="B357" s="218"/>
      <c r="C357" s="253" t="s">
        <v>3557</v>
      </c>
      <c r="D357" s="221"/>
      <c r="E357" s="222"/>
      <c r="F357" s="220"/>
      <c r="G357" s="220"/>
      <c r="H357" s="220"/>
      <c r="I357" s="220"/>
      <c r="J357" s="220"/>
      <c r="K357" s="220"/>
      <c r="L357" s="220"/>
      <c r="M357" s="220"/>
      <c r="N357" s="219"/>
      <c r="O357" s="219"/>
      <c r="P357" s="219"/>
      <c r="Q357" s="219"/>
      <c r="R357" s="220"/>
      <c r="S357" s="220"/>
      <c r="T357" s="220"/>
      <c r="U357" s="220"/>
      <c r="V357" s="220"/>
      <c r="W357" s="220"/>
      <c r="X357" s="220"/>
      <c r="Y357" s="220"/>
      <c r="Z357" s="210"/>
      <c r="AA357" s="210"/>
      <c r="AB357" s="210"/>
      <c r="AC357" s="210"/>
      <c r="AD357" s="210"/>
      <c r="AE357" s="210"/>
      <c r="AF357" s="210"/>
      <c r="AG357" s="210" t="s">
        <v>314</v>
      </c>
      <c r="AH357" s="210">
        <v>0</v>
      </c>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3" x14ac:dyDescent="0.2">
      <c r="A358" s="217"/>
      <c r="B358" s="218"/>
      <c r="C358" s="253" t="s">
        <v>3558</v>
      </c>
      <c r="D358" s="221"/>
      <c r="E358" s="222"/>
      <c r="F358" s="220"/>
      <c r="G358" s="220"/>
      <c r="H358" s="220"/>
      <c r="I358" s="220"/>
      <c r="J358" s="220"/>
      <c r="K358" s="220"/>
      <c r="L358" s="220"/>
      <c r="M358" s="220"/>
      <c r="N358" s="219"/>
      <c r="O358" s="219"/>
      <c r="P358" s="219"/>
      <c r="Q358" s="219"/>
      <c r="R358" s="220"/>
      <c r="S358" s="220"/>
      <c r="T358" s="220"/>
      <c r="U358" s="220"/>
      <c r="V358" s="220"/>
      <c r="W358" s="220"/>
      <c r="X358" s="220"/>
      <c r="Y358" s="220"/>
      <c r="Z358" s="210"/>
      <c r="AA358" s="210"/>
      <c r="AB358" s="210"/>
      <c r="AC358" s="210"/>
      <c r="AD358" s="210"/>
      <c r="AE358" s="210"/>
      <c r="AF358" s="210"/>
      <c r="AG358" s="210" t="s">
        <v>314</v>
      </c>
      <c r="AH358" s="210">
        <v>0</v>
      </c>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3" x14ac:dyDescent="0.2">
      <c r="A359" s="217"/>
      <c r="B359" s="218"/>
      <c r="C359" s="253" t="s">
        <v>3559</v>
      </c>
      <c r="D359" s="221"/>
      <c r="E359" s="222"/>
      <c r="F359" s="220"/>
      <c r="G359" s="220"/>
      <c r="H359" s="220"/>
      <c r="I359" s="220"/>
      <c r="J359" s="220"/>
      <c r="K359" s="220"/>
      <c r="L359" s="220"/>
      <c r="M359" s="220"/>
      <c r="N359" s="219"/>
      <c r="O359" s="219"/>
      <c r="P359" s="219"/>
      <c r="Q359" s="219"/>
      <c r="R359" s="220"/>
      <c r="S359" s="220"/>
      <c r="T359" s="220"/>
      <c r="U359" s="220"/>
      <c r="V359" s="220"/>
      <c r="W359" s="220"/>
      <c r="X359" s="220"/>
      <c r="Y359" s="220"/>
      <c r="Z359" s="210"/>
      <c r="AA359" s="210"/>
      <c r="AB359" s="210"/>
      <c r="AC359" s="210"/>
      <c r="AD359" s="210"/>
      <c r="AE359" s="210"/>
      <c r="AF359" s="210"/>
      <c r="AG359" s="210" t="s">
        <v>314</v>
      </c>
      <c r="AH359" s="210">
        <v>0</v>
      </c>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outlineLevel="3" x14ac:dyDescent="0.2">
      <c r="A360" s="217"/>
      <c r="B360" s="218"/>
      <c r="C360" s="253" t="s">
        <v>3560</v>
      </c>
      <c r="D360" s="221"/>
      <c r="E360" s="222">
        <v>19.5</v>
      </c>
      <c r="F360" s="220"/>
      <c r="G360" s="220"/>
      <c r="H360" s="220"/>
      <c r="I360" s="220"/>
      <c r="J360" s="220"/>
      <c r="K360" s="220"/>
      <c r="L360" s="220"/>
      <c r="M360" s="220"/>
      <c r="N360" s="219"/>
      <c r="O360" s="219"/>
      <c r="P360" s="219"/>
      <c r="Q360" s="219"/>
      <c r="R360" s="220"/>
      <c r="S360" s="220"/>
      <c r="T360" s="220"/>
      <c r="U360" s="220"/>
      <c r="V360" s="220"/>
      <c r="W360" s="220"/>
      <c r="X360" s="220"/>
      <c r="Y360" s="220"/>
      <c r="Z360" s="210"/>
      <c r="AA360" s="210"/>
      <c r="AB360" s="210"/>
      <c r="AC360" s="210"/>
      <c r="AD360" s="210"/>
      <c r="AE360" s="210"/>
      <c r="AF360" s="210"/>
      <c r="AG360" s="210" t="s">
        <v>314</v>
      </c>
      <c r="AH360" s="210">
        <v>0</v>
      </c>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row>
    <row r="361" spans="1:60" ht="33.75" outlineLevel="1" x14ac:dyDescent="0.2">
      <c r="A361" s="231">
        <v>57</v>
      </c>
      <c r="B361" s="232" t="s">
        <v>3561</v>
      </c>
      <c r="C361" s="250" t="s">
        <v>3562</v>
      </c>
      <c r="D361" s="233" t="s">
        <v>310</v>
      </c>
      <c r="E361" s="234">
        <v>18.582000000000001</v>
      </c>
      <c r="F361" s="235"/>
      <c r="G361" s="236">
        <f>ROUND(E361*F361,2)</f>
        <v>0</v>
      </c>
      <c r="H361" s="235"/>
      <c r="I361" s="236">
        <f>ROUND(E361*H361,2)</f>
        <v>0</v>
      </c>
      <c r="J361" s="235"/>
      <c r="K361" s="236">
        <f>ROUND(E361*J361,2)</f>
        <v>0</v>
      </c>
      <c r="L361" s="236">
        <v>21</v>
      </c>
      <c r="M361" s="236">
        <f>G361*(1+L361/100)</f>
        <v>0</v>
      </c>
      <c r="N361" s="234">
        <v>6.1799999999999997E-3</v>
      </c>
      <c r="O361" s="234">
        <f>ROUND(E361*N361,2)</f>
        <v>0.11</v>
      </c>
      <c r="P361" s="234">
        <v>0</v>
      </c>
      <c r="Q361" s="234">
        <f>ROUND(E361*P361,2)</f>
        <v>0</v>
      </c>
      <c r="R361" s="236" t="s">
        <v>423</v>
      </c>
      <c r="S361" s="236" t="s">
        <v>293</v>
      </c>
      <c r="T361" s="237" t="s">
        <v>294</v>
      </c>
      <c r="U361" s="220">
        <v>0.5</v>
      </c>
      <c r="V361" s="220">
        <f>ROUND(E361*U361,2)</f>
        <v>9.2899999999999991</v>
      </c>
      <c r="W361" s="220"/>
      <c r="X361" s="220" t="s">
        <v>295</v>
      </c>
      <c r="Y361" s="220" t="s">
        <v>296</v>
      </c>
      <c r="Z361" s="210"/>
      <c r="AA361" s="210"/>
      <c r="AB361" s="210"/>
      <c r="AC361" s="210"/>
      <c r="AD361" s="210"/>
      <c r="AE361" s="210"/>
      <c r="AF361" s="210"/>
      <c r="AG361" s="210" t="s">
        <v>297</v>
      </c>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outlineLevel="2" x14ac:dyDescent="0.2">
      <c r="A362" s="217"/>
      <c r="B362" s="218"/>
      <c r="C362" s="253" t="s">
        <v>3563</v>
      </c>
      <c r="D362" s="221"/>
      <c r="E362" s="222"/>
      <c r="F362" s="220"/>
      <c r="G362" s="220"/>
      <c r="H362" s="220"/>
      <c r="I362" s="220"/>
      <c r="J362" s="220"/>
      <c r="K362" s="220"/>
      <c r="L362" s="220"/>
      <c r="M362" s="220"/>
      <c r="N362" s="219"/>
      <c r="O362" s="219"/>
      <c r="P362" s="219"/>
      <c r="Q362" s="219"/>
      <c r="R362" s="220"/>
      <c r="S362" s="220"/>
      <c r="T362" s="220"/>
      <c r="U362" s="220"/>
      <c r="V362" s="220"/>
      <c r="W362" s="220"/>
      <c r="X362" s="220"/>
      <c r="Y362" s="220"/>
      <c r="Z362" s="210"/>
      <c r="AA362" s="210"/>
      <c r="AB362" s="210"/>
      <c r="AC362" s="210"/>
      <c r="AD362" s="210"/>
      <c r="AE362" s="210"/>
      <c r="AF362" s="210"/>
      <c r="AG362" s="210" t="s">
        <v>314</v>
      </c>
      <c r="AH362" s="210">
        <v>0</v>
      </c>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row>
    <row r="363" spans="1:60" outlineLevel="3" x14ac:dyDescent="0.2">
      <c r="A363" s="217"/>
      <c r="B363" s="218"/>
      <c r="C363" s="253" t="s">
        <v>3564</v>
      </c>
      <c r="D363" s="221"/>
      <c r="E363" s="222">
        <v>18.579999999999998</v>
      </c>
      <c r="F363" s="220"/>
      <c r="G363" s="220"/>
      <c r="H363" s="220"/>
      <c r="I363" s="220"/>
      <c r="J363" s="220"/>
      <c r="K363" s="220"/>
      <c r="L363" s="220"/>
      <c r="M363" s="220"/>
      <c r="N363" s="219"/>
      <c r="O363" s="219"/>
      <c r="P363" s="219"/>
      <c r="Q363" s="219"/>
      <c r="R363" s="220"/>
      <c r="S363" s="220"/>
      <c r="T363" s="220"/>
      <c r="U363" s="220"/>
      <c r="V363" s="220"/>
      <c r="W363" s="220"/>
      <c r="X363" s="220"/>
      <c r="Y363" s="220"/>
      <c r="Z363" s="210"/>
      <c r="AA363" s="210"/>
      <c r="AB363" s="210"/>
      <c r="AC363" s="210"/>
      <c r="AD363" s="210"/>
      <c r="AE363" s="210"/>
      <c r="AF363" s="210"/>
      <c r="AG363" s="210" t="s">
        <v>314</v>
      </c>
      <c r="AH363" s="210">
        <v>0</v>
      </c>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ht="33.75" outlineLevel="1" x14ac:dyDescent="0.2">
      <c r="A364" s="231">
        <v>58</v>
      </c>
      <c r="B364" s="232" t="s">
        <v>3565</v>
      </c>
      <c r="C364" s="250" t="s">
        <v>3566</v>
      </c>
      <c r="D364" s="233" t="s">
        <v>310</v>
      </c>
      <c r="E364" s="234">
        <v>49.58</v>
      </c>
      <c r="F364" s="235"/>
      <c r="G364" s="236">
        <f>ROUND(E364*F364,2)</f>
        <v>0</v>
      </c>
      <c r="H364" s="235"/>
      <c r="I364" s="236">
        <f>ROUND(E364*H364,2)</f>
        <v>0</v>
      </c>
      <c r="J364" s="235"/>
      <c r="K364" s="236">
        <f>ROUND(E364*J364,2)</f>
        <v>0</v>
      </c>
      <c r="L364" s="236">
        <v>21</v>
      </c>
      <c r="M364" s="236">
        <f>G364*(1+L364/100)</f>
        <v>0</v>
      </c>
      <c r="N364" s="234">
        <v>3.2820000000000002E-2</v>
      </c>
      <c r="O364" s="234">
        <f>ROUND(E364*N364,2)</f>
        <v>1.63</v>
      </c>
      <c r="P364" s="234">
        <v>0</v>
      </c>
      <c r="Q364" s="234">
        <f>ROUND(E364*P364,2)</f>
        <v>0</v>
      </c>
      <c r="R364" s="236" t="s">
        <v>423</v>
      </c>
      <c r="S364" s="236" t="s">
        <v>293</v>
      </c>
      <c r="T364" s="237" t="s">
        <v>294</v>
      </c>
      <c r="U364" s="220">
        <v>0.46100000000000002</v>
      </c>
      <c r="V364" s="220">
        <f>ROUND(E364*U364,2)</f>
        <v>22.86</v>
      </c>
      <c r="W364" s="220"/>
      <c r="X364" s="220" t="s">
        <v>295</v>
      </c>
      <c r="Y364" s="220" t="s">
        <v>296</v>
      </c>
      <c r="Z364" s="210"/>
      <c r="AA364" s="210"/>
      <c r="AB364" s="210"/>
      <c r="AC364" s="210"/>
      <c r="AD364" s="210"/>
      <c r="AE364" s="210"/>
      <c r="AF364" s="210"/>
      <c r="AG364" s="210" t="s">
        <v>297</v>
      </c>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outlineLevel="2" x14ac:dyDescent="0.2">
      <c r="A365" s="217"/>
      <c r="B365" s="218"/>
      <c r="C365" s="251" t="s">
        <v>3567</v>
      </c>
      <c r="D365" s="239"/>
      <c r="E365" s="239"/>
      <c r="F365" s="239"/>
      <c r="G365" s="239"/>
      <c r="H365" s="220"/>
      <c r="I365" s="220"/>
      <c r="J365" s="220"/>
      <c r="K365" s="220"/>
      <c r="L365" s="220"/>
      <c r="M365" s="220"/>
      <c r="N365" s="219"/>
      <c r="O365" s="219"/>
      <c r="P365" s="219"/>
      <c r="Q365" s="219"/>
      <c r="R365" s="220"/>
      <c r="S365" s="220"/>
      <c r="T365" s="220"/>
      <c r="U365" s="220"/>
      <c r="V365" s="220"/>
      <c r="W365" s="220"/>
      <c r="X365" s="220"/>
      <c r="Y365" s="220"/>
      <c r="Z365" s="210"/>
      <c r="AA365" s="210"/>
      <c r="AB365" s="210"/>
      <c r="AC365" s="210"/>
      <c r="AD365" s="210"/>
      <c r="AE365" s="210"/>
      <c r="AF365" s="210"/>
      <c r="AG365" s="210" t="s">
        <v>299</v>
      </c>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row>
    <row r="366" spans="1:60" outlineLevel="2" x14ac:dyDescent="0.2">
      <c r="A366" s="217"/>
      <c r="B366" s="218"/>
      <c r="C366" s="252" t="s">
        <v>3567</v>
      </c>
      <c r="D366" s="240"/>
      <c r="E366" s="240"/>
      <c r="F366" s="240"/>
      <c r="G366" s="240"/>
      <c r="H366" s="220"/>
      <c r="I366" s="220"/>
      <c r="J366" s="220"/>
      <c r="K366" s="220"/>
      <c r="L366" s="220"/>
      <c r="M366" s="220"/>
      <c r="N366" s="219"/>
      <c r="O366" s="219"/>
      <c r="P366" s="219"/>
      <c r="Q366" s="219"/>
      <c r="R366" s="220"/>
      <c r="S366" s="220"/>
      <c r="T366" s="220"/>
      <c r="U366" s="220"/>
      <c r="V366" s="220"/>
      <c r="W366" s="220"/>
      <c r="X366" s="220"/>
      <c r="Y366" s="220"/>
      <c r="Z366" s="210"/>
      <c r="AA366" s="210"/>
      <c r="AB366" s="210"/>
      <c r="AC366" s="210"/>
      <c r="AD366" s="210"/>
      <c r="AE366" s="210"/>
      <c r="AF366" s="210"/>
      <c r="AG366" s="210" t="s">
        <v>300</v>
      </c>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row>
    <row r="367" spans="1:60" outlineLevel="3" x14ac:dyDescent="0.2">
      <c r="A367" s="217"/>
      <c r="B367" s="218"/>
      <c r="C367" s="252" t="s">
        <v>3567</v>
      </c>
      <c r="D367" s="240"/>
      <c r="E367" s="240"/>
      <c r="F367" s="240"/>
      <c r="G367" s="240"/>
      <c r="H367" s="220"/>
      <c r="I367" s="220"/>
      <c r="J367" s="220"/>
      <c r="K367" s="220"/>
      <c r="L367" s="220"/>
      <c r="M367" s="220"/>
      <c r="N367" s="219"/>
      <c r="O367" s="219"/>
      <c r="P367" s="219"/>
      <c r="Q367" s="219"/>
      <c r="R367" s="220"/>
      <c r="S367" s="220"/>
      <c r="T367" s="220"/>
      <c r="U367" s="220"/>
      <c r="V367" s="220"/>
      <c r="W367" s="220"/>
      <c r="X367" s="220"/>
      <c r="Y367" s="220"/>
      <c r="Z367" s="210"/>
      <c r="AA367" s="210"/>
      <c r="AB367" s="210"/>
      <c r="AC367" s="210"/>
      <c r="AD367" s="210"/>
      <c r="AE367" s="210"/>
      <c r="AF367" s="210"/>
      <c r="AG367" s="210" t="s">
        <v>300</v>
      </c>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row>
    <row r="368" spans="1:60" outlineLevel="2" x14ac:dyDescent="0.2">
      <c r="A368" s="217"/>
      <c r="B368" s="218"/>
      <c r="C368" s="253" t="s">
        <v>3568</v>
      </c>
      <c r="D368" s="221"/>
      <c r="E368" s="222"/>
      <c r="F368" s="220"/>
      <c r="G368" s="220"/>
      <c r="H368" s="220"/>
      <c r="I368" s="220"/>
      <c r="J368" s="220"/>
      <c r="K368" s="220"/>
      <c r="L368" s="220"/>
      <c r="M368" s="220"/>
      <c r="N368" s="219"/>
      <c r="O368" s="219"/>
      <c r="P368" s="219"/>
      <c r="Q368" s="219"/>
      <c r="R368" s="220"/>
      <c r="S368" s="220"/>
      <c r="T368" s="220"/>
      <c r="U368" s="220"/>
      <c r="V368" s="220"/>
      <c r="W368" s="220"/>
      <c r="X368" s="220"/>
      <c r="Y368" s="220"/>
      <c r="Z368" s="210"/>
      <c r="AA368" s="210"/>
      <c r="AB368" s="210"/>
      <c r="AC368" s="210"/>
      <c r="AD368" s="210"/>
      <c r="AE368" s="210"/>
      <c r="AF368" s="210"/>
      <c r="AG368" s="210" t="s">
        <v>314</v>
      </c>
      <c r="AH368" s="210">
        <v>0</v>
      </c>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row>
    <row r="369" spans="1:60" outlineLevel="3" x14ac:dyDescent="0.2">
      <c r="A369" s="217"/>
      <c r="B369" s="218"/>
      <c r="C369" s="253" t="s">
        <v>3569</v>
      </c>
      <c r="D369" s="221"/>
      <c r="E369" s="222">
        <v>49.58</v>
      </c>
      <c r="F369" s="220"/>
      <c r="G369" s="220"/>
      <c r="H369" s="220"/>
      <c r="I369" s="220"/>
      <c r="J369" s="220"/>
      <c r="K369" s="220"/>
      <c r="L369" s="220"/>
      <c r="M369" s="220"/>
      <c r="N369" s="219"/>
      <c r="O369" s="219"/>
      <c r="P369" s="219"/>
      <c r="Q369" s="219"/>
      <c r="R369" s="220"/>
      <c r="S369" s="220"/>
      <c r="T369" s="220"/>
      <c r="U369" s="220"/>
      <c r="V369" s="220"/>
      <c r="W369" s="220"/>
      <c r="X369" s="220"/>
      <c r="Y369" s="220"/>
      <c r="Z369" s="210"/>
      <c r="AA369" s="210"/>
      <c r="AB369" s="210"/>
      <c r="AC369" s="210"/>
      <c r="AD369" s="210"/>
      <c r="AE369" s="210"/>
      <c r="AF369" s="210"/>
      <c r="AG369" s="210" t="s">
        <v>314</v>
      </c>
      <c r="AH369" s="210">
        <v>0</v>
      </c>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row>
    <row r="370" spans="1:60" outlineLevel="1" x14ac:dyDescent="0.2">
      <c r="A370" s="231">
        <v>59</v>
      </c>
      <c r="B370" s="232" t="s">
        <v>949</v>
      </c>
      <c r="C370" s="250" t="s">
        <v>3570</v>
      </c>
      <c r="D370" s="233" t="s">
        <v>310</v>
      </c>
      <c r="E370" s="234">
        <v>73.275000000000006</v>
      </c>
      <c r="F370" s="235"/>
      <c r="G370" s="236">
        <f>ROUND(E370*F370,2)</f>
        <v>0</v>
      </c>
      <c r="H370" s="235"/>
      <c r="I370" s="236">
        <f>ROUND(E370*H370,2)</f>
        <v>0</v>
      </c>
      <c r="J370" s="235"/>
      <c r="K370" s="236">
        <f>ROUND(E370*J370,2)</f>
        <v>0</v>
      </c>
      <c r="L370" s="236">
        <v>21</v>
      </c>
      <c r="M370" s="236">
        <f>G370*(1+L370/100)</f>
        <v>0</v>
      </c>
      <c r="N370" s="234">
        <v>0</v>
      </c>
      <c r="O370" s="234">
        <f>ROUND(E370*N370,2)</f>
        <v>0</v>
      </c>
      <c r="P370" s="234">
        <v>0</v>
      </c>
      <c r="Q370" s="234">
        <f>ROUND(E370*P370,2)</f>
        <v>0</v>
      </c>
      <c r="R370" s="236"/>
      <c r="S370" s="236" t="s">
        <v>861</v>
      </c>
      <c r="T370" s="237" t="s">
        <v>294</v>
      </c>
      <c r="U370" s="220">
        <v>0</v>
      </c>
      <c r="V370" s="220">
        <f>ROUND(E370*U370,2)</f>
        <v>0</v>
      </c>
      <c r="W370" s="220"/>
      <c r="X370" s="220" t="s">
        <v>295</v>
      </c>
      <c r="Y370" s="220" t="s">
        <v>296</v>
      </c>
      <c r="Z370" s="210"/>
      <c r="AA370" s="210"/>
      <c r="AB370" s="210"/>
      <c r="AC370" s="210"/>
      <c r="AD370" s="210"/>
      <c r="AE370" s="210"/>
      <c r="AF370" s="210"/>
      <c r="AG370" s="210" t="s">
        <v>297</v>
      </c>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row>
    <row r="371" spans="1:60" outlineLevel="2" x14ac:dyDescent="0.2">
      <c r="A371" s="217"/>
      <c r="B371" s="218"/>
      <c r="C371" s="255" t="s">
        <v>951</v>
      </c>
      <c r="D371" s="248"/>
      <c r="E371" s="248"/>
      <c r="F371" s="248"/>
      <c r="G371" s="248"/>
      <c r="H371" s="220"/>
      <c r="I371" s="220"/>
      <c r="J371" s="220"/>
      <c r="K371" s="220"/>
      <c r="L371" s="220"/>
      <c r="M371" s="220"/>
      <c r="N371" s="219"/>
      <c r="O371" s="219"/>
      <c r="P371" s="219"/>
      <c r="Q371" s="219"/>
      <c r="R371" s="220"/>
      <c r="S371" s="220"/>
      <c r="T371" s="220"/>
      <c r="U371" s="220"/>
      <c r="V371" s="220"/>
      <c r="W371" s="220"/>
      <c r="X371" s="220"/>
      <c r="Y371" s="220"/>
      <c r="Z371" s="210"/>
      <c r="AA371" s="210"/>
      <c r="AB371" s="210"/>
      <c r="AC371" s="210"/>
      <c r="AD371" s="210"/>
      <c r="AE371" s="210"/>
      <c r="AF371" s="210"/>
      <c r="AG371" s="210" t="s">
        <v>300</v>
      </c>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row>
    <row r="372" spans="1:60" outlineLevel="3" x14ac:dyDescent="0.2">
      <c r="A372" s="217"/>
      <c r="B372" s="218"/>
      <c r="C372" s="252" t="s">
        <v>952</v>
      </c>
      <c r="D372" s="240"/>
      <c r="E372" s="240"/>
      <c r="F372" s="240"/>
      <c r="G372" s="240"/>
      <c r="H372" s="220"/>
      <c r="I372" s="220"/>
      <c r="J372" s="220"/>
      <c r="K372" s="220"/>
      <c r="L372" s="220"/>
      <c r="M372" s="220"/>
      <c r="N372" s="219"/>
      <c r="O372" s="219"/>
      <c r="P372" s="219"/>
      <c r="Q372" s="219"/>
      <c r="R372" s="220"/>
      <c r="S372" s="220"/>
      <c r="T372" s="220"/>
      <c r="U372" s="220"/>
      <c r="V372" s="220"/>
      <c r="W372" s="220"/>
      <c r="X372" s="220"/>
      <c r="Y372" s="220"/>
      <c r="Z372" s="210"/>
      <c r="AA372" s="210"/>
      <c r="AB372" s="210"/>
      <c r="AC372" s="210"/>
      <c r="AD372" s="210"/>
      <c r="AE372" s="210"/>
      <c r="AF372" s="210"/>
      <c r="AG372" s="210" t="s">
        <v>300</v>
      </c>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row>
    <row r="373" spans="1:60" outlineLevel="3" x14ac:dyDescent="0.2">
      <c r="A373" s="217"/>
      <c r="B373" s="218"/>
      <c r="C373" s="252" t="s">
        <v>953</v>
      </c>
      <c r="D373" s="240"/>
      <c r="E373" s="240"/>
      <c r="F373" s="240"/>
      <c r="G373" s="240"/>
      <c r="H373" s="220"/>
      <c r="I373" s="220"/>
      <c r="J373" s="220"/>
      <c r="K373" s="220"/>
      <c r="L373" s="220"/>
      <c r="M373" s="220"/>
      <c r="N373" s="219"/>
      <c r="O373" s="219"/>
      <c r="P373" s="219"/>
      <c r="Q373" s="219"/>
      <c r="R373" s="220"/>
      <c r="S373" s="220"/>
      <c r="T373" s="220"/>
      <c r="U373" s="220"/>
      <c r="V373" s="220"/>
      <c r="W373" s="220"/>
      <c r="X373" s="220"/>
      <c r="Y373" s="220"/>
      <c r="Z373" s="210"/>
      <c r="AA373" s="210"/>
      <c r="AB373" s="210"/>
      <c r="AC373" s="210"/>
      <c r="AD373" s="210"/>
      <c r="AE373" s="210"/>
      <c r="AF373" s="210"/>
      <c r="AG373" s="210" t="s">
        <v>300</v>
      </c>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row>
    <row r="374" spans="1:60" outlineLevel="3" x14ac:dyDescent="0.2">
      <c r="A374" s="217"/>
      <c r="B374" s="218"/>
      <c r="C374" s="252" t="s">
        <v>954</v>
      </c>
      <c r="D374" s="240"/>
      <c r="E374" s="240"/>
      <c r="F374" s="240"/>
      <c r="G374" s="240"/>
      <c r="H374" s="220"/>
      <c r="I374" s="220"/>
      <c r="J374" s="220"/>
      <c r="K374" s="220"/>
      <c r="L374" s="220"/>
      <c r="M374" s="220"/>
      <c r="N374" s="219"/>
      <c r="O374" s="219"/>
      <c r="P374" s="219"/>
      <c r="Q374" s="219"/>
      <c r="R374" s="220"/>
      <c r="S374" s="220"/>
      <c r="T374" s="220"/>
      <c r="U374" s="220"/>
      <c r="V374" s="220"/>
      <c r="W374" s="220"/>
      <c r="X374" s="220"/>
      <c r="Y374" s="220"/>
      <c r="Z374" s="210"/>
      <c r="AA374" s="210"/>
      <c r="AB374" s="210"/>
      <c r="AC374" s="210"/>
      <c r="AD374" s="210"/>
      <c r="AE374" s="210"/>
      <c r="AF374" s="210"/>
      <c r="AG374" s="210" t="s">
        <v>300</v>
      </c>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row>
    <row r="375" spans="1:60" outlineLevel="2" x14ac:dyDescent="0.2">
      <c r="A375" s="217"/>
      <c r="B375" s="218"/>
      <c r="C375" s="253" t="s">
        <v>3571</v>
      </c>
      <c r="D375" s="221"/>
      <c r="E375" s="222"/>
      <c r="F375" s="220"/>
      <c r="G375" s="220"/>
      <c r="H375" s="220"/>
      <c r="I375" s="220"/>
      <c r="J375" s="220"/>
      <c r="K375" s="220"/>
      <c r="L375" s="220"/>
      <c r="M375" s="220"/>
      <c r="N375" s="219"/>
      <c r="O375" s="219"/>
      <c r="P375" s="219"/>
      <c r="Q375" s="219"/>
      <c r="R375" s="220"/>
      <c r="S375" s="220"/>
      <c r="T375" s="220"/>
      <c r="U375" s="220"/>
      <c r="V375" s="220"/>
      <c r="W375" s="220"/>
      <c r="X375" s="220"/>
      <c r="Y375" s="220"/>
      <c r="Z375" s="210"/>
      <c r="AA375" s="210"/>
      <c r="AB375" s="210"/>
      <c r="AC375" s="210"/>
      <c r="AD375" s="210"/>
      <c r="AE375" s="210"/>
      <c r="AF375" s="210"/>
      <c r="AG375" s="210" t="s">
        <v>314</v>
      </c>
      <c r="AH375" s="210">
        <v>0</v>
      </c>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row>
    <row r="376" spans="1:60" outlineLevel="3" x14ac:dyDescent="0.2">
      <c r="A376" s="217"/>
      <c r="B376" s="218"/>
      <c r="C376" s="253" t="s">
        <v>3572</v>
      </c>
      <c r="D376" s="221"/>
      <c r="E376" s="222"/>
      <c r="F376" s="220"/>
      <c r="G376" s="220"/>
      <c r="H376" s="220"/>
      <c r="I376" s="220"/>
      <c r="J376" s="220"/>
      <c r="K376" s="220"/>
      <c r="L376" s="220"/>
      <c r="M376" s="220"/>
      <c r="N376" s="219"/>
      <c r="O376" s="219"/>
      <c r="P376" s="219"/>
      <c r="Q376" s="219"/>
      <c r="R376" s="220"/>
      <c r="S376" s="220"/>
      <c r="T376" s="220"/>
      <c r="U376" s="220"/>
      <c r="V376" s="220"/>
      <c r="W376" s="220"/>
      <c r="X376" s="220"/>
      <c r="Y376" s="220"/>
      <c r="Z376" s="210"/>
      <c r="AA376" s="210"/>
      <c r="AB376" s="210"/>
      <c r="AC376" s="210"/>
      <c r="AD376" s="210"/>
      <c r="AE376" s="210"/>
      <c r="AF376" s="210"/>
      <c r="AG376" s="210" t="s">
        <v>314</v>
      </c>
      <c r="AH376" s="210">
        <v>0</v>
      </c>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row>
    <row r="377" spans="1:60" outlineLevel="3" x14ac:dyDescent="0.2">
      <c r="A377" s="217"/>
      <c r="B377" s="218"/>
      <c r="C377" s="253" t="s">
        <v>3573</v>
      </c>
      <c r="D377" s="221"/>
      <c r="E377" s="222">
        <v>73.28</v>
      </c>
      <c r="F377" s="220"/>
      <c r="G377" s="220"/>
      <c r="H377" s="220"/>
      <c r="I377" s="220"/>
      <c r="J377" s="220"/>
      <c r="K377" s="220"/>
      <c r="L377" s="220"/>
      <c r="M377" s="220"/>
      <c r="N377" s="219"/>
      <c r="O377" s="219"/>
      <c r="P377" s="219"/>
      <c r="Q377" s="219"/>
      <c r="R377" s="220"/>
      <c r="S377" s="220"/>
      <c r="T377" s="220"/>
      <c r="U377" s="220"/>
      <c r="V377" s="220"/>
      <c r="W377" s="220"/>
      <c r="X377" s="220"/>
      <c r="Y377" s="220"/>
      <c r="Z377" s="210"/>
      <c r="AA377" s="210"/>
      <c r="AB377" s="210"/>
      <c r="AC377" s="210"/>
      <c r="AD377" s="210"/>
      <c r="AE377" s="210"/>
      <c r="AF377" s="210"/>
      <c r="AG377" s="210" t="s">
        <v>314</v>
      </c>
      <c r="AH377" s="210">
        <v>0</v>
      </c>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row>
    <row r="378" spans="1:60" outlineLevel="1" x14ac:dyDescent="0.2">
      <c r="A378" s="241">
        <v>60</v>
      </c>
      <c r="B378" s="242" t="s">
        <v>960</v>
      </c>
      <c r="C378" s="254" t="s">
        <v>3574</v>
      </c>
      <c r="D378" s="243" t="s">
        <v>962</v>
      </c>
      <c r="E378" s="244">
        <v>1</v>
      </c>
      <c r="F378" s="245"/>
      <c r="G378" s="246">
        <f>ROUND(E378*F378,2)</f>
        <v>0</v>
      </c>
      <c r="H378" s="245"/>
      <c r="I378" s="246">
        <f>ROUND(E378*H378,2)</f>
        <v>0</v>
      </c>
      <c r="J378" s="245"/>
      <c r="K378" s="246">
        <f>ROUND(E378*J378,2)</f>
        <v>0</v>
      </c>
      <c r="L378" s="246">
        <v>21</v>
      </c>
      <c r="M378" s="246">
        <f>G378*(1+L378/100)</f>
        <v>0</v>
      </c>
      <c r="N378" s="244">
        <v>0</v>
      </c>
      <c r="O378" s="244">
        <f>ROUND(E378*N378,2)</f>
        <v>0</v>
      </c>
      <c r="P378" s="244">
        <v>0</v>
      </c>
      <c r="Q378" s="244">
        <f>ROUND(E378*P378,2)</f>
        <v>0</v>
      </c>
      <c r="R378" s="246"/>
      <c r="S378" s="246" t="s">
        <v>861</v>
      </c>
      <c r="T378" s="247" t="s">
        <v>294</v>
      </c>
      <c r="U378" s="220">
        <v>0</v>
      </c>
      <c r="V378" s="220">
        <f>ROUND(E378*U378,2)</f>
        <v>0</v>
      </c>
      <c r="W378" s="220"/>
      <c r="X378" s="220" t="s">
        <v>664</v>
      </c>
      <c r="Y378" s="220" t="s">
        <v>296</v>
      </c>
      <c r="Z378" s="210"/>
      <c r="AA378" s="210"/>
      <c r="AB378" s="210"/>
      <c r="AC378" s="210"/>
      <c r="AD378" s="210"/>
      <c r="AE378" s="210"/>
      <c r="AF378" s="210"/>
      <c r="AG378" s="210" t="s">
        <v>665</v>
      </c>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row>
    <row r="379" spans="1:60" ht="33.75" outlineLevel="1" x14ac:dyDescent="0.2">
      <c r="A379" s="231">
        <v>61</v>
      </c>
      <c r="B379" s="232" t="s">
        <v>3575</v>
      </c>
      <c r="C379" s="250" t="s">
        <v>3576</v>
      </c>
      <c r="D379" s="233" t="s">
        <v>2084</v>
      </c>
      <c r="E379" s="234">
        <v>1</v>
      </c>
      <c r="F379" s="235"/>
      <c r="G379" s="236">
        <f>ROUND(E379*F379,2)</f>
        <v>0</v>
      </c>
      <c r="H379" s="235"/>
      <c r="I379" s="236">
        <f>ROUND(E379*H379,2)</f>
        <v>0</v>
      </c>
      <c r="J379" s="235"/>
      <c r="K379" s="236">
        <f>ROUND(E379*J379,2)</f>
        <v>0</v>
      </c>
      <c r="L379" s="236">
        <v>21</v>
      </c>
      <c r="M379" s="236">
        <f>G379*(1+L379/100)</f>
        <v>0</v>
      </c>
      <c r="N379" s="234">
        <v>0</v>
      </c>
      <c r="O379" s="234">
        <f>ROUND(E379*N379,2)</f>
        <v>0</v>
      </c>
      <c r="P379" s="234">
        <v>0</v>
      </c>
      <c r="Q379" s="234">
        <f>ROUND(E379*P379,2)</f>
        <v>0</v>
      </c>
      <c r="R379" s="236"/>
      <c r="S379" s="236" t="s">
        <v>861</v>
      </c>
      <c r="T379" s="237" t="s">
        <v>294</v>
      </c>
      <c r="U379" s="220">
        <v>0</v>
      </c>
      <c r="V379" s="220">
        <f>ROUND(E379*U379,2)</f>
        <v>0</v>
      </c>
      <c r="W379" s="220"/>
      <c r="X379" s="220" t="s">
        <v>664</v>
      </c>
      <c r="Y379" s="220" t="s">
        <v>296</v>
      </c>
      <c r="Z379" s="210"/>
      <c r="AA379" s="210"/>
      <c r="AB379" s="210"/>
      <c r="AC379" s="210"/>
      <c r="AD379" s="210"/>
      <c r="AE379" s="210"/>
      <c r="AF379" s="210"/>
      <c r="AG379" s="210" t="s">
        <v>665</v>
      </c>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row>
    <row r="380" spans="1:60" outlineLevel="2" x14ac:dyDescent="0.2">
      <c r="A380" s="217"/>
      <c r="B380" s="218"/>
      <c r="C380" s="253" t="s">
        <v>3577</v>
      </c>
      <c r="D380" s="221"/>
      <c r="E380" s="222"/>
      <c r="F380" s="220"/>
      <c r="G380" s="220"/>
      <c r="H380" s="220"/>
      <c r="I380" s="220"/>
      <c r="J380" s="220"/>
      <c r="K380" s="220"/>
      <c r="L380" s="220"/>
      <c r="M380" s="220"/>
      <c r="N380" s="219"/>
      <c r="O380" s="219"/>
      <c r="P380" s="219"/>
      <c r="Q380" s="219"/>
      <c r="R380" s="220"/>
      <c r="S380" s="220"/>
      <c r="T380" s="220"/>
      <c r="U380" s="220"/>
      <c r="V380" s="220"/>
      <c r="W380" s="220"/>
      <c r="X380" s="220"/>
      <c r="Y380" s="220"/>
      <c r="Z380" s="210"/>
      <c r="AA380" s="210"/>
      <c r="AB380" s="210"/>
      <c r="AC380" s="210"/>
      <c r="AD380" s="210"/>
      <c r="AE380" s="210"/>
      <c r="AF380" s="210"/>
      <c r="AG380" s="210" t="s">
        <v>314</v>
      </c>
      <c r="AH380" s="210">
        <v>0</v>
      </c>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row>
    <row r="381" spans="1:60" outlineLevel="3" x14ac:dyDescent="0.2">
      <c r="A381" s="217"/>
      <c r="B381" s="218"/>
      <c r="C381" s="253" t="s">
        <v>157</v>
      </c>
      <c r="D381" s="221"/>
      <c r="E381" s="222">
        <v>1</v>
      </c>
      <c r="F381" s="220"/>
      <c r="G381" s="220"/>
      <c r="H381" s="220"/>
      <c r="I381" s="220"/>
      <c r="J381" s="220"/>
      <c r="K381" s="220"/>
      <c r="L381" s="220"/>
      <c r="M381" s="220"/>
      <c r="N381" s="219"/>
      <c r="O381" s="219"/>
      <c r="P381" s="219"/>
      <c r="Q381" s="219"/>
      <c r="R381" s="220"/>
      <c r="S381" s="220"/>
      <c r="T381" s="220"/>
      <c r="U381" s="220"/>
      <c r="V381" s="220"/>
      <c r="W381" s="220"/>
      <c r="X381" s="220"/>
      <c r="Y381" s="220"/>
      <c r="Z381" s="210"/>
      <c r="AA381" s="210"/>
      <c r="AB381" s="210"/>
      <c r="AC381" s="210"/>
      <c r="AD381" s="210"/>
      <c r="AE381" s="210"/>
      <c r="AF381" s="210"/>
      <c r="AG381" s="210" t="s">
        <v>314</v>
      </c>
      <c r="AH381" s="210">
        <v>0</v>
      </c>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row>
    <row r="382" spans="1:60" outlineLevel="1" x14ac:dyDescent="0.2">
      <c r="A382" s="231">
        <v>62</v>
      </c>
      <c r="B382" s="232" t="s">
        <v>947</v>
      </c>
      <c r="C382" s="250" t="s">
        <v>948</v>
      </c>
      <c r="D382" s="233" t="s">
        <v>310</v>
      </c>
      <c r="E382" s="234">
        <v>5.7</v>
      </c>
      <c r="F382" s="235"/>
      <c r="G382" s="236">
        <f>ROUND(E382*F382,2)</f>
        <v>0</v>
      </c>
      <c r="H382" s="235"/>
      <c r="I382" s="236">
        <f>ROUND(E382*H382,2)</f>
        <v>0</v>
      </c>
      <c r="J382" s="235"/>
      <c r="K382" s="236">
        <f>ROUND(E382*J382,2)</f>
        <v>0</v>
      </c>
      <c r="L382" s="236">
        <v>21</v>
      </c>
      <c r="M382" s="236">
        <f>G382*(1+L382/100)</f>
        <v>0</v>
      </c>
      <c r="N382" s="234">
        <v>2.0000000000000002E-5</v>
      </c>
      <c r="O382" s="234">
        <f>ROUND(E382*N382,2)</f>
        <v>0</v>
      </c>
      <c r="P382" s="234">
        <v>0</v>
      </c>
      <c r="Q382" s="234">
        <f>ROUND(E382*P382,2)</f>
        <v>0</v>
      </c>
      <c r="R382" s="236" t="s">
        <v>423</v>
      </c>
      <c r="S382" s="236" t="s">
        <v>293</v>
      </c>
      <c r="T382" s="237" t="s">
        <v>294</v>
      </c>
      <c r="U382" s="220">
        <v>0.11</v>
      </c>
      <c r="V382" s="220">
        <f>ROUND(E382*U382,2)</f>
        <v>0.63</v>
      </c>
      <c r="W382" s="220"/>
      <c r="X382" s="220" t="s">
        <v>295</v>
      </c>
      <c r="Y382" s="220" t="s">
        <v>296</v>
      </c>
      <c r="Z382" s="210"/>
      <c r="AA382" s="210"/>
      <c r="AB382" s="210"/>
      <c r="AC382" s="210"/>
      <c r="AD382" s="210"/>
      <c r="AE382" s="210"/>
      <c r="AF382" s="210"/>
      <c r="AG382" s="210" t="s">
        <v>297</v>
      </c>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row>
    <row r="383" spans="1:60" outlineLevel="2" x14ac:dyDescent="0.2">
      <c r="A383" s="217"/>
      <c r="B383" s="218"/>
      <c r="C383" s="253" t="s">
        <v>3492</v>
      </c>
      <c r="D383" s="221"/>
      <c r="E383" s="222"/>
      <c r="F383" s="220"/>
      <c r="G383" s="220"/>
      <c r="H383" s="220"/>
      <c r="I383" s="220"/>
      <c r="J383" s="220"/>
      <c r="K383" s="220"/>
      <c r="L383" s="220"/>
      <c r="M383" s="220"/>
      <c r="N383" s="219"/>
      <c r="O383" s="219"/>
      <c r="P383" s="219"/>
      <c r="Q383" s="219"/>
      <c r="R383" s="220"/>
      <c r="S383" s="220"/>
      <c r="T383" s="220"/>
      <c r="U383" s="220"/>
      <c r="V383" s="220"/>
      <c r="W383" s="220"/>
      <c r="X383" s="220"/>
      <c r="Y383" s="220"/>
      <c r="Z383" s="210"/>
      <c r="AA383" s="210"/>
      <c r="AB383" s="210"/>
      <c r="AC383" s="210"/>
      <c r="AD383" s="210"/>
      <c r="AE383" s="210"/>
      <c r="AF383" s="210"/>
      <c r="AG383" s="210" t="s">
        <v>314</v>
      </c>
      <c r="AH383" s="210">
        <v>0</v>
      </c>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row>
    <row r="384" spans="1:60" outlineLevel="3" x14ac:dyDescent="0.2">
      <c r="A384" s="217"/>
      <c r="B384" s="218"/>
      <c r="C384" s="253" t="s">
        <v>3578</v>
      </c>
      <c r="D384" s="221"/>
      <c r="E384" s="222">
        <v>5.7</v>
      </c>
      <c r="F384" s="220"/>
      <c r="G384" s="220"/>
      <c r="H384" s="220"/>
      <c r="I384" s="220"/>
      <c r="J384" s="220"/>
      <c r="K384" s="220"/>
      <c r="L384" s="220"/>
      <c r="M384" s="220"/>
      <c r="N384" s="219"/>
      <c r="O384" s="219"/>
      <c r="P384" s="219"/>
      <c r="Q384" s="219"/>
      <c r="R384" s="220"/>
      <c r="S384" s="220"/>
      <c r="T384" s="220"/>
      <c r="U384" s="220"/>
      <c r="V384" s="220"/>
      <c r="W384" s="220"/>
      <c r="X384" s="220"/>
      <c r="Y384" s="220"/>
      <c r="Z384" s="210"/>
      <c r="AA384" s="210"/>
      <c r="AB384" s="210"/>
      <c r="AC384" s="210"/>
      <c r="AD384" s="210"/>
      <c r="AE384" s="210"/>
      <c r="AF384" s="210"/>
      <c r="AG384" s="210" t="s">
        <v>314</v>
      </c>
      <c r="AH384" s="210">
        <v>0</v>
      </c>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row>
    <row r="385" spans="1:60" ht="22.5" outlineLevel="1" x14ac:dyDescent="0.2">
      <c r="A385" s="231">
        <v>63</v>
      </c>
      <c r="B385" s="232" t="s">
        <v>3579</v>
      </c>
      <c r="C385" s="250" t="s">
        <v>942</v>
      </c>
      <c r="D385" s="233" t="s">
        <v>310</v>
      </c>
      <c r="E385" s="234">
        <v>5.7</v>
      </c>
      <c r="F385" s="235"/>
      <c r="G385" s="236">
        <f>ROUND(E385*F385,2)</f>
        <v>0</v>
      </c>
      <c r="H385" s="235"/>
      <c r="I385" s="236">
        <f>ROUND(E385*H385,2)</f>
        <v>0</v>
      </c>
      <c r="J385" s="235"/>
      <c r="K385" s="236">
        <f>ROUND(E385*J385,2)</f>
        <v>0</v>
      </c>
      <c r="L385" s="236">
        <v>21</v>
      </c>
      <c r="M385" s="236">
        <f>G385*(1+L385/100)</f>
        <v>0</v>
      </c>
      <c r="N385" s="234">
        <v>3.62E-3</v>
      </c>
      <c r="O385" s="234">
        <f>ROUND(E385*N385,2)</f>
        <v>0.02</v>
      </c>
      <c r="P385" s="234">
        <v>0</v>
      </c>
      <c r="Q385" s="234">
        <f>ROUND(E385*P385,2)</f>
        <v>0</v>
      </c>
      <c r="R385" s="236" t="s">
        <v>423</v>
      </c>
      <c r="S385" s="236" t="s">
        <v>293</v>
      </c>
      <c r="T385" s="237" t="s">
        <v>294</v>
      </c>
      <c r="U385" s="220">
        <v>0.36199999999999999</v>
      </c>
      <c r="V385" s="220">
        <f>ROUND(E385*U385,2)</f>
        <v>2.06</v>
      </c>
      <c r="W385" s="220"/>
      <c r="X385" s="220" t="s">
        <v>295</v>
      </c>
      <c r="Y385" s="220" t="s">
        <v>296</v>
      </c>
      <c r="Z385" s="210"/>
      <c r="AA385" s="210"/>
      <c r="AB385" s="210"/>
      <c r="AC385" s="210"/>
      <c r="AD385" s="210"/>
      <c r="AE385" s="210"/>
      <c r="AF385" s="210"/>
      <c r="AG385" s="210" t="s">
        <v>297</v>
      </c>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row>
    <row r="386" spans="1:60" outlineLevel="2" x14ac:dyDescent="0.2">
      <c r="A386" s="217"/>
      <c r="B386" s="218"/>
      <c r="C386" s="253" t="s">
        <v>3492</v>
      </c>
      <c r="D386" s="221"/>
      <c r="E386" s="222"/>
      <c r="F386" s="220"/>
      <c r="G386" s="220"/>
      <c r="H386" s="220"/>
      <c r="I386" s="220"/>
      <c r="J386" s="220"/>
      <c r="K386" s="220"/>
      <c r="L386" s="220"/>
      <c r="M386" s="220"/>
      <c r="N386" s="219"/>
      <c r="O386" s="219"/>
      <c r="P386" s="219"/>
      <c r="Q386" s="219"/>
      <c r="R386" s="220"/>
      <c r="S386" s="220"/>
      <c r="T386" s="220"/>
      <c r="U386" s="220"/>
      <c r="V386" s="220"/>
      <c r="W386" s="220"/>
      <c r="X386" s="220"/>
      <c r="Y386" s="220"/>
      <c r="Z386" s="210"/>
      <c r="AA386" s="210"/>
      <c r="AB386" s="210"/>
      <c r="AC386" s="210"/>
      <c r="AD386" s="210"/>
      <c r="AE386" s="210"/>
      <c r="AF386" s="210"/>
      <c r="AG386" s="210" t="s">
        <v>314</v>
      </c>
      <c r="AH386" s="210">
        <v>0</v>
      </c>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row>
    <row r="387" spans="1:60" outlineLevel="3" x14ac:dyDescent="0.2">
      <c r="A387" s="217"/>
      <c r="B387" s="218"/>
      <c r="C387" s="253" t="s">
        <v>3578</v>
      </c>
      <c r="D387" s="221"/>
      <c r="E387" s="222">
        <v>5.7</v>
      </c>
      <c r="F387" s="220"/>
      <c r="G387" s="220"/>
      <c r="H387" s="220"/>
      <c r="I387" s="220"/>
      <c r="J387" s="220"/>
      <c r="K387" s="220"/>
      <c r="L387" s="220"/>
      <c r="M387" s="220"/>
      <c r="N387" s="219"/>
      <c r="O387" s="219"/>
      <c r="P387" s="219"/>
      <c r="Q387" s="219"/>
      <c r="R387" s="220"/>
      <c r="S387" s="220"/>
      <c r="T387" s="220"/>
      <c r="U387" s="220"/>
      <c r="V387" s="220"/>
      <c r="W387" s="220"/>
      <c r="X387" s="220"/>
      <c r="Y387" s="220"/>
      <c r="Z387" s="210"/>
      <c r="AA387" s="210"/>
      <c r="AB387" s="210"/>
      <c r="AC387" s="210"/>
      <c r="AD387" s="210"/>
      <c r="AE387" s="210"/>
      <c r="AF387" s="210"/>
      <c r="AG387" s="210" t="s">
        <v>314</v>
      </c>
      <c r="AH387" s="210">
        <v>0</v>
      </c>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row>
    <row r="388" spans="1:60" ht="22.5" outlineLevel="1" x14ac:dyDescent="0.2">
      <c r="A388" s="231">
        <v>64</v>
      </c>
      <c r="B388" s="232" t="s">
        <v>3580</v>
      </c>
      <c r="C388" s="250" t="s">
        <v>3581</v>
      </c>
      <c r="D388" s="233" t="s">
        <v>310</v>
      </c>
      <c r="E388" s="234">
        <v>5.7</v>
      </c>
      <c r="F388" s="235"/>
      <c r="G388" s="236">
        <f>ROUND(E388*F388,2)</f>
        <v>0</v>
      </c>
      <c r="H388" s="235"/>
      <c r="I388" s="236">
        <f>ROUND(E388*H388,2)</f>
        <v>0</v>
      </c>
      <c r="J388" s="235"/>
      <c r="K388" s="236">
        <f>ROUND(E388*J388,2)</f>
        <v>0</v>
      </c>
      <c r="L388" s="236">
        <v>21</v>
      </c>
      <c r="M388" s="236">
        <f>G388*(1+L388/100)</f>
        <v>0</v>
      </c>
      <c r="N388" s="234">
        <v>1.6000000000000001E-3</v>
      </c>
      <c r="O388" s="234">
        <f>ROUND(E388*N388,2)</f>
        <v>0.01</v>
      </c>
      <c r="P388" s="234">
        <v>0</v>
      </c>
      <c r="Q388" s="234">
        <f>ROUND(E388*P388,2)</f>
        <v>0</v>
      </c>
      <c r="R388" s="236" t="s">
        <v>583</v>
      </c>
      <c r="S388" s="236" t="s">
        <v>293</v>
      </c>
      <c r="T388" s="237" t="s">
        <v>294</v>
      </c>
      <c r="U388" s="220">
        <v>0.05</v>
      </c>
      <c r="V388" s="220">
        <f>ROUND(E388*U388,2)</f>
        <v>0.28999999999999998</v>
      </c>
      <c r="W388" s="220"/>
      <c r="X388" s="220" t="s">
        <v>295</v>
      </c>
      <c r="Y388" s="220" t="s">
        <v>296</v>
      </c>
      <c r="Z388" s="210"/>
      <c r="AA388" s="210"/>
      <c r="AB388" s="210"/>
      <c r="AC388" s="210"/>
      <c r="AD388" s="210"/>
      <c r="AE388" s="210"/>
      <c r="AF388" s="210"/>
      <c r="AG388" s="210" t="s">
        <v>297</v>
      </c>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row>
    <row r="389" spans="1:60" outlineLevel="2" x14ac:dyDescent="0.2">
      <c r="A389" s="217"/>
      <c r="B389" s="218"/>
      <c r="C389" s="253" t="s">
        <v>3492</v>
      </c>
      <c r="D389" s="221"/>
      <c r="E389" s="222"/>
      <c r="F389" s="220"/>
      <c r="G389" s="220"/>
      <c r="H389" s="220"/>
      <c r="I389" s="220"/>
      <c r="J389" s="220"/>
      <c r="K389" s="220"/>
      <c r="L389" s="220"/>
      <c r="M389" s="220"/>
      <c r="N389" s="219"/>
      <c r="O389" s="219"/>
      <c r="P389" s="219"/>
      <c r="Q389" s="219"/>
      <c r="R389" s="220"/>
      <c r="S389" s="220"/>
      <c r="T389" s="220"/>
      <c r="U389" s="220"/>
      <c r="V389" s="220"/>
      <c r="W389" s="220"/>
      <c r="X389" s="220"/>
      <c r="Y389" s="220"/>
      <c r="Z389" s="210"/>
      <c r="AA389" s="210"/>
      <c r="AB389" s="210"/>
      <c r="AC389" s="210"/>
      <c r="AD389" s="210"/>
      <c r="AE389" s="210"/>
      <c r="AF389" s="210"/>
      <c r="AG389" s="210" t="s">
        <v>314</v>
      </c>
      <c r="AH389" s="210">
        <v>0</v>
      </c>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row>
    <row r="390" spans="1:60" outlineLevel="3" x14ac:dyDescent="0.2">
      <c r="A390" s="217"/>
      <c r="B390" s="218"/>
      <c r="C390" s="253" t="s">
        <v>3578</v>
      </c>
      <c r="D390" s="221"/>
      <c r="E390" s="222">
        <v>5.7</v>
      </c>
      <c r="F390" s="220"/>
      <c r="G390" s="220"/>
      <c r="H390" s="220"/>
      <c r="I390" s="220"/>
      <c r="J390" s="220"/>
      <c r="K390" s="220"/>
      <c r="L390" s="220"/>
      <c r="M390" s="220"/>
      <c r="N390" s="219"/>
      <c r="O390" s="219"/>
      <c r="P390" s="219"/>
      <c r="Q390" s="219"/>
      <c r="R390" s="220"/>
      <c r="S390" s="220"/>
      <c r="T390" s="220"/>
      <c r="U390" s="220"/>
      <c r="V390" s="220"/>
      <c r="W390" s="220"/>
      <c r="X390" s="220"/>
      <c r="Y390" s="220"/>
      <c r="Z390" s="210"/>
      <c r="AA390" s="210"/>
      <c r="AB390" s="210"/>
      <c r="AC390" s="210"/>
      <c r="AD390" s="210"/>
      <c r="AE390" s="210"/>
      <c r="AF390" s="210"/>
      <c r="AG390" s="210" t="s">
        <v>314</v>
      </c>
      <c r="AH390" s="210">
        <v>0</v>
      </c>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row>
    <row r="391" spans="1:60" outlineLevel="1" x14ac:dyDescent="0.2">
      <c r="A391" s="231">
        <v>65</v>
      </c>
      <c r="B391" s="232" t="s">
        <v>3582</v>
      </c>
      <c r="C391" s="250" t="s">
        <v>3583</v>
      </c>
      <c r="D391" s="233" t="s">
        <v>310</v>
      </c>
      <c r="E391" s="234">
        <v>5.7</v>
      </c>
      <c r="F391" s="235"/>
      <c r="G391" s="236">
        <f>ROUND(E391*F391,2)</f>
        <v>0</v>
      </c>
      <c r="H391" s="235"/>
      <c r="I391" s="236">
        <f>ROUND(E391*H391,2)</f>
        <v>0</v>
      </c>
      <c r="J391" s="235"/>
      <c r="K391" s="236">
        <f>ROUND(E391*J391,2)</f>
        <v>0</v>
      </c>
      <c r="L391" s="236">
        <v>21</v>
      </c>
      <c r="M391" s="236">
        <f>G391*(1+L391/100)</f>
        <v>0</v>
      </c>
      <c r="N391" s="234">
        <v>9.7099999999999999E-3</v>
      </c>
      <c r="O391" s="234">
        <f>ROUND(E391*N391,2)</f>
        <v>0.06</v>
      </c>
      <c r="P391" s="234">
        <v>0</v>
      </c>
      <c r="Q391" s="234">
        <f>ROUND(E391*P391,2)</f>
        <v>0</v>
      </c>
      <c r="R391" s="236" t="s">
        <v>3584</v>
      </c>
      <c r="S391" s="236" t="s">
        <v>293</v>
      </c>
      <c r="T391" s="237" t="s">
        <v>294</v>
      </c>
      <c r="U391" s="220">
        <v>0.38</v>
      </c>
      <c r="V391" s="220">
        <f>ROUND(E391*U391,2)</f>
        <v>2.17</v>
      </c>
      <c r="W391" s="220"/>
      <c r="X391" s="220" t="s">
        <v>295</v>
      </c>
      <c r="Y391" s="220" t="s">
        <v>296</v>
      </c>
      <c r="Z391" s="210"/>
      <c r="AA391" s="210"/>
      <c r="AB391" s="210"/>
      <c r="AC391" s="210"/>
      <c r="AD391" s="210"/>
      <c r="AE391" s="210"/>
      <c r="AF391" s="210"/>
      <c r="AG391" s="210" t="s">
        <v>297</v>
      </c>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row>
    <row r="392" spans="1:60" outlineLevel="2" x14ac:dyDescent="0.2">
      <c r="A392" s="217"/>
      <c r="B392" s="218"/>
      <c r="C392" s="253" t="s">
        <v>3492</v>
      </c>
      <c r="D392" s="221"/>
      <c r="E392" s="222"/>
      <c r="F392" s="220"/>
      <c r="G392" s="220"/>
      <c r="H392" s="220"/>
      <c r="I392" s="220"/>
      <c r="J392" s="220"/>
      <c r="K392" s="220"/>
      <c r="L392" s="220"/>
      <c r="M392" s="220"/>
      <c r="N392" s="219"/>
      <c r="O392" s="219"/>
      <c r="P392" s="219"/>
      <c r="Q392" s="219"/>
      <c r="R392" s="220"/>
      <c r="S392" s="220"/>
      <c r="T392" s="220"/>
      <c r="U392" s="220"/>
      <c r="V392" s="220"/>
      <c r="W392" s="220"/>
      <c r="X392" s="220"/>
      <c r="Y392" s="220"/>
      <c r="Z392" s="210"/>
      <c r="AA392" s="210"/>
      <c r="AB392" s="210"/>
      <c r="AC392" s="210"/>
      <c r="AD392" s="210"/>
      <c r="AE392" s="210"/>
      <c r="AF392" s="210"/>
      <c r="AG392" s="210" t="s">
        <v>314</v>
      </c>
      <c r="AH392" s="210">
        <v>0</v>
      </c>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row>
    <row r="393" spans="1:60" outlineLevel="3" x14ac:dyDescent="0.2">
      <c r="A393" s="217"/>
      <c r="B393" s="218"/>
      <c r="C393" s="253" t="s">
        <v>3578</v>
      </c>
      <c r="D393" s="221"/>
      <c r="E393" s="222">
        <v>5.7</v>
      </c>
      <c r="F393" s="220"/>
      <c r="G393" s="220"/>
      <c r="H393" s="220"/>
      <c r="I393" s="220"/>
      <c r="J393" s="220"/>
      <c r="K393" s="220"/>
      <c r="L393" s="220"/>
      <c r="M393" s="220"/>
      <c r="N393" s="219"/>
      <c r="O393" s="219"/>
      <c r="P393" s="219"/>
      <c r="Q393" s="219"/>
      <c r="R393" s="220"/>
      <c r="S393" s="220"/>
      <c r="T393" s="220"/>
      <c r="U393" s="220"/>
      <c r="V393" s="220"/>
      <c r="W393" s="220"/>
      <c r="X393" s="220"/>
      <c r="Y393" s="220"/>
      <c r="Z393" s="210"/>
      <c r="AA393" s="210"/>
      <c r="AB393" s="210"/>
      <c r="AC393" s="210"/>
      <c r="AD393" s="210"/>
      <c r="AE393" s="210"/>
      <c r="AF393" s="210"/>
      <c r="AG393" s="210" t="s">
        <v>314</v>
      </c>
      <c r="AH393" s="210">
        <v>0</v>
      </c>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row>
    <row r="394" spans="1:60" ht="22.5" outlineLevel="1" x14ac:dyDescent="0.2">
      <c r="A394" s="231">
        <v>66</v>
      </c>
      <c r="B394" s="232" t="s">
        <v>3585</v>
      </c>
      <c r="C394" s="250" t="s">
        <v>3586</v>
      </c>
      <c r="D394" s="233" t="s">
        <v>310</v>
      </c>
      <c r="E394" s="234">
        <v>5.7</v>
      </c>
      <c r="F394" s="235"/>
      <c r="G394" s="236">
        <f>ROUND(E394*F394,2)</f>
        <v>0</v>
      </c>
      <c r="H394" s="235"/>
      <c r="I394" s="236">
        <f>ROUND(E394*H394,2)</f>
        <v>0</v>
      </c>
      <c r="J394" s="235"/>
      <c r="K394" s="236">
        <f>ROUND(E394*J394,2)</f>
        <v>0</v>
      </c>
      <c r="L394" s="236">
        <v>21</v>
      </c>
      <c r="M394" s="236">
        <f>G394*(1+L394/100)</f>
        <v>0</v>
      </c>
      <c r="N394" s="234">
        <v>1.155E-2</v>
      </c>
      <c r="O394" s="234">
        <f>ROUND(E394*N394,2)</f>
        <v>7.0000000000000007E-2</v>
      </c>
      <c r="P394" s="234">
        <v>0</v>
      </c>
      <c r="Q394" s="234">
        <f>ROUND(E394*P394,2)</f>
        <v>0</v>
      </c>
      <c r="R394" s="236" t="s">
        <v>423</v>
      </c>
      <c r="S394" s="236" t="s">
        <v>293</v>
      </c>
      <c r="T394" s="237" t="s">
        <v>294</v>
      </c>
      <c r="U394" s="220">
        <v>9.6000000000000002E-2</v>
      </c>
      <c r="V394" s="220">
        <f>ROUND(E394*U394,2)</f>
        <v>0.55000000000000004</v>
      </c>
      <c r="W394" s="220"/>
      <c r="X394" s="220" t="s">
        <v>295</v>
      </c>
      <c r="Y394" s="220" t="s">
        <v>296</v>
      </c>
      <c r="Z394" s="210"/>
      <c r="AA394" s="210"/>
      <c r="AB394" s="210"/>
      <c r="AC394" s="210"/>
      <c r="AD394" s="210"/>
      <c r="AE394" s="210"/>
      <c r="AF394" s="210"/>
      <c r="AG394" s="210" t="s">
        <v>297</v>
      </c>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row>
    <row r="395" spans="1:60" outlineLevel="2" x14ac:dyDescent="0.2">
      <c r="A395" s="217"/>
      <c r="B395" s="218"/>
      <c r="C395" s="251" t="s">
        <v>763</v>
      </c>
      <c r="D395" s="239"/>
      <c r="E395" s="239"/>
      <c r="F395" s="239"/>
      <c r="G395" s="239"/>
      <c r="H395" s="220"/>
      <c r="I395" s="220"/>
      <c r="J395" s="220"/>
      <c r="K395" s="220"/>
      <c r="L395" s="220"/>
      <c r="M395" s="220"/>
      <c r="N395" s="219"/>
      <c r="O395" s="219"/>
      <c r="P395" s="219"/>
      <c r="Q395" s="219"/>
      <c r="R395" s="220"/>
      <c r="S395" s="220"/>
      <c r="T395" s="220"/>
      <c r="U395" s="220"/>
      <c r="V395" s="220"/>
      <c r="W395" s="220"/>
      <c r="X395" s="220"/>
      <c r="Y395" s="220"/>
      <c r="Z395" s="210"/>
      <c r="AA395" s="210"/>
      <c r="AB395" s="210"/>
      <c r="AC395" s="210"/>
      <c r="AD395" s="210"/>
      <c r="AE395" s="210"/>
      <c r="AF395" s="210"/>
      <c r="AG395" s="210" t="s">
        <v>299</v>
      </c>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row>
    <row r="396" spans="1:60" outlineLevel="2" x14ac:dyDescent="0.2">
      <c r="A396" s="217"/>
      <c r="B396" s="218"/>
      <c r="C396" s="252" t="s">
        <v>763</v>
      </c>
      <c r="D396" s="240"/>
      <c r="E396" s="240"/>
      <c r="F396" s="240"/>
      <c r="G396" s="240"/>
      <c r="H396" s="220"/>
      <c r="I396" s="220"/>
      <c r="J396" s="220"/>
      <c r="K396" s="220"/>
      <c r="L396" s="220"/>
      <c r="M396" s="220"/>
      <c r="N396" s="219"/>
      <c r="O396" s="219"/>
      <c r="P396" s="219"/>
      <c r="Q396" s="219"/>
      <c r="R396" s="220"/>
      <c r="S396" s="220"/>
      <c r="T396" s="220"/>
      <c r="U396" s="220"/>
      <c r="V396" s="220"/>
      <c r="W396" s="220"/>
      <c r="X396" s="220"/>
      <c r="Y396" s="220"/>
      <c r="Z396" s="210"/>
      <c r="AA396" s="210"/>
      <c r="AB396" s="210"/>
      <c r="AC396" s="210"/>
      <c r="AD396" s="210"/>
      <c r="AE396" s="210"/>
      <c r="AF396" s="210"/>
      <c r="AG396" s="210" t="s">
        <v>300</v>
      </c>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row>
    <row r="397" spans="1:60" outlineLevel="2" x14ac:dyDescent="0.2">
      <c r="A397" s="217"/>
      <c r="B397" s="218"/>
      <c r="C397" s="253" t="s">
        <v>3492</v>
      </c>
      <c r="D397" s="221"/>
      <c r="E397" s="222"/>
      <c r="F397" s="220"/>
      <c r="G397" s="220"/>
      <c r="H397" s="220"/>
      <c r="I397" s="220"/>
      <c r="J397" s="220"/>
      <c r="K397" s="220"/>
      <c r="L397" s="220"/>
      <c r="M397" s="220"/>
      <c r="N397" s="219"/>
      <c r="O397" s="219"/>
      <c r="P397" s="219"/>
      <c r="Q397" s="219"/>
      <c r="R397" s="220"/>
      <c r="S397" s="220"/>
      <c r="T397" s="220"/>
      <c r="U397" s="220"/>
      <c r="V397" s="220"/>
      <c r="W397" s="220"/>
      <c r="X397" s="220"/>
      <c r="Y397" s="220"/>
      <c r="Z397" s="210"/>
      <c r="AA397" s="210"/>
      <c r="AB397" s="210"/>
      <c r="AC397" s="210"/>
      <c r="AD397" s="210"/>
      <c r="AE397" s="210"/>
      <c r="AF397" s="210"/>
      <c r="AG397" s="210" t="s">
        <v>314</v>
      </c>
      <c r="AH397" s="210">
        <v>0</v>
      </c>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row>
    <row r="398" spans="1:60" outlineLevel="3" x14ac:dyDescent="0.2">
      <c r="A398" s="217"/>
      <c r="B398" s="218"/>
      <c r="C398" s="253" t="s">
        <v>3578</v>
      </c>
      <c r="D398" s="221"/>
      <c r="E398" s="222">
        <v>5.7</v>
      </c>
      <c r="F398" s="220"/>
      <c r="G398" s="220"/>
      <c r="H398" s="220"/>
      <c r="I398" s="220"/>
      <c r="J398" s="220"/>
      <c r="K398" s="220"/>
      <c r="L398" s="220"/>
      <c r="M398" s="220"/>
      <c r="N398" s="219"/>
      <c r="O398" s="219"/>
      <c r="P398" s="219"/>
      <c r="Q398" s="219"/>
      <c r="R398" s="220"/>
      <c r="S398" s="220"/>
      <c r="T398" s="220"/>
      <c r="U398" s="220"/>
      <c r="V398" s="220"/>
      <c r="W398" s="220"/>
      <c r="X398" s="220"/>
      <c r="Y398" s="220"/>
      <c r="Z398" s="210"/>
      <c r="AA398" s="210"/>
      <c r="AB398" s="210"/>
      <c r="AC398" s="210"/>
      <c r="AD398" s="210"/>
      <c r="AE398" s="210"/>
      <c r="AF398" s="210"/>
      <c r="AG398" s="210" t="s">
        <v>314</v>
      </c>
      <c r="AH398" s="210">
        <v>0</v>
      </c>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row>
    <row r="399" spans="1:60" x14ac:dyDescent="0.2">
      <c r="A399" s="224" t="s">
        <v>287</v>
      </c>
      <c r="B399" s="225" t="s">
        <v>174</v>
      </c>
      <c r="C399" s="249" t="s">
        <v>175</v>
      </c>
      <c r="D399" s="226"/>
      <c r="E399" s="227"/>
      <c r="F399" s="228"/>
      <c r="G399" s="228">
        <f>SUMIF(AG400:AG417,"&lt;&gt;NOR",G400:G417)</f>
        <v>0</v>
      </c>
      <c r="H399" s="228"/>
      <c r="I399" s="228">
        <f>SUM(I400:I417)</f>
        <v>0</v>
      </c>
      <c r="J399" s="228"/>
      <c r="K399" s="228">
        <f>SUM(K400:K417)</f>
        <v>0</v>
      </c>
      <c r="L399" s="228"/>
      <c r="M399" s="228">
        <f>SUM(M400:M417)</f>
        <v>0</v>
      </c>
      <c r="N399" s="227"/>
      <c r="O399" s="227">
        <f>SUM(O400:O417)</f>
        <v>26.06</v>
      </c>
      <c r="P399" s="227"/>
      <c r="Q399" s="227">
        <f>SUM(Q400:Q417)</f>
        <v>0</v>
      </c>
      <c r="R399" s="228"/>
      <c r="S399" s="228"/>
      <c r="T399" s="229"/>
      <c r="U399" s="223"/>
      <c r="V399" s="223">
        <f>SUM(V400:V417)</f>
        <v>67.02000000000001</v>
      </c>
      <c r="W399" s="223"/>
      <c r="X399" s="223"/>
      <c r="Y399" s="223"/>
      <c r="AG399" t="s">
        <v>288</v>
      </c>
    </row>
    <row r="400" spans="1:60" outlineLevel="1" x14ac:dyDescent="0.2">
      <c r="A400" s="231">
        <v>67</v>
      </c>
      <c r="B400" s="232" t="s">
        <v>968</v>
      </c>
      <c r="C400" s="250" t="s">
        <v>969</v>
      </c>
      <c r="D400" s="233" t="s">
        <v>343</v>
      </c>
      <c r="E400" s="234">
        <v>9.9269999999999996</v>
      </c>
      <c r="F400" s="235"/>
      <c r="G400" s="236">
        <f>ROUND(E400*F400,2)</f>
        <v>0</v>
      </c>
      <c r="H400" s="235"/>
      <c r="I400" s="236">
        <f>ROUND(E400*H400,2)</f>
        <v>0</v>
      </c>
      <c r="J400" s="235"/>
      <c r="K400" s="236">
        <f>ROUND(E400*J400,2)</f>
        <v>0</v>
      </c>
      <c r="L400" s="236">
        <v>21</v>
      </c>
      <c r="M400" s="236">
        <f>G400*(1+L400/100)</f>
        <v>0</v>
      </c>
      <c r="N400" s="234">
        <v>2.5249999999999999</v>
      </c>
      <c r="O400" s="234">
        <f>ROUND(E400*N400,2)</f>
        <v>25.07</v>
      </c>
      <c r="P400" s="234">
        <v>0</v>
      </c>
      <c r="Q400" s="234">
        <f>ROUND(E400*P400,2)</f>
        <v>0</v>
      </c>
      <c r="R400" s="236" t="s">
        <v>423</v>
      </c>
      <c r="S400" s="236" t="s">
        <v>293</v>
      </c>
      <c r="T400" s="237" t="s">
        <v>294</v>
      </c>
      <c r="U400" s="220">
        <v>3.2130000000000001</v>
      </c>
      <c r="V400" s="220">
        <f>ROUND(E400*U400,2)</f>
        <v>31.9</v>
      </c>
      <c r="W400" s="220"/>
      <c r="X400" s="220" t="s">
        <v>295</v>
      </c>
      <c r="Y400" s="220" t="s">
        <v>296</v>
      </c>
      <c r="Z400" s="210"/>
      <c r="AA400" s="210"/>
      <c r="AB400" s="210"/>
      <c r="AC400" s="210"/>
      <c r="AD400" s="210"/>
      <c r="AE400" s="210"/>
      <c r="AF400" s="210"/>
      <c r="AG400" s="210" t="s">
        <v>297</v>
      </c>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row>
    <row r="401" spans="1:60" outlineLevel="2" x14ac:dyDescent="0.2">
      <c r="A401" s="217"/>
      <c r="B401" s="218"/>
      <c r="C401" s="251" t="s">
        <v>970</v>
      </c>
      <c r="D401" s="239"/>
      <c r="E401" s="239"/>
      <c r="F401" s="239"/>
      <c r="G401" s="239"/>
      <c r="H401" s="220"/>
      <c r="I401" s="220"/>
      <c r="J401" s="220"/>
      <c r="K401" s="220"/>
      <c r="L401" s="220"/>
      <c r="M401" s="220"/>
      <c r="N401" s="219"/>
      <c r="O401" s="219"/>
      <c r="P401" s="219"/>
      <c r="Q401" s="219"/>
      <c r="R401" s="220"/>
      <c r="S401" s="220"/>
      <c r="T401" s="220"/>
      <c r="U401" s="220"/>
      <c r="V401" s="220"/>
      <c r="W401" s="220"/>
      <c r="X401" s="220"/>
      <c r="Y401" s="220"/>
      <c r="Z401" s="210"/>
      <c r="AA401" s="210"/>
      <c r="AB401" s="210"/>
      <c r="AC401" s="210"/>
      <c r="AD401" s="210"/>
      <c r="AE401" s="210"/>
      <c r="AF401" s="210"/>
      <c r="AG401" s="210" t="s">
        <v>299</v>
      </c>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row>
    <row r="402" spans="1:60" outlineLevel="2" x14ac:dyDescent="0.2">
      <c r="A402" s="217"/>
      <c r="B402" s="218"/>
      <c r="C402" s="252" t="s">
        <v>970</v>
      </c>
      <c r="D402" s="240"/>
      <c r="E402" s="240"/>
      <c r="F402" s="240"/>
      <c r="G402" s="240"/>
      <c r="H402" s="220"/>
      <c r="I402" s="220"/>
      <c r="J402" s="220"/>
      <c r="K402" s="220"/>
      <c r="L402" s="220"/>
      <c r="M402" s="220"/>
      <c r="N402" s="219"/>
      <c r="O402" s="219"/>
      <c r="P402" s="219"/>
      <c r="Q402" s="219"/>
      <c r="R402" s="220"/>
      <c r="S402" s="220"/>
      <c r="T402" s="220"/>
      <c r="U402" s="220"/>
      <c r="V402" s="220"/>
      <c r="W402" s="220"/>
      <c r="X402" s="220"/>
      <c r="Y402" s="220"/>
      <c r="Z402" s="210"/>
      <c r="AA402" s="210"/>
      <c r="AB402" s="210"/>
      <c r="AC402" s="210"/>
      <c r="AD402" s="210"/>
      <c r="AE402" s="210"/>
      <c r="AF402" s="210"/>
      <c r="AG402" s="210" t="s">
        <v>300</v>
      </c>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row>
    <row r="403" spans="1:60" outlineLevel="3" x14ac:dyDescent="0.2">
      <c r="A403" s="217"/>
      <c r="B403" s="218"/>
      <c r="C403" s="252" t="s">
        <v>970</v>
      </c>
      <c r="D403" s="240"/>
      <c r="E403" s="240"/>
      <c r="F403" s="240"/>
      <c r="G403" s="240"/>
      <c r="H403" s="220"/>
      <c r="I403" s="220"/>
      <c r="J403" s="220"/>
      <c r="K403" s="220"/>
      <c r="L403" s="220"/>
      <c r="M403" s="220"/>
      <c r="N403" s="219"/>
      <c r="O403" s="219"/>
      <c r="P403" s="219"/>
      <c r="Q403" s="219"/>
      <c r="R403" s="220"/>
      <c r="S403" s="220"/>
      <c r="T403" s="220"/>
      <c r="U403" s="220"/>
      <c r="V403" s="220"/>
      <c r="W403" s="220"/>
      <c r="X403" s="220"/>
      <c r="Y403" s="220"/>
      <c r="Z403" s="210"/>
      <c r="AA403" s="210"/>
      <c r="AB403" s="210"/>
      <c r="AC403" s="210"/>
      <c r="AD403" s="210"/>
      <c r="AE403" s="210"/>
      <c r="AF403" s="210"/>
      <c r="AG403" s="210" t="s">
        <v>300</v>
      </c>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row>
    <row r="404" spans="1:60" outlineLevel="2" x14ac:dyDescent="0.2">
      <c r="A404" s="217"/>
      <c r="B404" s="218"/>
      <c r="C404" s="253" t="s">
        <v>3587</v>
      </c>
      <c r="D404" s="221"/>
      <c r="E404" s="222"/>
      <c r="F404" s="220"/>
      <c r="G404" s="220"/>
      <c r="H404" s="220"/>
      <c r="I404" s="220"/>
      <c r="J404" s="220"/>
      <c r="K404" s="220"/>
      <c r="L404" s="220"/>
      <c r="M404" s="220"/>
      <c r="N404" s="219"/>
      <c r="O404" s="219"/>
      <c r="P404" s="219"/>
      <c r="Q404" s="219"/>
      <c r="R404" s="220"/>
      <c r="S404" s="220"/>
      <c r="T404" s="220"/>
      <c r="U404" s="220"/>
      <c r="V404" s="220"/>
      <c r="W404" s="220"/>
      <c r="X404" s="220"/>
      <c r="Y404" s="220"/>
      <c r="Z404" s="210"/>
      <c r="AA404" s="210"/>
      <c r="AB404" s="210"/>
      <c r="AC404" s="210"/>
      <c r="AD404" s="210"/>
      <c r="AE404" s="210"/>
      <c r="AF404" s="210"/>
      <c r="AG404" s="210" t="s">
        <v>314</v>
      </c>
      <c r="AH404" s="210">
        <v>0</v>
      </c>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row>
    <row r="405" spans="1:60" outlineLevel="3" x14ac:dyDescent="0.2">
      <c r="A405" s="217"/>
      <c r="B405" s="218"/>
      <c r="C405" s="253" t="s">
        <v>3588</v>
      </c>
      <c r="D405" s="221"/>
      <c r="E405" s="222">
        <v>9.93</v>
      </c>
      <c r="F405" s="220"/>
      <c r="G405" s="220"/>
      <c r="H405" s="220"/>
      <c r="I405" s="220"/>
      <c r="J405" s="220"/>
      <c r="K405" s="220"/>
      <c r="L405" s="220"/>
      <c r="M405" s="220"/>
      <c r="N405" s="219"/>
      <c r="O405" s="219"/>
      <c r="P405" s="219"/>
      <c r="Q405" s="219"/>
      <c r="R405" s="220"/>
      <c r="S405" s="220"/>
      <c r="T405" s="220"/>
      <c r="U405" s="220"/>
      <c r="V405" s="220"/>
      <c r="W405" s="220"/>
      <c r="X405" s="220"/>
      <c r="Y405" s="220"/>
      <c r="Z405" s="210"/>
      <c r="AA405" s="210"/>
      <c r="AB405" s="210"/>
      <c r="AC405" s="210"/>
      <c r="AD405" s="210"/>
      <c r="AE405" s="210"/>
      <c r="AF405" s="210"/>
      <c r="AG405" s="210" t="s">
        <v>314</v>
      </c>
      <c r="AH405" s="210">
        <v>0</v>
      </c>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row>
    <row r="406" spans="1:60" outlineLevel="1" x14ac:dyDescent="0.2">
      <c r="A406" s="231">
        <v>68</v>
      </c>
      <c r="B406" s="232" t="s">
        <v>980</v>
      </c>
      <c r="C406" s="250" t="s">
        <v>981</v>
      </c>
      <c r="D406" s="233" t="s">
        <v>343</v>
      </c>
      <c r="E406" s="234">
        <v>9.9269999999999996</v>
      </c>
      <c r="F406" s="235"/>
      <c r="G406" s="236">
        <f>ROUND(E406*F406,2)</f>
        <v>0</v>
      </c>
      <c r="H406" s="235"/>
      <c r="I406" s="236">
        <f>ROUND(E406*H406,2)</f>
        <v>0</v>
      </c>
      <c r="J406" s="235"/>
      <c r="K406" s="236">
        <f>ROUND(E406*J406,2)</f>
        <v>0</v>
      </c>
      <c r="L406" s="236">
        <v>21</v>
      </c>
      <c r="M406" s="236">
        <f>G406*(1+L406/100)</f>
        <v>0</v>
      </c>
      <c r="N406" s="234">
        <v>0.04</v>
      </c>
      <c r="O406" s="234">
        <f>ROUND(E406*N406,2)</f>
        <v>0.4</v>
      </c>
      <c r="P406" s="234">
        <v>0</v>
      </c>
      <c r="Q406" s="234">
        <f>ROUND(E406*P406,2)</f>
        <v>0</v>
      </c>
      <c r="R406" s="236" t="s">
        <v>423</v>
      </c>
      <c r="S406" s="236" t="s">
        <v>293</v>
      </c>
      <c r="T406" s="237" t="s">
        <v>294</v>
      </c>
      <c r="U406" s="220">
        <v>2.7</v>
      </c>
      <c r="V406" s="220">
        <f>ROUND(E406*U406,2)</f>
        <v>26.8</v>
      </c>
      <c r="W406" s="220"/>
      <c r="X406" s="220" t="s">
        <v>295</v>
      </c>
      <c r="Y406" s="220" t="s">
        <v>296</v>
      </c>
      <c r="Z406" s="210"/>
      <c r="AA406" s="210"/>
      <c r="AB406" s="210"/>
      <c r="AC406" s="210"/>
      <c r="AD406" s="210"/>
      <c r="AE406" s="210"/>
      <c r="AF406" s="210"/>
      <c r="AG406" s="210" t="s">
        <v>297</v>
      </c>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row>
    <row r="407" spans="1:60" outlineLevel="2" x14ac:dyDescent="0.2">
      <c r="A407" s="217"/>
      <c r="B407" s="218"/>
      <c r="C407" s="251" t="s">
        <v>982</v>
      </c>
      <c r="D407" s="239"/>
      <c r="E407" s="239"/>
      <c r="F407" s="239"/>
      <c r="G407" s="239"/>
      <c r="H407" s="220"/>
      <c r="I407" s="220"/>
      <c r="J407" s="220"/>
      <c r="K407" s="220"/>
      <c r="L407" s="220"/>
      <c r="M407" s="220"/>
      <c r="N407" s="219"/>
      <c r="O407" s="219"/>
      <c r="P407" s="219"/>
      <c r="Q407" s="219"/>
      <c r="R407" s="220"/>
      <c r="S407" s="220"/>
      <c r="T407" s="220"/>
      <c r="U407" s="220"/>
      <c r="V407" s="220"/>
      <c r="W407" s="220"/>
      <c r="X407" s="220"/>
      <c r="Y407" s="220"/>
      <c r="Z407" s="210"/>
      <c r="AA407" s="210"/>
      <c r="AB407" s="210"/>
      <c r="AC407" s="210"/>
      <c r="AD407" s="210"/>
      <c r="AE407" s="210"/>
      <c r="AF407" s="210"/>
      <c r="AG407" s="210" t="s">
        <v>299</v>
      </c>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row>
    <row r="408" spans="1:60" outlineLevel="2" x14ac:dyDescent="0.2">
      <c r="A408" s="217"/>
      <c r="B408" s="218"/>
      <c r="C408" s="252" t="s">
        <v>982</v>
      </c>
      <c r="D408" s="240"/>
      <c r="E408" s="240"/>
      <c r="F408" s="240"/>
      <c r="G408" s="240"/>
      <c r="H408" s="220"/>
      <c r="I408" s="220"/>
      <c r="J408" s="220"/>
      <c r="K408" s="220"/>
      <c r="L408" s="220"/>
      <c r="M408" s="220"/>
      <c r="N408" s="219"/>
      <c r="O408" s="219"/>
      <c r="P408" s="219"/>
      <c r="Q408" s="219"/>
      <c r="R408" s="220"/>
      <c r="S408" s="220"/>
      <c r="T408" s="220"/>
      <c r="U408" s="220"/>
      <c r="V408" s="220"/>
      <c r="W408" s="220"/>
      <c r="X408" s="220"/>
      <c r="Y408" s="220"/>
      <c r="Z408" s="210"/>
      <c r="AA408" s="210"/>
      <c r="AB408" s="210"/>
      <c r="AC408" s="210"/>
      <c r="AD408" s="210"/>
      <c r="AE408" s="210"/>
      <c r="AF408" s="210"/>
      <c r="AG408" s="210" t="s">
        <v>300</v>
      </c>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row>
    <row r="409" spans="1:60" outlineLevel="3" x14ac:dyDescent="0.2">
      <c r="A409" s="217"/>
      <c r="B409" s="218"/>
      <c r="C409" s="252" t="s">
        <v>982</v>
      </c>
      <c r="D409" s="240"/>
      <c r="E409" s="240"/>
      <c r="F409" s="240"/>
      <c r="G409" s="240"/>
      <c r="H409" s="220"/>
      <c r="I409" s="220"/>
      <c r="J409" s="220"/>
      <c r="K409" s="220"/>
      <c r="L409" s="220"/>
      <c r="M409" s="220"/>
      <c r="N409" s="219"/>
      <c r="O409" s="219"/>
      <c r="P409" s="219"/>
      <c r="Q409" s="219"/>
      <c r="R409" s="220"/>
      <c r="S409" s="220"/>
      <c r="T409" s="220"/>
      <c r="U409" s="220"/>
      <c r="V409" s="220"/>
      <c r="W409" s="220"/>
      <c r="X409" s="220"/>
      <c r="Y409" s="220"/>
      <c r="Z409" s="210"/>
      <c r="AA409" s="210"/>
      <c r="AB409" s="210"/>
      <c r="AC409" s="210"/>
      <c r="AD409" s="210"/>
      <c r="AE409" s="210"/>
      <c r="AF409" s="210"/>
      <c r="AG409" s="210" t="s">
        <v>300</v>
      </c>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row>
    <row r="410" spans="1:60" outlineLevel="2" x14ac:dyDescent="0.2">
      <c r="A410" s="217"/>
      <c r="B410" s="218"/>
      <c r="C410" s="253" t="s">
        <v>3589</v>
      </c>
      <c r="D410" s="221"/>
      <c r="E410" s="222"/>
      <c r="F410" s="220"/>
      <c r="G410" s="220"/>
      <c r="H410" s="220"/>
      <c r="I410" s="220"/>
      <c r="J410" s="220"/>
      <c r="K410" s="220"/>
      <c r="L410" s="220"/>
      <c r="M410" s="220"/>
      <c r="N410" s="219"/>
      <c r="O410" s="219"/>
      <c r="P410" s="219"/>
      <c r="Q410" s="219"/>
      <c r="R410" s="220"/>
      <c r="S410" s="220"/>
      <c r="T410" s="220"/>
      <c r="U410" s="220"/>
      <c r="V410" s="220"/>
      <c r="W410" s="220"/>
      <c r="X410" s="220"/>
      <c r="Y410" s="220"/>
      <c r="Z410" s="210"/>
      <c r="AA410" s="210"/>
      <c r="AB410" s="210"/>
      <c r="AC410" s="210"/>
      <c r="AD410" s="210"/>
      <c r="AE410" s="210"/>
      <c r="AF410" s="210"/>
      <c r="AG410" s="210" t="s">
        <v>314</v>
      </c>
      <c r="AH410" s="210">
        <v>0</v>
      </c>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row>
    <row r="411" spans="1:60" outlineLevel="3" x14ac:dyDescent="0.2">
      <c r="A411" s="217"/>
      <c r="B411" s="218"/>
      <c r="C411" s="253" t="s">
        <v>3588</v>
      </c>
      <c r="D411" s="221"/>
      <c r="E411" s="222">
        <v>9.93</v>
      </c>
      <c r="F411" s="220"/>
      <c r="G411" s="220"/>
      <c r="H411" s="220"/>
      <c r="I411" s="220"/>
      <c r="J411" s="220"/>
      <c r="K411" s="220"/>
      <c r="L411" s="220"/>
      <c r="M411" s="220"/>
      <c r="N411" s="219"/>
      <c r="O411" s="219"/>
      <c r="P411" s="219"/>
      <c r="Q411" s="219"/>
      <c r="R411" s="220"/>
      <c r="S411" s="220"/>
      <c r="T411" s="220"/>
      <c r="U411" s="220"/>
      <c r="V411" s="220"/>
      <c r="W411" s="220"/>
      <c r="X411" s="220"/>
      <c r="Y411" s="220"/>
      <c r="Z411" s="210"/>
      <c r="AA411" s="210"/>
      <c r="AB411" s="210"/>
      <c r="AC411" s="210"/>
      <c r="AD411" s="210"/>
      <c r="AE411" s="210"/>
      <c r="AF411" s="210"/>
      <c r="AG411" s="210" t="s">
        <v>314</v>
      </c>
      <c r="AH411" s="210">
        <v>0</v>
      </c>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row>
    <row r="412" spans="1:60" ht="22.5" outlineLevel="1" x14ac:dyDescent="0.2">
      <c r="A412" s="231">
        <v>69</v>
      </c>
      <c r="B412" s="232" t="s">
        <v>988</v>
      </c>
      <c r="C412" s="250" t="s">
        <v>989</v>
      </c>
      <c r="D412" s="233" t="s">
        <v>439</v>
      </c>
      <c r="E412" s="234">
        <v>0.5464</v>
      </c>
      <c r="F412" s="235"/>
      <c r="G412" s="236">
        <f>ROUND(E412*F412,2)</f>
        <v>0</v>
      </c>
      <c r="H412" s="235"/>
      <c r="I412" s="236">
        <f>ROUND(E412*H412,2)</f>
        <v>0</v>
      </c>
      <c r="J412" s="235"/>
      <c r="K412" s="236">
        <f>ROUND(E412*J412,2)</f>
        <v>0</v>
      </c>
      <c r="L412" s="236">
        <v>21</v>
      </c>
      <c r="M412" s="236">
        <f>G412*(1+L412/100)</f>
        <v>0</v>
      </c>
      <c r="N412" s="234">
        <v>1.0800399999999999</v>
      </c>
      <c r="O412" s="234">
        <f>ROUND(E412*N412,2)</f>
        <v>0.59</v>
      </c>
      <c r="P412" s="234">
        <v>0</v>
      </c>
      <c r="Q412" s="234">
        <f>ROUND(E412*P412,2)</f>
        <v>0</v>
      </c>
      <c r="R412" s="236" t="s">
        <v>423</v>
      </c>
      <c r="S412" s="236" t="s">
        <v>293</v>
      </c>
      <c r="T412" s="237" t="s">
        <v>294</v>
      </c>
      <c r="U412" s="220">
        <v>15.231</v>
      </c>
      <c r="V412" s="220">
        <f>ROUND(E412*U412,2)</f>
        <v>8.32</v>
      </c>
      <c r="W412" s="220"/>
      <c r="X412" s="220" t="s">
        <v>295</v>
      </c>
      <c r="Y412" s="220" t="s">
        <v>296</v>
      </c>
      <c r="Z412" s="210"/>
      <c r="AA412" s="210"/>
      <c r="AB412" s="210"/>
      <c r="AC412" s="210"/>
      <c r="AD412" s="210"/>
      <c r="AE412" s="210"/>
      <c r="AF412" s="210"/>
      <c r="AG412" s="210" t="s">
        <v>297</v>
      </c>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row>
    <row r="413" spans="1:60" outlineLevel="2" x14ac:dyDescent="0.2">
      <c r="A413" s="217"/>
      <c r="B413" s="218"/>
      <c r="C413" s="251" t="s">
        <v>461</v>
      </c>
      <c r="D413" s="239"/>
      <c r="E413" s="239"/>
      <c r="F413" s="239"/>
      <c r="G413" s="239"/>
      <c r="H413" s="220"/>
      <c r="I413" s="220"/>
      <c r="J413" s="220"/>
      <c r="K413" s="220"/>
      <c r="L413" s="220"/>
      <c r="M413" s="220"/>
      <c r="N413" s="219"/>
      <c r="O413" s="219"/>
      <c r="P413" s="219"/>
      <c r="Q413" s="219"/>
      <c r="R413" s="220"/>
      <c r="S413" s="220"/>
      <c r="T413" s="220"/>
      <c r="U413" s="220"/>
      <c r="V413" s="220"/>
      <c r="W413" s="220"/>
      <c r="X413" s="220"/>
      <c r="Y413" s="220"/>
      <c r="Z413" s="210"/>
      <c r="AA413" s="210"/>
      <c r="AB413" s="210"/>
      <c r="AC413" s="210"/>
      <c r="AD413" s="210"/>
      <c r="AE413" s="210"/>
      <c r="AF413" s="210"/>
      <c r="AG413" s="210" t="s">
        <v>299</v>
      </c>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row>
    <row r="414" spans="1:60" outlineLevel="2" x14ac:dyDescent="0.2">
      <c r="A414" s="217"/>
      <c r="B414" s="218"/>
      <c r="C414" s="252" t="s">
        <v>461</v>
      </c>
      <c r="D414" s="240"/>
      <c r="E414" s="240"/>
      <c r="F414" s="240"/>
      <c r="G414" s="240"/>
      <c r="H414" s="220"/>
      <c r="I414" s="220"/>
      <c r="J414" s="220"/>
      <c r="K414" s="220"/>
      <c r="L414" s="220"/>
      <c r="M414" s="220"/>
      <c r="N414" s="219"/>
      <c r="O414" s="219"/>
      <c r="P414" s="219"/>
      <c r="Q414" s="219"/>
      <c r="R414" s="220"/>
      <c r="S414" s="220"/>
      <c r="T414" s="220"/>
      <c r="U414" s="220"/>
      <c r="V414" s="220"/>
      <c r="W414" s="220"/>
      <c r="X414" s="220"/>
      <c r="Y414" s="220"/>
      <c r="Z414" s="210"/>
      <c r="AA414" s="210"/>
      <c r="AB414" s="210"/>
      <c r="AC414" s="210"/>
      <c r="AD414" s="210"/>
      <c r="AE414" s="210"/>
      <c r="AF414" s="210"/>
      <c r="AG414" s="210" t="s">
        <v>300</v>
      </c>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row>
    <row r="415" spans="1:60" outlineLevel="3" x14ac:dyDescent="0.2">
      <c r="A415" s="217"/>
      <c r="B415" s="218"/>
      <c r="C415" s="252" t="s">
        <v>461</v>
      </c>
      <c r="D415" s="240"/>
      <c r="E415" s="240"/>
      <c r="F415" s="240"/>
      <c r="G415" s="240"/>
      <c r="H415" s="220"/>
      <c r="I415" s="220"/>
      <c r="J415" s="220"/>
      <c r="K415" s="220"/>
      <c r="L415" s="220"/>
      <c r="M415" s="220"/>
      <c r="N415" s="219"/>
      <c r="O415" s="219"/>
      <c r="P415" s="219"/>
      <c r="Q415" s="219"/>
      <c r="R415" s="220"/>
      <c r="S415" s="220"/>
      <c r="T415" s="220"/>
      <c r="U415" s="220"/>
      <c r="V415" s="220"/>
      <c r="W415" s="220"/>
      <c r="X415" s="220"/>
      <c r="Y415" s="220"/>
      <c r="Z415" s="210"/>
      <c r="AA415" s="210"/>
      <c r="AB415" s="210"/>
      <c r="AC415" s="210"/>
      <c r="AD415" s="210"/>
      <c r="AE415" s="210"/>
      <c r="AF415" s="210"/>
      <c r="AG415" s="210" t="s">
        <v>300</v>
      </c>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row>
    <row r="416" spans="1:60" outlineLevel="2" x14ac:dyDescent="0.2">
      <c r="A416" s="217"/>
      <c r="B416" s="218"/>
      <c r="C416" s="253" t="s">
        <v>3590</v>
      </c>
      <c r="D416" s="221"/>
      <c r="E416" s="222"/>
      <c r="F416" s="220"/>
      <c r="G416" s="220"/>
      <c r="H416" s="220"/>
      <c r="I416" s="220"/>
      <c r="J416" s="220"/>
      <c r="K416" s="220"/>
      <c r="L416" s="220"/>
      <c r="M416" s="220"/>
      <c r="N416" s="219"/>
      <c r="O416" s="219"/>
      <c r="P416" s="219"/>
      <c r="Q416" s="219"/>
      <c r="R416" s="220"/>
      <c r="S416" s="220"/>
      <c r="T416" s="220"/>
      <c r="U416" s="220"/>
      <c r="V416" s="220"/>
      <c r="W416" s="220"/>
      <c r="X416" s="220"/>
      <c r="Y416" s="220"/>
      <c r="Z416" s="210"/>
      <c r="AA416" s="210"/>
      <c r="AB416" s="210"/>
      <c r="AC416" s="210"/>
      <c r="AD416" s="210"/>
      <c r="AE416" s="210"/>
      <c r="AF416" s="210"/>
      <c r="AG416" s="210" t="s">
        <v>314</v>
      </c>
      <c r="AH416" s="210">
        <v>0</v>
      </c>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row>
    <row r="417" spans="1:60" outlineLevel="3" x14ac:dyDescent="0.2">
      <c r="A417" s="217"/>
      <c r="B417" s="218"/>
      <c r="C417" s="253" t="s">
        <v>3591</v>
      </c>
      <c r="D417" s="221"/>
      <c r="E417" s="222">
        <v>0.55000000000000004</v>
      </c>
      <c r="F417" s="220"/>
      <c r="G417" s="220"/>
      <c r="H417" s="220"/>
      <c r="I417" s="220"/>
      <c r="J417" s="220"/>
      <c r="K417" s="220"/>
      <c r="L417" s="220"/>
      <c r="M417" s="220"/>
      <c r="N417" s="219"/>
      <c r="O417" s="219"/>
      <c r="P417" s="219"/>
      <c r="Q417" s="219"/>
      <c r="R417" s="220"/>
      <c r="S417" s="220"/>
      <c r="T417" s="220"/>
      <c r="U417" s="220"/>
      <c r="V417" s="220"/>
      <c r="W417" s="220"/>
      <c r="X417" s="220"/>
      <c r="Y417" s="220"/>
      <c r="Z417" s="210"/>
      <c r="AA417" s="210"/>
      <c r="AB417" s="210"/>
      <c r="AC417" s="210"/>
      <c r="AD417" s="210"/>
      <c r="AE417" s="210"/>
      <c r="AF417" s="210"/>
      <c r="AG417" s="210" t="s">
        <v>314</v>
      </c>
      <c r="AH417" s="210">
        <v>0</v>
      </c>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row>
    <row r="418" spans="1:60" x14ac:dyDescent="0.2">
      <c r="A418" s="224" t="s">
        <v>287</v>
      </c>
      <c r="B418" s="225" t="s">
        <v>176</v>
      </c>
      <c r="C418" s="249" t="s">
        <v>177</v>
      </c>
      <c r="D418" s="226"/>
      <c r="E418" s="227"/>
      <c r="F418" s="228"/>
      <c r="G418" s="228">
        <f>SUMIF(AG419:AG464,"&lt;&gt;NOR",G419:G464)</f>
        <v>0</v>
      </c>
      <c r="H418" s="228"/>
      <c r="I418" s="228">
        <f>SUM(I419:I464)</f>
        <v>0</v>
      </c>
      <c r="J418" s="228"/>
      <c r="K418" s="228">
        <f>SUM(K419:K464)</f>
        <v>0</v>
      </c>
      <c r="L418" s="228"/>
      <c r="M418" s="228">
        <f>SUM(M419:M464)</f>
        <v>0</v>
      </c>
      <c r="N418" s="227"/>
      <c r="O418" s="227">
        <f>SUM(O419:O464)</f>
        <v>1.04</v>
      </c>
      <c r="P418" s="227"/>
      <c r="Q418" s="227">
        <f>SUM(Q419:Q464)</f>
        <v>0</v>
      </c>
      <c r="R418" s="228"/>
      <c r="S418" s="228"/>
      <c r="T418" s="229"/>
      <c r="U418" s="223"/>
      <c r="V418" s="223">
        <f>SUM(V419:V464)</f>
        <v>39.15</v>
      </c>
      <c r="W418" s="223"/>
      <c r="X418" s="223"/>
      <c r="Y418" s="223"/>
      <c r="AG418" t="s">
        <v>288</v>
      </c>
    </row>
    <row r="419" spans="1:60" outlineLevel="1" x14ac:dyDescent="0.2">
      <c r="A419" s="231">
        <v>70</v>
      </c>
      <c r="B419" s="232" t="s">
        <v>1019</v>
      </c>
      <c r="C419" s="250" t="s">
        <v>1020</v>
      </c>
      <c r="D419" s="233" t="s">
        <v>291</v>
      </c>
      <c r="E419" s="234">
        <v>9</v>
      </c>
      <c r="F419" s="235"/>
      <c r="G419" s="236">
        <f>ROUND(E419*F419,2)</f>
        <v>0</v>
      </c>
      <c r="H419" s="235"/>
      <c r="I419" s="236">
        <f>ROUND(E419*H419,2)</f>
        <v>0</v>
      </c>
      <c r="J419" s="235"/>
      <c r="K419" s="236">
        <f>ROUND(E419*J419,2)</f>
        <v>0</v>
      </c>
      <c r="L419" s="236">
        <v>21</v>
      </c>
      <c r="M419" s="236">
        <f>G419*(1+L419/100)</f>
        <v>0</v>
      </c>
      <c r="N419" s="234">
        <v>8.4159999999999999E-2</v>
      </c>
      <c r="O419" s="234">
        <f>ROUND(E419*N419,2)</f>
        <v>0.76</v>
      </c>
      <c r="P419" s="234">
        <v>0</v>
      </c>
      <c r="Q419" s="234">
        <f>ROUND(E419*P419,2)</f>
        <v>0</v>
      </c>
      <c r="R419" s="236" t="s">
        <v>583</v>
      </c>
      <c r="S419" s="236" t="s">
        <v>293</v>
      </c>
      <c r="T419" s="237" t="s">
        <v>294</v>
      </c>
      <c r="U419" s="220">
        <v>2.4900000000000002</v>
      </c>
      <c r="V419" s="220">
        <f>ROUND(E419*U419,2)</f>
        <v>22.41</v>
      </c>
      <c r="W419" s="220"/>
      <c r="X419" s="220" t="s">
        <v>295</v>
      </c>
      <c r="Y419" s="220" t="s">
        <v>296</v>
      </c>
      <c r="Z419" s="210"/>
      <c r="AA419" s="210"/>
      <c r="AB419" s="210"/>
      <c r="AC419" s="210"/>
      <c r="AD419" s="210"/>
      <c r="AE419" s="210"/>
      <c r="AF419" s="210"/>
      <c r="AG419" s="210" t="s">
        <v>297</v>
      </c>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row>
    <row r="420" spans="1:60" outlineLevel="2" x14ac:dyDescent="0.2">
      <c r="A420" s="217"/>
      <c r="B420" s="218"/>
      <c r="C420" s="251" t="s">
        <v>1018</v>
      </c>
      <c r="D420" s="239"/>
      <c r="E420" s="239"/>
      <c r="F420" s="239"/>
      <c r="G420" s="239"/>
      <c r="H420" s="220"/>
      <c r="I420" s="220"/>
      <c r="J420" s="220"/>
      <c r="K420" s="220"/>
      <c r="L420" s="220"/>
      <c r="M420" s="220"/>
      <c r="N420" s="219"/>
      <c r="O420" s="219"/>
      <c r="P420" s="219"/>
      <c r="Q420" s="219"/>
      <c r="R420" s="220"/>
      <c r="S420" s="220"/>
      <c r="T420" s="220"/>
      <c r="U420" s="220"/>
      <c r="V420" s="220"/>
      <c r="W420" s="220"/>
      <c r="X420" s="220"/>
      <c r="Y420" s="220"/>
      <c r="Z420" s="210"/>
      <c r="AA420" s="210"/>
      <c r="AB420" s="210"/>
      <c r="AC420" s="210"/>
      <c r="AD420" s="210"/>
      <c r="AE420" s="210"/>
      <c r="AF420" s="210"/>
      <c r="AG420" s="210" t="s">
        <v>299</v>
      </c>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row>
    <row r="421" spans="1:60" outlineLevel="2" x14ac:dyDescent="0.2">
      <c r="A421" s="217"/>
      <c r="B421" s="218"/>
      <c r="C421" s="252" t="s">
        <v>1018</v>
      </c>
      <c r="D421" s="240"/>
      <c r="E421" s="240"/>
      <c r="F421" s="240"/>
      <c r="G421" s="240"/>
      <c r="H421" s="220"/>
      <c r="I421" s="220"/>
      <c r="J421" s="220"/>
      <c r="K421" s="220"/>
      <c r="L421" s="220"/>
      <c r="M421" s="220"/>
      <c r="N421" s="219"/>
      <c r="O421" s="219"/>
      <c r="P421" s="219"/>
      <c r="Q421" s="219"/>
      <c r="R421" s="220"/>
      <c r="S421" s="220"/>
      <c r="T421" s="220"/>
      <c r="U421" s="220"/>
      <c r="V421" s="220"/>
      <c r="W421" s="220"/>
      <c r="X421" s="220"/>
      <c r="Y421" s="220"/>
      <c r="Z421" s="210"/>
      <c r="AA421" s="210"/>
      <c r="AB421" s="210"/>
      <c r="AC421" s="210"/>
      <c r="AD421" s="210"/>
      <c r="AE421" s="210"/>
      <c r="AF421" s="210"/>
      <c r="AG421" s="210" t="s">
        <v>300</v>
      </c>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row>
    <row r="422" spans="1:60" outlineLevel="3" x14ac:dyDescent="0.2">
      <c r="A422" s="217"/>
      <c r="B422" s="218"/>
      <c r="C422" s="252" t="s">
        <v>1018</v>
      </c>
      <c r="D422" s="240"/>
      <c r="E422" s="240"/>
      <c r="F422" s="240"/>
      <c r="G422" s="240"/>
      <c r="H422" s="220"/>
      <c r="I422" s="220"/>
      <c r="J422" s="220"/>
      <c r="K422" s="220"/>
      <c r="L422" s="220"/>
      <c r="M422" s="220"/>
      <c r="N422" s="219"/>
      <c r="O422" s="219"/>
      <c r="P422" s="219"/>
      <c r="Q422" s="219"/>
      <c r="R422" s="220"/>
      <c r="S422" s="220"/>
      <c r="T422" s="220"/>
      <c r="U422" s="220"/>
      <c r="V422" s="220"/>
      <c r="W422" s="220"/>
      <c r="X422" s="220"/>
      <c r="Y422" s="220"/>
      <c r="Z422" s="210"/>
      <c r="AA422" s="210"/>
      <c r="AB422" s="210"/>
      <c r="AC422" s="210"/>
      <c r="AD422" s="210"/>
      <c r="AE422" s="210"/>
      <c r="AF422" s="210"/>
      <c r="AG422" s="210" t="s">
        <v>300</v>
      </c>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row>
    <row r="423" spans="1:60" ht="56.25" outlineLevel="1" x14ac:dyDescent="0.2">
      <c r="A423" s="231">
        <v>71</v>
      </c>
      <c r="B423" s="232" t="s">
        <v>1021</v>
      </c>
      <c r="C423" s="250" t="s">
        <v>1022</v>
      </c>
      <c r="D423" s="233" t="s">
        <v>291</v>
      </c>
      <c r="E423" s="234">
        <v>1</v>
      </c>
      <c r="F423" s="235"/>
      <c r="G423" s="236">
        <f>ROUND(E423*F423,2)</f>
        <v>0</v>
      </c>
      <c r="H423" s="235"/>
      <c r="I423" s="236">
        <f>ROUND(E423*H423,2)</f>
        <v>0</v>
      </c>
      <c r="J423" s="235"/>
      <c r="K423" s="236">
        <f>ROUND(E423*J423,2)</f>
        <v>0</v>
      </c>
      <c r="L423" s="236">
        <v>21</v>
      </c>
      <c r="M423" s="236">
        <f>G423*(1+L423/100)</f>
        <v>0</v>
      </c>
      <c r="N423" s="234">
        <v>3.1269999999999999E-2</v>
      </c>
      <c r="O423" s="234">
        <f>ROUND(E423*N423,2)</f>
        <v>0.03</v>
      </c>
      <c r="P423" s="234">
        <v>0</v>
      </c>
      <c r="Q423" s="234">
        <f>ROUND(E423*P423,2)</f>
        <v>0</v>
      </c>
      <c r="R423" s="236" t="s">
        <v>423</v>
      </c>
      <c r="S423" s="236" t="s">
        <v>293</v>
      </c>
      <c r="T423" s="237" t="s">
        <v>294</v>
      </c>
      <c r="U423" s="220">
        <v>1.86</v>
      </c>
      <c r="V423" s="220">
        <f>ROUND(E423*U423,2)</f>
        <v>1.86</v>
      </c>
      <c r="W423" s="220"/>
      <c r="X423" s="220" t="s">
        <v>295</v>
      </c>
      <c r="Y423" s="220" t="s">
        <v>296</v>
      </c>
      <c r="Z423" s="210"/>
      <c r="AA423" s="210"/>
      <c r="AB423" s="210"/>
      <c r="AC423" s="210"/>
      <c r="AD423" s="210"/>
      <c r="AE423" s="210"/>
      <c r="AF423" s="210"/>
      <c r="AG423" s="210" t="s">
        <v>297</v>
      </c>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row>
    <row r="424" spans="1:60" outlineLevel="2" x14ac:dyDescent="0.2">
      <c r="A424" s="217"/>
      <c r="B424" s="218"/>
      <c r="C424" s="255" t="s">
        <v>1023</v>
      </c>
      <c r="D424" s="248"/>
      <c r="E424" s="248"/>
      <c r="F424" s="248"/>
      <c r="G424" s="248"/>
      <c r="H424" s="220"/>
      <c r="I424" s="220"/>
      <c r="J424" s="220"/>
      <c r="K424" s="220"/>
      <c r="L424" s="220"/>
      <c r="M424" s="220"/>
      <c r="N424" s="219"/>
      <c r="O424" s="219"/>
      <c r="P424" s="219"/>
      <c r="Q424" s="219"/>
      <c r="R424" s="220"/>
      <c r="S424" s="220"/>
      <c r="T424" s="220"/>
      <c r="U424" s="220"/>
      <c r="V424" s="220"/>
      <c r="W424" s="220"/>
      <c r="X424" s="220"/>
      <c r="Y424" s="220"/>
      <c r="Z424" s="210"/>
      <c r="AA424" s="210"/>
      <c r="AB424" s="210"/>
      <c r="AC424" s="210"/>
      <c r="AD424" s="210"/>
      <c r="AE424" s="210"/>
      <c r="AF424" s="210"/>
      <c r="AG424" s="210" t="s">
        <v>300</v>
      </c>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row>
    <row r="425" spans="1:60" outlineLevel="3" x14ac:dyDescent="0.2">
      <c r="A425" s="217"/>
      <c r="B425" s="218"/>
      <c r="C425" s="252" t="s">
        <v>1023</v>
      </c>
      <c r="D425" s="240"/>
      <c r="E425" s="240"/>
      <c r="F425" s="240"/>
      <c r="G425" s="240"/>
      <c r="H425" s="220"/>
      <c r="I425" s="220"/>
      <c r="J425" s="220"/>
      <c r="K425" s="220"/>
      <c r="L425" s="220"/>
      <c r="M425" s="220"/>
      <c r="N425" s="219"/>
      <c r="O425" s="219"/>
      <c r="P425" s="219"/>
      <c r="Q425" s="219"/>
      <c r="R425" s="220"/>
      <c r="S425" s="220"/>
      <c r="T425" s="220"/>
      <c r="U425" s="220"/>
      <c r="V425" s="220"/>
      <c r="W425" s="220"/>
      <c r="X425" s="220"/>
      <c r="Y425" s="220"/>
      <c r="Z425" s="210"/>
      <c r="AA425" s="210"/>
      <c r="AB425" s="210"/>
      <c r="AC425" s="210"/>
      <c r="AD425" s="210"/>
      <c r="AE425" s="210"/>
      <c r="AF425" s="210"/>
      <c r="AG425" s="210" t="s">
        <v>300</v>
      </c>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row>
    <row r="426" spans="1:60" outlineLevel="2" x14ac:dyDescent="0.2">
      <c r="A426" s="217"/>
      <c r="B426" s="218"/>
      <c r="C426" s="253" t="s">
        <v>3592</v>
      </c>
      <c r="D426" s="221"/>
      <c r="E426" s="222"/>
      <c r="F426" s="220"/>
      <c r="G426" s="220"/>
      <c r="H426" s="220"/>
      <c r="I426" s="220"/>
      <c r="J426" s="220"/>
      <c r="K426" s="220"/>
      <c r="L426" s="220"/>
      <c r="M426" s="220"/>
      <c r="N426" s="219"/>
      <c r="O426" s="219"/>
      <c r="P426" s="219"/>
      <c r="Q426" s="219"/>
      <c r="R426" s="220"/>
      <c r="S426" s="220"/>
      <c r="T426" s="220"/>
      <c r="U426" s="220"/>
      <c r="V426" s="220"/>
      <c r="W426" s="220"/>
      <c r="X426" s="220"/>
      <c r="Y426" s="220"/>
      <c r="Z426" s="210"/>
      <c r="AA426" s="210"/>
      <c r="AB426" s="210"/>
      <c r="AC426" s="210"/>
      <c r="AD426" s="210"/>
      <c r="AE426" s="210"/>
      <c r="AF426" s="210"/>
      <c r="AG426" s="210" t="s">
        <v>314</v>
      </c>
      <c r="AH426" s="210">
        <v>0</v>
      </c>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row>
    <row r="427" spans="1:60" outlineLevel="3" x14ac:dyDescent="0.2">
      <c r="A427" s="217"/>
      <c r="B427" s="218"/>
      <c r="C427" s="253" t="s">
        <v>157</v>
      </c>
      <c r="D427" s="221"/>
      <c r="E427" s="222">
        <v>1</v>
      </c>
      <c r="F427" s="220"/>
      <c r="G427" s="220"/>
      <c r="H427" s="220"/>
      <c r="I427" s="220"/>
      <c r="J427" s="220"/>
      <c r="K427" s="220"/>
      <c r="L427" s="220"/>
      <c r="M427" s="220"/>
      <c r="N427" s="219"/>
      <c r="O427" s="219"/>
      <c r="P427" s="219"/>
      <c r="Q427" s="219"/>
      <c r="R427" s="220"/>
      <c r="S427" s="220"/>
      <c r="T427" s="220"/>
      <c r="U427" s="220"/>
      <c r="V427" s="220"/>
      <c r="W427" s="220"/>
      <c r="X427" s="220"/>
      <c r="Y427" s="220"/>
      <c r="Z427" s="210"/>
      <c r="AA427" s="210"/>
      <c r="AB427" s="210"/>
      <c r="AC427" s="210"/>
      <c r="AD427" s="210"/>
      <c r="AE427" s="210"/>
      <c r="AF427" s="210"/>
      <c r="AG427" s="210" t="s">
        <v>314</v>
      </c>
      <c r="AH427" s="210">
        <v>0</v>
      </c>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row>
    <row r="428" spans="1:60" ht="56.25" outlineLevel="1" x14ac:dyDescent="0.2">
      <c r="A428" s="231">
        <v>72</v>
      </c>
      <c r="B428" s="232" t="s">
        <v>1028</v>
      </c>
      <c r="C428" s="250" t="s">
        <v>1029</v>
      </c>
      <c r="D428" s="233" t="s">
        <v>291</v>
      </c>
      <c r="E428" s="234">
        <v>5</v>
      </c>
      <c r="F428" s="235"/>
      <c r="G428" s="236">
        <f>ROUND(E428*F428,2)</f>
        <v>0</v>
      </c>
      <c r="H428" s="235"/>
      <c r="I428" s="236">
        <f>ROUND(E428*H428,2)</f>
        <v>0</v>
      </c>
      <c r="J428" s="235"/>
      <c r="K428" s="236">
        <f>ROUND(E428*J428,2)</f>
        <v>0</v>
      </c>
      <c r="L428" s="236">
        <v>21</v>
      </c>
      <c r="M428" s="236">
        <f>G428*(1+L428/100)</f>
        <v>0</v>
      </c>
      <c r="N428" s="234">
        <v>3.1469999999999998E-2</v>
      </c>
      <c r="O428" s="234">
        <f>ROUND(E428*N428,2)</f>
        <v>0.16</v>
      </c>
      <c r="P428" s="234">
        <v>0</v>
      </c>
      <c r="Q428" s="234">
        <f>ROUND(E428*P428,2)</f>
        <v>0</v>
      </c>
      <c r="R428" s="236" t="s">
        <v>423</v>
      </c>
      <c r="S428" s="236" t="s">
        <v>293</v>
      </c>
      <c r="T428" s="237" t="s">
        <v>294</v>
      </c>
      <c r="U428" s="220">
        <v>1.86</v>
      </c>
      <c r="V428" s="220">
        <f>ROUND(E428*U428,2)</f>
        <v>9.3000000000000007</v>
      </c>
      <c r="W428" s="220"/>
      <c r="X428" s="220" t="s">
        <v>295</v>
      </c>
      <c r="Y428" s="220" t="s">
        <v>296</v>
      </c>
      <c r="Z428" s="210"/>
      <c r="AA428" s="210"/>
      <c r="AB428" s="210"/>
      <c r="AC428" s="210"/>
      <c r="AD428" s="210"/>
      <c r="AE428" s="210"/>
      <c r="AF428" s="210"/>
      <c r="AG428" s="210" t="s">
        <v>297</v>
      </c>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row>
    <row r="429" spans="1:60" outlineLevel="2" x14ac:dyDescent="0.2">
      <c r="A429" s="217"/>
      <c r="B429" s="218"/>
      <c r="C429" s="255" t="s">
        <v>1030</v>
      </c>
      <c r="D429" s="248"/>
      <c r="E429" s="248"/>
      <c r="F429" s="248"/>
      <c r="G429" s="248"/>
      <c r="H429" s="220"/>
      <c r="I429" s="220"/>
      <c r="J429" s="220"/>
      <c r="K429" s="220"/>
      <c r="L429" s="220"/>
      <c r="M429" s="220"/>
      <c r="N429" s="219"/>
      <c r="O429" s="219"/>
      <c r="P429" s="219"/>
      <c r="Q429" s="219"/>
      <c r="R429" s="220"/>
      <c r="S429" s="220"/>
      <c r="T429" s="220"/>
      <c r="U429" s="220"/>
      <c r="V429" s="220"/>
      <c r="W429" s="220"/>
      <c r="X429" s="220"/>
      <c r="Y429" s="220"/>
      <c r="Z429" s="210"/>
      <c r="AA429" s="210"/>
      <c r="AB429" s="210"/>
      <c r="AC429" s="210"/>
      <c r="AD429" s="210"/>
      <c r="AE429" s="210"/>
      <c r="AF429" s="210"/>
      <c r="AG429" s="210" t="s">
        <v>300</v>
      </c>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row>
    <row r="430" spans="1:60" outlineLevel="3" x14ac:dyDescent="0.2">
      <c r="A430" s="217"/>
      <c r="B430" s="218"/>
      <c r="C430" s="252" t="s">
        <v>1030</v>
      </c>
      <c r="D430" s="240"/>
      <c r="E430" s="240"/>
      <c r="F430" s="240"/>
      <c r="G430" s="240"/>
      <c r="H430" s="220"/>
      <c r="I430" s="220"/>
      <c r="J430" s="220"/>
      <c r="K430" s="220"/>
      <c r="L430" s="220"/>
      <c r="M430" s="220"/>
      <c r="N430" s="219"/>
      <c r="O430" s="219"/>
      <c r="P430" s="219"/>
      <c r="Q430" s="219"/>
      <c r="R430" s="220"/>
      <c r="S430" s="220"/>
      <c r="T430" s="220"/>
      <c r="U430" s="220"/>
      <c r="V430" s="220"/>
      <c r="W430" s="220"/>
      <c r="X430" s="220"/>
      <c r="Y430" s="220"/>
      <c r="Z430" s="210"/>
      <c r="AA430" s="210"/>
      <c r="AB430" s="210"/>
      <c r="AC430" s="210"/>
      <c r="AD430" s="210"/>
      <c r="AE430" s="210"/>
      <c r="AF430" s="210"/>
      <c r="AG430" s="210" t="s">
        <v>300</v>
      </c>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row>
    <row r="431" spans="1:60" outlineLevel="2" x14ac:dyDescent="0.2">
      <c r="A431" s="217"/>
      <c r="B431" s="218"/>
      <c r="C431" s="253" t="s">
        <v>3593</v>
      </c>
      <c r="D431" s="221"/>
      <c r="E431" s="222"/>
      <c r="F431" s="220"/>
      <c r="G431" s="220"/>
      <c r="H431" s="220"/>
      <c r="I431" s="220"/>
      <c r="J431" s="220"/>
      <c r="K431" s="220"/>
      <c r="L431" s="220"/>
      <c r="M431" s="220"/>
      <c r="N431" s="219"/>
      <c r="O431" s="219"/>
      <c r="P431" s="219"/>
      <c r="Q431" s="219"/>
      <c r="R431" s="220"/>
      <c r="S431" s="220"/>
      <c r="T431" s="220"/>
      <c r="U431" s="220"/>
      <c r="V431" s="220"/>
      <c r="W431" s="220"/>
      <c r="X431" s="220"/>
      <c r="Y431" s="220"/>
      <c r="Z431" s="210"/>
      <c r="AA431" s="210"/>
      <c r="AB431" s="210"/>
      <c r="AC431" s="210"/>
      <c r="AD431" s="210"/>
      <c r="AE431" s="210"/>
      <c r="AF431" s="210"/>
      <c r="AG431" s="210" t="s">
        <v>314</v>
      </c>
      <c r="AH431" s="210">
        <v>0</v>
      </c>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row>
    <row r="432" spans="1:60" outlineLevel="3" x14ac:dyDescent="0.2">
      <c r="A432" s="217"/>
      <c r="B432" s="218"/>
      <c r="C432" s="253" t="s">
        <v>3594</v>
      </c>
      <c r="D432" s="221"/>
      <c r="E432" s="222"/>
      <c r="F432" s="220"/>
      <c r="G432" s="220"/>
      <c r="H432" s="220"/>
      <c r="I432" s="220"/>
      <c r="J432" s="220"/>
      <c r="K432" s="220"/>
      <c r="L432" s="220"/>
      <c r="M432" s="220"/>
      <c r="N432" s="219"/>
      <c r="O432" s="219"/>
      <c r="P432" s="219"/>
      <c r="Q432" s="219"/>
      <c r="R432" s="220"/>
      <c r="S432" s="220"/>
      <c r="T432" s="220"/>
      <c r="U432" s="220"/>
      <c r="V432" s="220"/>
      <c r="W432" s="220"/>
      <c r="X432" s="220"/>
      <c r="Y432" s="220"/>
      <c r="Z432" s="210"/>
      <c r="AA432" s="210"/>
      <c r="AB432" s="210"/>
      <c r="AC432" s="210"/>
      <c r="AD432" s="210"/>
      <c r="AE432" s="210"/>
      <c r="AF432" s="210"/>
      <c r="AG432" s="210" t="s">
        <v>314</v>
      </c>
      <c r="AH432" s="210">
        <v>0</v>
      </c>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row>
    <row r="433" spans="1:60" outlineLevel="3" x14ac:dyDescent="0.2">
      <c r="A433" s="217"/>
      <c r="B433" s="218"/>
      <c r="C433" s="253" t="s">
        <v>167</v>
      </c>
      <c r="D433" s="221"/>
      <c r="E433" s="222">
        <v>5</v>
      </c>
      <c r="F433" s="220"/>
      <c r="G433" s="220"/>
      <c r="H433" s="220"/>
      <c r="I433" s="220"/>
      <c r="J433" s="220"/>
      <c r="K433" s="220"/>
      <c r="L433" s="220"/>
      <c r="M433" s="220"/>
      <c r="N433" s="219"/>
      <c r="O433" s="219"/>
      <c r="P433" s="219"/>
      <c r="Q433" s="219"/>
      <c r="R433" s="220"/>
      <c r="S433" s="220"/>
      <c r="T433" s="220"/>
      <c r="U433" s="220"/>
      <c r="V433" s="220"/>
      <c r="W433" s="220"/>
      <c r="X433" s="220"/>
      <c r="Y433" s="220"/>
      <c r="Z433" s="210"/>
      <c r="AA433" s="210"/>
      <c r="AB433" s="210"/>
      <c r="AC433" s="210"/>
      <c r="AD433" s="210"/>
      <c r="AE433" s="210"/>
      <c r="AF433" s="210"/>
      <c r="AG433" s="210" t="s">
        <v>314</v>
      </c>
      <c r="AH433" s="210">
        <v>0</v>
      </c>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row>
    <row r="434" spans="1:60" ht="56.25" outlineLevel="1" x14ac:dyDescent="0.2">
      <c r="A434" s="231">
        <v>73</v>
      </c>
      <c r="B434" s="232" t="s">
        <v>3595</v>
      </c>
      <c r="C434" s="250" t="s">
        <v>3596</v>
      </c>
      <c r="D434" s="233" t="s">
        <v>291</v>
      </c>
      <c r="E434" s="234">
        <v>1</v>
      </c>
      <c r="F434" s="235"/>
      <c r="G434" s="236">
        <f>ROUND(E434*F434,2)</f>
        <v>0</v>
      </c>
      <c r="H434" s="235"/>
      <c r="I434" s="236">
        <f>ROUND(E434*H434,2)</f>
        <v>0</v>
      </c>
      <c r="J434" s="235"/>
      <c r="K434" s="236">
        <f>ROUND(E434*J434,2)</f>
        <v>0</v>
      </c>
      <c r="L434" s="236">
        <v>21</v>
      </c>
      <c r="M434" s="236">
        <f>G434*(1+L434/100)</f>
        <v>0</v>
      </c>
      <c r="N434" s="234">
        <v>3.1669999999999997E-2</v>
      </c>
      <c r="O434" s="234">
        <f>ROUND(E434*N434,2)</f>
        <v>0.03</v>
      </c>
      <c r="P434" s="234">
        <v>0</v>
      </c>
      <c r="Q434" s="234">
        <f>ROUND(E434*P434,2)</f>
        <v>0</v>
      </c>
      <c r="R434" s="236" t="s">
        <v>423</v>
      </c>
      <c r="S434" s="236" t="s">
        <v>293</v>
      </c>
      <c r="T434" s="237" t="s">
        <v>294</v>
      </c>
      <c r="U434" s="220">
        <v>1.86</v>
      </c>
      <c r="V434" s="220">
        <f>ROUND(E434*U434,2)</f>
        <v>1.86</v>
      </c>
      <c r="W434" s="220"/>
      <c r="X434" s="220" t="s">
        <v>295</v>
      </c>
      <c r="Y434" s="220" t="s">
        <v>296</v>
      </c>
      <c r="Z434" s="210"/>
      <c r="AA434" s="210"/>
      <c r="AB434" s="210"/>
      <c r="AC434" s="210"/>
      <c r="AD434" s="210"/>
      <c r="AE434" s="210"/>
      <c r="AF434" s="210"/>
      <c r="AG434" s="210" t="s">
        <v>297</v>
      </c>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row>
    <row r="435" spans="1:60" outlineLevel="2" x14ac:dyDescent="0.2">
      <c r="A435" s="217"/>
      <c r="B435" s="218"/>
      <c r="C435" s="255" t="s">
        <v>3597</v>
      </c>
      <c r="D435" s="248"/>
      <c r="E435" s="248"/>
      <c r="F435" s="248"/>
      <c r="G435" s="248"/>
      <c r="H435" s="220"/>
      <c r="I435" s="220"/>
      <c r="J435" s="220"/>
      <c r="K435" s="220"/>
      <c r="L435" s="220"/>
      <c r="M435" s="220"/>
      <c r="N435" s="219"/>
      <c r="O435" s="219"/>
      <c r="P435" s="219"/>
      <c r="Q435" s="219"/>
      <c r="R435" s="220"/>
      <c r="S435" s="220"/>
      <c r="T435" s="220"/>
      <c r="U435" s="220"/>
      <c r="V435" s="220"/>
      <c r="W435" s="220"/>
      <c r="X435" s="220"/>
      <c r="Y435" s="220"/>
      <c r="Z435" s="210"/>
      <c r="AA435" s="210"/>
      <c r="AB435" s="210"/>
      <c r="AC435" s="210"/>
      <c r="AD435" s="210"/>
      <c r="AE435" s="210"/>
      <c r="AF435" s="210"/>
      <c r="AG435" s="210" t="s">
        <v>300</v>
      </c>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row>
    <row r="436" spans="1:60" outlineLevel="3" x14ac:dyDescent="0.2">
      <c r="A436" s="217"/>
      <c r="B436" s="218"/>
      <c r="C436" s="252" t="s">
        <v>3597</v>
      </c>
      <c r="D436" s="240"/>
      <c r="E436" s="240"/>
      <c r="F436" s="240"/>
      <c r="G436" s="240"/>
      <c r="H436" s="220"/>
      <c r="I436" s="220"/>
      <c r="J436" s="220"/>
      <c r="K436" s="220"/>
      <c r="L436" s="220"/>
      <c r="M436" s="220"/>
      <c r="N436" s="219"/>
      <c r="O436" s="219"/>
      <c r="P436" s="219"/>
      <c r="Q436" s="219"/>
      <c r="R436" s="220"/>
      <c r="S436" s="220"/>
      <c r="T436" s="220"/>
      <c r="U436" s="220"/>
      <c r="V436" s="220"/>
      <c r="W436" s="220"/>
      <c r="X436" s="220"/>
      <c r="Y436" s="220"/>
      <c r="Z436" s="210"/>
      <c r="AA436" s="210"/>
      <c r="AB436" s="210"/>
      <c r="AC436" s="210"/>
      <c r="AD436" s="210"/>
      <c r="AE436" s="210"/>
      <c r="AF436" s="210"/>
      <c r="AG436" s="210" t="s">
        <v>300</v>
      </c>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row>
    <row r="437" spans="1:60" outlineLevel="2" x14ac:dyDescent="0.2">
      <c r="A437" s="217"/>
      <c r="B437" s="218"/>
      <c r="C437" s="253" t="s">
        <v>3598</v>
      </c>
      <c r="D437" s="221"/>
      <c r="E437" s="222"/>
      <c r="F437" s="220"/>
      <c r="G437" s="220"/>
      <c r="H437" s="220"/>
      <c r="I437" s="220"/>
      <c r="J437" s="220"/>
      <c r="K437" s="220"/>
      <c r="L437" s="220"/>
      <c r="M437" s="220"/>
      <c r="N437" s="219"/>
      <c r="O437" s="219"/>
      <c r="P437" s="219"/>
      <c r="Q437" s="219"/>
      <c r="R437" s="220"/>
      <c r="S437" s="220"/>
      <c r="T437" s="220"/>
      <c r="U437" s="220"/>
      <c r="V437" s="220"/>
      <c r="W437" s="220"/>
      <c r="X437" s="220"/>
      <c r="Y437" s="220"/>
      <c r="Z437" s="210"/>
      <c r="AA437" s="210"/>
      <c r="AB437" s="210"/>
      <c r="AC437" s="210"/>
      <c r="AD437" s="210"/>
      <c r="AE437" s="210"/>
      <c r="AF437" s="210"/>
      <c r="AG437" s="210" t="s">
        <v>314</v>
      </c>
      <c r="AH437" s="210">
        <v>0</v>
      </c>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row>
    <row r="438" spans="1:60" outlineLevel="3" x14ac:dyDescent="0.2">
      <c r="A438" s="217"/>
      <c r="B438" s="218"/>
      <c r="C438" s="253" t="s">
        <v>157</v>
      </c>
      <c r="D438" s="221"/>
      <c r="E438" s="222">
        <v>1</v>
      </c>
      <c r="F438" s="220"/>
      <c r="G438" s="220"/>
      <c r="H438" s="220"/>
      <c r="I438" s="220"/>
      <c r="J438" s="220"/>
      <c r="K438" s="220"/>
      <c r="L438" s="220"/>
      <c r="M438" s="220"/>
      <c r="N438" s="219"/>
      <c r="O438" s="219"/>
      <c r="P438" s="219"/>
      <c r="Q438" s="219"/>
      <c r="R438" s="220"/>
      <c r="S438" s="220"/>
      <c r="T438" s="220"/>
      <c r="U438" s="220"/>
      <c r="V438" s="220"/>
      <c r="W438" s="220"/>
      <c r="X438" s="220"/>
      <c r="Y438" s="220"/>
      <c r="Z438" s="210"/>
      <c r="AA438" s="210"/>
      <c r="AB438" s="210"/>
      <c r="AC438" s="210"/>
      <c r="AD438" s="210"/>
      <c r="AE438" s="210"/>
      <c r="AF438" s="210"/>
      <c r="AG438" s="210" t="s">
        <v>314</v>
      </c>
      <c r="AH438" s="210">
        <v>0</v>
      </c>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row>
    <row r="439" spans="1:60" ht="56.25" outlineLevel="1" x14ac:dyDescent="0.2">
      <c r="A439" s="231">
        <v>74</v>
      </c>
      <c r="B439" s="232" t="s">
        <v>3599</v>
      </c>
      <c r="C439" s="250" t="s">
        <v>3600</v>
      </c>
      <c r="D439" s="233" t="s">
        <v>291</v>
      </c>
      <c r="E439" s="234">
        <v>1</v>
      </c>
      <c r="F439" s="235"/>
      <c r="G439" s="236">
        <f>ROUND(E439*F439,2)</f>
        <v>0</v>
      </c>
      <c r="H439" s="235"/>
      <c r="I439" s="236">
        <f>ROUND(E439*H439,2)</f>
        <v>0</v>
      </c>
      <c r="J439" s="235"/>
      <c r="K439" s="236">
        <f>ROUND(E439*J439,2)</f>
        <v>0</v>
      </c>
      <c r="L439" s="236">
        <v>21</v>
      </c>
      <c r="M439" s="236">
        <f>G439*(1+L439/100)</f>
        <v>0</v>
      </c>
      <c r="N439" s="234">
        <v>3.4169999999999999E-2</v>
      </c>
      <c r="O439" s="234">
        <f>ROUND(E439*N439,2)</f>
        <v>0.03</v>
      </c>
      <c r="P439" s="234">
        <v>0</v>
      </c>
      <c r="Q439" s="234">
        <f>ROUND(E439*P439,2)</f>
        <v>0</v>
      </c>
      <c r="R439" s="236" t="s">
        <v>423</v>
      </c>
      <c r="S439" s="236" t="s">
        <v>293</v>
      </c>
      <c r="T439" s="237" t="s">
        <v>294</v>
      </c>
      <c r="U439" s="220">
        <v>1.86</v>
      </c>
      <c r="V439" s="220">
        <f>ROUND(E439*U439,2)</f>
        <v>1.86</v>
      </c>
      <c r="W439" s="220"/>
      <c r="X439" s="220" t="s">
        <v>295</v>
      </c>
      <c r="Y439" s="220" t="s">
        <v>296</v>
      </c>
      <c r="Z439" s="210"/>
      <c r="AA439" s="210"/>
      <c r="AB439" s="210"/>
      <c r="AC439" s="210"/>
      <c r="AD439" s="210"/>
      <c r="AE439" s="210"/>
      <c r="AF439" s="210"/>
      <c r="AG439" s="210" t="s">
        <v>297</v>
      </c>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row>
    <row r="440" spans="1:60" outlineLevel="2" x14ac:dyDescent="0.2">
      <c r="A440" s="217"/>
      <c r="B440" s="218"/>
      <c r="C440" s="255" t="s">
        <v>3601</v>
      </c>
      <c r="D440" s="248"/>
      <c r="E440" s="248"/>
      <c r="F440" s="248"/>
      <c r="G440" s="248"/>
      <c r="H440" s="220"/>
      <c r="I440" s="220"/>
      <c r="J440" s="220"/>
      <c r="K440" s="220"/>
      <c r="L440" s="220"/>
      <c r="M440" s="220"/>
      <c r="N440" s="219"/>
      <c r="O440" s="219"/>
      <c r="P440" s="219"/>
      <c r="Q440" s="219"/>
      <c r="R440" s="220"/>
      <c r="S440" s="220"/>
      <c r="T440" s="220"/>
      <c r="U440" s="220"/>
      <c r="V440" s="220"/>
      <c r="W440" s="220"/>
      <c r="X440" s="220"/>
      <c r="Y440" s="220"/>
      <c r="Z440" s="210"/>
      <c r="AA440" s="210"/>
      <c r="AB440" s="210"/>
      <c r="AC440" s="210"/>
      <c r="AD440" s="210"/>
      <c r="AE440" s="210"/>
      <c r="AF440" s="210"/>
      <c r="AG440" s="210" t="s">
        <v>300</v>
      </c>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row>
    <row r="441" spans="1:60" outlineLevel="3" x14ac:dyDescent="0.2">
      <c r="A441" s="217"/>
      <c r="B441" s="218"/>
      <c r="C441" s="252" t="s">
        <v>3601</v>
      </c>
      <c r="D441" s="240"/>
      <c r="E441" s="240"/>
      <c r="F441" s="240"/>
      <c r="G441" s="240"/>
      <c r="H441" s="220"/>
      <c r="I441" s="220"/>
      <c r="J441" s="220"/>
      <c r="K441" s="220"/>
      <c r="L441" s="220"/>
      <c r="M441" s="220"/>
      <c r="N441" s="219"/>
      <c r="O441" s="219"/>
      <c r="P441" s="219"/>
      <c r="Q441" s="219"/>
      <c r="R441" s="220"/>
      <c r="S441" s="220"/>
      <c r="T441" s="220"/>
      <c r="U441" s="220"/>
      <c r="V441" s="220"/>
      <c r="W441" s="220"/>
      <c r="X441" s="220"/>
      <c r="Y441" s="220"/>
      <c r="Z441" s="210"/>
      <c r="AA441" s="210"/>
      <c r="AB441" s="210"/>
      <c r="AC441" s="210"/>
      <c r="AD441" s="210"/>
      <c r="AE441" s="210"/>
      <c r="AF441" s="210"/>
      <c r="AG441" s="210" t="s">
        <v>300</v>
      </c>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row>
    <row r="442" spans="1:60" outlineLevel="2" x14ac:dyDescent="0.2">
      <c r="A442" s="217"/>
      <c r="B442" s="218"/>
      <c r="C442" s="253" t="s">
        <v>3602</v>
      </c>
      <c r="D442" s="221"/>
      <c r="E442" s="222"/>
      <c r="F442" s="220"/>
      <c r="G442" s="220"/>
      <c r="H442" s="220"/>
      <c r="I442" s="220"/>
      <c r="J442" s="220"/>
      <c r="K442" s="220"/>
      <c r="L442" s="220"/>
      <c r="M442" s="220"/>
      <c r="N442" s="219"/>
      <c r="O442" s="219"/>
      <c r="P442" s="219"/>
      <c r="Q442" s="219"/>
      <c r="R442" s="220"/>
      <c r="S442" s="220"/>
      <c r="T442" s="220"/>
      <c r="U442" s="220"/>
      <c r="V442" s="220"/>
      <c r="W442" s="220"/>
      <c r="X442" s="220"/>
      <c r="Y442" s="220"/>
      <c r="Z442" s="210"/>
      <c r="AA442" s="210"/>
      <c r="AB442" s="210"/>
      <c r="AC442" s="210"/>
      <c r="AD442" s="210"/>
      <c r="AE442" s="210"/>
      <c r="AF442" s="210"/>
      <c r="AG442" s="210" t="s">
        <v>314</v>
      </c>
      <c r="AH442" s="210">
        <v>0</v>
      </c>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row>
    <row r="443" spans="1:60" outlineLevel="3" x14ac:dyDescent="0.2">
      <c r="A443" s="217"/>
      <c r="B443" s="218"/>
      <c r="C443" s="253" t="s">
        <v>157</v>
      </c>
      <c r="D443" s="221"/>
      <c r="E443" s="222">
        <v>1</v>
      </c>
      <c r="F443" s="220"/>
      <c r="G443" s="220"/>
      <c r="H443" s="220"/>
      <c r="I443" s="220"/>
      <c r="J443" s="220"/>
      <c r="K443" s="220"/>
      <c r="L443" s="220"/>
      <c r="M443" s="220"/>
      <c r="N443" s="219"/>
      <c r="O443" s="219"/>
      <c r="P443" s="219"/>
      <c r="Q443" s="219"/>
      <c r="R443" s="220"/>
      <c r="S443" s="220"/>
      <c r="T443" s="220"/>
      <c r="U443" s="220"/>
      <c r="V443" s="220"/>
      <c r="W443" s="220"/>
      <c r="X443" s="220"/>
      <c r="Y443" s="220"/>
      <c r="Z443" s="210"/>
      <c r="AA443" s="210"/>
      <c r="AB443" s="210"/>
      <c r="AC443" s="210"/>
      <c r="AD443" s="210"/>
      <c r="AE443" s="210"/>
      <c r="AF443" s="210"/>
      <c r="AG443" s="210" t="s">
        <v>314</v>
      </c>
      <c r="AH443" s="210">
        <v>0</v>
      </c>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row>
    <row r="444" spans="1:60" ht="56.25" outlineLevel="1" x14ac:dyDescent="0.2">
      <c r="A444" s="231">
        <v>75</v>
      </c>
      <c r="B444" s="232" t="s">
        <v>3603</v>
      </c>
      <c r="C444" s="250" t="s">
        <v>3604</v>
      </c>
      <c r="D444" s="233" t="s">
        <v>291</v>
      </c>
      <c r="E444" s="234">
        <v>1</v>
      </c>
      <c r="F444" s="235"/>
      <c r="G444" s="236">
        <f>ROUND(E444*F444,2)</f>
        <v>0</v>
      </c>
      <c r="H444" s="235"/>
      <c r="I444" s="236">
        <f>ROUND(E444*H444,2)</f>
        <v>0</v>
      </c>
      <c r="J444" s="235"/>
      <c r="K444" s="236">
        <f>ROUND(E444*J444,2)</f>
        <v>0</v>
      </c>
      <c r="L444" s="236">
        <v>21</v>
      </c>
      <c r="M444" s="236">
        <f>G444*(1+L444/100)</f>
        <v>0</v>
      </c>
      <c r="N444" s="234">
        <v>3.4470000000000001E-2</v>
      </c>
      <c r="O444" s="234">
        <f>ROUND(E444*N444,2)</f>
        <v>0.03</v>
      </c>
      <c r="P444" s="234">
        <v>0</v>
      </c>
      <c r="Q444" s="234">
        <f>ROUND(E444*P444,2)</f>
        <v>0</v>
      </c>
      <c r="R444" s="236" t="s">
        <v>423</v>
      </c>
      <c r="S444" s="236" t="s">
        <v>293</v>
      </c>
      <c r="T444" s="237" t="s">
        <v>294</v>
      </c>
      <c r="U444" s="220">
        <v>1.86</v>
      </c>
      <c r="V444" s="220">
        <f>ROUND(E444*U444,2)</f>
        <v>1.86</v>
      </c>
      <c r="W444" s="220"/>
      <c r="X444" s="220" t="s">
        <v>295</v>
      </c>
      <c r="Y444" s="220" t="s">
        <v>296</v>
      </c>
      <c r="Z444" s="210"/>
      <c r="AA444" s="210"/>
      <c r="AB444" s="210"/>
      <c r="AC444" s="210"/>
      <c r="AD444" s="210"/>
      <c r="AE444" s="210"/>
      <c r="AF444" s="210"/>
      <c r="AG444" s="210" t="s">
        <v>297</v>
      </c>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row>
    <row r="445" spans="1:60" outlineLevel="2" x14ac:dyDescent="0.2">
      <c r="A445" s="217"/>
      <c r="B445" s="218"/>
      <c r="C445" s="255" t="s">
        <v>3605</v>
      </c>
      <c r="D445" s="248"/>
      <c r="E445" s="248"/>
      <c r="F445" s="248"/>
      <c r="G445" s="248"/>
      <c r="H445" s="220"/>
      <c r="I445" s="220"/>
      <c r="J445" s="220"/>
      <c r="K445" s="220"/>
      <c r="L445" s="220"/>
      <c r="M445" s="220"/>
      <c r="N445" s="219"/>
      <c r="O445" s="219"/>
      <c r="P445" s="219"/>
      <c r="Q445" s="219"/>
      <c r="R445" s="220"/>
      <c r="S445" s="220"/>
      <c r="T445" s="220"/>
      <c r="U445" s="220"/>
      <c r="V445" s="220"/>
      <c r="W445" s="220"/>
      <c r="X445" s="220"/>
      <c r="Y445" s="220"/>
      <c r="Z445" s="210"/>
      <c r="AA445" s="210"/>
      <c r="AB445" s="210"/>
      <c r="AC445" s="210"/>
      <c r="AD445" s="210"/>
      <c r="AE445" s="210"/>
      <c r="AF445" s="210"/>
      <c r="AG445" s="210" t="s">
        <v>300</v>
      </c>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row>
    <row r="446" spans="1:60" outlineLevel="3" x14ac:dyDescent="0.2">
      <c r="A446" s="217"/>
      <c r="B446" s="218"/>
      <c r="C446" s="252" t="s">
        <v>3605</v>
      </c>
      <c r="D446" s="240"/>
      <c r="E446" s="240"/>
      <c r="F446" s="240"/>
      <c r="G446" s="240"/>
      <c r="H446" s="220"/>
      <c r="I446" s="220"/>
      <c r="J446" s="220"/>
      <c r="K446" s="220"/>
      <c r="L446" s="220"/>
      <c r="M446" s="220"/>
      <c r="N446" s="219"/>
      <c r="O446" s="219"/>
      <c r="P446" s="219"/>
      <c r="Q446" s="219"/>
      <c r="R446" s="220"/>
      <c r="S446" s="220"/>
      <c r="T446" s="220"/>
      <c r="U446" s="220"/>
      <c r="V446" s="220"/>
      <c r="W446" s="220"/>
      <c r="X446" s="220"/>
      <c r="Y446" s="220"/>
      <c r="Z446" s="210"/>
      <c r="AA446" s="210"/>
      <c r="AB446" s="210"/>
      <c r="AC446" s="210"/>
      <c r="AD446" s="210"/>
      <c r="AE446" s="210"/>
      <c r="AF446" s="210"/>
      <c r="AG446" s="210" t="s">
        <v>300</v>
      </c>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row>
    <row r="447" spans="1:60" outlineLevel="2" x14ac:dyDescent="0.2">
      <c r="A447" s="217"/>
      <c r="B447" s="218"/>
      <c r="C447" s="253" t="s">
        <v>3606</v>
      </c>
      <c r="D447" s="221"/>
      <c r="E447" s="222"/>
      <c r="F447" s="220"/>
      <c r="G447" s="220"/>
      <c r="H447" s="220"/>
      <c r="I447" s="220"/>
      <c r="J447" s="220"/>
      <c r="K447" s="220"/>
      <c r="L447" s="220"/>
      <c r="M447" s="220"/>
      <c r="N447" s="219"/>
      <c r="O447" s="219"/>
      <c r="P447" s="219"/>
      <c r="Q447" s="219"/>
      <c r="R447" s="220"/>
      <c r="S447" s="220"/>
      <c r="T447" s="220"/>
      <c r="U447" s="220"/>
      <c r="V447" s="220"/>
      <c r="W447" s="220"/>
      <c r="X447" s="220"/>
      <c r="Y447" s="220"/>
      <c r="Z447" s="210"/>
      <c r="AA447" s="210"/>
      <c r="AB447" s="210"/>
      <c r="AC447" s="210"/>
      <c r="AD447" s="210"/>
      <c r="AE447" s="210"/>
      <c r="AF447" s="210"/>
      <c r="AG447" s="210" t="s">
        <v>314</v>
      </c>
      <c r="AH447" s="210">
        <v>0</v>
      </c>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row>
    <row r="448" spans="1:60" outlineLevel="3" x14ac:dyDescent="0.2">
      <c r="A448" s="217"/>
      <c r="B448" s="218"/>
      <c r="C448" s="253" t="s">
        <v>157</v>
      </c>
      <c r="D448" s="221"/>
      <c r="E448" s="222">
        <v>1</v>
      </c>
      <c r="F448" s="220"/>
      <c r="G448" s="220"/>
      <c r="H448" s="220"/>
      <c r="I448" s="220"/>
      <c r="J448" s="220"/>
      <c r="K448" s="220"/>
      <c r="L448" s="220"/>
      <c r="M448" s="220"/>
      <c r="N448" s="219"/>
      <c r="O448" s="219"/>
      <c r="P448" s="219"/>
      <c r="Q448" s="219"/>
      <c r="R448" s="220"/>
      <c r="S448" s="220"/>
      <c r="T448" s="220"/>
      <c r="U448" s="220"/>
      <c r="V448" s="220"/>
      <c r="W448" s="220"/>
      <c r="X448" s="220"/>
      <c r="Y448" s="220"/>
      <c r="Z448" s="210"/>
      <c r="AA448" s="210"/>
      <c r="AB448" s="210"/>
      <c r="AC448" s="210"/>
      <c r="AD448" s="210"/>
      <c r="AE448" s="210"/>
      <c r="AF448" s="210"/>
      <c r="AG448" s="210" t="s">
        <v>314</v>
      </c>
      <c r="AH448" s="210">
        <v>0</v>
      </c>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row>
    <row r="449" spans="1:60" outlineLevel="1" x14ac:dyDescent="0.2">
      <c r="A449" s="241">
        <v>76</v>
      </c>
      <c r="B449" s="242" t="s">
        <v>3607</v>
      </c>
      <c r="C449" s="254" t="s">
        <v>3608</v>
      </c>
      <c r="D449" s="243" t="s">
        <v>291</v>
      </c>
      <c r="E449" s="244">
        <v>1</v>
      </c>
      <c r="F449" s="245"/>
      <c r="G449" s="246">
        <f>ROUND(E449*F449,2)</f>
        <v>0</v>
      </c>
      <c r="H449" s="245"/>
      <c r="I449" s="246">
        <f>ROUND(E449*H449,2)</f>
        <v>0</v>
      </c>
      <c r="J449" s="245"/>
      <c r="K449" s="246">
        <f>ROUND(E449*J449,2)</f>
        <v>0</v>
      </c>
      <c r="L449" s="246">
        <v>21</v>
      </c>
      <c r="M449" s="246">
        <f>G449*(1+L449/100)</f>
        <v>0</v>
      </c>
      <c r="N449" s="244">
        <v>0</v>
      </c>
      <c r="O449" s="244">
        <f>ROUND(E449*N449,2)</f>
        <v>0</v>
      </c>
      <c r="P449" s="244">
        <v>0</v>
      </c>
      <c r="Q449" s="244">
        <f>ROUND(E449*P449,2)</f>
        <v>0</v>
      </c>
      <c r="R449" s="246"/>
      <c r="S449" s="246" t="s">
        <v>861</v>
      </c>
      <c r="T449" s="247" t="s">
        <v>294</v>
      </c>
      <c r="U449" s="220">
        <v>0</v>
      </c>
      <c r="V449" s="220">
        <f>ROUND(E449*U449,2)</f>
        <v>0</v>
      </c>
      <c r="W449" s="220"/>
      <c r="X449" s="220" t="s">
        <v>295</v>
      </c>
      <c r="Y449" s="220" t="s">
        <v>296</v>
      </c>
      <c r="Z449" s="210"/>
      <c r="AA449" s="210"/>
      <c r="AB449" s="210"/>
      <c r="AC449" s="210"/>
      <c r="AD449" s="210"/>
      <c r="AE449" s="210"/>
      <c r="AF449" s="210"/>
      <c r="AG449" s="210" t="s">
        <v>297</v>
      </c>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row>
    <row r="450" spans="1:60" outlineLevel="1" x14ac:dyDescent="0.2">
      <c r="A450" s="241">
        <v>77</v>
      </c>
      <c r="B450" s="242" t="s">
        <v>1033</v>
      </c>
      <c r="C450" s="254" t="s">
        <v>3609</v>
      </c>
      <c r="D450" s="243" t="s">
        <v>291</v>
      </c>
      <c r="E450" s="244">
        <v>1</v>
      </c>
      <c r="F450" s="245"/>
      <c r="G450" s="246">
        <f>ROUND(E450*F450,2)</f>
        <v>0</v>
      </c>
      <c r="H450" s="245"/>
      <c r="I450" s="246">
        <f>ROUND(E450*H450,2)</f>
        <v>0</v>
      </c>
      <c r="J450" s="245"/>
      <c r="K450" s="246">
        <f>ROUND(E450*J450,2)</f>
        <v>0</v>
      </c>
      <c r="L450" s="246">
        <v>21</v>
      </c>
      <c r="M450" s="246">
        <f>G450*(1+L450/100)</f>
        <v>0</v>
      </c>
      <c r="N450" s="244">
        <v>0</v>
      </c>
      <c r="O450" s="244">
        <f>ROUND(E450*N450,2)</f>
        <v>0</v>
      </c>
      <c r="P450" s="244">
        <v>0</v>
      </c>
      <c r="Q450" s="244">
        <f>ROUND(E450*P450,2)</f>
        <v>0</v>
      </c>
      <c r="R450" s="246"/>
      <c r="S450" s="246" t="s">
        <v>861</v>
      </c>
      <c r="T450" s="247" t="s">
        <v>294</v>
      </c>
      <c r="U450" s="220">
        <v>0</v>
      </c>
      <c r="V450" s="220">
        <f>ROUND(E450*U450,2)</f>
        <v>0</v>
      </c>
      <c r="W450" s="220"/>
      <c r="X450" s="220" t="s">
        <v>295</v>
      </c>
      <c r="Y450" s="220" t="s">
        <v>296</v>
      </c>
      <c r="Z450" s="210"/>
      <c r="AA450" s="210"/>
      <c r="AB450" s="210"/>
      <c r="AC450" s="210"/>
      <c r="AD450" s="210"/>
      <c r="AE450" s="210"/>
      <c r="AF450" s="210"/>
      <c r="AG450" s="210" t="s">
        <v>297</v>
      </c>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row>
    <row r="451" spans="1:60" ht="22.5" outlineLevel="1" x14ac:dyDescent="0.2">
      <c r="A451" s="241">
        <v>78</v>
      </c>
      <c r="B451" s="242" t="s">
        <v>1035</v>
      </c>
      <c r="C451" s="254" t="s">
        <v>3610</v>
      </c>
      <c r="D451" s="243" t="s">
        <v>291</v>
      </c>
      <c r="E451" s="244">
        <v>2</v>
      </c>
      <c r="F451" s="245"/>
      <c r="G451" s="246">
        <f>ROUND(E451*F451,2)</f>
        <v>0</v>
      </c>
      <c r="H451" s="245"/>
      <c r="I451" s="246">
        <f>ROUND(E451*H451,2)</f>
        <v>0</v>
      </c>
      <c r="J451" s="245"/>
      <c r="K451" s="246">
        <f>ROUND(E451*J451,2)</f>
        <v>0</v>
      </c>
      <c r="L451" s="246">
        <v>21</v>
      </c>
      <c r="M451" s="246">
        <f>G451*(1+L451/100)</f>
        <v>0</v>
      </c>
      <c r="N451" s="244">
        <v>0</v>
      </c>
      <c r="O451" s="244">
        <f>ROUND(E451*N451,2)</f>
        <v>0</v>
      </c>
      <c r="P451" s="244">
        <v>0</v>
      </c>
      <c r="Q451" s="244">
        <f>ROUND(E451*P451,2)</f>
        <v>0</v>
      </c>
      <c r="R451" s="246"/>
      <c r="S451" s="246" t="s">
        <v>861</v>
      </c>
      <c r="T451" s="247" t="s">
        <v>294</v>
      </c>
      <c r="U451" s="220">
        <v>0</v>
      </c>
      <c r="V451" s="220">
        <f>ROUND(E451*U451,2)</f>
        <v>0</v>
      </c>
      <c r="W451" s="220"/>
      <c r="X451" s="220" t="s">
        <v>295</v>
      </c>
      <c r="Y451" s="220" t="s">
        <v>296</v>
      </c>
      <c r="Z451" s="210"/>
      <c r="AA451" s="210"/>
      <c r="AB451" s="210"/>
      <c r="AC451" s="210"/>
      <c r="AD451" s="210"/>
      <c r="AE451" s="210"/>
      <c r="AF451" s="210"/>
      <c r="AG451" s="210" t="s">
        <v>297</v>
      </c>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row>
    <row r="452" spans="1:60" ht="22.5" outlineLevel="1" x14ac:dyDescent="0.2">
      <c r="A452" s="241">
        <v>79</v>
      </c>
      <c r="B452" s="242" t="s">
        <v>3611</v>
      </c>
      <c r="C452" s="254" t="s">
        <v>3610</v>
      </c>
      <c r="D452" s="243" t="s">
        <v>291</v>
      </c>
      <c r="E452" s="244">
        <v>1</v>
      </c>
      <c r="F452" s="245"/>
      <c r="G452" s="246">
        <f>ROUND(E452*F452,2)</f>
        <v>0</v>
      </c>
      <c r="H452" s="245"/>
      <c r="I452" s="246">
        <f>ROUND(E452*H452,2)</f>
        <v>0</v>
      </c>
      <c r="J452" s="245"/>
      <c r="K452" s="246">
        <f>ROUND(E452*J452,2)</f>
        <v>0</v>
      </c>
      <c r="L452" s="246">
        <v>21</v>
      </c>
      <c r="M452" s="246">
        <f>G452*(1+L452/100)</f>
        <v>0</v>
      </c>
      <c r="N452" s="244">
        <v>0</v>
      </c>
      <c r="O452" s="244">
        <f>ROUND(E452*N452,2)</f>
        <v>0</v>
      </c>
      <c r="P452" s="244">
        <v>0</v>
      </c>
      <c r="Q452" s="244">
        <f>ROUND(E452*P452,2)</f>
        <v>0</v>
      </c>
      <c r="R452" s="246"/>
      <c r="S452" s="246" t="s">
        <v>861</v>
      </c>
      <c r="T452" s="247" t="s">
        <v>294</v>
      </c>
      <c r="U452" s="220">
        <v>0</v>
      </c>
      <c r="V452" s="220">
        <f>ROUND(E452*U452,2)</f>
        <v>0</v>
      </c>
      <c r="W452" s="220"/>
      <c r="X452" s="220" t="s">
        <v>295</v>
      </c>
      <c r="Y452" s="220" t="s">
        <v>296</v>
      </c>
      <c r="Z452" s="210"/>
      <c r="AA452" s="210"/>
      <c r="AB452" s="210"/>
      <c r="AC452" s="210"/>
      <c r="AD452" s="210"/>
      <c r="AE452" s="210"/>
      <c r="AF452" s="210"/>
      <c r="AG452" s="210" t="s">
        <v>297</v>
      </c>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row>
    <row r="453" spans="1:60" ht="22.5" outlineLevel="1" x14ac:dyDescent="0.2">
      <c r="A453" s="241">
        <v>80</v>
      </c>
      <c r="B453" s="242" t="s">
        <v>1037</v>
      </c>
      <c r="C453" s="254" t="s">
        <v>3612</v>
      </c>
      <c r="D453" s="243" t="s">
        <v>291</v>
      </c>
      <c r="E453" s="244">
        <v>2</v>
      </c>
      <c r="F453" s="245"/>
      <c r="G453" s="246">
        <f>ROUND(E453*F453,2)</f>
        <v>0</v>
      </c>
      <c r="H453" s="245"/>
      <c r="I453" s="246">
        <f>ROUND(E453*H453,2)</f>
        <v>0</v>
      </c>
      <c r="J453" s="245"/>
      <c r="K453" s="246">
        <f>ROUND(E453*J453,2)</f>
        <v>0</v>
      </c>
      <c r="L453" s="246">
        <v>21</v>
      </c>
      <c r="M453" s="246">
        <f>G453*(1+L453/100)</f>
        <v>0</v>
      </c>
      <c r="N453" s="244">
        <v>0</v>
      </c>
      <c r="O453" s="244">
        <f>ROUND(E453*N453,2)</f>
        <v>0</v>
      </c>
      <c r="P453" s="244">
        <v>0</v>
      </c>
      <c r="Q453" s="244">
        <f>ROUND(E453*P453,2)</f>
        <v>0</v>
      </c>
      <c r="R453" s="246"/>
      <c r="S453" s="246" t="s">
        <v>861</v>
      </c>
      <c r="T453" s="247" t="s">
        <v>294</v>
      </c>
      <c r="U453" s="220">
        <v>0</v>
      </c>
      <c r="V453" s="220">
        <f>ROUND(E453*U453,2)</f>
        <v>0</v>
      </c>
      <c r="W453" s="220"/>
      <c r="X453" s="220" t="s">
        <v>295</v>
      </c>
      <c r="Y453" s="220" t="s">
        <v>296</v>
      </c>
      <c r="Z453" s="210"/>
      <c r="AA453" s="210"/>
      <c r="AB453" s="210"/>
      <c r="AC453" s="210"/>
      <c r="AD453" s="210"/>
      <c r="AE453" s="210"/>
      <c r="AF453" s="210"/>
      <c r="AG453" s="210" t="s">
        <v>297</v>
      </c>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row>
    <row r="454" spans="1:60" ht="22.5" outlineLevel="1" x14ac:dyDescent="0.2">
      <c r="A454" s="241">
        <v>81</v>
      </c>
      <c r="B454" s="242" t="s">
        <v>1045</v>
      </c>
      <c r="C454" s="254" t="s">
        <v>3613</v>
      </c>
      <c r="D454" s="243" t="s">
        <v>291</v>
      </c>
      <c r="E454" s="244">
        <v>1</v>
      </c>
      <c r="F454" s="245"/>
      <c r="G454" s="246">
        <f>ROUND(E454*F454,2)</f>
        <v>0</v>
      </c>
      <c r="H454" s="245"/>
      <c r="I454" s="246">
        <f>ROUND(E454*H454,2)</f>
        <v>0</v>
      </c>
      <c r="J454" s="245"/>
      <c r="K454" s="246">
        <f>ROUND(E454*J454,2)</f>
        <v>0</v>
      </c>
      <c r="L454" s="246">
        <v>21</v>
      </c>
      <c r="M454" s="246">
        <f>G454*(1+L454/100)</f>
        <v>0</v>
      </c>
      <c r="N454" s="244">
        <v>0</v>
      </c>
      <c r="O454" s="244">
        <f>ROUND(E454*N454,2)</f>
        <v>0</v>
      </c>
      <c r="P454" s="244">
        <v>0</v>
      </c>
      <c r="Q454" s="244">
        <f>ROUND(E454*P454,2)</f>
        <v>0</v>
      </c>
      <c r="R454" s="246"/>
      <c r="S454" s="246" t="s">
        <v>861</v>
      </c>
      <c r="T454" s="247" t="s">
        <v>294</v>
      </c>
      <c r="U454" s="220">
        <v>0</v>
      </c>
      <c r="V454" s="220">
        <f>ROUND(E454*U454,2)</f>
        <v>0</v>
      </c>
      <c r="W454" s="220"/>
      <c r="X454" s="220" t="s">
        <v>295</v>
      </c>
      <c r="Y454" s="220" t="s">
        <v>296</v>
      </c>
      <c r="Z454" s="210"/>
      <c r="AA454" s="210"/>
      <c r="AB454" s="210"/>
      <c r="AC454" s="210"/>
      <c r="AD454" s="210"/>
      <c r="AE454" s="210"/>
      <c r="AF454" s="210"/>
      <c r="AG454" s="210" t="s">
        <v>297</v>
      </c>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row>
    <row r="455" spans="1:60" ht="22.5" outlineLevel="1" x14ac:dyDescent="0.2">
      <c r="A455" s="241">
        <v>82</v>
      </c>
      <c r="B455" s="242" t="s">
        <v>1049</v>
      </c>
      <c r="C455" s="254" t="s">
        <v>3614</v>
      </c>
      <c r="D455" s="243" t="s">
        <v>291</v>
      </c>
      <c r="E455" s="244">
        <v>2</v>
      </c>
      <c r="F455" s="245"/>
      <c r="G455" s="246">
        <f>ROUND(E455*F455,2)</f>
        <v>0</v>
      </c>
      <c r="H455" s="245"/>
      <c r="I455" s="246">
        <f>ROUND(E455*H455,2)</f>
        <v>0</v>
      </c>
      <c r="J455" s="245"/>
      <c r="K455" s="246">
        <f>ROUND(E455*J455,2)</f>
        <v>0</v>
      </c>
      <c r="L455" s="246">
        <v>21</v>
      </c>
      <c r="M455" s="246">
        <f>G455*(1+L455/100)</f>
        <v>0</v>
      </c>
      <c r="N455" s="244">
        <v>0</v>
      </c>
      <c r="O455" s="244">
        <f>ROUND(E455*N455,2)</f>
        <v>0</v>
      </c>
      <c r="P455" s="244">
        <v>0</v>
      </c>
      <c r="Q455" s="244">
        <f>ROUND(E455*P455,2)</f>
        <v>0</v>
      </c>
      <c r="R455" s="246"/>
      <c r="S455" s="246" t="s">
        <v>861</v>
      </c>
      <c r="T455" s="247" t="s">
        <v>294</v>
      </c>
      <c r="U455" s="220">
        <v>0</v>
      </c>
      <c r="V455" s="220">
        <f>ROUND(E455*U455,2)</f>
        <v>0</v>
      </c>
      <c r="W455" s="220"/>
      <c r="X455" s="220" t="s">
        <v>295</v>
      </c>
      <c r="Y455" s="220" t="s">
        <v>296</v>
      </c>
      <c r="Z455" s="210"/>
      <c r="AA455" s="210"/>
      <c r="AB455" s="210"/>
      <c r="AC455" s="210"/>
      <c r="AD455" s="210"/>
      <c r="AE455" s="210"/>
      <c r="AF455" s="210"/>
      <c r="AG455" s="210" t="s">
        <v>297</v>
      </c>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row>
    <row r="456" spans="1:60" ht="22.5" outlineLevel="1" x14ac:dyDescent="0.2">
      <c r="A456" s="241">
        <v>83</v>
      </c>
      <c r="B456" s="242" t="s">
        <v>1051</v>
      </c>
      <c r="C456" s="254" t="s">
        <v>3615</v>
      </c>
      <c r="D456" s="243" t="s">
        <v>291</v>
      </c>
      <c r="E456" s="244">
        <v>1</v>
      </c>
      <c r="F456" s="245"/>
      <c r="G456" s="246">
        <f>ROUND(E456*F456,2)</f>
        <v>0</v>
      </c>
      <c r="H456" s="245"/>
      <c r="I456" s="246">
        <f>ROUND(E456*H456,2)</f>
        <v>0</v>
      </c>
      <c r="J456" s="245"/>
      <c r="K456" s="246">
        <f>ROUND(E456*J456,2)</f>
        <v>0</v>
      </c>
      <c r="L456" s="246">
        <v>21</v>
      </c>
      <c r="M456" s="246">
        <f>G456*(1+L456/100)</f>
        <v>0</v>
      </c>
      <c r="N456" s="244">
        <v>0</v>
      </c>
      <c r="O456" s="244">
        <f>ROUND(E456*N456,2)</f>
        <v>0</v>
      </c>
      <c r="P456" s="244">
        <v>0</v>
      </c>
      <c r="Q456" s="244">
        <f>ROUND(E456*P456,2)</f>
        <v>0</v>
      </c>
      <c r="R456" s="246"/>
      <c r="S456" s="246" t="s">
        <v>861</v>
      </c>
      <c r="T456" s="247" t="s">
        <v>294</v>
      </c>
      <c r="U456" s="220">
        <v>0</v>
      </c>
      <c r="V456" s="220">
        <f>ROUND(E456*U456,2)</f>
        <v>0</v>
      </c>
      <c r="W456" s="220"/>
      <c r="X456" s="220" t="s">
        <v>295</v>
      </c>
      <c r="Y456" s="220" t="s">
        <v>296</v>
      </c>
      <c r="Z456" s="210"/>
      <c r="AA456" s="210"/>
      <c r="AB456" s="210"/>
      <c r="AC456" s="210"/>
      <c r="AD456" s="210"/>
      <c r="AE456" s="210"/>
      <c r="AF456" s="210"/>
      <c r="AG456" s="210" t="s">
        <v>297</v>
      </c>
      <c r="AH456" s="210"/>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row>
    <row r="457" spans="1:60" ht="22.5" outlineLevel="1" x14ac:dyDescent="0.2">
      <c r="A457" s="241">
        <v>84</v>
      </c>
      <c r="B457" s="242" t="s">
        <v>1053</v>
      </c>
      <c r="C457" s="254" t="s">
        <v>3616</v>
      </c>
      <c r="D457" s="243" t="s">
        <v>291</v>
      </c>
      <c r="E457" s="244">
        <v>1</v>
      </c>
      <c r="F457" s="245"/>
      <c r="G457" s="246">
        <f>ROUND(E457*F457,2)</f>
        <v>0</v>
      </c>
      <c r="H457" s="245"/>
      <c r="I457" s="246">
        <f>ROUND(E457*H457,2)</f>
        <v>0</v>
      </c>
      <c r="J457" s="245"/>
      <c r="K457" s="246">
        <f>ROUND(E457*J457,2)</f>
        <v>0</v>
      </c>
      <c r="L457" s="246">
        <v>21</v>
      </c>
      <c r="M457" s="246">
        <f>G457*(1+L457/100)</f>
        <v>0</v>
      </c>
      <c r="N457" s="244">
        <v>0</v>
      </c>
      <c r="O457" s="244">
        <f>ROUND(E457*N457,2)</f>
        <v>0</v>
      </c>
      <c r="P457" s="244">
        <v>0</v>
      </c>
      <c r="Q457" s="244">
        <f>ROUND(E457*P457,2)</f>
        <v>0</v>
      </c>
      <c r="R457" s="246"/>
      <c r="S457" s="246" t="s">
        <v>861</v>
      </c>
      <c r="T457" s="247" t="s">
        <v>294</v>
      </c>
      <c r="U457" s="220">
        <v>0</v>
      </c>
      <c r="V457" s="220">
        <f>ROUND(E457*U457,2)</f>
        <v>0</v>
      </c>
      <c r="W457" s="220"/>
      <c r="X457" s="220" t="s">
        <v>295</v>
      </c>
      <c r="Y457" s="220" t="s">
        <v>296</v>
      </c>
      <c r="Z457" s="210"/>
      <c r="AA457" s="210"/>
      <c r="AB457" s="210"/>
      <c r="AC457" s="210"/>
      <c r="AD457" s="210"/>
      <c r="AE457" s="210"/>
      <c r="AF457" s="210"/>
      <c r="AG457" s="210" t="s">
        <v>297</v>
      </c>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row>
    <row r="458" spans="1:60" ht="22.5" outlineLevel="1" x14ac:dyDescent="0.2">
      <c r="A458" s="241">
        <v>85</v>
      </c>
      <c r="B458" s="242" t="s">
        <v>1055</v>
      </c>
      <c r="C458" s="254" t="s">
        <v>3617</v>
      </c>
      <c r="D458" s="243" t="s">
        <v>291</v>
      </c>
      <c r="E458" s="244">
        <v>2</v>
      </c>
      <c r="F458" s="245"/>
      <c r="G458" s="246">
        <f>ROUND(E458*F458,2)</f>
        <v>0</v>
      </c>
      <c r="H458" s="245"/>
      <c r="I458" s="246">
        <f>ROUND(E458*H458,2)</f>
        <v>0</v>
      </c>
      <c r="J458" s="245"/>
      <c r="K458" s="246">
        <f>ROUND(E458*J458,2)</f>
        <v>0</v>
      </c>
      <c r="L458" s="246">
        <v>21</v>
      </c>
      <c r="M458" s="246">
        <f>G458*(1+L458/100)</f>
        <v>0</v>
      </c>
      <c r="N458" s="244">
        <v>0</v>
      </c>
      <c r="O458" s="244">
        <f>ROUND(E458*N458,2)</f>
        <v>0</v>
      </c>
      <c r="P458" s="244">
        <v>0</v>
      </c>
      <c r="Q458" s="244">
        <f>ROUND(E458*P458,2)</f>
        <v>0</v>
      </c>
      <c r="R458" s="246"/>
      <c r="S458" s="246" t="s">
        <v>861</v>
      </c>
      <c r="T458" s="247" t="s">
        <v>294</v>
      </c>
      <c r="U458" s="220">
        <v>0</v>
      </c>
      <c r="V458" s="220">
        <f>ROUND(E458*U458,2)</f>
        <v>0</v>
      </c>
      <c r="W458" s="220"/>
      <c r="X458" s="220" t="s">
        <v>295</v>
      </c>
      <c r="Y458" s="220" t="s">
        <v>296</v>
      </c>
      <c r="Z458" s="210"/>
      <c r="AA458" s="210"/>
      <c r="AB458" s="210"/>
      <c r="AC458" s="210"/>
      <c r="AD458" s="210"/>
      <c r="AE458" s="210"/>
      <c r="AF458" s="210"/>
      <c r="AG458" s="210" t="s">
        <v>297</v>
      </c>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row>
    <row r="459" spans="1:60" outlineLevel="1" x14ac:dyDescent="0.2">
      <c r="A459" s="231">
        <v>86</v>
      </c>
      <c r="B459" s="232" t="s">
        <v>1065</v>
      </c>
      <c r="C459" s="250" t="s">
        <v>1066</v>
      </c>
      <c r="D459" s="233" t="s">
        <v>310</v>
      </c>
      <c r="E459" s="234">
        <v>12.625</v>
      </c>
      <c r="F459" s="235"/>
      <c r="G459" s="236">
        <f>ROUND(E459*F459,2)</f>
        <v>0</v>
      </c>
      <c r="H459" s="235"/>
      <c r="I459" s="236">
        <f>ROUND(E459*H459,2)</f>
        <v>0</v>
      </c>
      <c r="J459" s="235"/>
      <c r="K459" s="236">
        <f>ROUND(E459*J459,2)</f>
        <v>0</v>
      </c>
      <c r="L459" s="236">
        <v>21</v>
      </c>
      <c r="M459" s="236">
        <f>G459*(1+L459/100)</f>
        <v>0</v>
      </c>
      <c r="N459" s="234">
        <v>0</v>
      </c>
      <c r="O459" s="234">
        <f>ROUND(E459*N459,2)</f>
        <v>0</v>
      </c>
      <c r="P459" s="234">
        <v>0</v>
      </c>
      <c r="Q459" s="234">
        <f>ROUND(E459*P459,2)</f>
        <v>0</v>
      </c>
      <c r="R459" s="236"/>
      <c r="S459" s="236" t="s">
        <v>861</v>
      </c>
      <c r="T459" s="237" t="s">
        <v>294</v>
      </c>
      <c r="U459" s="220">
        <v>0</v>
      </c>
      <c r="V459" s="220">
        <f>ROUND(E459*U459,2)</f>
        <v>0</v>
      </c>
      <c r="W459" s="220"/>
      <c r="X459" s="220" t="s">
        <v>295</v>
      </c>
      <c r="Y459" s="220" t="s">
        <v>296</v>
      </c>
      <c r="Z459" s="210"/>
      <c r="AA459" s="210"/>
      <c r="AB459" s="210"/>
      <c r="AC459" s="210"/>
      <c r="AD459" s="210"/>
      <c r="AE459" s="210"/>
      <c r="AF459" s="210"/>
      <c r="AG459" s="210" t="s">
        <v>297</v>
      </c>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row>
    <row r="460" spans="1:60" outlineLevel="2" x14ac:dyDescent="0.2">
      <c r="A460" s="217"/>
      <c r="B460" s="218"/>
      <c r="C460" s="253" t="s">
        <v>3618</v>
      </c>
      <c r="D460" s="221"/>
      <c r="E460" s="222"/>
      <c r="F460" s="220"/>
      <c r="G460" s="220"/>
      <c r="H460" s="220"/>
      <c r="I460" s="220"/>
      <c r="J460" s="220"/>
      <c r="K460" s="220"/>
      <c r="L460" s="220"/>
      <c r="M460" s="220"/>
      <c r="N460" s="219"/>
      <c r="O460" s="219"/>
      <c r="P460" s="219"/>
      <c r="Q460" s="219"/>
      <c r="R460" s="220"/>
      <c r="S460" s="220"/>
      <c r="T460" s="220"/>
      <c r="U460" s="220"/>
      <c r="V460" s="220"/>
      <c r="W460" s="220"/>
      <c r="X460" s="220"/>
      <c r="Y460" s="220"/>
      <c r="Z460" s="210"/>
      <c r="AA460" s="210"/>
      <c r="AB460" s="210"/>
      <c r="AC460" s="210"/>
      <c r="AD460" s="210"/>
      <c r="AE460" s="210"/>
      <c r="AF460" s="210"/>
      <c r="AG460" s="210" t="s">
        <v>314</v>
      </c>
      <c r="AH460" s="210">
        <v>0</v>
      </c>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row>
    <row r="461" spans="1:60" outlineLevel="3" x14ac:dyDescent="0.2">
      <c r="A461" s="217"/>
      <c r="B461" s="218"/>
      <c r="C461" s="253" t="s">
        <v>3619</v>
      </c>
      <c r="D461" s="221"/>
      <c r="E461" s="222"/>
      <c r="F461" s="220"/>
      <c r="G461" s="220"/>
      <c r="H461" s="220"/>
      <c r="I461" s="220"/>
      <c r="J461" s="220"/>
      <c r="K461" s="220"/>
      <c r="L461" s="220"/>
      <c r="M461" s="220"/>
      <c r="N461" s="219"/>
      <c r="O461" s="219"/>
      <c r="P461" s="219"/>
      <c r="Q461" s="219"/>
      <c r="R461" s="220"/>
      <c r="S461" s="220"/>
      <c r="T461" s="220"/>
      <c r="U461" s="220"/>
      <c r="V461" s="220"/>
      <c r="W461" s="220"/>
      <c r="X461" s="220"/>
      <c r="Y461" s="220"/>
      <c r="Z461" s="210"/>
      <c r="AA461" s="210"/>
      <c r="AB461" s="210"/>
      <c r="AC461" s="210"/>
      <c r="AD461" s="210"/>
      <c r="AE461" s="210"/>
      <c r="AF461" s="210"/>
      <c r="AG461" s="210" t="s">
        <v>314</v>
      </c>
      <c r="AH461" s="210">
        <v>0</v>
      </c>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row>
    <row r="462" spans="1:60" outlineLevel="3" x14ac:dyDescent="0.2">
      <c r="A462" s="217"/>
      <c r="B462" s="218"/>
      <c r="C462" s="253" t="s">
        <v>3620</v>
      </c>
      <c r="D462" s="221"/>
      <c r="E462" s="222"/>
      <c r="F462" s="220"/>
      <c r="G462" s="220"/>
      <c r="H462" s="220"/>
      <c r="I462" s="220"/>
      <c r="J462" s="220"/>
      <c r="K462" s="220"/>
      <c r="L462" s="220"/>
      <c r="M462" s="220"/>
      <c r="N462" s="219"/>
      <c r="O462" s="219"/>
      <c r="P462" s="219"/>
      <c r="Q462" s="219"/>
      <c r="R462" s="220"/>
      <c r="S462" s="220"/>
      <c r="T462" s="220"/>
      <c r="U462" s="220"/>
      <c r="V462" s="220"/>
      <c r="W462" s="220"/>
      <c r="X462" s="220"/>
      <c r="Y462" s="220"/>
      <c r="Z462" s="210"/>
      <c r="AA462" s="210"/>
      <c r="AB462" s="210"/>
      <c r="AC462" s="210"/>
      <c r="AD462" s="210"/>
      <c r="AE462" s="210"/>
      <c r="AF462" s="210"/>
      <c r="AG462" s="210" t="s">
        <v>314</v>
      </c>
      <c r="AH462" s="210">
        <v>0</v>
      </c>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row>
    <row r="463" spans="1:60" outlineLevel="3" x14ac:dyDescent="0.2">
      <c r="A463" s="217"/>
      <c r="B463" s="218"/>
      <c r="C463" s="253" t="s">
        <v>3621</v>
      </c>
      <c r="D463" s="221"/>
      <c r="E463" s="222"/>
      <c r="F463" s="220"/>
      <c r="G463" s="220"/>
      <c r="H463" s="220"/>
      <c r="I463" s="220"/>
      <c r="J463" s="220"/>
      <c r="K463" s="220"/>
      <c r="L463" s="220"/>
      <c r="M463" s="220"/>
      <c r="N463" s="219"/>
      <c r="O463" s="219"/>
      <c r="P463" s="219"/>
      <c r="Q463" s="219"/>
      <c r="R463" s="220"/>
      <c r="S463" s="220"/>
      <c r="T463" s="220"/>
      <c r="U463" s="220"/>
      <c r="V463" s="220"/>
      <c r="W463" s="220"/>
      <c r="X463" s="220"/>
      <c r="Y463" s="220"/>
      <c r="Z463" s="210"/>
      <c r="AA463" s="210"/>
      <c r="AB463" s="210"/>
      <c r="AC463" s="210"/>
      <c r="AD463" s="210"/>
      <c r="AE463" s="210"/>
      <c r="AF463" s="210"/>
      <c r="AG463" s="210" t="s">
        <v>314</v>
      </c>
      <c r="AH463" s="210">
        <v>0</v>
      </c>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row>
    <row r="464" spans="1:60" outlineLevel="3" x14ac:dyDescent="0.2">
      <c r="A464" s="217"/>
      <c r="B464" s="218"/>
      <c r="C464" s="253" t="s">
        <v>3622</v>
      </c>
      <c r="D464" s="221"/>
      <c r="E464" s="222">
        <v>12.63</v>
      </c>
      <c r="F464" s="220"/>
      <c r="G464" s="220"/>
      <c r="H464" s="220"/>
      <c r="I464" s="220"/>
      <c r="J464" s="220"/>
      <c r="K464" s="220"/>
      <c r="L464" s="220"/>
      <c r="M464" s="220"/>
      <c r="N464" s="219"/>
      <c r="O464" s="219"/>
      <c r="P464" s="219"/>
      <c r="Q464" s="219"/>
      <c r="R464" s="220"/>
      <c r="S464" s="220"/>
      <c r="T464" s="220"/>
      <c r="U464" s="220"/>
      <c r="V464" s="220"/>
      <c r="W464" s="220"/>
      <c r="X464" s="220"/>
      <c r="Y464" s="220"/>
      <c r="Z464" s="210"/>
      <c r="AA464" s="210"/>
      <c r="AB464" s="210"/>
      <c r="AC464" s="210"/>
      <c r="AD464" s="210"/>
      <c r="AE464" s="210"/>
      <c r="AF464" s="210"/>
      <c r="AG464" s="210" t="s">
        <v>314</v>
      </c>
      <c r="AH464" s="210">
        <v>0</v>
      </c>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row>
    <row r="465" spans="1:60" x14ac:dyDescent="0.2">
      <c r="A465" s="224" t="s">
        <v>287</v>
      </c>
      <c r="B465" s="225" t="s">
        <v>182</v>
      </c>
      <c r="C465" s="249" t="s">
        <v>183</v>
      </c>
      <c r="D465" s="226"/>
      <c r="E465" s="227"/>
      <c r="F465" s="228"/>
      <c r="G465" s="228">
        <f>SUMIF(AG466:AG475,"&lt;&gt;NOR",G466:G475)</f>
        <v>0</v>
      </c>
      <c r="H465" s="228"/>
      <c r="I465" s="228">
        <f>SUM(I466:I475)</f>
        <v>0</v>
      </c>
      <c r="J465" s="228"/>
      <c r="K465" s="228">
        <f>SUM(K466:K475)</f>
        <v>0</v>
      </c>
      <c r="L465" s="228"/>
      <c r="M465" s="228">
        <f>SUM(M466:M475)</f>
        <v>0</v>
      </c>
      <c r="N465" s="227"/>
      <c r="O465" s="227">
        <f>SUM(O466:O475)</f>
        <v>2.27</v>
      </c>
      <c r="P465" s="227"/>
      <c r="Q465" s="227">
        <f>SUM(Q466:Q475)</f>
        <v>0</v>
      </c>
      <c r="R465" s="228"/>
      <c r="S465" s="228"/>
      <c r="T465" s="229"/>
      <c r="U465" s="223"/>
      <c r="V465" s="223">
        <f>SUM(V466:V475)</f>
        <v>2.86</v>
      </c>
      <c r="W465" s="223"/>
      <c r="X465" s="223"/>
      <c r="Y465" s="223"/>
      <c r="AG465" t="s">
        <v>288</v>
      </c>
    </row>
    <row r="466" spans="1:60" ht="22.5" outlineLevel="1" x14ac:dyDescent="0.2">
      <c r="A466" s="231">
        <v>87</v>
      </c>
      <c r="B466" s="232" t="s">
        <v>3623</v>
      </c>
      <c r="C466" s="250" t="s">
        <v>3624</v>
      </c>
      <c r="D466" s="233" t="s">
        <v>335</v>
      </c>
      <c r="E466" s="234">
        <v>10.5</v>
      </c>
      <c r="F466" s="235"/>
      <c r="G466" s="236">
        <f>ROUND(E466*F466,2)</f>
        <v>0</v>
      </c>
      <c r="H466" s="235"/>
      <c r="I466" s="236">
        <f>ROUND(E466*H466,2)</f>
        <v>0</v>
      </c>
      <c r="J466" s="235"/>
      <c r="K466" s="236">
        <f>ROUND(E466*J466,2)</f>
        <v>0</v>
      </c>
      <c r="L466" s="236">
        <v>21</v>
      </c>
      <c r="M466" s="236">
        <f>G466*(1+L466/100)</f>
        <v>0</v>
      </c>
      <c r="N466" s="234">
        <v>0.188</v>
      </c>
      <c r="O466" s="234">
        <f>ROUND(E466*N466,2)</f>
        <v>1.97</v>
      </c>
      <c r="P466" s="234">
        <v>0</v>
      </c>
      <c r="Q466" s="234">
        <f>ROUND(E466*P466,2)</f>
        <v>0</v>
      </c>
      <c r="R466" s="236" t="s">
        <v>311</v>
      </c>
      <c r="S466" s="236" t="s">
        <v>293</v>
      </c>
      <c r="T466" s="237" t="s">
        <v>294</v>
      </c>
      <c r="U466" s="220">
        <v>0.27200000000000002</v>
      </c>
      <c r="V466" s="220">
        <f>ROUND(E466*U466,2)</f>
        <v>2.86</v>
      </c>
      <c r="W466" s="220"/>
      <c r="X466" s="220" t="s">
        <v>295</v>
      </c>
      <c r="Y466" s="220" t="s">
        <v>296</v>
      </c>
      <c r="Z466" s="210"/>
      <c r="AA466" s="210"/>
      <c r="AB466" s="210"/>
      <c r="AC466" s="210"/>
      <c r="AD466" s="210"/>
      <c r="AE466" s="210"/>
      <c r="AF466" s="210"/>
      <c r="AG466" s="210" t="s">
        <v>297</v>
      </c>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row>
    <row r="467" spans="1:60" outlineLevel="2" x14ac:dyDescent="0.2">
      <c r="A467" s="217"/>
      <c r="B467" s="218"/>
      <c r="C467" s="251" t="s">
        <v>2272</v>
      </c>
      <c r="D467" s="239"/>
      <c r="E467" s="239"/>
      <c r="F467" s="239"/>
      <c r="G467" s="239"/>
      <c r="H467" s="220"/>
      <c r="I467" s="220"/>
      <c r="J467" s="220"/>
      <c r="K467" s="220"/>
      <c r="L467" s="220"/>
      <c r="M467" s="220"/>
      <c r="N467" s="219"/>
      <c r="O467" s="219"/>
      <c r="P467" s="219"/>
      <c r="Q467" s="219"/>
      <c r="R467" s="220"/>
      <c r="S467" s="220"/>
      <c r="T467" s="220"/>
      <c r="U467" s="220"/>
      <c r="V467" s="220"/>
      <c r="W467" s="220"/>
      <c r="X467" s="220"/>
      <c r="Y467" s="220"/>
      <c r="Z467" s="210"/>
      <c r="AA467" s="210"/>
      <c r="AB467" s="210"/>
      <c r="AC467" s="210"/>
      <c r="AD467" s="210"/>
      <c r="AE467" s="210"/>
      <c r="AF467" s="210"/>
      <c r="AG467" s="210" t="s">
        <v>299</v>
      </c>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row>
    <row r="468" spans="1:60" outlineLevel="2" x14ac:dyDescent="0.2">
      <c r="A468" s="217"/>
      <c r="B468" s="218"/>
      <c r="C468" s="252" t="s">
        <v>2272</v>
      </c>
      <c r="D468" s="240"/>
      <c r="E468" s="240"/>
      <c r="F468" s="240"/>
      <c r="G468" s="240"/>
      <c r="H468" s="220"/>
      <c r="I468" s="220"/>
      <c r="J468" s="220"/>
      <c r="K468" s="220"/>
      <c r="L468" s="220"/>
      <c r="M468" s="220"/>
      <c r="N468" s="219"/>
      <c r="O468" s="219"/>
      <c r="P468" s="219"/>
      <c r="Q468" s="219"/>
      <c r="R468" s="220"/>
      <c r="S468" s="220"/>
      <c r="T468" s="220"/>
      <c r="U468" s="220"/>
      <c r="V468" s="220"/>
      <c r="W468" s="220"/>
      <c r="X468" s="220"/>
      <c r="Y468" s="220"/>
      <c r="Z468" s="210"/>
      <c r="AA468" s="210"/>
      <c r="AB468" s="210"/>
      <c r="AC468" s="210"/>
      <c r="AD468" s="210"/>
      <c r="AE468" s="210"/>
      <c r="AF468" s="210"/>
      <c r="AG468" s="210" t="s">
        <v>300</v>
      </c>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row>
    <row r="469" spans="1:60" outlineLevel="3" x14ac:dyDescent="0.2">
      <c r="A469" s="217"/>
      <c r="B469" s="218"/>
      <c r="C469" s="252" t="s">
        <v>2272</v>
      </c>
      <c r="D469" s="240"/>
      <c r="E469" s="240"/>
      <c r="F469" s="240"/>
      <c r="G469" s="240"/>
      <c r="H469" s="220"/>
      <c r="I469" s="220"/>
      <c r="J469" s="220"/>
      <c r="K469" s="220"/>
      <c r="L469" s="220"/>
      <c r="M469" s="220"/>
      <c r="N469" s="219"/>
      <c r="O469" s="219"/>
      <c r="P469" s="219"/>
      <c r="Q469" s="219"/>
      <c r="R469" s="220"/>
      <c r="S469" s="220"/>
      <c r="T469" s="220"/>
      <c r="U469" s="220"/>
      <c r="V469" s="220"/>
      <c r="W469" s="220"/>
      <c r="X469" s="220"/>
      <c r="Y469" s="220"/>
      <c r="Z469" s="210"/>
      <c r="AA469" s="210"/>
      <c r="AB469" s="210"/>
      <c r="AC469" s="210"/>
      <c r="AD469" s="210"/>
      <c r="AE469" s="210"/>
      <c r="AF469" s="210"/>
      <c r="AG469" s="210" t="s">
        <v>300</v>
      </c>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row>
    <row r="470" spans="1:60" outlineLevel="2" x14ac:dyDescent="0.2">
      <c r="A470" s="217"/>
      <c r="B470" s="218"/>
      <c r="C470" s="253" t="s">
        <v>509</v>
      </c>
      <c r="D470" s="221"/>
      <c r="E470" s="222"/>
      <c r="F470" s="220"/>
      <c r="G470" s="220"/>
      <c r="H470" s="220"/>
      <c r="I470" s="220"/>
      <c r="J470" s="220"/>
      <c r="K470" s="220"/>
      <c r="L470" s="220"/>
      <c r="M470" s="220"/>
      <c r="N470" s="219"/>
      <c r="O470" s="219"/>
      <c r="P470" s="219"/>
      <c r="Q470" s="219"/>
      <c r="R470" s="220"/>
      <c r="S470" s="220"/>
      <c r="T470" s="220"/>
      <c r="U470" s="220"/>
      <c r="V470" s="220"/>
      <c r="W470" s="220"/>
      <c r="X470" s="220"/>
      <c r="Y470" s="220"/>
      <c r="Z470" s="210"/>
      <c r="AA470" s="210"/>
      <c r="AB470" s="210"/>
      <c r="AC470" s="210"/>
      <c r="AD470" s="210"/>
      <c r="AE470" s="210"/>
      <c r="AF470" s="210"/>
      <c r="AG470" s="210" t="s">
        <v>314</v>
      </c>
      <c r="AH470" s="210">
        <v>0</v>
      </c>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row>
    <row r="471" spans="1:60" outlineLevel="3" x14ac:dyDescent="0.2">
      <c r="A471" s="217"/>
      <c r="B471" s="218"/>
      <c r="C471" s="253" t="s">
        <v>510</v>
      </c>
      <c r="D471" s="221"/>
      <c r="E471" s="222">
        <v>10.5</v>
      </c>
      <c r="F471" s="220"/>
      <c r="G471" s="220"/>
      <c r="H471" s="220"/>
      <c r="I471" s="220"/>
      <c r="J471" s="220"/>
      <c r="K471" s="220"/>
      <c r="L471" s="220"/>
      <c r="M471" s="220"/>
      <c r="N471" s="219"/>
      <c r="O471" s="219"/>
      <c r="P471" s="219"/>
      <c r="Q471" s="219"/>
      <c r="R471" s="220"/>
      <c r="S471" s="220"/>
      <c r="T471" s="220"/>
      <c r="U471" s="220"/>
      <c r="V471" s="220"/>
      <c r="W471" s="220"/>
      <c r="X471" s="220"/>
      <c r="Y471" s="220"/>
      <c r="Z471" s="210"/>
      <c r="AA471" s="210"/>
      <c r="AB471" s="210"/>
      <c r="AC471" s="210"/>
      <c r="AD471" s="210"/>
      <c r="AE471" s="210"/>
      <c r="AF471" s="210"/>
      <c r="AG471" s="210" t="s">
        <v>314</v>
      </c>
      <c r="AH471" s="210">
        <v>0</v>
      </c>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row>
    <row r="472" spans="1:60" outlineLevel="1" x14ac:dyDescent="0.2">
      <c r="A472" s="231">
        <v>88</v>
      </c>
      <c r="B472" s="232" t="s">
        <v>3625</v>
      </c>
      <c r="C472" s="250" t="s">
        <v>3626</v>
      </c>
      <c r="D472" s="233" t="s">
        <v>291</v>
      </c>
      <c r="E472" s="234">
        <v>11.025</v>
      </c>
      <c r="F472" s="235"/>
      <c r="G472" s="236">
        <f>ROUND(E472*F472,2)</f>
        <v>0</v>
      </c>
      <c r="H472" s="235"/>
      <c r="I472" s="236">
        <f>ROUND(E472*H472,2)</f>
        <v>0</v>
      </c>
      <c r="J472" s="235"/>
      <c r="K472" s="236">
        <f>ROUND(E472*J472,2)</f>
        <v>0</v>
      </c>
      <c r="L472" s="236">
        <v>21</v>
      </c>
      <c r="M472" s="236">
        <f>G472*(1+L472/100)</f>
        <v>0</v>
      </c>
      <c r="N472" s="234">
        <v>2.7E-2</v>
      </c>
      <c r="O472" s="234">
        <f>ROUND(E472*N472,2)</f>
        <v>0.3</v>
      </c>
      <c r="P472" s="234">
        <v>0</v>
      </c>
      <c r="Q472" s="234">
        <f>ROUND(E472*P472,2)</f>
        <v>0</v>
      </c>
      <c r="R472" s="236" t="s">
        <v>663</v>
      </c>
      <c r="S472" s="236" t="s">
        <v>293</v>
      </c>
      <c r="T472" s="237" t="s">
        <v>294</v>
      </c>
      <c r="U472" s="220">
        <v>0</v>
      </c>
      <c r="V472" s="220">
        <f>ROUND(E472*U472,2)</f>
        <v>0</v>
      </c>
      <c r="W472" s="220"/>
      <c r="X472" s="220" t="s">
        <v>664</v>
      </c>
      <c r="Y472" s="220" t="s">
        <v>296</v>
      </c>
      <c r="Z472" s="210"/>
      <c r="AA472" s="210"/>
      <c r="AB472" s="210"/>
      <c r="AC472" s="210"/>
      <c r="AD472" s="210"/>
      <c r="AE472" s="210"/>
      <c r="AF472" s="210"/>
      <c r="AG472" s="210" t="s">
        <v>665</v>
      </c>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row>
    <row r="473" spans="1:60" outlineLevel="2" x14ac:dyDescent="0.2">
      <c r="A473" s="217"/>
      <c r="B473" s="218"/>
      <c r="C473" s="253" t="s">
        <v>509</v>
      </c>
      <c r="D473" s="221"/>
      <c r="E473" s="222"/>
      <c r="F473" s="220"/>
      <c r="G473" s="220"/>
      <c r="H473" s="220"/>
      <c r="I473" s="220"/>
      <c r="J473" s="220"/>
      <c r="K473" s="220"/>
      <c r="L473" s="220"/>
      <c r="M473" s="220"/>
      <c r="N473" s="219"/>
      <c r="O473" s="219"/>
      <c r="P473" s="219"/>
      <c r="Q473" s="219"/>
      <c r="R473" s="220"/>
      <c r="S473" s="220"/>
      <c r="T473" s="220"/>
      <c r="U473" s="220"/>
      <c r="V473" s="220"/>
      <c r="W473" s="220"/>
      <c r="X473" s="220"/>
      <c r="Y473" s="220"/>
      <c r="Z473" s="210"/>
      <c r="AA473" s="210"/>
      <c r="AB473" s="210"/>
      <c r="AC473" s="210"/>
      <c r="AD473" s="210"/>
      <c r="AE473" s="210"/>
      <c r="AF473" s="210"/>
      <c r="AG473" s="210" t="s">
        <v>314</v>
      </c>
      <c r="AH473" s="210">
        <v>0</v>
      </c>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row>
    <row r="474" spans="1:60" outlineLevel="3" x14ac:dyDescent="0.2">
      <c r="A474" s="217"/>
      <c r="B474" s="218"/>
      <c r="C474" s="253" t="s">
        <v>1577</v>
      </c>
      <c r="D474" s="221"/>
      <c r="E474" s="222"/>
      <c r="F474" s="220"/>
      <c r="G474" s="220"/>
      <c r="H474" s="220"/>
      <c r="I474" s="220"/>
      <c r="J474" s="220"/>
      <c r="K474" s="220"/>
      <c r="L474" s="220"/>
      <c r="M474" s="220"/>
      <c r="N474" s="219"/>
      <c r="O474" s="219"/>
      <c r="P474" s="219"/>
      <c r="Q474" s="219"/>
      <c r="R474" s="220"/>
      <c r="S474" s="220"/>
      <c r="T474" s="220"/>
      <c r="U474" s="220"/>
      <c r="V474" s="220"/>
      <c r="W474" s="220"/>
      <c r="X474" s="220"/>
      <c r="Y474" s="220"/>
      <c r="Z474" s="210"/>
      <c r="AA474" s="210"/>
      <c r="AB474" s="210"/>
      <c r="AC474" s="210"/>
      <c r="AD474" s="210"/>
      <c r="AE474" s="210"/>
      <c r="AF474" s="210"/>
      <c r="AG474" s="210" t="s">
        <v>314</v>
      </c>
      <c r="AH474" s="210">
        <v>0</v>
      </c>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row>
    <row r="475" spans="1:60" outlineLevel="3" x14ac:dyDescent="0.2">
      <c r="A475" s="217"/>
      <c r="B475" s="218"/>
      <c r="C475" s="253" t="s">
        <v>3627</v>
      </c>
      <c r="D475" s="221"/>
      <c r="E475" s="222">
        <v>11.03</v>
      </c>
      <c r="F475" s="220"/>
      <c r="G475" s="220"/>
      <c r="H475" s="220"/>
      <c r="I475" s="220"/>
      <c r="J475" s="220"/>
      <c r="K475" s="220"/>
      <c r="L475" s="220"/>
      <c r="M475" s="220"/>
      <c r="N475" s="219"/>
      <c r="O475" s="219"/>
      <c r="P475" s="219"/>
      <c r="Q475" s="219"/>
      <c r="R475" s="220"/>
      <c r="S475" s="220"/>
      <c r="T475" s="220"/>
      <c r="U475" s="220"/>
      <c r="V475" s="220"/>
      <c r="W475" s="220"/>
      <c r="X475" s="220"/>
      <c r="Y475" s="220"/>
      <c r="Z475" s="210"/>
      <c r="AA475" s="210"/>
      <c r="AB475" s="210"/>
      <c r="AC475" s="210"/>
      <c r="AD475" s="210"/>
      <c r="AE475" s="210"/>
      <c r="AF475" s="210"/>
      <c r="AG475" s="210" t="s">
        <v>314</v>
      </c>
      <c r="AH475" s="210">
        <v>0</v>
      </c>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row>
    <row r="476" spans="1:60" x14ac:dyDescent="0.2">
      <c r="A476" s="224" t="s">
        <v>287</v>
      </c>
      <c r="B476" s="225" t="s">
        <v>184</v>
      </c>
      <c r="C476" s="249" t="s">
        <v>185</v>
      </c>
      <c r="D476" s="226"/>
      <c r="E476" s="227"/>
      <c r="F476" s="228"/>
      <c r="G476" s="228">
        <f>SUMIF(AG477:AG504,"&lt;&gt;NOR",G477:G504)</f>
        <v>0</v>
      </c>
      <c r="H476" s="228"/>
      <c r="I476" s="228">
        <f>SUM(I477:I504)</f>
        <v>0</v>
      </c>
      <c r="J476" s="228"/>
      <c r="K476" s="228">
        <f>SUM(K477:K504)</f>
        <v>0</v>
      </c>
      <c r="L476" s="228"/>
      <c r="M476" s="228">
        <f>SUM(M477:M504)</f>
        <v>0</v>
      </c>
      <c r="N476" s="227"/>
      <c r="O476" s="227">
        <f>SUM(O477:O504)</f>
        <v>6.4</v>
      </c>
      <c r="P476" s="227"/>
      <c r="Q476" s="227">
        <f>SUM(Q477:Q504)</f>
        <v>0</v>
      </c>
      <c r="R476" s="228"/>
      <c r="S476" s="228"/>
      <c r="T476" s="229"/>
      <c r="U476" s="223"/>
      <c r="V476" s="223">
        <f>SUM(V477:V504)</f>
        <v>159.79999999999998</v>
      </c>
      <c r="W476" s="223"/>
      <c r="X476" s="223"/>
      <c r="Y476" s="223"/>
      <c r="AG476" t="s">
        <v>288</v>
      </c>
    </row>
    <row r="477" spans="1:60" ht="22.5" outlineLevel="1" x14ac:dyDescent="0.2">
      <c r="A477" s="231">
        <v>89</v>
      </c>
      <c r="B477" s="232" t="s">
        <v>1086</v>
      </c>
      <c r="C477" s="250" t="s">
        <v>1087</v>
      </c>
      <c r="D477" s="233" t="s">
        <v>310</v>
      </c>
      <c r="E477" s="234">
        <v>245</v>
      </c>
      <c r="F477" s="235"/>
      <c r="G477" s="236">
        <f>ROUND(E477*F477,2)</f>
        <v>0</v>
      </c>
      <c r="H477" s="235"/>
      <c r="I477" s="236">
        <f>ROUND(E477*H477,2)</f>
        <v>0</v>
      </c>
      <c r="J477" s="235"/>
      <c r="K477" s="236">
        <f>ROUND(E477*J477,2)</f>
        <v>0</v>
      </c>
      <c r="L477" s="236">
        <v>21</v>
      </c>
      <c r="M477" s="236">
        <f>G477*(1+L477/100)</f>
        <v>0</v>
      </c>
      <c r="N477" s="234">
        <v>1.8380000000000001E-2</v>
      </c>
      <c r="O477" s="234">
        <f>ROUND(E477*N477,2)</f>
        <v>4.5</v>
      </c>
      <c r="P477" s="234">
        <v>0</v>
      </c>
      <c r="Q477" s="234">
        <f>ROUND(E477*P477,2)</f>
        <v>0</v>
      </c>
      <c r="R477" s="236" t="s">
        <v>1088</v>
      </c>
      <c r="S477" s="236" t="s">
        <v>293</v>
      </c>
      <c r="T477" s="237" t="s">
        <v>294</v>
      </c>
      <c r="U477" s="220">
        <v>0.14399999999999999</v>
      </c>
      <c r="V477" s="220">
        <f>ROUND(E477*U477,2)</f>
        <v>35.28</v>
      </c>
      <c r="W477" s="220"/>
      <c r="X477" s="220" t="s">
        <v>295</v>
      </c>
      <c r="Y477" s="220" t="s">
        <v>296</v>
      </c>
      <c r="Z477" s="210"/>
      <c r="AA477" s="210"/>
      <c r="AB477" s="210"/>
      <c r="AC477" s="210"/>
      <c r="AD477" s="210"/>
      <c r="AE477" s="210"/>
      <c r="AF477" s="210"/>
      <c r="AG477" s="210" t="s">
        <v>297</v>
      </c>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row>
    <row r="478" spans="1:60" outlineLevel="2" x14ac:dyDescent="0.2">
      <c r="A478" s="217"/>
      <c r="B478" s="218"/>
      <c r="C478" s="251" t="s">
        <v>1089</v>
      </c>
      <c r="D478" s="239"/>
      <c r="E478" s="239"/>
      <c r="F478" s="239"/>
      <c r="G478" s="239"/>
      <c r="H478" s="220"/>
      <c r="I478" s="220"/>
      <c r="J478" s="220"/>
      <c r="K478" s="220"/>
      <c r="L478" s="220"/>
      <c r="M478" s="220"/>
      <c r="N478" s="219"/>
      <c r="O478" s="219"/>
      <c r="P478" s="219"/>
      <c r="Q478" s="219"/>
      <c r="R478" s="220"/>
      <c r="S478" s="220"/>
      <c r="T478" s="220"/>
      <c r="U478" s="220"/>
      <c r="V478" s="220"/>
      <c r="W478" s="220"/>
      <c r="X478" s="220"/>
      <c r="Y478" s="220"/>
      <c r="Z478" s="210"/>
      <c r="AA478" s="210"/>
      <c r="AB478" s="210"/>
      <c r="AC478" s="210"/>
      <c r="AD478" s="210"/>
      <c r="AE478" s="210"/>
      <c r="AF478" s="210"/>
      <c r="AG478" s="210" t="s">
        <v>299</v>
      </c>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row>
    <row r="479" spans="1:60" outlineLevel="2" x14ac:dyDescent="0.2">
      <c r="A479" s="217"/>
      <c r="B479" s="218"/>
      <c r="C479" s="252" t="s">
        <v>1089</v>
      </c>
      <c r="D479" s="240"/>
      <c r="E479" s="240"/>
      <c r="F479" s="240"/>
      <c r="G479" s="240"/>
      <c r="H479" s="220"/>
      <c r="I479" s="220"/>
      <c r="J479" s="220"/>
      <c r="K479" s="220"/>
      <c r="L479" s="220"/>
      <c r="M479" s="220"/>
      <c r="N479" s="219"/>
      <c r="O479" s="219"/>
      <c r="P479" s="219"/>
      <c r="Q479" s="219"/>
      <c r="R479" s="220"/>
      <c r="S479" s="220"/>
      <c r="T479" s="220"/>
      <c r="U479" s="220"/>
      <c r="V479" s="220"/>
      <c r="W479" s="220"/>
      <c r="X479" s="220"/>
      <c r="Y479" s="220"/>
      <c r="Z479" s="210"/>
      <c r="AA479" s="210"/>
      <c r="AB479" s="210"/>
      <c r="AC479" s="210"/>
      <c r="AD479" s="210"/>
      <c r="AE479" s="210"/>
      <c r="AF479" s="210"/>
      <c r="AG479" s="210" t="s">
        <v>300</v>
      </c>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row>
    <row r="480" spans="1:60" outlineLevel="3" x14ac:dyDescent="0.2">
      <c r="A480" s="217"/>
      <c r="B480" s="218"/>
      <c r="C480" s="252" t="s">
        <v>1089</v>
      </c>
      <c r="D480" s="240"/>
      <c r="E480" s="240"/>
      <c r="F480" s="240"/>
      <c r="G480" s="240"/>
      <c r="H480" s="220"/>
      <c r="I480" s="220"/>
      <c r="J480" s="220"/>
      <c r="K480" s="220"/>
      <c r="L480" s="220"/>
      <c r="M480" s="220"/>
      <c r="N480" s="219"/>
      <c r="O480" s="219"/>
      <c r="P480" s="219"/>
      <c r="Q480" s="219"/>
      <c r="R480" s="220"/>
      <c r="S480" s="220"/>
      <c r="T480" s="220"/>
      <c r="U480" s="220"/>
      <c r="V480" s="220"/>
      <c r="W480" s="220"/>
      <c r="X480" s="220"/>
      <c r="Y480" s="220"/>
      <c r="Z480" s="210"/>
      <c r="AA480" s="210"/>
      <c r="AB480" s="210"/>
      <c r="AC480" s="210"/>
      <c r="AD480" s="210"/>
      <c r="AE480" s="210"/>
      <c r="AF480" s="210"/>
      <c r="AG480" s="210" t="s">
        <v>300</v>
      </c>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row>
    <row r="481" spans="1:60" outlineLevel="2" x14ac:dyDescent="0.2">
      <c r="A481" s="217"/>
      <c r="B481" s="218"/>
      <c r="C481" s="253" t="s">
        <v>3628</v>
      </c>
      <c r="D481" s="221"/>
      <c r="E481" s="222"/>
      <c r="F481" s="220"/>
      <c r="G481" s="220"/>
      <c r="H481" s="220"/>
      <c r="I481" s="220"/>
      <c r="J481" s="220"/>
      <c r="K481" s="220"/>
      <c r="L481" s="220"/>
      <c r="M481" s="220"/>
      <c r="N481" s="219"/>
      <c r="O481" s="219"/>
      <c r="P481" s="219"/>
      <c r="Q481" s="219"/>
      <c r="R481" s="220"/>
      <c r="S481" s="220"/>
      <c r="T481" s="220"/>
      <c r="U481" s="220"/>
      <c r="V481" s="220"/>
      <c r="W481" s="220"/>
      <c r="X481" s="220"/>
      <c r="Y481" s="220"/>
      <c r="Z481" s="210"/>
      <c r="AA481" s="210"/>
      <c r="AB481" s="210"/>
      <c r="AC481" s="210"/>
      <c r="AD481" s="210"/>
      <c r="AE481" s="210"/>
      <c r="AF481" s="210"/>
      <c r="AG481" s="210" t="s">
        <v>314</v>
      </c>
      <c r="AH481" s="210">
        <v>0</v>
      </c>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row>
    <row r="482" spans="1:60" outlineLevel="3" x14ac:dyDescent="0.2">
      <c r="A482" s="217"/>
      <c r="B482" s="218"/>
      <c r="C482" s="253" t="s">
        <v>3629</v>
      </c>
      <c r="D482" s="221"/>
      <c r="E482" s="222">
        <v>245</v>
      </c>
      <c r="F482" s="220"/>
      <c r="G482" s="220"/>
      <c r="H482" s="220"/>
      <c r="I482" s="220"/>
      <c r="J482" s="220"/>
      <c r="K482" s="220"/>
      <c r="L482" s="220"/>
      <c r="M482" s="220"/>
      <c r="N482" s="219"/>
      <c r="O482" s="219"/>
      <c r="P482" s="219"/>
      <c r="Q482" s="219"/>
      <c r="R482" s="220"/>
      <c r="S482" s="220"/>
      <c r="T482" s="220"/>
      <c r="U482" s="220"/>
      <c r="V482" s="220"/>
      <c r="W482" s="220"/>
      <c r="X482" s="220"/>
      <c r="Y482" s="220"/>
      <c r="Z482" s="210"/>
      <c r="AA482" s="210"/>
      <c r="AB482" s="210"/>
      <c r="AC482" s="210"/>
      <c r="AD482" s="210"/>
      <c r="AE482" s="210"/>
      <c r="AF482" s="210"/>
      <c r="AG482" s="210" t="s">
        <v>314</v>
      </c>
      <c r="AH482" s="210">
        <v>0</v>
      </c>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row>
    <row r="483" spans="1:60" ht="22.5" outlineLevel="1" x14ac:dyDescent="0.2">
      <c r="A483" s="231">
        <v>90</v>
      </c>
      <c r="B483" s="232" t="s">
        <v>1094</v>
      </c>
      <c r="C483" s="250" t="s">
        <v>1095</v>
      </c>
      <c r="D483" s="233" t="s">
        <v>310</v>
      </c>
      <c r="E483" s="234">
        <v>735</v>
      </c>
      <c r="F483" s="235"/>
      <c r="G483" s="236">
        <f>ROUND(E483*F483,2)</f>
        <v>0</v>
      </c>
      <c r="H483" s="235"/>
      <c r="I483" s="236">
        <f>ROUND(E483*H483,2)</f>
        <v>0</v>
      </c>
      <c r="J483" s="235"/>
      <c r="K483" s="236">
        <f>ROUND(E483*J483,2)</f>
        <v>0</v>
      </c>
      <c r="L483" s="236">
        <v>21</v>
      </c>
      <c r="M483" s="236">
        <f>G483*(1+L483/100)</f>
        <v>0</v>
      </c>
      <c r="N483" s="234">
        <v>1.6000000000000001E-3</v>
      </c>
      <c r="O483" s="234">
        <f>ROUND(E483*N483,2)</f>
        <v>1.18</v>
      </c>
      <c r="P483" s="234">
        <v>0</v>
      </c>
      <c r="Q483" s="234">
        <f>ROUND(E483*P483,2)</f>
        <v>0</v>
      </c>
      <c r="R483" s="236" t="s">
        <v>1088</v>
      </c>
      <c r="S483" s="236" t="s">
        <v>293</v>
      </c>
      <c r="T483" s="237" t="s">
        <v>294</v>
      </c>
      <c r="U483" s="220">
        <v>6.0000000000000001E-3</v>
      </c>
      <c r="V483" s="220">
        <f>ROUND(E483*U483,2)</f>
        <v>4.41</v>
      </c>
      <c r="W483" s="220"/>
      <c r="X483" s="220" t="s">
        <v>295</v>
      </c>
      <c r="Y483" s="220" t="s">
        <v>296</v>
      </c>
      <c r="Z483" s="210"/>
      <c r="AA483" s="210"/>
      <c r="AB483" s="210"/>
      <c r="AC483" s="210"/>
      <c r="AD483" s="210"/>
      <c r="AE483" s="210"/>
      <c r="AF483" s="210"/>
      <c r="AG483" s="210" t="s">
        <v>297</v>
      </c>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row>
    <row r="484" spans="1:60" outlineLevel="2" x14ac:dyDescent="0.2">
      <c r="A484" s="217"/>
      <c r="B484" s="218"/>
      <c r="C484" s="251" t="s">
        <v>1089</v>
      </c>
      <c r="D484" s="239"/>
      <c r="E484" s="239"/>
      <c r="F484" s="239"/>
      <c r="G484" s="239"/>
      <c r="H484" s="220"/>
      <c r="I484" s="220"/>
      <c r="J484" s="220"/>
      <c r="K484" s="220"/>
      <c r="L484" s="220"/>
      <c r="M484" s="220"/>
      <c r="N484" s="219"/>
      <c r="O484" s="219"/>
      <c r="P484" s="219"/>
      <c r="Q484" s="219"/>
      <c r="R484" s="220"/>
      <c r="S484" s="220"/>
      <c r="T484" s="220"/>
      <c r="U484" s="220"/>
      <c r="V484" s="220"/>
      <c r="W484" s="220"/>
      <c r="X484" s="220"/>
      <c r="Y484" s="220"/>
      <c r="Z484" s="210"/>
      <c r="AA484" s="210"/>
      <c r="AB484" s="210"/>
      <c r="AC484" s="210"/>
      <c r="AD484" s="210"/>
      <c r="AE484" s="210"/>
      <c r="AF484" s="210"/>
      <c r="AG484" s="210" t="s">
        <v>299</v>
      </c>
      <c r="AH484" s="210"/>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row>
    <row r="485" spans="1:60" outlineLevel="2" x14ac:dyDescent="0.2">
      <c r="A485" s="217"/>
      <c r="B485" s="218"/>
      <c r="C485" s="252" t="s">
        <v>1089</v>
      </c>
      <c r="D485" s="240"/>
      <c r="E485" s="240"/>
      <c r="F485" s="240"/>
      <c r="G485" s="240"/>
      <c r="H485" s="220"/>
      <c r="I485" s="220"/>
      <c r="J485" s="220"/>
      <c r="K485" s="220"/>
      <c r="L485" s="220"/>
      <c r="M485" s="220"/>
      <c r="N485" s="219"/>
      <c r="O485" s="219"/>
      <c r="P485" s="219"/>
      <c r="Q485" s="219"/>
      <c r="R485" s="220"/>
      <c r="S485" s="220"/>
      <c r="T485" s="220"/>
      <c r="U485" s="220"/>
      <c r="V485" s="220"/>
      <c r="W485" s="220"/>
      <c r="X485" s="220"/>
      <c r="Y485" s="220"/>
      <c r="Z485" s="210"/>
      <c r="AA485" s="210"/>
      <c r="AB485" s="210"/>
      <c r="AC485" s="210"/>
      <c r="AD485" s="210"/>
      <c r="AE485" s="210"/>
      <c r="AF485" s="210"/>
      <c r="AG485" s="210" t="s">
        <v>300</v>
      </c>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row>
    <row r="486" spans="1:60" outlineLevel="3" x14ac:dyDescent="0.2">
      <c r="A486" s="217"/>
      <c r="B486" s="218"/>
      <c r="C486" s="252" t="s">
        <v>1089</v>
      </c>
      <c r="D486" s="240"/>
      <c r="E486" s="240"/>
      <c r="F486" s="240"/>
      <c r="G486" s="240"/>
      <c r="H486" s="220"/>
      <c r="I486" s="220"/>
      <c r="J486" s="220"/>
      <c r="K486" s="220"/>
      <c r="L486" s="220"/>
      <c r="M486" s="220"/>
      <c r="N486" s="219"/>
      <c r="O486" s="219"/>
      <c r="P486" s="219"/>
      <c r="Q486" s="219"/>
      <c r="R486" s="220"/>
      <c r="S486" s="220"/>
      <c r="T486" s="220"/>
      <c r="U486" s="220"/>
      <c r="V486" s="220"/>
      <c r="W486" s="220"/>
      <c r="X486" s="220"/>
      <c r="Y486" s="220"/>
      <c r="Z486" s="210"/>
      <c r="AA486" s="210"/>
      <c r="AB486" s="210"/>
      <c r="AC486" s="210"/>
      <c r="AD486" s="210"/>
      <c r="AE486" s="210"/>
      <c r="AF486" s="210"/>
      <c r="AG486" s="210" t="s">
        <v>300</v>
      </c>
      <c r="AH486" s="210"/>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row>
    <row r="487" spans="1:60" outlineLevel="2" x14ac:dyDescent="0.2">
      <c r="A487" s="217"/>
      <c r="B487" s="218"/>
      <c r="C487" s="253" t="s">
        <v>3630</v>
      </c>
      <c r="D487" s="221"/>
      <c r="E487" s="222"/>
      <c r="F487" s="220"/>
      <c r="G487" s="220"/>
      <c r="H487" s="220"/>
      <c r="I487" s="220"/>
      <c r="J487" s="220"/>
      <c r="K487" s="220"/>
      <c r="L487" s="220"/>
      <c r="M487" s="220"/>
      <c r="N487" s="219"/>
      <c r="O487" s="219"/>
      <c r="P487" s="219"/>
      <c r="Q487" s="219"/>
      <c r="R487" s="220"/>
      <c r="S487" s="220"/>
      <c r="T487" s="220"/>
      <c r="U487" s="220"/>
      <c r="V487" s="220"/>
      <c r="W487" s="220"/>
      <c r="X487" s="220"/>
      <c r="Y487" s="220"/>
      <c r="Z487" s="210"/>
      <c r="AA487" s="210"/>
      <c r="AB487" s="210"/>
      <c r="AC487" s="210"/>
      <c r="AD487" s="210"/>
      <c r="AE487" s="210"/>
      <c r="AF487" s="210"/>
      <c r="AG487" s="210" t="s">
        <v>314</v>
      </c>
      <c r="AH487" s="210">
        <v>0</v>
      </c>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row>
    <row r="488" spans="1:60" outlineLevel="3" x14ac:dyDescent="0.2">
      <c r="A488" s="217"/>
      <c r="B488" s="218"/>
      <c r="C488" s="253" t="s">
        <v>221</v>
      </c>
      <c r="D488" s="221"/>
      <c r="E488" s="222">
        <v>735</v>
      </c>
      <c r="F488" s="220"/>
      <c r="G488" s="220"/>
      <c r="H488" s="220"/>
      <c r="I488" s="220"/>
      <c r="J488" s="220"/>
      <c r="K488" s="220"/>
      <c r="L488" s="220"/>
      <c r="M488" s="220"/>
      <c r="N488" s="219"/>
      <c r="O488" s="219"/>
      <c r="P488" s="219"/>
      <c r="Q488" s="219"/>
      <c r="R488" s="220"/>
      <c r="S488" s="220"/>
      <c r="T488" s="220"/>
      <c r="U488" s="220"/>
      <c r="V488" s="220"/>
      <c r="W488" s="220"/>
      <c r="X488" s="220"/>
      <c r="Y488" s="220"/>
      <c r="Z488" s="210"/>
      <c r="AA488" s="210"/>
      <c r="AB488" s="210"/>
      <c r="AC488" s="210"/>
      <c r="AD488" s="210"/>
      <c r="AE488" s="210"/>
      <c r="AF488" s="210"/>
      <c r="AG488" s="210" t="s">
        <v>314</v>
      </c>
      <c r="AH488" s="210">
        <v>0</v>
      </c>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row>
    <row r="489" spans="1:60" outlineLevel="1" x14ac:dyDescent="0.2">
      <c r="A489" s="241">
        <v>91</v>
      </c>
      <c r="B489" s="242" t="s">
        <v>1098</v>
      </c>
      <c r="C489" s="254" t="s">
        <v>1099</v>
      </c>
      <c r="D489" s="243" t="s">
        <v>310</v>
      </c>
      <c r="E489" s="244">
        <v>245</v>
      </c>
      <c r="F489" s="245"/>
      <c r="G489" s="246">
        <f>ROUND(E489*F489,2)</f>
        <v>0</v>
      </c>
      <c r="H489" s="245"/>
      <c r="I489" s="246">
        <f>ROUND(E489*H489,2)</f>
        <v>0</v>
      </c>
      <c r="J489" s="245"/>
      <c r="K489" s="246">
        <f>ROUND(E489*J489,2)</f>
        <v>0</v>
      </c>
      <c r="L489" s="246">
        <v>21</v>
      </c>
      <c r="M489" s="246">
        <f>G489*(1+L489/100)</f>
        <v>0</v>
      </c>
      <c r="N489" s="244">
        <v>0</v>
      </c>
      <c r="O489" s="244">
        <f>ROUND(E489*N489,2)</f>
        <v>0</v>
      </c>
      <c r="P489" s="244">
        <v>0</v>
      </c>
      <c r="Q489" s="244">
        <f>ROUND(E489*P489,2)</f>
        <v>0</v>
      </c>
      <c r="R489" s="246" t="s">
        <v>1088</v>
      </c>
      <c r="S489" s="246" t="s">
        <v>293</v>
      </c>
      <c r="T489" s="247" t="s">
        <v>294</v>
      </c>
      <c r="U489" s="220">
        <v>0.107</v>
      </c>
      <c r="V489" s="220">
        <f>ROUND(E489*U489,2)</f>
        <v>26.22</v>
      </c>
      <c r="W489" s="220"/>
      <c r="X489" s="220" t="s">
        <v>295</v>
      </c>
      <c r="Y489" s="220" t="s">
        <v>296</v>
      </c>
      <c r="Z489" s="210"/>
      <c r="AA489" s="210"/>
      <c r="AB489" s="210"/>
      <c r="AC489" s="210"/>
      <c r="AD489" s="210"/>
      <c r="AE489" s="210"/>
      <c r="AF489" s="210"/>
      <c r="AG489" s="210" t="s">
        <v>297</v>
      </c>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row>
    <row r="490" spans="1:60" outlineLevel="1" x14ac:dyDescent="0.2">
      <c r="A490" s="231">
        <v>92</v>
      </c>
      <c r="B490" s="232" t="s">
        <v>1101</v>
      </c>
      <c r="C490" s="250" t="s">
        <v>1102</v>
      </c>
      <c r="D490" s="233" t="s">
        <v>310</v>
      </c>
      <c r="E490" s="234">
        <v>388.36680000000001</v>
      </c>
      <c r="F490" s="235"/>
      <c r="G490" s="236">
        <f>ROUND(E490*F490,2)</f>
        <v>0</v>
      </c>
      <c r="H490" s="235"/>
      <c r="I490" s="236">
        <f>ROUND(E490*H490,2)</f>
        <v>0</v>
      </c>
      <c r="J490" s="235"/>
      <c r="K490" s="236">
        <f>ROUND(E490*J490,2)</f>
        <v>0</v>
      </c>
      <c r="L490" s="236">
        <v>21</v>
      </c>
      <c r="M490" s="236">
        <f>G490*(1+L490/100)</f>
        <v>0</v>
      </c>
      <c r="N490" s="234">
        <v>1.58E-3</v>
      </c>
      <c r="O490" s="234">
        <f>ROUND(E490*N490,2)</f>
        <v>0.61</v>
      </c>
      <c r="P490" s="234">
        <v>0</v>
      </c>
      <c r="Q490" s="234">
        <f>ROUND(E490*P490,2)</f>
        <v>0</v>
      </c>
      <c r="R490" s="236" t="s">
        <v>1088</v>
      </c>
      <c r="S490" s="236" t="s">
        <v>293</v>
      </c>
      <c r="T490" s="237" t="s">
        <v>294</v>
      </c>
      <c r="U490" s="220">
        <v>0.214</v>
      </c>
      <c r="V490" s="220">
        <f>ROUND(E490*U490,2)</f>
        <v>83.11</v>
      </c>
      <c r="W490" s="220"/>
      <c r="X490" s="220" t="s">
        <v>295</v>
      </c>
      <c r="Y490" s="220" t="s">
        <v>296</v>
      </c>
      <c r="Z490" s="210"/>
      <c r="AA490" s="210"/>
      <c r="AB490" s="210"/>
      <c r="AC490" s="210"/>
      <c r="AD490" s="210"/>
      <c r="AE490" s="210"/>
      <c r="AF490" s="210"/>
      <c r="AG490" s="210" t="s">
        <v>297</v>
      </c>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row>
    <row r="491" spans="1:60" outlineLevel="2" x14ac:dyDescent="0.2">
      <c r="A491" s="217"/>
      <c r="B491" s="218"/>
      <c r="C491" s="253" t="s">
        <v>3631</v>
      </c>
      <c r="D491" s="221"/>
      <c r="E491" s="222"/>
      <c r="F491" s="220"/>
      <c r="G491" s="220"/>
      <c r="H491" s="220"/>
      <c r="I491" s="220"/>
      <c r="J491" s="220"/>
      <c r="K491" s="220"/>
      <c r="L491" s="220"/>
      <c r="M491" s="220"/>
      <c r="N491" s="219"/>
      <c r="O491" s="219"/>
      <c r="P491" s="219"/>
      <c r="Q491" s="219"/>
      <c r="R491" s="220"/>
      <c r="S491" s="220"/>
      <c r="T491" s="220"/>
      <c r="U491" s="220"/>
      <c r="V491" s="220"/>
      <c r="W491" s="220"/>
      <c r="X491" s="220"/>
      <c r="Y491" s="220"/>
      <c r="Z491" s="210"/>
      <c r="AA491" s="210"/>
      <c r="AB491" s="210"/>
      <c r="AC491" s="210"/>
      <c r="AD491" s="210"/>
      <c r="AE491" s="210"/>
      <c r="AF491" s="210"/>
      <c r="AG491" s="210" t="s">
        <v>314</v>
      </c>
      <c r="AH491" s="210">
        <v>0</v>
      </c>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row>
    <row r="492" spans="1:60" outlineLevel="3" x14ac:dyDescent="0.2">
      <c r="A492" s="217"/>
      <c r="B492" s="218"/>
      <c r="C492" s="253" t="s">
        <v>3632</v>
      </c>
      <c r="D492" s="221"/>
      <c r="E492" s="222"/>
      <c r="F492" s="220"/>
      <c r="G492" s="220"/>
      <c r="H492" s="220"/>
      <c r="I492" s="220"/>
      <c r="J492" s="220"/>
      <c r="K492" s="220"/>
      <c r="L492" s="220"/>
      <c r="M492" s="220"/>
      <c r="N492" s="219"/>
      <c r="O492" s="219"/>
      <c r="P492" s="219"/>
      <c r="Q492" s="219"/>
      <c r="R492" s="220"/>
      <c r="S492" s="220"/>
      <c r="T492" s="220"/>
      <c r="U492" s="220"/>
      <c r="V492" s="220"/>
      <c r="W492" s="220"/>
      <c r="X492" s="220"/>
      <c r="Y492" s="220"/>
      <c r="Z492" s="210"/>
      <c r="AA492" s="210"/>
      <c r="AB492" s="210"/>
      <c r="AC492" s="210"/>
      <c r="AD492" s="210"/>
      <c r="AE492" s="210"/>
      <c r="AF492" s="210"/>
      <c r="AG492" s="210" t="s">
        <v>314</v>
      </c>
      <c r="AH492" s="210">
        <v>0</v>
      </c>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row>
    <row r="493" spans="1:60" outlineLevel="3" x14ac:dyDescent="0.2">
      <c r="A493" s="217"/>
      <c r="B493" s="218"/>
      <c r="C493" s="253" t="s">
        <v>3633</v>
      </c>
      <c r="D493" s="221"/>
      <c r="E493" s="222"/>
      <c r="F493" s="220"/>
      <c r="G493" s="220"/>
      <c r="H493" s="220"/>
      <c r="I493" s="220"/>
      <c r="J493" s="220"/>
      <c r="K493" s="220"/>
      <c r="L493" s="220"/>
      <c r="M493" s="220"/>
      <c r="N493" s="219"/>
      <c r="O493" s="219"/>
      <c r="P493" s="219"/>
      <c r="Q493" s="219"/>
      <c r="R493" s="220"/>
      <c r="S493" s="220"/>
      <c r="T493" s="220"/>
      <c r="U493" s="220"/>
      <c r="V493" s="220"/>
      <c r="W493" s="220"/>
      <c r="X493" s="220"/>
      <c r="Y493" s="220"/>
      <c r="Z493" s="210"/>
      <c r="AA493" s="210"/>
      <c r="AB493" s="210"/>
      <c r="AC493" s="210"/>
      <c r="AD493" s="210"/>
      <c r="AE493" s="210"/>
      <c r="AF493" s="210"/>
      <c r="AG493" s="210" t="s">
        <v>314</v>
      </c>
      <c r="AH493" s="210">
        <v>0</v>
      </c>
      <c r="AI493" s="210"/>
      <c r="AJ493" s="210"/>
      <c r="AK493" s="210"/>
      <c r="AL493" s="210"/>
      <c r="AM493" s="210"/>
      <c r="AN493" s="210"/>
      <c r="AO493" s="210"/>
      <c r="AP493" s="210"/>
      <c r="AQ493" s="210"/>
      <c r="AR493" s="210"/>
      <c r="AS493" s="210"/>
      <c r="AT493" s="210"/>
      <c r="AU493" s="210"/>
      <c r="AV493" s="210"/>
      <c r="AW493" s="210"/>
      <c r="AX493" s="210"/>
      <c r="AY493" s="210"/>
      <c r="AZ493" s="210"/>
      <c r="BA493" s="210"/>
      <c r="BB493" s="210"/>
      <c r="BC493" s="210"/>
      <c r="BD493" s="210"/>
      <c r="BE493" s="210"/>
      <c r="BF493" s="210"/>
      <c r="BG493" s="210"/>
      <c r="BH493" s="210"/>
    </row>
    <row r="494" spans="1:60" outlineLevel="3" x14ac:dyDescent="0.2">
      <c r="A494" s="217"/>
      <c r="B494" s="218"/>
      <c r="C494" s="253" t="s">
        <v>3634</v>
      </c>
      <c r="D494" s="221"/>
      <c r="E494" s="222">
        <v>388.37</v>
      </c>
      <c r="F494" s="220"/>
      <c r="G494" s="220"/>
      <c r="H494" s="220"/>
      <c r="I494" s="220"/>
      <c r="J494" s="220"/>
      <c r="K494" s="220"/>
      <c r="L494" s="220"/>
      <c r="M494" s="220"/>
      <c r="N494" s="219"/>
      <c r="O494" s="219"/>
      <c r="P494" s="219"/>
      <c r="Q494" s="219"/>
      <c r="R494" s="220"/>
      <c r="S494" s="220"/>
      <c r="T494" s="220"/>
      <c r="U494" s="220"/>
      <c r="V494" s="220"/>
      <c r="W494" s="220"/>
      <c r="X494" s="220"/>
      <c r="Y494" s="220"/>
      <c r="Z494" s="210"/>
      <c r="AA494" s="210"/>
      <c r="AB494" s="210"/>
      <c r="AC494" s="210"/>
      <c r="AD494" s="210"/>
      <c r="AE494" s="210"/>
      <c r="AF494" s="210"/>
      <c r="AG494" s="210" t="s">
        <v>314</v>
      </c>
      <c r="AH494" s="210">
        <v>0</v>
      </c>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row>
    <row r="495" spans="1:60" outlineLevel="1" x14ac:dyDescent="0.2">
      <c r="A495" s="231">
        <v>93</v>
      </c>
      <c r="B495" s="232" t="s">
        <v>1110</v>
      </c>
      <c r="C495" s="250" t="s">
        <v>1111</v>
      </c>
      <c r="D495" s="233" t="s">
        <v>310</v>
      </c>
      <c r="E495" s="234">
        <v>245</v>
      </c>
      <c r="F495" s="235"/>
      <c r="G495" s="236">
        <f>ROUND(E495*F495,2)</f>
        <v>0</v>
      </c>
      <c r="H495" s="235"/>
      <c r="I495" s="236">
        <f>ROUND(E495*H495,2)</f>
        <v>0</v>
      </c>
      <c r="J495" s="235"/>
      <c r="K495" s="236">
        <f>ROUND(E495*J495,2)</f>
        <v>0</v>
      </c>
      <c r="L495" s="236">
        <v>21</v>
      </c>
      <c r="M495" s="236">
        <f>G495*(1+L495/100)</f>
        <v>0</v>
      </c>
      <c r="N495" s="234">
        <v>0</v>
      </c>
      <c r="O495" s="234">
        <f>ROUND(E495*N495,2)</f>
        <v>0</v>
      </c>
      <c r="P495" s="234">
        <v>0</v>
      </c>
      <c r="Q495" s="234">
        <f>ROUND(E495*P495,2)</f>
        <v>0</v>
      </c>
      <c r="R495" s="236" t="s">
        <v>1088</v>
      </c>
      <c r="S495" s="236" t="s">
        <v>293</v>
      </c>
      <c r="T495" s="237" t="s">
        <v>294</v>
      </c>
      <c r="U495" s="220">
        <v>2.5999999999999999E-2</v>
      </c>
      <c r="V495" s="220">
        <f>ROUND(E495*U495,2)</f>
        <v>6.37</v>
      </c>
      <c r="W495" s="220"/>
      <c r="X495" s="220" t="s">
        <v>295</v>
      </c>
      <c r="Y495" s="220" t="s">
        <v>296</v>
      </c>
      <c r="Z495" s="210"/>
      <c r="AA495" s="210"/>
      <c r="AB495" s="210"/>
      <c r="AC495" s="210"/>
      <c r="AD495" s="210"/>
      <c r="AE495" s="210"/>
      <c r="AF495" s="210"/>
      <c r="AG495" s="210" t="s">
        <v>297</v>
      </c>
      <c r="AH495" s="210"/>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row>
    <row r="496" spans="1:60" outlineLevel="2" x14ac:dyDescent="0.2">
      <c r="A496" s="217"/>
      <c r="B496" s="218"/>
      <c r="C496" s="253" t="s">
        <v>3635</v>
      </c>
      <c r="D496" s="221"/>
      <c r="E496" s="222"/>
      <c r="F496" s="220"/>
      <c r="G496" s="220"/>
      <c r="H496" s="220"/>
      <c r="I496" s="220"/>
      <c r="J496" s="220"/>
      <c r="K496" s="220"/>
      <c r="L496" s="220"/>
      <c r="M496" s="220"/>
      <c r="N496" s="219"/>
      <c r="O496" s="219"/>
      <c r="P496" s="219"/>
      <c r="Q496" s="219"/>
      <c r="R496" s="220"/>
      <c r="S496" s="220"/>
      <c r="T496" s="220"/>
      <c r="U496" s="220"/>
      <c r="V496" s="220"/>
      <c r="W496" s="220"/>
      <c r="X496" s="220"/>
      <c r="Y496" s="220"/>
      <c r="Z496" s="210"/>
      <c r="AA496" s="210"/>
      <c r="AB496" s="210"/>
      <c r="AC496" s="210"/>
      <c r="AD496" s="210"/>
      <c r="AE496" s="210"/>
      <c r="AF496" s="210"/>
      <c r="AG496" s="210" t="s">
        <v>314</v>
      </c>
      <c r="AH496" s="210">
        <v>0</v>
      </c>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row>
    <row r="497" spans="1:60" outlineLevel="3" x14ac:dyDescent="0.2">
      <c r="A497" s="217"/>
      <c r="B497" s="218"/>
      <c r="C497" s="253" t="s">
        <v>3629</v>
      </c>
      <c r="D497" s="221"/>
      <c r="E497" s="222">
        <v>245</v>
      </c>
      <c r="F497" s="220"/>
      <c r="G497" s="220"/>
      <c r="H497" s="220"/>
      <c r="I497" s="220"/>
      <c r="J497" s="220"/>
      <c r="K497" s="220"/>
      <c r="L497" s="220"/>
      <c r="M497" s="220"/>
      <c r="N497" s="219"/>
      <c r="O497" s="219"/>
      <c r="P497" s="219"/>
      <c r="Q497" s="219"/>
      <c r="R497" s="220"/>
      <c r="S497" s="220"/>
      <c r="T497" s="220"/>
      <c r="U497" s="220"/>
      <c r="V497" s="220"/>
      <c r="W497" s="220"/>
      <c r="X497" s="220"/>
      <c r="Y497" s="220"/>
      <c r="Z497" s="210"/>
      <c r="AA497" s="210"/>
      <c r="AB497" s="210"/>
      <c r="AC497" s="210"/>
      <c r="AD497" s="210"/>
      <c r="AE497" s="210"/>
      <c r="AF497" s="210"/>
      <c r="AG497" s="210" t="s">
        <v>314</v>
      </c>
      <c r="AH497" s="210">
        <v>0</v>
      </c>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row>
    <row r="498" spans="1:60" ht="22.5" outlineLevel="1" x14ac:dyDescent="0.2">
      <c r="A498" s="231">
        <v>94</v>
      </c>
      <c r="B498" s="232" t="s">
        <v>1113</v>
      </c>
      <c r="C498" s="250" t="s">
        <v>1114</v>
      </c>
      <c r="D498" s="233" t="s">
        <v>310</v>
      </c>
      <c r="E498" s="234">
        <v>735</v>
      </c>
      <c r="F498" s="235"/>
      <c r="G498" s="236">
        <f>ROUND(E498*F498,2)</f>
        <v>0</v>
      </c>
      <c r="H498" s="235"/>
      <c r="I498" s="236">
        <f>ROUND(E498*H498,2)</f>
        <v>0</v>
      </c>
      <c r="J498" s="235"/>
      <c r="K498" s="236">
        <f>ROUND(E498*J498,2)</f>
        <v>0</v>
      </c>
      <c r="L498" s="236">
        <v>21</v>
      </c>
      <c r="M498" s="236">
        <f>G498*(1+L498/100)</f>
        <v>0</v>
      </c>
      <c r="N498" s="234">
        <v>1.4999999999999999E-4</v>
      </c>
      <c r="O498" s="234">
        <f>ROUND(E498*N498,2)</f>
        <v>0.11</v>
      </c>
      <c r="P498" s="234">
        <v>0</v>
      </c>
      <c r="Q498" s="234">
        <f>ROUND(E498*P498,2)</f>
        <v>0</v>
      </c>
      <c r="R498" s="236" t="s">
        <v>1088</v>
      </c>
      <c r="S498" s="236" t="s">
        <v>293</v>
      </c>
      <c r="T498" s="237" t="s">
        <v>294</v>
      </c>
      <c r="U498" s="220">
        <v>0</v>
      </c>
      <c r="V498" s="220">
        <f>ROUND(E498*U498,2)</f>
        <v>0</v>
      </c>
      <c r="W498" s="220"/>
      <c r="X498" s="220" t="s">
        <v>295</v>
      </c>
      <c r="Y498" s="220" t="s">
        <v>296</v>
      </c>
      <c r="Z498" s="210"/>
      <c r="AA498" s="210"/>
      <c r="AB498" s="210"/>
      <c r="AC498" s="210"/>
      <c r="AD498" s="210"/>
      <c r="AE498" s="210"/>
      <c r="AF498" s="210"/>
      <c r="AG498" s="210" t="s">
        <v>297</v>
      </c>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row>
    <row r="499" spans="1:60" outlineLevel="2" x14ac:dyDescent="0.2">
      <c r="A499" s="217"/>
      <c r="B499" s="218"/>
      <c r="C499" s="253" t="s">
        <v>3630</v>
      </c>
      <c r="D499" s="221"/>
      <c r="E499" s="222"/>
      <c r="F499" s="220"/>
      <c r="G499" s="220"/>
      <c r="H499" s="220"/>
      <c r="I499" s="220"/>
      <c r="J499" s="220"/>
      <c r="K499" s="220"/>
      <c r="L499" s="220"/>
      <c r="M499" s="220"/>
      <c r="N499" s="219"/>
      <c r="O499" s="219"/>
      <c r="P499" s="219"/>
      <c r="Q499" s="219"/>
      <c r="R499" s="220"/>
      <c r="S499" s="220"/>
      <c r="T499" s="220"/>
      <c r="U499" s="220"/>
      <c r="V499" s="220"/>
      <c r="W499" s="220"/>
      <c r="X499" s="220"/>
      <c r="Y499" s="220"/>
      <c r="Z499" s="210"/>
      <c r="AA499" s="210"/>
      <c r="AB499" s="210"/>
      <c r="AC499" s="210"/>
      <c r="AD499" s="210"/>
      <c r="AE499" s="210"/>
      <c r="AF499" s="210"/>
      <c r="AG499" s="210" t="s">
        <v>314</v>
      </c>
      <c r="AH499" s="210">
        <v>0</v>
      </c>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row>
    <row r="500" spans="1:60" outlineLevel="3" x14ac:dyDescent="0.2">
      <c r="A500" s="217"/>
      <c r="B500" s="218"/>
      <c r="C500" s="253" t="s">
        <v>221</v>
      </c>
      <c r="D500" s="221"/>
      <c r="E500" s="222">
        <v>735</v>
      </c>
      <c r="F500" s="220"/>
      <c r="G500" s="220"/>
      <c r="H500" s="220"/>
      <c r="I500" s="220"/>
      <c r="J500" s="220"/>
      <c r="K500" s="220"/>
      <c r="L500" s="220"/>
      <c r="M500" s="220"/>
      <c r="N500" s="219"/>
      <c r="O500" s="219"/>
      <c r="P500" s="219"/>
      <c r="Q500" s="219"/>
      <c r="R500" s="220"/>
      <c r="S500" s="220"/>
      <c r="T500" s="220"/>
      <c r="U500" s="220"/>
      <c r="V500" s="220"/>
      <c r="W500" s="220"/>
      <c r="X500" s="220"/>
      <c r="Y500" s="220"/>
      <c r="Z500" s="210"/>
      <c r="AA500" s="210"/>
      <c r="AB500" s="210"/>
      <c r="AC500" s="210"/>
      <c r="AD500" s="210"/>
      <c r="AE500" s="210"/>
      <c r="AF500" s="210"/>
      <c r="AG500" s="210" t="s">
        <v>314</v>
      </c>
      <c r="AH500" s="210">
        <v>0</v>
      </c>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row>
    <row r="501" spans="1:60" outlineLevel="1" x14ac:dyDescent="0.2">
      <c r="A501" s="231">
        <v>95</v>
      </c>
      <c r="B501" s="232" t="s">
        <v>1116</v>
      </c>
      <c r="C501" s="250" t="s">
        <v>1117</v>
      </c>
      <c r="D501" s="233" t="s">
        <v>310</v>
      </c>
      <c r="E501" s="234">
        <v>245</v>
      </c>
      <c r="F501" s="235"/>
      <c r="G501" s="236">
        <f>ROUND(E501*F501,2)</f>
        <v>0</v>
      </c>
      <c r="H501" s="235"/>
      <c r="I501" s="236">
        <f>ROUND(E501*H501,2)</f>
        <v>0</v>
      </c>
      <c r="J501" s="235"/>
      <c r="K501" s="236">
        <f>ROUND(E501*J501,2)</f>
        <v>0</v>
      </c>
      <c r="L501" s="236">
        <v>21</v>
      </c>
      <c r="M501" s="236">
        <f>G501*(1+L501/100)</f>
        <v>0</v>
      </c>
      <c r="N501" s="234">
        <v>0</v>
      </c>
      <c r="O501" s="234">
        <f>ROUND(E501*N501,2)</f>
        <v>0</v>
      </c>
      <c r="P501" s="234">
        <v>0</v>
      </c>
      <c r="Q501" s="234">
        <f>ROUND(E501*P501,2)</f>
        <v>0</v>
      </c>
      <c r="R501" s="236" t="s">
        <v>1088</v>
      </c>
      <c r="S501" s="236" t="s">
        <v>293</v>
      </c>
      <c r="T501" s="237" t="s">
        <v>294</v>
      </c>
      <c r="U501" s="220">
        <v>1.7999999999999999E-2</v>
      </c>
      <c r="V501" s="220">
        <f>ROUND(E501*U501,2)</f>
        <v>4.41</v>
      </c>
      <c r="W501" s="220"/>
      <c r="X501" s="220" t="s">
        <v>295</v>
      </c>
      <c r="Y501" s="220" t="s">
        <v>296</v>
      </c>
      <c r="Z501" s="210"/>
      <c r="AA501" s="210"/>
      <c r="AB501" s="210"/>
      <c r="AC501" s="210"/>
      <c r="AD501" s="210"/>
      <c r="AE501" s="210"/>
      <c r="AF501" s="210"/>
      <c r="AG501" s="210" t="s">
        <v>297</v>
      </c>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row>
    <row r="502" spans="1:60" outlineLevel="2" x14ac:dyDescent="0.2">
      <c r="A502" s="217"/>
      <c r="B502" s="218"/>
      <c r="C502" s="253" t="s">
        <v>3635</v>
      </c>
      <c r="D502" s="221"/>
      <c r="E502" s="222"/>
      <c r="F502" s="220"/>
      <c r="G502" s="220"/>
      <c r="H502" s="220"/>
      <c r="I502" s="220"/>
      <c r="J502" s="220"/>
      <c r="K502" s="220"/>
      <c r="L502" s="220"/>
      <c r="M502" s="220"/>
      <c r="N502" s="219"/>
      <c r="O502" s="219"/>
      <c r="P502" s="219"/>
      <c r="Q502" s="219"/>
      <c r="R502" s="220"/>
      <c r="S502" s="220"/>
      <c r="T502" s="220"/>
      <c r="U502" s="220"/>
      <c r="V502" s="220"/>
      <c r="W502" s="220"/>
      <c r="X502" s="220"/>
      <c r="Y502" s="220"/>
      <c r="Z502" s="210"/>
      <c r="AA502" s="210"/>
      <c r="AB502" s="210"/>
      <c r="AC502" s="210"/>
      <c r="AD502" s="210"/>
      <c r="AE502" s="210"/>
      <c r="AF502" s="210"/>
      <c r="AG502" s="210" t="s">
        <v>314</v>
      </c>
      <c r="AH502" s="210">
        <v>0</v>
      </c>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row>
    <row r="503" spans="1:60" outlineLevel="3" x14ac:dyDescent="0.2">
      <c r="A503" s="217"/>
      <c r="B503" s="218"/>
      <c r="C503" s="253" t="s">
        <v>3629</v>
      </c>
      <c r="D503" s="221"/>
      <c r="E503" s="222">
        <v>245</v>
      </c>
      <c r="F503" s="220"/>
      <c r="G503" s="220"/>
      <c r="H503" s="220"/>
      <c r="I503" s="220"/>
      <c r="J503" s="220"/>
      <c r="K503" s="220"/>
      <c r="L503" s="220"/>
      <c r="M503" s="220"/>
      <c r="N503" s="219"/>
      <c r="O503" s="219"/>
      <c r="P503" s="219"/>
      <c r="Q503" s="219"/>
      <c r="R503" s="220"/>
      <c r="S503" s="220"/>
      <c r="T503" s="220"/>
      <c r="U503" s="220"/>
      <c r="V503" s="220"/>
      <c r="W503" s="220"/>
      <c r="X503" s="220"/>
      <c r="Y503" s="220"/>
      <c r="Z503" s="210"/>
      <c r="AA503" s="210"/>
      <c r="AB503" s="210"/>
      <c r="AC503" s="210"/>
      <c r="AD503" s="210"/>
      <c r="AE503" s="210"/>
      <c r="AF503" s="210"/>
      <c r="AG503" s="210" t="s">
        <v>314</v>
      </c>
      <c r="AH503" s="210">
        <v>0</v>
      </c>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row>
    <row r="504" spans="1:60" outlineLevel="1" x14ac:dyDescent="0.2">
      <c r="A504" s="241">
        <v>96</v>
      </c>
      <c r="B504" s="242" t="s">
        <v>1118</v>
      </c>
      <c r="C504" s="254" t="s">
        <v>1119</v>
      </c>
      <c r="D504" s="243" t="s">
        <v>1120</v>
      </c>
      <c r="E504" s="244">
        <v>1</v>
      </c>
      <c r="F504" s="245"/>
      <c r="G504" s="246">
        <f>ROUND(E504*F504,2)</f>
        <v>0</v>
      </c>
      <c r="H504" s="245"/>
      <c r="I504" s="246">
        <f>ROUND(E504*H504,2)</f>
        <v>0</v>
      </c>
      <c r="J504" s="245"/>
      <c r="K504" s="246">
        <f>ROUND(E504*J504,2)</f>
        <v>0</v>
      </c>
      <c r="L504" s="246">
        <v>21</v>
      </c>
      <c r="M504" s="246">
        <f>G504*(1+L504/100)</f>
        <v>0</v>
      </c>
      <c r="N504" s="244">
        <v>0</v>
      </c>
      <c r="O504" s="244">
        <f>ROUND(E504*N504,2)</f>
        <v>0</v>
      </c>
      <c r="P504" s="244">
        <v>0</v>
      </c>
      <c r="Q504" s="244">
        <f>ROUND(E504*P504,2)</f>
        <v>0</v>
      </c>
      <c r="R504" s="246"/>
      <c r="S504" s="246" t="s">
        <v>861</v>
      </c>
      <c r="T504" s="247" t="s">
        <v>294</v>
      </c>
      <c r="U504" s="220">
        <v>0</v>
      </c>
      <c r="V504" s="220">
        <f>ROUND(E504*U504,2)</f>
        <v>0</v>
      </c>
      <c r="W504" s="220"/>
      <c r="X504" s="220" t="s">
        <v>664</v>
      </c>
      <c r="Y504" s="220" t="s">
        <v>296</v>
      </c>
      <c r="Z504" s="210"/>
      <c r="AA504" s="210"/>
      <c r="AB504" s="210"/>
      <c r="AC504" s="210"/>
      <c r="AD504" s="210"/>
      <c r="AE504" s="210"/>
      <c r="AF504" s="210"/>
      <c r="AG504" s="210" t="s">
        <v>665</v>
      </c>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row>
    <row r="505" spans="1:60" x14ac:dyDescent="0.2">
      <c r="A505" s="224" t="s">
        <v>287</v>
      </c>
      <c r="B505" s="225" t="s">
        <v>186</v>
      </c>
      <c r="C505" s="249" t="s">
        <v>187</v>
      </c>
      <c r="D505" s="226"/>
      <c r="E505" s="227"/>
      <c r="F505" s="228"/>
      <c r="G505" s="228">
        <f>SUMIF(AG506:AG513,"&lt;&gt;NOR",G506:G513)</f>
        <v>0</v>
      </c>
      <c r="H505" s="228"/>
      <c r="I505" s="228">
        <f>SUM(I506:I513)</f>
        <v>0</v>
      </c>
      <c r="J505" s="228"/>
      <c r="K505" s="228">
        <f>SUM(K506:K513)</f>
        <v>0</v>
      </c>
      <c r="L505" s="228"/>
      <c r="M505" s="228">
        <f>SUM(M506:M513)</f>
        <v>0</v>
      </c>
      <c r="N505" s="227"/>
      <c r="O505" s="227">
        <f>SUM(O506:O513)</f>
        <v>0.01</v>
      </c>
      <c r="P505" s="227"/>
      <c r="Q505" s="227">
        <f>SUM(Q506:Q513)</f>
        <v>0</v>
      </c>
      <c r="R505" s="228"/>
      <c r="S505" s="228"/>
      <c r="T505" s="229"/>
      <c r="U505" s="223"/>
      <c r="V505" s="223">
        <f>SUM(V506:V513)</f>
        <v>66.75</v>
      </c>
      <c r="W505" s="223"/>
      <c r="X505" s="223"/>
      <c r="Y505" s="223"/>
      <c r="AG505" t="s">
        <v>288</v>
      </c>
    </row>
    <row r="506" spans="1:60" ht="56.25" outlineLevel="1" x14ac:dyDescent="0.2">
      <c r="A506" s="231">
        <v>97</v>
      </c>
      <c r="B506" s="232" t="s">
        <v>1121</v>
      </c>
      <c r="C506" s="250" t="s">
        <v>1122</v>
      </c>
      <c r="D506" s="233" t="s">
        <v>310</v>
      </c>
      <c r="E506" s="234">
        <v>198.54</v>
      </c>
      <c r="F506" s="235"/>
      <c r="G506" s="236">
        <f>ROUND(E506*F506,2)</f>
        <v>0</v>
      </c>
      <c r="H506" s="235"/>
      <c r="I506" s="236">
        <f>ROUND(E506*H506,2)</f>
        <v>0</v>
      </c>
      <c r="J506" s="235"/>
      <c r="K506" s="236">
        <f>ROUND(E506*J506,2)</f>
        <v>0</v>
      </c>
      <c r="L506" s="236">
        <v>21</v>
      </c>
      <c r="M506" s="236">
        <f>G506*(1+L506/100)</f>
        <v>0</v>
      </c>
      <c r="N506" s="234">
        <v>4.0000000000000003E-5</v>
      </c>
      <c r="O506" s="234">
        <f>ROUND(E506*N506,2)</f>
        <v>0.01</v>
      </c>
      <c r="P506" s="234">
        <v>0</v>
      </c>
      <c r="Q506" s="234">
        <f>ROUND(E506*P506,2)</f>
        <v>0</v>
      </c>
      <c r="R506" s="236" t="s">
        <v>423</v>
      </c>
      <c r="S506" s="236" t="s">
        <v>293</v>
      </c>
      <c r="T506" s="237" t="s">
        <v>294</v>
      </c>
      <c r="U506" s="220">
        <v>0.308</v>
      </c>
      <c r="V506" s="220">
        <f>ROUND(E506*U506,2)</f>
        <v>61.15</v>
      </c>
      <c r="W506" s="220"/>
      <c r="X506" s="220" t="s">
        <v>295</v>
      </c>
      <c r="Y506" s="220" t="s">
        <v>296</v>
      </c>
      <c r="Z506" s="210"/>
      <c r="AA506" s="210"/>
      <c r="AB506" s="210"/>
      <c r="AC506" s="210"/>
      <c r="AD506" s="210"/>
      <c r="AE506" s="210"/>
      <c r="AF506" s="210"/>
      <c r="AG506" s="210" t="s">
        <v>297</v>
      </c>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row>
    <row r="507" spans="1:60" ht="22.5" outlineLevel="2" x14ac:dyDescent="0.2">
      <c r="A507" s="217"/>
      <c r="B507" s="218"/>
      <c r="C507" s="255" t="s">
        <v>1123</v>
      </c>
      <c r="D507" s="248"/>
      <c r="E507" s="248"/>
      <c r="F507" s="248"/>
      <c r="G507" s="248"/>
      <c r="H507" s="220"/>
      <c r="I507" s="220"/>
      <c r="J507" s="220"/>
      <c r="K507" s="220"/>
      <c r="L507" s="220"/>
      <c r="M507" s="220"/>
      <c r="N507" s="219"/>
      <c r="O507" s="219"/>
      <c r="P507" s="219"/>
      <c r="Q507" s="219"/>
      <c r="R507" s="220"/>
      <c r="S507" s="220"/>
      <c r="T507" s="220"/>
      <c r="U507" s="220"/>
      <c r="V507" s="220"/>
      <c r="W507" s="220"/>
      <c r="X507" s="220"/>
      <c r="Y507" s="220"/>
      <c r="Z507" s="210"/>
      <c r="AA507" s="210"/>
      <c r="AB507" s="210"/>
      <c r="AC507" s="210"/>
      <c r="AD507" s="210"/>
      <c r="AE507" s="210"/>
      <c r="AF507" s="210"/>
      <c r="AG507" s="210" t="s">
        <v>300</v>
      </c>
      <c r="AH507" s="210"/>
      <c r="AI507" s="210"/>
      <c r="AJ507" s="210"/>
      <c r="AK507" s="210"/>
      <c r="AL507" s="210"/>
      <c r="AM507" s="210"/>
      <c r="AN507" s="210"/>
      <c r="AO507" s="210"/>
      <c r="AP507" s="210"/>
      <c r="AQ507" s="210"/>
      <c r="AR507" s="210"/>
      <c r="AS507" s="210"/>
      <c r="AT507" s="210"/>
      <c r="AU507" s="210"/>
      <c r="AV507" s="210"/>
      <c r="AW507" s="210"/>
      <c r="AX507" s="210"/>
      <c r="AY507" s="210"/>
      <c r="AZ507" s="210"/>
      <c r="BA507" s="238" t="str">
        <f>C507</f>
        <v>zárubněmi, umytí a vyčištění jiných zasklených a natíraných ploch a zařizovacích předmětů před předáním do užívání světlá výška podlaží do 4 m</v>
      </c>
      <c r="BB507" s="210"/>
      <c r="BC507" s="210"/>
      <c r="BD507" s="210"/>
      <c r="BE507" s="210"/>
      <c r="BF507" s="210"/>
      <c r="BG507" s="210"/>
      <c r="BH507" s="210"/>
    </row>
    <row r="508" spans="1:60" ht="22.5" outlineLevel="3" x14ac:dyDescent="0.2">
      <c r="A508" s="217"/>
      <c r="B508" s="218"/>
      <c r="C508" s="252" t="s">
        <v>1123</v>
      </c>
      <c r="D508" s="240"/>
      <c r="E508" s="240"/>
      <c r="F508" s="240"/>
      <c r="G508" s="240"/>
      <c r="H508" s="220"/>
      <c r="I508" s="220"/>
      <c r="J508" s="220"/>
      <c r="K508" s="220"/>
      <c r="L508" s="220"/>
      <c r="M508" s="220"/>
      <c r="N508" s="219"/>
      <c r="O508" s="219"/>
      <c r="P508" s="219"/>
      <c r="Q508" s="219"/>
      <c r="R508" s="220"/>
      <c r="S508" s="220"/>
      <c r="T508" s="220"/>
      <c r="U508" s="220"/>
      <c r="V508" s="220"/>
      <c r="W508" s="220"/>
      <c r="X508" s="220"/>
      <c r="Y508" s="220"/>
      <c r="Z508" s="210"/>
      <c r="AA508" s="210"/>
      <c r="AB508" s="210"/>
      <c r="AC508" s="210"/>
      <c r="AD508" s="210"/>
      <c r="AE508" s="210"/>
      <c r="AF508" s="210"/>
      <c r="AG508" s="210" t="s">
        <v>300</v>
      </c>
      <c r="AH508" s="210"/>
      <c r="AI508" s="210"/>
      <c r="AJ508" s="210"/>
      <c r="AK508" s="210"/>
      <c r="AL508" s="210"/>
      <c r="AM508" s="210"/>
      <c r="AN508" s="210"/>
      <c r="AO508" s="210"/>
      <c r="AP508" s="210"/>
      <c r="AQ508" s="210"/>
      <c r="AR508" s="210"/>
      <c r="AS508" s="210"/>
      <c r="AT508" s="210"/>
      <c r="AU508" s="210"/>
      <c r="AV508" s="210"/>
      <c r="AW508" s="210"/>
      <c r="AX508" s="210"/>
      <c r="AY508" s="210"/>
      <c r="AZ508" s="210"/>
      <c r="BA508" s="238" t="str">
        <f>C508</f>
        <v>zárubněmi, umytí a vyčištění jiných zasklených a natíraných ploch a zařizovacích předmětů před předáním do užívání světlá výška podlaží do 4 m</v>
      </c>
      <c r="BB508" s="210"/>
      <c r="BC508" s="210"/>
      <c r="BD508" s="210"/>
      <c r="BE508" s="210"/>
      <c r="BF508" s="210"/>
      <c r="BG508" s="210"/>
      <c r="BH508" s="210"/>
    </row>
    <row r="509" spans="1:60" ht="22.5" outlineLevel="1" x14ac:dyDescent="0.2">
      <c r="A509" s="231">
        <v>98</v>
      </c>
      <c r="B509" s="232" t="s">
        <v>3636</v>
      </c>
      <c r="C509" s="250" t="s">
        <v>3637</v>
      </c>
      <c r="D509" s="233" t="s">
        <v>291</v>
      </c>
      <c r="E509" s="234">
        <v>14</v>
      </c>
      <c r="F509" s="235"/>
      <c r="G509" s="236">
        <f>ROUND(E509*F509,2)</f>
        <v>0</v>
      </c>
      <c r="H509" s="235"/>
      <c r="I509" s="236">
        <f>ROUND(E509*H509,2)</f>
        <v>0</v>
      </c>
      <c r="J509" s="235"/>
      <c r="K509" s="236">
        <f>ROUND(E509*J509,2)</f>
        <v>0</v>
      </c>
      <c r="L509" s="236">
        <v>21</v>
      </c>
      <c r="M509" s="236">
        <f>G509*(1+L509/100)</f>
        <v>0</v>
      </c>
      <c r="N509" s="234">
        <v>1.4999999999999999E-4</v>
      </c>
      <c r="O509" s="234">
        <f>ROUND(E509*N509,2)</f>
        <v>0</v>
      </c>
      <c r="P509" s="234">
        <v>0</v>
      </c>
      <c r="Q509" s="234">
        <f>ROUND(E509*P509,2)</f>
        <v>0</v>
      </c>
      <c r="R509" s="236" t="s">
        <v>423</v>
      </c>
      <c r="S509" s="236" t="s">
        <v>293</v>
      </c>
      <c r="T509" s="237" t="s">
        <v>294</v>
      </c>
      <c r="U509" s="220">
        <v>0.4</v>
      </c>
      <c r="V509" s="220">
        <f>ROUND(E509*U509,2)</f>
        <v>5.6</v>
      </c>
      <c r="W509" s="220"/>
      <c r="X509" s="220" t="s">
        <v>295</v>
      </c>
      <c r="Y509" s="220" t="s">
        <v>296</v>
      </c>
      <c r="Z509" s="210"/>
      <c r="AA509" s="210"/>
      <c r="AB509" s="210"/>
      <c r="AC509" s="210"/>
      <c r="AD509" s="210"/>
      <c r="AE509" s="210"/>
      <c r="AF509" s="210"/>
      <c r="AG509" s="210" t="s">
        <v>297</v>
      </c>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row>
    <row r="510" spans="1:60" outlineLevel="2" x14ac:dyDescent="0.2">
      <c r="A510" s="217"/>
      <c r="B510" s="218"/>
      <c r="C510" s="251" t="s">
        <v>1128</v>
      </c>
      <c r="D510" s="239"/>
      <c r="E510" s="239"/>
      <c r="F510" s="239"/>
      <c r="G510" s="239"/>
      <c r="H510" s="220"/>
      <c r="I510" s="220"/>
      <c r="J510" s="220"/>
      <c r="K510" s="220"/>
      <c r="L510" s="220"/>
      <c r="M510" s="220"/>
      <c r="N510" s="219"/>
      <c r="O510" s="219"/>
      <c r="P510" s="219"/>
      <c r="Q510" s="219"/>
      <c r="R510" s="220"/>
      <c r="S510" s="220"/>
      <c r="T510" s="220"/>
      <c r="U510" s="220"/>
      <c r="V510" s="220"/>
      <c r="W510" s="220"/>
      <c r="X510" s="220"/>
      <c r="Y510" s="220"/>
      <c r="Z510" s="210"/>
      <c r="AA510" s="210"/>
      <c r="AB510" s="210"/>
      <c r="AC510" s="210"/>
      <c r="AD510" s="210"/>
      <c r="AE510" s="210"/>
      <c r="AF510" s="210"/>
      <c r="AG510" s="210" t="s">
        <v>299</v>
      </c>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row>
    <row r="511" spans="1:60" outlineLevel="2" x14ac:dyDescent="0.2">
      <c r="A511" s="217"/>
      <c r="B511" s="218"/>
      <c r="C511" s="252" t="s">
        <v>1128</v>
      </c>
      <c r="D511" s="240"/>
      <c r="E511" s="240"/>
      <c r="F511" s="240"/>
      <c r="G511" s="240"/>
      <c r="H511" s="220"/>
      <c r="I511" s="220"/>
      <c r="J511" s="220"/>
      <c r="K511" s="220"/>
      <c r="L511" s="220"/>
      <c r="M511" s="220"/>
      <c r="N511" s="219"/>
      <c r="O511" s="219"/>
      <c r="P511" s="219"/>
      <c r="Q511" s="219"/>
      <c r="R511" s="220"/>
      <c r="S511" s="220"/>
      <c r="T511" s="220"/>
      <c r="U511" s="220"/>
      <c r="V511" s="220"/>
      <c r="W511" s="220"/>
      <c r="X511" s="220"/>
      <c r="Y511" s="220"/>
      <c r="Z511" s="210"/>
      <c r="AA511" s="210"/>
      <c r="AB511" s="210"/>
      <c r="AC511" s="210"/>
      <c r="AD511" s="210"/>
      <c r="AE511" s="210"/>
      <c r="AF511" s="210"/>
      <c r="AG511" s="210" t="s">
        <v>300</v>
      </c>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row>
    <row r="512" spans="1:60" outlineLevel="3" x14ac:dyDescent="0.2">
      <c r="A512" s="217"/>
      <c r="B512" s="218"/>
      <c r="C512" s="252" t="s">
        <v>1128</v>
      </c>
      <c r="D512" s="240"/>
      <c r="E512" s="240"/>
      <c r="F512" s="240"/>
      <c r="G512" s="240"/>
      <c r="H512" s="220"/>
      <c r="I512" s="220"/>
      <c r="J512" s="220"/>
      <c r="K512" s="220"/>
      <c r="L512" s="220"/>
      <c r="M512" s="220"/>
      <c r="N512" s="219"/>
      <c r="O512" s="219"/>
      <c r="P512" s="219"/>
      <c r="Q512" s="219"/>
      <c r="R512" s="220"/>
      <c r="S512" s="220"/>
      <c r="T512" s="220"/>
      <c r="U512" s="220"/>
      <c r="V512" s="220"/>
      <c r="W512" s="220"/>
      <c r="X512" s="220"/>
      <c r="Y512" s="220"/>
      <c r="Z512" s="210"/>
      <c r="AA512" s="210"/>
      <c r="AB512" s="210"/>
      <c r="AC512" s="210"/>
      <c r="AD512" s="210"/>
      <c r="AE512" s="210"/>
      <c r="AF512" s="210"/>
      <c r="AG512" s="210" t="s">
        <v>300</v>
      </c>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row>
    <row r="513" spans="1:60" outlineLevel="1" x14ac:dyDescent="0.2">
      <c r="A513" s="241">
        <v>99</v>
      </c>
      <c r="B513" s="242" t="s">
        <v>3638</v>
      </c>
      <c r="C513" s="254" t="s">
        <v>3639</v>
      </c>
      <c r="D513" s="243" t="s">
        <v>291</v>
      </c>
      <c r="E513" s="244">
        <v>14</v>
      </c>
      <c r="F513" s="245"/>
      <c r="G513" s="246">
        <f>ROUND(E513*F513,2)</f>
        <v>0</v>
      </c>
      <c r="H513" s="245"/>
      <c r="I513" s="246">
        <f>ROUND(E513*H513,2)</f>
        <v>0</v>
      </c>
      <c r="J513" s="245"/>
      <c r="K513" s="246">
        <f>ROUND(E513*J513,2)</f>
        <v>0</v>
      </c>
      <c r="L513" s="246">
        <v>21</v>
      </c>
      <c r="M513" s="246">
        <f>G513*(1+L513/100)</f>
        <v>0</v>
      </c>
      <c r="N513" s="244">
        <v>0</v>
      </c>
      <c r="O513" s="244">
        <f>ROUND(E513*N513,2)</f>
        <v>0</v>
      </c>
      <c r="P513" s="244">
        <v>0</v>
      </c>
      <c r="Q513" s="244">
        <f>ROUND(E513*P513,2)</f>
        <v>0</v>
      </c>
      <c r="R513" s="246"/>
      <c r="S513" s="246" t="s">
        <v>861</v>
      </c>
      <c r="T513" s="247" t="s">
        <v>294</v>
      </c>
      <c r="U513" s="220">
        <v>0</v>
      </c>
      <c r="V513" s="220">
        <f>ROUND(E513*U513,2)</f>
        <v>0</v>
      </c>
      <c r="W513" s="220"/>
      <c r="X513" s="220" t="s">
        <v>664</v>
      </c>
      <c r="Y513" s="220" t="s">
        <v>296</v>
      </c>
      <c r="Z513" s="210"/>
      <c r="AA513" s="210"/>
      <c r="AB513" s="210"/>
      <c r="AC513" s="210"/>
      <c r="AD513" s="210"/>
      <c r="AE513" s="210"/>
      <c r="AF513" s="210"/>
      <c r="AG513" s="210" t="s">
        <v>665</v>
      </c>
      <c r="AH513" s="210"/>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row>
    <row r="514" spans="1:60" x14ac:dyDescent="0.2">
      <c r="A514" s="224" t="s">
        <v>287</v>
      </c>
      <c r="B514" s="225" t="s">
        <v>188</v>
      </c>
      <c r="C514" s="249" t="s">
        <v>189</v>
      </c>
      <c r="D514" s="226"/>
      <c r="E514" s="227"/>
      <c r="F514" s="228"/>
      <c r="G514" s="228">
        <f>SUMIF(AG515:AG720,"&lt;&gt;NOR",G515:G720)</f>
        <v>0</v>
      </c>
      <c r="H514" s="228"/>
      <c r="I514" s="228">
        <f>SUM(I515:I720)</f>
        <v>0</v>
      </c>
      <c r="J514" s="228"/>
      <c r="K514" s="228">
        <f>SUM(K515:K720)</f>
        <v>0</v>
      </c>
      <c r="L514" s="228"/>
      <c r="M514" s="228">
        <f>SUM(M515:M720)</f>
        <v>0</v>
      </c>
      <c r="N514" s="227"/>
      <c r="O514" s="227">
        <f>SUM(O515:O720)</f>
        <v>0.31000000000000005</v>
      </c>
      <c r="P514" s="227"/>
      <c r="Q514" s="227">
        <f>SUM(Q515:Q720)</f>
        <v>285.76</v>
      </c>
      <c r="R514" s="228"/>
      <c r="S514" s="228"/>
      <c r="T514" s="229"/>
      <c r="U514" s="223"/>
      <c r="V514" s="223">
        <f>SUM(V515:V720)</f>
        <v>1103.33</v>
      </c>
      <c r="W514" s="223"/>
      <c r="X514" s="223"/>
      <c r="Y514" s="223"/>
      <c r="AG514" t="s">
        <v>288</v>
      </c>
    </row>
    <row r="515" spans="1:60" outlineLevel="1" x14ac:dyDescent="0.2">
      <c r="A515" s="231">
        <v>100</v>
      </c>
      <c r="B515" s="232" t="s">
        <v>1131</v>
      </c>
      <c r="C515" s="250" t="s">
        <v>1132</v>
      </c>
      <c r="D515" s="233" t="s">
        <v>343</v>
      </c>
      <c r="E515" s="234">
        <v>0.42</v>
      </c>
      <c r="F515" s="235"/>
      <c r="G515" s="236">
        <f>ROUND(E515*F515,2)</f>
        <v>0</v>
      </c>
      <c r="H515" s="235"/>
      <c r="I515" s="236">
        <f>ROUND(E515*H515,2)</f>
        <v>0</v>
      </c>
      <c r="J515" s="235"/>
      <c r="K515" s="236">
        <f>ROUND(E515*J515,2)</f>
        <v>0</v>
      </c>
      <c r="L515" s="236">
        <v>21</v>
      </c>
      <c r="M515" s="236">
        <f>G515*(1+L515/100)</f>
        <v>0</v>
      </c>
      <c r="N515" s="234">
        <v>0</v>
      </c>
      <c r="O515" s="234">
        <f>ROUND(E515*N515,2)</f>
        <v>0</v>
      </c>
      <c r="P515" s="234">
        <v>2.85</v>
      </c>
      <c r="Q515" s="234">
        <f>ROUND(E515*P515,2)</f>
        <v>1.2</v>
      </c>
      <c r="R515" s="236"/>
      <c r="S515" s="236" t="s">
        <v>861</v>
      </c>
      <c r="T515" s="237" t="s">
        <v>294</v>
      </c>
      <c r="U515" s="220">
        <v>0</v>
      </c>
      <c r="V515" s="220">
        <f>ROUND(E515*U515,2)</f>
        <v>0</v>
      </c>
      <c r="W515" s="220"/>
      <c r="X515" s="220" t="s">
        <v>295</v>
      </c>
      <c r="Y515" s="220" t="s">
        <v>296</v>
      </c>
      <c r="Z515" s="210"/>
      <c r="AA515" s="210"/>
      <c r="AB515" s="210"/>
      <c r="AC515" s="210"/>
      <c r="AD515" s="210"/>
      <c r="AE515" s="210"/>
      <c r="AF515" s="210"/>
      <c r="AG515" s="210" t="s">
        <v>297</v>
      </c>
      <c r="AH515" s="210"/>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row>
    <row r="516" spans="1:60" outlineLevel="2" x14ac:dyDescent="0.2">
      <c r="A516" s="217"/>
      <c r="B516" s="218"/>
      <c r="C516" s="255" t="s">
        <v>1133</v>
      </c>
      <c r="D516" s="248"/>
      <c r="E516" s="248"/>
      <c r="F516" s="248"/>
      <c r="G516" s="248"/>
      <c r="H516" s="220"/>
      <c r="I516" s="220"/>
      <c r="J516" s="220"/>
      <c r="K516" s="220"/>
      <c r="L516" s="220"/>
      <c r="M516" s="220"/>
      <c r="N516" s="219"/>
      <c r="O516" s="219"/>
      <c r="P516" s="219"/>
      <c r="Q516" s="219"/>
      <c r="R516" s="220"/>
      <c r="S516" s="220"/>
      <c r="T516" s="220"/>
      <c r="U516" s="220"/>
      <c r="V516" s="220"/>
      <c r="W516" s="220"/>
      <c r="X516" s="220"/>
      <c r="Y516" s="220"/>
      <c r="Z516" s="210"/>
      <c r="AA516" s="210"/>
      <c r="AB516" s="210"/>
      <c r="AC516" s="210"/>
      <c r="AD516" s="210"/>
      <c r="AE516" s="210"/>
      <c r="AF516" s="210"/>
      <c r="AG516" s="210" t="s">
        <v>300</v>
      </c>
      <c r="AH516" s="210"/>
      <c r="AI516" s="210"/>
      <c r="AJ516" s="210"/>
      <c r="AK516" s="210"/>
      <c r="AL516" s="210"/>
      <c r="AM516" s="210"/>
      <c r="AN516" s="210"/>
      <c r="AO516" s="210"/>
      <c r="AP516" s="210"/>
      <c r="AQ516" s="210"/>
      <c r="AR516" s="210"/>
      <c r="AS516" s="210"/>
      <c r="AT516" s="210"/>
      <c r="AU516" s="210"/>
      <c r="AV516" s="210"/>
      <c r="AW516" s="210"/>
      <c r="AX516" s="210"/>
      <c r="AY516" s="210"/>
      <c r="AZ516" s="210"/>
      <c r="BA516" s="238" t="str">
        <f>C516</f>
        <v>s naložením vybouraných hmot a suti na dopravní prostředek nebo s odklizením na hromady do vzdálenosti 20 m</v>
      </c>
      <c r="BB516" s="210"/>
      <c r="BC516" s="210"/>
      <c r="BD516" s="210"/>
      <c r="BE516" s="210"/>
      <c r="BF516" s="210"/>
      <c r="BG516" s="210"/>
      <c r="BH516" s="210"/>
    </row>
    <row r="517" spans="1:60" outlineLevel="2" x14ac:dyDescent="0.2">
      <c r="A517" s="217"/>
      <c r="B517" s="218"/>
      <c r="C517" s="253" t="s">
        <v>3640</v>
      </c>
      <c r="D517" s="221"/>
      <c r="E517" s="222"/>
      <c r="F517" s="220"/>
      <c r="G517" s="220"/>
      <c r="H517" s="220"/>
      <c r="I517" s="220"/>
      <c r="J517" s="220"/>
      <c r="K517" s="220"/>
      <c r="L517" s="220"/>
      <c r="M517" s="220"/>
      <c r="N517" s="219"/>
      <c r="O517" s="219"/>
      <c r="P517" s="219"/>
      <c r="Q517" s="219"/>
      <c r="R517" s="220"/>
      <c r="S517" s="220"/>
      <c r="T517" s="220"/>
      <c r="U517" s="220"/>
      <c r="V517" s="220"/>
      <c r="W517" s="220"/>
      <c r="X517" s="220"/>
      <c r="Y517" s="220"/>
      <c r="Z517" s="210"/>
      <c r="AA517" s="210"/>
      <c r="AB517" s="210"/>
      <c r="AC517" s="210"/>
      <c r="AD517" s="210"/>
      <c r="AE517" s="210"/>
      <c r="AF517" s="210"/>
      <c r="AG517" s="210" t="s">
        <v>314</v>
      </c>
      <c r="AH517" s="210">
        <v>0</v>
      </c>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row>
    <row r="518" spans="1:60" outlineLevel="3" x14ac:dyDescent="0.2">
      <c r="A518" s="217"/>
      <c r="B518" s="218"/>
      <c r="C518" s="253" t="s">
        <v>3641</v>
      </c>
      <c r="D518" s="221"/>
      <c r="E518" s="222">
        <v>0.42</v>
      </c>
      <c r="F518" s="220"/>
      <c r="G518" s="220"/>
      <c r="H518" s="220"/>
      <c r="I518" s="220"/>
      <c r="J518" s="220"/>
      <c r="K518" s="220"/>
      <c r="L518" s="220"/>
      <c r="M518" s="220"/>
      <c r="N518" s="219"/>
      <c r="O518" s="219"/>
      <c r="P518" s="219"/>
      <c r="Q518" s="219"/>
      <c r="R518" s="220"/>
      <c r="S518" s="220"/>
      <c r="T518" s="220"/>
      <c r="U518" s="220"/>
      <c r="V518" s="220"/>
      <c r="W518" s="220"/>
      <c r="X518" s="220"/>
      <c r="Y518" s="220"/>
      <c r="Z518" s="210"/>
      <c r="AA518" s="210"/>
      <c r="AB518" s="210"/>
      <c r="AC518" s="210"/>
      <c r="AD518" s="210"/>
      <c r="AE518" s="210"/>
      <c r="AF518" s="210"/>
      <c r="AG518" s="210" t="s">
        <v>314</v>
      </c>
      <c r="AH518" s="210">
        <v>0</v>
      </c>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row>
    <row r="519" spans="1:60" outlineLevel="1" x14ac:dyDescent="0.2">
      <c r="A519" s="231">
        <v>101</v>
      </c>
      <c r="B519" s="232" t="s">
        <v>1145</v>
      </c>
      <c r="C519" s="250" t="s">
        <v>1146</v>
      </c>
      <c r="D519" s="233" t="s">
        <v>310</v>
      </c>
      <c r="E519" s="234">
        <v>285.3802</v>
      </c>
      <c r="F519" s="235"/>
      <c r="G519" s="236">
        <f>ROUND(E519*F519,2)</f>
        <v>0</v>
      </c>
      <c r="H519" s="235"/>
      <c r="I519" s="236">
        <f>ROUND(E519*H519,2)</f>
        <v>0</v>
      </c>
      <c r="J519" s="235"/>
      <c r="K519" s="236">
        <f>ROUND(E519*J519,2)</f>
        <v>0</v>
      </c>
      <c r="L519" s="236">
        <v>21</v>
      </c>
      <c r="M519" s="236">
        <f>G519*(1+L519/100)</f>
        <v>0</v>
      </c>
      <c r="N519" s="234">
        <v>6.7000000000000002E-4</v>
      </c>
      <c r="O519" s="234">
        <f>ROUND(E519*N519,2)</f>
        <v>0.19</v>
      </c>
      <c r="P519" s="234">
        <v>0.184</v>
      </c>
      <c r="Q519" s="234">
        <f>ROUND(E519*P519,2)</f>
        <v>52.51</v>
      </c>
      <c r="R519" s="236" t="s">
        <v>1141</v>
      </c>
      <c r="S519" s="236" t="s">
        <v>293</v>
      </c>
      <c r="T519" s="237" t="s">
        <v>294</v>
      </c>
      <c r="U519" s="220">
        <v>0.22700000000000001</v>
      </c>
      <c r="V519" s="220">
        <f>ROUND(E519*U519,2)</f>
        <v>64.78</v>
      </c>
      <c r="W519" s="220"/>
      <c r="X519" s="220" t="s">
        <v>295</v>
      </c>
      <c r="Y519" s="220" t="s">
        <v>296</v>
      </c>
      <c r="Z519" s="210"/>
      <c r="AA519" s="210"/>
      <c r="AB519" s="210"/>
      <c r="AC519" s="210"/>
      <c r="AD519" s="210"/>
      <c r="AE519" s="210"/>
      <c r="AF519" s="210"/>
      <c r="AG519" s="210" t="s">
        <v>297</v>
      </c>
      <c r="AH519" s="210"/>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row>
    <row r="520" spans="1:60" ht="22.5" outlineLevel="2" x14ac:dyDescent="0.2">
      <c r="A520" s="217"/>
      <c r="B520" s="218"/>
      <c r="C520" s="251" t="s">
        <v>1147</v>
      </c>
      <c r="D520" s="239"/>
      <c r="E520" s="239"/>
      <c r="F520" s="239"/>
      <c r="G520" s="239"/>
      <c r="H520" s="220"/>
      <c r="I520" s="220"/>
      <c r="J520" s="220"/>
      <c r="K520" s="220"/>
      <c r="L520" s="220"/>
      <c r="M520" s="220"/>
      <c r="N520" s="219"/>
      <c r="O520" s="219"/>
      <c r="P520" s="219"/>
      <c r="Q520" s="219"/>
      <c r="R520" s="220"/>
      <c r="S520" s="220"/>
      <c r="T520" s="220"/>
      <c r="U520" s="220"/>
      <c r="V520" s="220"/>
      <c r="W520" s="220"/>
      <c r="X520" s="220"/>
      <c r="Y520" s="220"/>
      <c r="Z520" s="210"/>
      <c r="AA520" s="210"/>
      <c r="AB520" s="210"/>
      <c r="AC520" s="210"/>
      <c r="AD520" s="210"/>
      <c r="AE520" s="210"/>
      <c r="AF520" s="210"/>
      <c r="AG520" s="210" t="s">
        <v>299</v>
      </c>
      <c r="AH520" s="210"/>
      <c r="AI520" s="210"/>
      <c r="AJ520" s="210"/>
      <c r="AK520" s="210"/>
      <c r="AL520" s="210"/>
      <c r="AM520" s="210"/>
      <c r="AN520" s="210"/>
      <c r="AO520" s="210"/>
      <c r="AP520" s="210"/>
      <c r="AQ520" s="210"/>
      <c r="AR520" s="210"/>
      <c r="AS520" s="210"/>
      <c r="AT520" s="210"/>
      <c r="AU520" s="210"/>
      <c r="AV520" s="210"/>
      <c r="AW520" s="210"/>
      <c r="AX520" s="210"/>
      <c r="AY520" s="210"/>
      <c r="AZ520" s="210"/>
      <c r="BA520" s="238" t="str">
        <f>C520</f>
        <v>nebo vybourání otvorů průřezové plochy přes 4 m2 v příčkách, včetně pomocného lešení o výšce podlahy do 1900 mm a pro zatížení do 1,5 kPa  (150 kg/m2),</v>
      </c>
      <c r="BB520" s="210"/>
      <c r="BC520" s="210"/>
      <c r="BD520" s="210"/>
      <c r="BE520" s="210"/>
      <c r="BF520" s="210"/>
      <c r="BG520" s="210"/>
      <c r="BH520" s="210"/>
    </row>
    <row r="521" spans="1:60" ht="22.5" outlineLevel="2" x14ac:dyDescent="0.2">
      <c r="A521" s="217"/>
      <c r="B521" s="218"/>
      <c r="C521" s="252" t="s">
        <v>1147</v>
      </c>
      <c r="D521" s="240"/>
      <c r="E521" s="240"/>
      <c r="F521" s="240"/>
      <c r="G521" s="240"/>
      <c r="H521" s="220"/>
      <c r="I521" s="220"/>
      <c r="J521" s="220"/>
      <c r="K521" s="220"/>
      <c r="L521" s="220"/>
      <c r="M521" s="220"/>
      <c r="N521" s="219"/>
      <c r="O521" s="219"/>
      <c r="P521" s="219"/>
      <c r="Q521" s="219"/>
      <c r="R521" s="220"/>
      <c r="S521" s="220"/>
      <c r="T521" s="220"/>
      <c r="U521" s="220"/>
      <c r="V521" s="220"/>
      <c r="W521" s="220"/>
      <c r="X521" s="220"/>
      <c r="Y521" s="220"/>
      <c r="Z521" s="210"/>
      <c r="AA521" s="210"/>
      <c r="AB521" s="210"/>
      <c r="AC521" s="210"/>
      <c r="AD521" s="210"/>
      <c r="AE521" s="210"/>
      <c r="AF521" s="210"/>
      <c r="AG521" s="210" t="s">
        <v>300</v>
      </c>
      <c r="AH521" s="210"/>
      <c r="AI521" s="210"/>
      <c r="AJ521" s="210"/>
      <c r="AK521" s="210"/>
      <c r="AL521" s="210"/>
      <c r="AM521" s="210"/>
      <c r="AN521" s="210"/>
      <c r="AO521" s="210"/>
      <c r="AP521" s="210"/>
      <c r="AQ521" s="210"/>
      <c r="AR521" s="210"/>
      <c r="AS521" s="210"/>
      <c r="AT521" s="210"/>
      <c r="AU521" s="210"/>
      <c r="AV521" s="210"/>
      <c r="AW521" s="210"/>
      <c r="AX521" s="210"/>
      <c r="AY521" s="210"/>
      <c r="AZ521" s="210"/>
      <c r="BA521" s="238" t="str">
        <f>C521</f>
        <v>nebo vybourání otvorů průřezové plochy přes 4 m2 v příčkách, včetně pomocného lešení o výšce podlahy do 1900 mm a pro zatížení do 1,5 kPa  (150 kg/m2),</v>
      </c>
      <c r="BB521" s="210"/>
      <c r="BC521" s="210"/>
      <c r="BD521" s="210"/>
      <c r="BE521" s="210"/>
      <c r="BF521" s="210"/>
      <c r="BG521" s="210"/>
      <c r="BH521" s="210"/>
    </row>
    <row r="522" spans="1:60" ht="22.5" outlineLevel="3" x14ac:dyDescent="0.2">
      <c r="A522" s="217"/>
      <c r="B522" s="218"/>
      <c r="C522" s="252" t="s">
        <v>1147</v>
      </c>
      <c r="D522" s="240"/>
      <c r="E522" s="240"/>
      <c r="F522" s="240"/>
      <c r="G522" s="240"/>
      <c r="H522" s="220"/>
      <c r="I522" s="220"/>
      <c r="J522" s="220"/>
      <c r="K522" s="220"/>
      <c r="L522" s="220"/>
      <c r="M522" s="220"/>
      <c r="N522" s="219"/>
      <c r="O522" s="219"/>
      <c r="P522" s="219"/>
      <c r="Q522" s="219"/>
      <c r="R522" s="220"/>
      <c r="S522" s="220"/>
      <c r="T522" s="220"/>
      <c r="U522" s="220"/>
      <c r="V522" s="220"/>
      <c r="W522" s="220"/>
      <c r="X522" s="220"/>
      <c r="Y522" s="220"/>
      <c r="Z522" s="210"/>
      <c r="AA522" s="210"/>
      <c r="AB522" s="210"/>
      <c r="AC522" s="210"/>
      <c r="AD522" s="210"/>
      <c r="AE522" s="210"/>
      <c r="AF522" s="210"/>
      <c r="AG522" s="210" t="s">
        <v>300</v>
      </c>
      <c r="AH522" s="210"/>
      <c r="AI522" s="210"/>
      <c r="AJ522" s="210"/>
      <c r="AK522" s="210"/>
      <c r="AL522" s="210"/>
      <c r="AM522" s="210"/>
      <c r="AN522" s="210"/>
      <c r="AO522" s="210"/>
      <c r="AP522" s="210"/>
      <c r="AQ522" s="210"/>
      <c r="AR522" s="210"/>
      <c r="AS522" s="210"/>
      <c r="AT522" s="210"/>
      <c r="AU522" s="210"/>
      <c r="AV522" s="210"/>
      <c r="AW522" s="210"/>
      <c r="AX522" s="210"/>
      <c r="AY522" s="210"/>
      <c r="AZ522" s="210"/>
      <c r="BA522" s="238" t="str">
        <f>C522</f>
        <v>nebo vybourání otvorů průřezové plochy přes 4 m2 v příčkách, včetně pomocného lešení o výšce podlahy do 1900 mm a pro zatížení do 1,5 kPa  (150 kg/m2),</v>
      </c>
      <c r="BB522" s="210"/>
      <c r="BC522" s="210"/>
      <c r="BD522" s="210"/>
      <c r="BE522" s="210"/>
      <c r="BF522" s="210"/>
      <c r="BG522" s="210"/>
      <c r="BH522" s="210"/>
    </row>
    <row r="523" spans="1:60" outlineLevel="2" x14ac:dyDescent="0.2">
      <c r="A523" s="217"/>
      <c r="B523" s="218"/>
      <c r="C523" s="253" t="s">
        <v>3642</v>
      </c>
      <c r="D523" s="221"/>
      <c r="E523" s="222"/>
      <c r="F523" s="220"/>
      <c r="G523" s="220"/>
      <c r="H523" s="220"/>
      <c r="I523" s="220"/>
      <c r="J523" s="220"/>
      <c r="K523" s="220"/>
      <c r="L523" s="220"/>
      <c r="M523" s="220"/>
      <c r="N523" s="219"/>
      <c r="O523" s="219"/>
      <c r="P523" s="219"/>
      <c r="Q523" s="219"/>
      <c r="R523" s="220"/>
      <c r="S523" s="220"/>
      <c r="T523" s="220"/>
      <c r="U523" s="220"/>
      <c r="V523" s="220"/>
      <c r="W523" s="220"/>
      <c r="X523" s="220"/>
      <c r="Y523" s="220"/>
      <c r="Z523" s="210"/>
      <c r="AA523" s="210"/>
      <c r="AB523" s="210"/>
      <c r="AC523" s="210"/>
      <c r="AD523" s="210"/>
      <c r="AE523" s="210"/>
      <c r="AF523" s="210"/>
      <c r="AG523" s="210" t="s">
        <v>314</v>
      </c>
      <c r="AH523" s="210">
        <v>0</v>
      </c>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row>
    <row r="524" spans="1:60" outlineLevel="3" x14ac:dyDescent="0.2">
      <c r="A524" s="217"/>
      <c r="B524" s="218"/>
      <c r="C524" s="253" t="s">
        <v>3643</v>
      </c>
      <c r="D524" s="221"/>
      <c r="E524" s="222"/>
      <c r="F524" s="220"/>
      <c r="G524" s="220"/>
      <c r="H524" s="220"/>
      <c r="I524" s="220"/>
      <c r="J524" s="220"/>
      <c r="K524" s="220"/>
      <c r="L524" s="220"/>
      <c r="M524" s="220"/>
      <c r="N524" s="219"/>
      <c r="O524" s="219"/>
      <c r="P524" s="219"/>
      <c r="Q524" s="219"/>
      <c r="R524" s="220"/>
      <c r="S524" s="220"/>
      <c r="T524" s="220"/>
      <c r="U524" s="220"/>
      <c r="V524" s="220"/>
      <c r="W524" s="220"/>
      <c r="X524" s="220"/>
      <c r="Y524" s="220"/>
      <c r="Z524" s="210"/>
      <c r="AA524" s="210"/>
      <c r="AB524" s="210"/>
      <c r="AC524" s="210"/>
      <c r="AD524" s="210"/>
      <c r="AE524" s="210"/>
      <c r="AF524" s="210"/>
      <c r="AG524" s="210" t="s">
        <v>314</v>
      </c>
      <c r="AH524" s="210">
        <v>0</v>
      </c>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row>
    <row r="525" spans="1:60" outlineLevel="3" x14ac:dyDescent="0.2">
      <c r="A525" s="217"/>
      <c r="B525" s="218"/>
      <c r="C525" s="253" t="s">
        <v>3644</v>
      </c>
      <c r="D525" s="221"/>
      <c r="E525" s="222"/>
      <c r="F525" s="220"/>
      <c r="G525" s="220"/>
      <c r="H525" s="220"/>
      <c r="I525" s="220"/>
      <c r="J525" s="220"/>
      <c r="K525" s="220"/>
      <c r="L525" s="220"/>
      <c r="M525" s="220"/>
      <c r="N525" s="219"/>
      <c r="O525" s="219"/>
      <c r="P525" s="219"/>
      <c r="Q525" s="219"/>
      <c r="R525" s="220"/>
      <c r="S525" s="220"/>
      <c r="T525" s="220"/>
      <c r="U525" s="220"/>
      <c r="V525" s="220"/>
      <c r="W525" s="220"/>
      <c r="X525" s="220"/>
      <c r="Y525" s="220"/>
      <c r="Z525" s="210"/>
      <c r="AA525" s="210"/>
      <c r="AB525" s="210"/>
      <c r="AC525" s="210"/>
      <c r="AD525" s="210"/>
      <c r="AE525" s="210"/>
      <c r="AF525" s="210"/>
      <c r="AG525" s="210" t="s">
        <v>314</v>
      </c>
      <c r="AH525" s="210">
        <v>0</v>
      </c>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row>
    <row r="526" spans="1:60" outlineLevel="3" x14ac:dyDescent="0.2">
      <c r="A526" s="217"/>
      <c r="B526" s="218"/>
      <c r="C526" s="253" t="s">
        <v>3645</v>
      </c>
      <c r="D526" s="221"/>
      <c r="E526" s="222"/>
      <c r="F526" s="220"/>
      <c r="G526" s="220"/>
      <c r="H526" s="220"/>
      <c r="I526" s="220"/>
      <c r="J526" s="220"/>
      <c r="K526" s="220"/>
      <c r="L526" s="220"/>
      <c r="M526" s="220"/>
      <c r="N526" s="219"/>
      <c r="O526" s="219"/>
      <c r="P526" s="219"/>
      <c r="Q526" s="219"/>
      <c r="R526" s="220"/>
      <c r="S526" s="220"/>
      <c r="T526" s="220"/>
      <c r="U526" s="220"/>
      <c r="V526" s="220"/>
      <c r="W526" s="220"/>
      <c r="X526" s="220"/>
      <c r="Y526" s="220"/>
      <c r="Z526" s="210"/>
      <c r="AA526" s="210"/>
      <c r="AB526" s="210"/>
      <c r="AC526" s="210"/>
      <c r="AD526" s="210"/>
      <c r="AE526" s="210"/>
      <c r="AF526" s="210"/>
      <c r="AG526" s="210" t="s">
        <v>314</v>
      </c>
      <c r="AH526" s="210">
        <v>0</v>
      </c>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row>
    <row r="527" spans="1:60" outlineLevel="3" x14ac:dyDescent="0.2">
      <c r="A527" s="217"/>
      <c r="B527" s="218"/>
      <c r="C527" s="253" t="s">
        <v>3646</v>
      </c>
      <c r="D527" s="221"/>
      <c r="E527" s="222"/>
      <c r="F527" s="220"/>
      <c r="G527" s="220"/>
      <c r="H527" s="220"/>
      <c r="I527" s="220"/>
      <c r="J527" s="220"/>
      <c r="K527" s="220"/>
      <c r="L527" s="220"/>
      <c r="M527" s="220"/>
      <c r="N527" s="219"/>
      <c r="O527" s="219"/>
      <c r="P527" s="219"/>
      <c r="Q527" s="219"/>
      <c r="R527" s="220"/>
      <c r="S527" s="220"/>
      <c r="T527" s="220"/>
      <c r="U527" s="220"/>
      <c r="V527" s="220"/>
      <c r="W527" s="220"/>
      <c r="X527" s="220"/>
      <c r="Y527" s="220"/>
      <c r="Z527" s="210"/>
      <c r="AA527" s="210"/>
      <c r="AB527" s="210"/>
      <c r="AC527" s="210"/>
      <c r="AD527" s="210"/>
      <c r="AE527" s="210"/>
      <c r="AF527" s="210"/>
      <c r="AG527" s="210" t="s">
        <v>314</v>
      </c>
      <c r="AH527" s="210">
        <v>0</v>
      </c>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row>
    <row r="528" spans="1:60" outlineLevel="3" x14ac:dyDescent="0.2">
      <c r="A528" s="217"/>
      <c r="B528" s="218"/>
      <c r="C528" s="253" t="s">
        <v>3647</v>
      </c>
      <c r="D528" s="221"/>
      <c r="E528" s="222"/>
      <c r="F528" s="220"/>
      <c r="G528" s="220"/>
      <c r="H528" s="220"/>
      <c r="I528" s="220"/>
      <c r="J528" s="220"/>
      <c r="K528" s="220"/>
      <c r="L528" s="220"/>
      <c r="M528" s="220"/>
      <c r="N528" s="219"/>
      <c r="O528" s="219"/>
      <c r="P528" s="219"/>
      <c r="Q528" s="219"/>
      <c r="R528" s="220"/>
      <c r="S528" s="220"/>
      <c r="T528" s="220"/>
      <c r="U528" s="220"/>
      <c r="V528" s="220"/>
      <c r="W528" s="220"/>
      <c r="X528" s="220"/>
      <c r="Y528" s="220"/>
      <c r="Z528" s="210"/>
      <c r="AA528" s="210"/>
      <c r="AB528" s="210"/>
      <c r="AC528" s="210"/>
      <c r="AD528" s="210"/>
      <c r="AE528" s="210"/>
      <c r="AF528" s="210"/>
      <c r="AG528" s="210" t="s">
        <v>314</v>
      </c>
      <c r="AH528" s="210">
        <v>0</v>
      </c>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row>
    <row r="529" spans="1:60" outlineLevel="3" x14ac:dyDescent="0.2">
      <c r="A529" s="217"/>
      <c r="B529" s="218"/>
      <c r="C529" s="253" t="s">
        <v>3648</v>
      </c>
      <c r="D529" s="221"/>
      <c r="E529" s="222"/>
      <c r="F529" s="220"/>
      <c r="G529" s="220"/>
      <c r="H529" s="220"/>
      <c r="I529" s="220"/>
      <c r="J529" s="220"/>
      <c r="K529" s="220"/>
      <c r="L529" s="220"/>
      <c r="M529" s="220"/>
      <c r="N529" s="219"/>
      <c r="O529" s="219"/>
      <c r="P529" s="219"/>
      <c r="Q529" s="219"/>
      <c r="R529" s="220"/>
      <c r="S529" s="220"/>
      <c r="T529" s="220"/>
      <c r="U529" s="220"/>
      <c r="V529" s="220"/>
      <c r="W529" s="220"/>
      <c r="X529" s="220"/>
      <c r="Y529" s="220"/>
      <c r="Z529" s="210"/>
      <c r="AA529" s="210"/>
      <c r="AB529" s="210"/>
      <c r="AC529" s="210"/>
      <c r="AD529" s="210"/>
      <c r="AE529" s="210"/>
      <c r="AF529" s="210"/>
      <c r="AG529" s="210" t="s">
        <v>314</v>
      </c>
      <c r="AH529" s="210">
        <v>0</v>
      </c>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row>
    <row r="530" spans="1:60" outlineLevel="3" x14ac:dyDescent="0.2">
      <c r="A530" s="217"/>
      <c r="B530" s="218"/>
      <c r="C530" s="253" t="s">
        <v>3649</v>
      </c>
      <c r="D530" s="221"/>
      <c r="E530" s="222"/>
      <c r="F530" s="220"/>
      <c r="G530" s="220"/>
      <c r="H530" s="220"/>
      <c r="I530" s="220"/>
      <c r="J530" s="220"/>
      <c r="K530" s="220"/>
      <c r="L530" s="220"/>
      <c r="M530" s="220"/>
      <c r="N530" s="219"/>
      <c r="O530" s="219"/>
      <c r="P530" s="219"/>
      <c r="Q530" s="219"/>
      <c r="R530" s="220"/>
      <c r="S530" s="220"/>
      <c r="T530" s="220"/>
      <c r="U530" s="220"/>
      <c r="V530" s="220"/>
      <c r="W530" s="220"/>
      <c r="X530" s="220"/>
      <c r="Y530" s="220"/>
      <c r="Z530" s="210"/>
      <c r="AA530" s="210"/>
      <c r="AB530" s="210"/>
      <c r="AC530" s="210"/>
      <c r="AD530" s="210"/>
      <c r="AE530" s="210"/>
      <c r="AF530" s="210"/>
      <c r="AG530" s="210" t="s">
        <v>314</v>
      </c>
      <c r="AH530" s="210">
        <v>0</v>
      </c>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row>
    <row r="531" spans="1:60" outlineLevel="3" x14ac:dyDescent="0.2">
      <c r="A531" s="217"/>
      <c r="B531" s="218"/>
      <c r="C531" s="253" t="s">
        <v>3650</v>
      </c>
      <c r="D531" s="221"/>
      <c r="E531" s="222">
        <v>285.38</v>
      </c>
      <c r="F531" s="220"/>
      <c r="G531" s="220"/>
      <c r="H531" s="220"/>
      <c r="I531" s="220"/>
      <c r="J531" s="220"/>
      <c r="K531" s="220"/>
      <c r="L531" s="220"/>
      <c r="M531" s="220"/>
      <c r="N531" s="219"/>
      <c r="O531" s="219"/>
      <c r="P531" s="219"/>
      <c r="Q531" s="219"/>
      <c r="R531" s="220"/>
      <c r="S531" s="220"/>
      <c r="T531" s="220"/>
      <c r="U531" s="220"/>
      <c r="V531" s="220"/>
      <c r="W531" s="220"/>
      <c r="X531" s="220"/>
      <c r="Y531" s="220"/>
      <c r="Z531" s="210"/>
      <c r="AA531" s="210"/>
      <c r="AB531" s="210"/>
      <c r="AC531" s="210"/>
      <c r="AD531" s="210"/>
      <c r="AE531" s="210"/>
      <c r="AF531" s="210"/>
      <c r="AG531" s="210" t="s">
        <v>314</v>
      </c>
      <c r="AH531" s="210">
        <v>0</v>
      </c>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row>
    <row r="532" spans="1:60" outlineLevel="1" x14ac:dyDescent="0.2">
      <c r="A532" s="231">
        <v>102</v>
      </c>
      <c r="B532" s="232" t="s">
        <v>1155</v>
      </c>
      <c r="C532" s="250" t="s">
        <v>1156</v>
      </c>
      <c r="D532" s="233" t="s">
        <v>310</v>
      </c>
      <c r="E532" s="234">
        <v>31.7407</v>
      </c>
      <c r="F532" s="235"/>
      <c r="G532" s="236">
        <f>ROUND(E532*F532,2)</f>
        <v>0</v>
      </c>
      <c r="H532" s="235"/>
      <c r="I532" s="236">
        <f>ROUND(E532*H532,2)</f>
        <v>0</v>
      </c>
      <c r="J532" s="235"/>
      <c r="K532" s="236">
        <f>ROUND(E532*J532,2)</f>
        <v>0</v>
      </c>
      <c r="L532" s="236">
        <v>21</v>
      </c>
      <c r="M532" s="236">
        <f>G532*(1+L532/100)</f>
        <v>0</v>
      </c>
      <c r="N532" s="234">
        <v>6.7000000000000002E-4</v>
      </c>
      <c r="O532" s="234">
        <f>ROUND(E532*N532,2)</f>
        <v>0.02</v>
      </c>
      <c r="P532" s="234">
        <v>0.31900000000000001</v>
      </c>
      <c r="Q532" s="234">
        <f>ROUND(E532*P532,2)</f>
        <v>10.130000000000001</v>
      </c>
      <c r="R532" s="236" t="s">
        <v>1141</v>
      </c>
      <c r="S532" s="236" t="s">
        <v>293</v>
      </c>
      <c r="T532" s="237" t="s">
        <v>294</v>
      </c>
      <c r="U532" s="220">
        <v>0.317</v>
      </c>
      <c r="V532" s="220">
        <f>ROUND(E532*U532,2)</f>
        <v>10.06</v>
      </c>
      <c r="W532" s="220"/>
      <c r="X532" s="220" t="s">
        <v>295</v>
      </c>
      <c r="Y532" s="220" t="s">
        <v>296</v>
      </c>
      <c r="Z532" s="210"/>
      <c r="AA532" s="210"/>
      <c r="AB532" s="210"/>
      <c r="AC532" s="210"/>
      <c r="AD532" s="210"/>
      <c r="AE532" s="210"/>
      <c r="AF532" s="210"/>
      <c r="AG532" s="210" t="s">
        <v>297</v>
      </c>
      <c r="AH532" s="210"/>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row>
    <row r="533" spans="1:60" ht="22.5" outlineLevel="2" x14ac:dyDescent="0.2">
      <c r="A533" s="217"/>
      <c r="B533" s="218"/>
      <c r="C533" s="251" t="s">
        <v>1147</v>
      </c>
      <c r="D533" s="239"/>
      <c r="E533" s="239"/>
      <c r="F533" s="239"/>
      <c r="G533" s="239"/>
      <c r="H533" s="220"/>
      <c r="I533" s="220"/>
      <c r="J533" s="220"/>
      <c r="K533" s="220"/>
      <c r="L533" s="220"/>
      <c r="M533" s="220"/>
      <c r="N533" s="219"/>
      <c r="O533" s="219"/>
      <c r="P533" s="219"/>
      <c r="Q533" s="219"/>
      <c r="R533" s="220"/>
      <c r="S533" s="220"/>
      <c r="T533" s="220"/>
      <c r="U533" s="220"/>
      <c r="V533" s="220"/>
      <c r="W533" s="220"/>
      <c r="X533" s="220"/>
      <c r="Y533" s="220"/>
      <c r="Z533" s="210"/>
      <c r="AA533" s="210"/>
      <c r="AB533" s="210"/>
      <c r="AC533" s="210"/>
      <c r="AD533" s="210"/>
      <c r="AE533" s="210"/>
      <c r="AF533" s="210"/>
      <c r="AG533" s="210" t="s">
        <v>299</v>
      </c>
      <c r="AH533" s="210"/>
      <c r="AI533" s="210"/>
      <c r="AJ533" s="210"/>
      <c r="AK533" s="210"/>
      <c r="AL533" s="210"/>
      <c r="AM533" s="210"/>
      <c r="AN533" s="210"/>
      <c r="AO533" s="210"/>
      <c r="AP533" s="210"/>
      <c r="AQ533" s="210"/>
      <c r="AR533" s="210"/>
      <c r="AS533" s="210"/>
      <c r="AT533" s="210"/>
      <c r="AU533" s="210"/>
      <c r="AV533" s="210"/>
      <c r="AW533" s="210"/>
      <c r="AX533" s="210"/>
      <c r="AY533" s="210"/>
      <c r="AZ533" s="210"/>
      <c r="BA533" s="238" t="str">
        <f>C533</f>
        <v>nebo vybourání otvorů průřezové plochy přes 4 m2 v příčkách, včetně pomocného lešení o výšce podlahy do 1900 mm a pro zatížení do 1,5 kPa  (150 kg/m2),</v>
      </c>
      <c r="BB533" s="210"/>
      <c r="BC533" s="210"/>
      <c r="BD533" s="210"/>
      <c r="BE533" s="210"/>
      <c r="BF533" s="210"/>
      <c r="BG533" s="210"/>
      <c r="BH533" s="210"/>
    </row>
    <row r="534" spans="1:60" ht="22.5" outlineLevel="2" x14ac:dyDescent="0.2">
      <c r="A534" s="217"/>
      <c r="B534" s="218"/>
      <c r="C534" s="252" t="s">
        <v>1147</v>
      </c>
      <c r="D534" s="240"/>
      <c r="E534" s="240"/>
      <c r="F534" s="240"/>
      <c r="G534" s="240"/>
      <c r="H534" s="220"/>
      <c r="I534" s="220"/>
      <c r="J534" s="220"/>
      <c r="K534" s="220"/>
      <c r="L534" s="220"/>
      <c r="M534" s="220"/>
      <c r="N534" s="219"/>
      <c r="O534" s="219"/>
      <c r="P534" s="219"/>
      <c r="Q534" s="219"/>
      <c r="R534" s="220"/>
      <c r="S534" s="220"/>
      <c r="T534" s="220"/>
      <c r="U534" s="220"/>
      <c r="V534" s="220"/>
      <c r="W534" s="220"/>
      <c r="X534" s="220"/>
      <c r="Y534" s="220"/>
      <c r="Z534" s="210"/>
      <c r="AA534" s="210"/>
      <c r="AB534" s="210"/>
      <c r="AC534" s="210"/>
      <c r="AD534" s="210"/>
      <c r="AE534" s="210"/>
      <c r="AF534" s="210"/>
      <c r="AG534" s="210" t="s">
        <v>300</v>
      </c>
      <c r="AH534" s="210"/>
      <c r="AI534" s="210"/>
      <c r="AJ534" s="210"/>
      <c r="AK534" s="210"/>
      <c r="AL534" s="210"/>
      <c r="AM534" s="210"/>
      <c r="AN534" s="210"/>
      <c r="AO534" s="210"/>
      <c r="AP534" s="210"/>
      <c r="AQ534" s="210"/>
      <c r="AR534" s="210"/>
      <c r="AS534" s="210"/>
      <c r="AT534" s="210"/>
      <c r="AU534" s="210"/>
      <c r="AV534" s="210"/>
      <c r="AW534" s="210"/>
      <c r="AX534" s="210"/>
      <c r="AY534" s="210"/>
      <c r="AZ534" s="210"/>
      <c r="BA534" s="238" t="str">
        <f>C534</f>
        <v>nebo vybourání otvorů průřezové plochy přes 4 m2 v příčkách, včetně pomocného lešení o výšce podlahy do 1900 mm a pro zatížení do 1,5 kPa  (150 kg/m2),</v>
      </c>
      <c r="BB534" s="210"/>
      <c r="BC534" s="210"/>
      <c r="BD534" s="210"/>
      <c r="BE534" s="210"/>
      <c r="BF534" s="210"/>
      <c r="BG534" s="210"/>
      <c r="BH534" s="210"/>
    </row>
    <row r="535" spans="1:60" ht="22.5" outlineLevel="3" x14ac:dyDescent="0.2">
      <c r="A535" s="217"/>
      <c r="B535" s="218"/>
      <c r="C535" s="252" t="s">
        <v>1147</v>
      </c>
      <c r="D535" s="240"/>
      <c r="E535" s="240"/>
      <c r="F535" s="240"/>
      <c r="G535" s="240"/>
      <c r="H535" s="220"/>
      <c r="I535" s="220"/>
      <c r="J535" s="220"/>
      <c r="K535" s="220"/>
      <c r="L535" s="220"/>
      <c r="M535" s="220"/>
      <c r="N535" s="219"/>
      <c r="O535" s="219"/>
      <c r="P535" s="219"/>
      <c r="Q535" s="219"/>
      <c r="R535" s="220"/>
      <c r="S535" s="220"/>
      <c r="T535" s="220"/>
      <c r="U535" s="220"/>
      <c r="V535" s="220"/>
      <c r="W535" s="220"/>
      <c r="X535" s="220"/>
      <c r="Y535" s="220"/>
      <c r="Z535" s="210"/>
      <c r="AA535" s="210"/>
      <c r="AB535" s="210"/>
      <c r="AC535" s="210"/>
      <c r="AD535" s="210"/>
      <c r="AE535" s="210"/>
      <c r="AF535" s="210"/>
      <c r="AG535" s="210" t="s">
        <v>300</v>
      </c>
      <c r="AH535" s="210"/>
      <c r="AI535" s="210"/>
      <c r="AJ535" s="210"/>
      <c r="AK535" s="210"/>
      <c r="AL535" s="210"/>
      <c r="AM535" s="210"/>
      <c r="AN535" s="210"/>
      <c r="AO535" s="210"/>
      <c r="AP535" s="210"/>
      <c r="AQ535" s="210"/>
      <c r="AR535" s="210"/>
      <c r="AS535" s="210"/>
      <c r="AT535" s="210"/>
      <c r="AU535" s="210"/>
      <c r="AV535" s="210"/>
      <c r="AW535" s="210"/>
      <c r="AX535" s="210"/>
      <c r="AY535" s="210"/>
      <c r="AZ535" s="210"/>
      <c r="BA535" s="238" t="str">
        <f>C535</f>
        <v>nebo vybourání otvorů průřezové plochy přes 4 m2 v příčkách, včetně pomocného lešení o výšce podlahy do 1900 mm a pro zatížení do 1,5 kPa  (150 kg/m2),</v>
      </c>
      <c r="BB535" s="210"/>
      <c r="BC535" s="210"/>
      <c r="BD535" s="210"/>
      <c r="BE535" s="210"/>
      <c r="BF535" s="210"/>
      <c r="BG535" s="210"/>
      <c r="BH535" s="210"/>
    </row>
    <row r="536" spans="1:60" outlineLevel="2" x14ac:dyDescent="0.2">
      <c r="A536" s="217"/>
      <c r="B536" s="218"/>
      <c r="C536" s="253" t="s">
        <v>3651</v>
      </c>
      <c r="D536" s="221"/>
      <c r="E536" s="222"/>
      <c r="F536" s="220"/>
      <c r="G536" s="220"/>
      <c r="H536" s="220"/>
      <c r="I536" s="220"/>
      <c r="J536" s="220"/>
      <c r="K536" s="220"/>
      <c r="L536" s="220"/>
      <c r="M536" s="220"/>
      <c r="N536" s="219"/>
      <c r="O536" s="219"/>
      <c r="P536" s="219"/>
      <c r="Q536" s="219"/>
      <c r="R536" s="220"/>
      <c r="S536" s="220"/>
      <c r="T536" s="220"/>
      <c r="U536" s="220"/>
      <c r="V536" s="220"/>
      <c r="W536" s="220"/>
      <c r="X536" s="220"/>
      <c r="Y536" s="220"/>
      <c r="Z536" s="210"/>
      <c r="AA536" s="210"/>
      <c r="AB536" s="210"/>
      <c r="AC536" s="210"/>
      <c r="AD536" s="210"/>
      <c r="AE536" s="210"/>
      <c r="AF536" s="210"/>
      <c r="AG536" s="210" t="s">
        <v>314</v>
      </c>
      <c r="AH536" s="210">
        <v>0</v>
      </c>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row>
    <row r="537" spans="1:60" outlineLevel="3" x14ac:dyDescent="0.2">
      <c r="A537" s="217"/>
      <c r="B537" s="218"/>
      <c r="C537" s="253" t="s">
        <v>3652</v>
      </c>
      <c r="D537" s="221"/>
      <c r="E537" s="222"/>
      <c r="F537" s="220"/>
      <c r="G537" s="220"/>
      <c r="H537" s="220"/>
      <c r="I537" s="220"/>
      <c r="J537" s="220"/>
      <c r="K537" s="220"/>
      <c r="L537" s="220"/>
      <c r="M537" s="220"/>
      <c r="N537" s="219"/>
      <c r="O537" s="219"/>
      <c r="P537" s="219"/>
      <c r="Q537" s="219"/>
      <c r="R537" s="220"/>
      <c r="S537" s="220"/>
      <c r="T537" s="220"/>
      <c r="U537" s="220"/>
      <c r="V537" s="220"/>
      <c r="W537" s="220"/>
      <c r="X537" s="220"/>
      <c r="Y537" s="220"/>
      <c r="Z537" s="210"/>
      <c r="AA537" s="210"/>
      <c r="AB537" s="210"/>
      <c r="AC537" s="210"/>
      <c r="AD537" s="210"/>
      <c r="AE537" s="210"/>
      <c r="AF537" s="210"/>
      <c r="AG537" s="210" t="s">
        <v>314</v>
      </c>
      <c r="AH537" s="210">
        <v>0</v>
      </c>
      <c r="AI537" s="210"/>
      <c r="AJ537" s="210"/>
      <c r="AK537" s="210"/>
      <c r="AL537" s="210"/>
      <c r="AM537" s="210"/>
      <c r="AN537" s="210"/>
      <c r="AO537" s="210"/>
      <c r="AP537" s="210"/>
      <c r="AQ537" s="210"/>
      <c r="AR537" s="210"/>
      <c r="AS537" s="210"/>
      <c r="AT537" s="210"/>
      <c r="AU537" s="210"/>
      <c r="AV537" s="210"/>
      <c r="AW537" s="210"/>
      <c r="AX537" s="210"/>
      <c r="AY537" s="210"/>
      <c r="AZ537" s="210"/>
      <c r="BA537" s="210"/>
      <c r="BB537" s="210"/>
      <c r="BC537" s="210"/>
      <c r="BD537" s="210"/>
      <c r="BE537" s="210"/>
      <c r="BF537" s="210"/>
      <c r="BG537" s="210"/>
      <c r="BH537" s="210"/>
    </row>
    <row r="538" spans="1:60" outlineLevel="3" x14ac:dyDescent="0.2">
      <c r="A538" s="217"/>
      <c r="B538" s="218"/>
      <c r="C538" s="253" t="s">
        <v>3653</v>
      </c>
      <c r="D538" s="221"/>
      <c r="E538" s="222">
        <v>31.74</v>
      </c>
      <c r="F538" s="220"/>
      <c r="G538" s="220"/>
      <c r="H538" s="220"/>
      <c r="I538" s="220"/>
      <c r="J538" s="220"/>
      <c r="K538" s="220"/>
      <c r="L538" s="220"/>
      <c r="M538" s="220"/>
      <c r="N538" s="219"/>
      <c r="O538" s="219"/>
      <c r="P538" s="219"/>
      <c r="Q538" s="219"/>
      <c r="R538" s="220"/>
      <c r="S538" s="220"/>
      <c r="T538" s="220"/>
      <c r="U538" s="220"/>
      <c r="V538" s="220"/>
      <c r="W538" s="220"/>
      <c r="X538" s="220"/>
      <c r="Y538" s="220"/>
      <c r="Z538" s="210"/>
      <c r="AA538" s="210"/>
      <c r="AB538" s="210"/>
      <c r="AC538" s="210"/>
      <c r="AD538" s="210"/>
      <c r="AE538" s="210"/>
      <c r="AF538" s="210"/>
      <c r="AG538" s="210" t="s">
        <v>314</v>
      </c>
      <c r="AH538" s="210">
        <v>0</v>
      </c>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row>
    <row r="539" spans="1:60" ht="22.5" outlineLevel="1" x14ac:dyDescent="0.2">
      <c r="A539" s="231">
        <v>103</v>
      </c>
      <c r="B539" s="232" t="s">
        <v>1160</v>
      </c>
      <c r="C539" s="250" t="s">
        <v>1161</v>
      </c>
      <c r="D539" s="233" t="s">
        <v>343</v>
      </c>
      <c r="E539" s="234">
        <v>6.5638800000000002</v>
      </c>
      <c r="F539" s="235"/>
      <c r="G539" s="236">
        <f>ROUND(E539*F539,2)</f>
        <v>0</v>
      </c>
      <c r="H539" s="235"/>
      <c r="I539" s="236">
        <f>ROUND(E539*H539,2)</f>
        <v>0</v>
      </c>
      <c r="J539" s="235"/>
      <c r="K539" s="236">
        <f>ROUND(E539*J539,2)</f>
        <v>0</v>
      </c>
      <c r="L539" s="236">
        <v>21</v>
      </c>
      <c r="M539" s="236">
        <f>G539*(1+L539/100)</f>
        <v>0</v>
      </c>
      <c r="N539" s="234">
        <v>1.2800000000000001E-3</v>
      </c>
      <c r="O539" s="234">
        <f>ROUND(E539*N539,2)</f>
        <v>0.01</v>
      </c>
      <c r="P539" s="234">
        <v>1.95</v>
      </c>
      <c r="Q539" s="234">
        <f>ROUND(E539*P539,2)</f>
        <v>12.8</v>
      </c>
      <c r="R539" s="236" t="s">
        <v>1141</v>
      </c>
      <c r="S539" s="236" t="s">
        <v>293</v>
      </c>
      <c r="T539" s="237" t="s">
        <v>294</v>
      </c>
      <c r="U539" s="220">
        <v>1.7010000000000001</v>
      </c>
      <c r="V539" s="220">
        <f>ROUND(E539*U539,2)</f>
        <v>11.17</v>
      </c>
      <c r="W539" s="220"/>
      <c r="X539" s="220" t="s">
        <v>295</v>
      </c>
      <c r="Y539" s="220" t="s">
        <v>296</v>
      </c>
      <c r="Z539" s="210"/>
      <c r="AA539" s="210"/>
      <c r="AB539" s="210"/>
      <c r="AC539" s="210"/>
      <c r="AD539" s="210"/>
      <c r="AE539" s="210"/>
      <c r="AF539" s="210"/>
      <c r="AG539" s="210" t="s">
        <v>297</v>
      </c>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row>
    <row r="540" spans="1:60" ht="22.5" outlineLevel="2" x14ac:dyDescent="0.2">
      <c r="A540" s="217"/>
      <c r="B540" s="218"/>
      <c r="C540" s="251" t="s">
        <v>1162</v>
      </c>
      <c r="D540" s="239"/>
      <c r="E540" s="239"/>
      <c r="F540" s="239"/>
      <c r="G540" s="239"/>
      <c r="H540" s="220"/>
      <c r="I540" s="220"/>
      <c r="J540" s="220"/>
      <c r="K540" s="220"/>
      <c r="L540" s="220"/>
      <c r="M540" s="220"/>
      <c r="N540" s="219"/>
      <c r="O540" s="219"/>
      <c r="P540" s="219"/>
      <c r="Q540" s="219"/>
      <c r="R540" s="220"/>
      <c r="S540" s="220"/>
      <c r="T540" s="220"/>
      <c r="U540" s="220"/>
      <c r="V540" s="220"/>
      <c r="W540" s="220"/>
      <c r="X540" s="220"/>
      <c r="Y540" s="220"/>
      <c r="Z540" s="210"/>
      <c r="AA540" s="210"/>
      <c r="AB540" s="210"/>
      <c r="AC540" s="210"/>
      <c r="AD540" s="210"/>
      <c r="AE540" s="210"/>
      <c r="AF540" s="210"/>
      <c r="AG540" s="210" t="s">
        <v>299</v>
      </c>
      <c r="AH540" s="210"/>
      <c r="AI540" s="210"/>
      <c r="AJ540" s="210"/>
      <c r="AK540" s="210"/>
      <c r="AL540" s="210"/>
      <c r="AM540" s="210"/>
      <c r="AN540" s="210"/>
      <c r="AO540" s="210"/>
      <c r="AP540" s="210"/>
      <c r="AQ540" s="210"/>
      <c r="AR540" s="210"/>
      <c r="AS540" s="210"/>
      <c r="AT540" s="210"/>
      <c r="AU540" s="210"/>
      <c r="AV540" s="210"/>
      <c r="AW540" s="210"/>
      <c r="AX540" s="210"/>
      <c r="AY540" s="210"/>
      <c r="AZ540" s="210"/>
      <c r="BA540" s="238" t="str">
        <f>C540</f>
        <v>nebo vybourání otvorů průřezové plochy přes 4 m2 ve zdivu nadzákladovém, včetně pomocného lešení o výšce podlahy do 1900 mm a pro zatížení do 1,5 kPa  (150 kg/m2)</v>
      </c>
      <c r="BB540" s="210"/>
      <c r="BC540" s="210"/>
      <c r="BD540" s="210"/>
      <c r="BE540" s="210"/>
      <c r="BF540" s="210"/>
      <c r="BG540" s="210"/>
      <c r="BH540" s="210"/>
    </row>
    <row r="541" spans="1:60" ht="22.5" outlineLevel="2" x14ac:dyDescent="0.2">
      <c r="A541" s="217"/>
      <c r="B541" s="218"/>
      <c r="C541" s="252" t="s">
        <v>1162</v>
      </c>
      <c r="D541" s="240"/>
      <c r="E541" s="240"/>
      <c r="F541" s="240"/>
      <c r="G541" s="240"/>
      <c r="H541" s="220"/>
      <c r="I541" s="220"/>
      <c r="J541" s="220"/>
      <c r="K541" s="220"/>
      <c r="L541" s="220"/>
      <c r="M541" s="220"/>
      <c r="N541" s="219"/>
      <c r="O541" s="219"/>
      <c r="P541" s="219"/>
      <c r="Q541" s="219"/>
      <c r="R541" s="220"/>
      <c r="S541" s="220"/>
      <c r="T541" s="220"/>
      <c r="U541" s="220"/>
      <c r="V541" s="220"/>
      <c r="W541" s="220"/>
      <c r="X541" s="220"/>
      <c r="Y541" s="220"/>
      <c r="Z541" s="210"/>
      <c r="AA541" s="210"/>
      <c r="AB541" s="210"/>
      <c r="AC541" s="210"/>
      <c r="AD541" s="210"/>
      <c r="AE541" s="210"/>
      <c r="AF541" s="210"/>
      <c r="AG541" s="210" t="s">
        <v>300</v>
      </c>
      <c r="AH541" s="210"/>
      <c r="AI541" s="210"/>
      <c r="AJ541" s="210"/>
      <c r="AK541" s="210"/>
      <c r="AL541" s="210"/>
      <c r="AM541" s="210"/>
      <c r="AN541" s="210"/>
      <c r="AO541" s="210"/>
      <c r="AP541" s="210"/>
      <c r="AQ541" s="210"/>
      <c r="AR541" s="210"/>
      <c r="AS541" s="210"/>
      <c r="AT541" s="210"/>
      <c r="AU541" s="210"/>
      <c r="AV541" s="210"/>
      <c r="AW541" s="210"/>
      <c r="AX541" s="210"/>
      <c r="AY541" s="210"/>
      <c r="AZ541" s="210"/>
      <c r="BA541" s="238" t="str">
        <f>C541</f>
        <v>nebo vybourání otvorů průřezové plochy přes 4 m2 ve zdivu nadzákladovém, včetně pomocného lešení o výšce podlahy do 1900 mm a pro zatížení do 1,5 kPa  (150 kg/m2)</v>
      </c>
      <c r="BB541" s="210"/>
      <c r="BC541" s="210"/>
      <c r="BD541" s="210"/>
      <c r="BE541" s="210"/>
      <c r="BF541" s="210"/>
      <c r="BG541" s="210"/>
      <c r="BH541" s="210"/>
    </row>
    <row r="542" spans="1:60" ht="22.5" outlineLevel="3" x14ac:dyDescent="0.2">
      <c r="A542" s="217"/>
      <c r="B542" s="218"/>
      <c r="C542" s="252" t="s">
        <v>1162</v>
      </c>
      <c r="D542" s="240"/>
      <c r="E542" s="240"/>
      <c r="F542" s="240"/>
      <c r="G542" s="240"/>
      <c r="H542" s="220"/>
      <c r="I542" s="220"/>
      <c r="J542" s="220"/>
      <c r="K542" s="220"/>
      <c r="L542" s="220"/>
      <c r="M542" s="220"/>
      <c r="N542" s="219"/>
      <c r="O542" s="219"/>
      <c r="P542" s="219"/>
      <c r="Q542" s="219"/>
      <c r="R542" s="220"/>
      <c r="S542" s="220"/>
      <c r="T542" s="220"/>
      <c r="U542" s="220"/>
      <c r="V542" s="220"/>
      <c r="W542" s="220"/>
      <c r="X542" s="220"/>
      <c r="Y542" s="220"/>
      <c r="Z542" s="210"/>
      <c r="AA542" s="210"/>
      <c r="AB542" s="210"/>
      <c r="AC542" s="210"/>
      <c r="AD542" s="210"/>
      <c r="AE542" s="210"/>
      <c r="AF542" s="210"/>
      <c r="AG542" s="210" t="s">
        <v>300</v>
      </c>
      <c r="AH542" s="210"/>
      <c r="AI542" s="210"/>
      <c r="AJ542" s="210"/>
      <c r="AK542" s="210"/>
      <c r="AL542" s="210"/>
      <c r="AM542" s="210"/>
      <c r="AN542" s="210"/>
      <c r="AO542" s="210"/>
      <c r="AP542" s="210"/>
      <c r="AQ542" s="210"/>
      <c r="AR542" s="210"/>
      <c r="AS542" s="210"/>
      <c r="AT542" s="210"/>
      <c r="AU542" s="210"/>
      <c r="AV542" s="210"/>
      <c r="AW542" s="210"/>
      <c r="AX542" s="210"/>
      <c r="AY542" s="210"/>
      <c r="AZ542" s="210"/>
      <c r="BA542" s="238" t="str">
        <f>C542</f>
        <v>nebo vybourání otvorů průřezové plochy přes 4 m2 ve zdivu nadzákladovém, včetně pomocného lešení o výšce podlahy do 1900 mm a pro zatížení do 1,5 kPa  (150 kg/m2)</v>
      </c>
      <c r="BB542" s="210"/>
      <c r="BC542" s="210"/>
      <c r="BD542" s="210"/>
      <c r="BE542" s="210"/>
      <c r="BF542" s="210"/>
      <c r="BG542" s="210"/>
      <c r="BH542" s="210"/>
    </row>
    <row r="543" spans="1:60" outlineLevel="2" x14ac:dyDescent="0.2">
      <c r="A543" s="217"/>
      <c r="B543" s="218"/>
      <c r="C543" s="253" t="s">
        <v>3654</v>
      </c>
      <c r="D543" s="221"/>
      <c r="E543" s="222"/>
      <c r="F543" s="220"/>
      <c r="G543" s="220"/>
      <c r="H543" s="220"/>
      <c r="I543" s="220"/>
      <c r="J543" s="220"/>
      <c r="K543" s="220"/>
      <c r="L543" s="220"/>
      <c r="M543" s="220"/>
      <c r="N543" s="219"/>
      <c r="O543" s="219"/>
      <c r="P543" s="219"/>
      <c r="Q543" s="219"/>
      <c r="R543" s="220"/>
      <c r="S543" s="220"/>
      <c r="T543" s="220"/>
      <c r="U543" s="220"/>
      <c r="V543" s="220"/>
      <c r="W543" s="220"/>
      <c r="X543" s="220"/>
      <c r="Y543" s="220"/>
      <c r="Z543" s="210"/>
      <c r="AA543" s="210"/>
      <c r="AB543" s="210"/>
      <c r="AC543" s="210"/>
      <c r="AD543" s="210"/>
      <c r="AE543" s="210"/>
      <c r="AF543" s="210"/>
      <c r="AG543" s="210" t="s">
        <v>314</v>
      </c>
      <c r="AH543" s="210">
        <v>0</v>
      </c>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row>
    <row r="544" spans="1:60" outlineLevel="3" x14ac:dyDescent="0.2">
      <c r="A544" s="217"/>
      <c r="B544" s="218"/>
      <c r="C544" s="253" t="s">
        <v>3655</v>
      </c>
      <c r="D544" s="221"/>
      <c r="E544" s="222"/>
      <c r="F544" s="220"/>
      <c r="G544" s="220"/>
      <c r="H544" s="220"/>
      <c r="I544" s="220"/>
      <c r="J544" s="220"/>
      <c r="K544" s="220"/>
      <c r="L544" s="220"/>
      <c r="M544" s="220"/>
      <c r="N544" s="219"/>
      <c r="O544" s="219"/>
      <c r="P544" s="219"/>
      <c r="Q544" s="219"/>
      <c r="R544" s="220"/>
      <c r="S544" s="220"/>
      <c r="T544" s="220"/>
      <c r="U544" s="220"/>
      <c r="V544" s="220"/>
      <c r="W544" s="220"/>
      <c r="X544" s="220"/>
      <c r="Y544" s="220"/>
      <c r="Z544" s="210"/>
      <c r="AA544" s="210"/>
      <c r="AB544" s="210"/>
      <c r="AC544" s="210"/>
      <c r="AD544" s="210"/>
      <c r="AE544" s="210"/>
      <c r="AF544" s="210"/>
      <c r="AG544" s="210" t="s">
        <v>314</v>
      </c>
      <c r="AH544" s="210">
        <v>0</v>
      </c>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row>
    <row r="545" spans="1:60" outlineLevel="3" x14ac:dyDescent="0.2">
      <c r="A545" s="217"/>
      <c r="B545" s="218"/>
      <c r="C545" s="253" t="s">
        <v>3656</v>
      </c>
      <c r="D545" s="221"/>
      <c r="E545" s="222"/>
      <c r="F545" s="220"/>
      <c r="G545" s="220"/>
      <c r="H545" s="220"/>
      <c r="I545" s="220"/>
      <c r="J545" s="220"/>
      <c r="K545" s="220"/>
      <c r="L545" s="220"/>
      <c r="M545" s="220"/>
      <c r="N545" s="219"/>
      <c r="O545" s="219"/>
      <c r="P545" s="219"/>
      <c r="Q545" s="219"/>
      <c r="R545" s="220"/>
      <c r="S545" s="220"/>
      <c r="T545" s="220"/>
      <c r="U545" s="220"/>
      <c r="V545" s="220"/>
      <c r="W545" s="220"/>
      <c r="X545" s="220"/>
      <c r="Y545" s="220"/>
      <c r="Z545" s="210"/>
      <c r="AA545" s="210"/>
      <c r="AB545" s="210"/>
      <c r="AC545" s="210"/>
      <c r="AD545" s="210"/>
      <c r="AE545" s="210"/>
      <c r="AF545" s="210"/>
      <c r="AG545" s="210" t="s">
        <v>314</v>
      </c>
      <c r="AH545" s="210">
        <v>0</v>
      </c>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row>
    <row r="546" spans="1:60" outlineLevel="3" x14ac:dyDescent="0.2">
      <c r="A546" s="217"/>
      <c r="B546" s="218"/>
      <c r="C546" s="253" t="s">
        <v>3657</v>
      </c>
      <c r="D546" s="221"/>
      <c r="E546" s="222"/>
      <c r="F546" s="220"/>
      <c r="G546" s="220"/>
      <c r="H546" s="220"/>
      <c r="I546" s="220"/>
      <c r="J546" s="220"/>
      <c r="K546" s="220"/>
      <c r="L546" s="220"/>
      <c r="M546" s="220"/>
      <c r="N546" s="219"/>
      <c r="O546" s="219"/>
      <c r="P546" s="219"/>
      <c r="Q546" s="219"/>
      <c r="R546" s="220"/>
      <c r="S546" s="220"/>
      <c r="T546" s="220"/>
      <c r="U546" s="220"/>
      <c r="V546" s="220"/>
      <c r="W546" s="220"/>
      <c r="X546" s="220"/>
      <c r="Y546" s="220"/>
      <c r="Z546" s="210"/>
      <c r="AA546" s="210"/>
      <c r="AB546" s="210"/>
      <c r="AC546" s="210"/>
      <c r="AD546" s="210"/>
      <c r="AE546" s="210"/>
      <c r="AF546" s="210"/>
      <c r="AG546" s="210" t="s">
        <v>314</v>
      </c>
      <c r="AH546" s="210">
        <v>0</v>
      </c>
      <c r="AI546" s="210"/>
      <c r="AJ546" s="210"/>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row>
    <row r="547" spans="1:60" outlineLevel="3" x14ac:dyDescent="0.2">
      <c r="A547" s="217"/>
      <c r="B547" s="218"/>
      <c r="C547" s="253" t="s">
        <v>3658</v>
      </c>
      <c r="D547" s="221"/>
      <c r="E547" s="222"/>
      <c r="F547" s="220"/>
      <c r="G547" s="220"/>
      <c r="H547" s="220"/>
      <c r="I547" s="220"/>
      <c r="J547" s="220"/>
      <c r="K547" s="220"/>
      <c r="L547" s="220"/>
      <c r="M547" s="220"/>
      <c r="N547" s="219"/>
      <c r="O547" s="219"/>
      <c r="P547" s="219"/>
      <c r="Q547" s="219"/>
      <c r="R547" s="220"/>
      <c r="S547" s="220"/>
      <c r="T547" s="220"/>
      <c r="U547" s="220"/>
      <c r="V547" s="220"/>
      <c r="W547" s="220"/>
      <c r="X547" s="220"/>
      <c r="Y547" s="220"/>
      <c r="Z547" s="210"/>
      <c r="AA547" s="210"/>
      <c r="AB547" s="210"/>
      <c r="AC547" s="210"/>
      <c r="AD547" s="210"/>
      <c r="AE547" s="210"/>
      <c r="AF547" s="210"/>
      <c r="AG547" s="210" t="s">
        <v>314</v>
      </c>
      <c r="AH547" s="210">
        <v>0</v>
      </c>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c r="BG547" s="210"/>
      <c r="BH547" s="210"/>
    </row>
    <row r="548" spans="1:60" outlineLevel="3" x14ac:dyDescent="0.2">
      <c r="A548" s="217"/>
      <c r="B548" s="218"/>
      <c r="C548" s="253" t="s">
        <v>3659</v>
      </c>
      <c r="D548" s="221"/>
      <c r="E548" s="222"/>
      <c r="F548" s="220"/>
      <c r="G548" s="220"/>
      <c r="H548" s="220"/>
      <c r="I548" s="220"/>
      <c r="J548" s="220"/>
      <c r="K548" s="220"/>
      <c r="L548" s="220"/>
      <c r="M548" s="220"/>
      <c r="N548" s="219"/>
      <c r="O548" s="219"/>
      <c r="P548" s="219"/>
      <c r="Q548" s="219"/>
      <c r="R548" s="220"/>
      <c r="S548" s="220"/>
      <c r="T548" s="220"/>
      <c r="U548" s="220"/>
      <c r="V548" s="220"/>
      <c r="W548" s="220"/>
      <c r="X548" s="220"/>
      <c r="Y548" s="220"/>
      <c r="Z548" s="210"/>
      <c r="AA548" s="210"/>
      <c r="AB548" s="210"/>
      <c r="AC548" s="210"/>
      <c r="AD548" s="210"/>
      <c r="AE548" s="210"/>
      <c r="AF548" s="210"/>
      <c r="AG548" s="210" t="s">
        <v>314</v>
      </c>
      <c r="AH548" s="210">
        <v>0</v>
      </c>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row>
    <row r="549" spans="1:60" outlineLevel="3" x14ac:dyDescent="0.2">
      <c r="A549" s="217"/>
      <c r="B549" s="218"/>
      <c r="C549" s="253" t="s">
        <v>3660</v>
      </c>
      <c r="D549" s="221"/>
      <c r="E549" s="222">
        <v>6.56</v>
      </c>
      <c r="F549" s="220"/>
      <c r="G549" s="220"/>
      <c r="H549" s="220"/>
      <c r="I549" s="220"/>
      <c r="J549" s="220"/>
      <c r="K549" s="220"/>
      <c r="L549" s="220"/>
      <c r="M549" s="220"/>
      <c r="N549" s="219"/>
      <c r="O549" s="219"/>
      <c r="P549" s="219"/>
      <c r="Q549" s="219"/>
      <c r="R549" s="220"/>
      <c r="S549" s="220"/>
      <c r="T549" s="220"/>
      <c r="U549" s="220"/>
      <c r="V549" s="220"/>
      <c r="W549" s="220"/>
      <c r="X549" s="220"/>
      <c r="Y549" s="220"/>
      <c r="Z549" s="210"/>
      <c r="AA549" s="210"/>
      <c r="AB549" s="210"/>
      <c r="AC549" s="210"/>
      <c r="AD549" s="210"/>
      <c r="AE549" s="210"/>
      <c r="AF549" s="210"/>
      <c r="AG549" s="210" t="s">
        <v>314</v>
      </c>
      <c r="AH549" s="210">
        <v>0</v>
      </c>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row>
    <row r="550" spans="1:60" ht="22.5" outlineLevel="1" x14ac:dyDescent="0.2">
      <c r="A550" s="231">
        <v>104</v>
      </c>
      <c r="B550" s="232" t="s">
        <v>1193</v>
      </c>
      <c r="C550" s="250" t="s">
        <v>1194</v>
      </c>
      <c r="D550" s="233" t="s">
        <v>343</v>
      </c>
      <c r="E550" s="234">
        <v>0.114</v>
      </c>
      <c r="F550" s="235"/>
      <c r="G550" s="236">
        <f>ROUND(E550*F550,2)</f>
        <v>0</v>
      </c>
      <c r="H550" s="235"/>
      <c r="I550" s="236">
        <f>ROUND(E550*H550,2)</f>
        <v>0</v>
      </c>
      <c r="J550" s="235"/>
      <c r="K550" s="236">
        <f>ROUND(E550*J550,2)</f>
        <v>0</v>
      </c>
      <c r="L550" s="236">
        <v>21</v>
      </c>
      <c r="M550" s="236">
        <f>G550*(1+L550/100)</f>
        <v>0</v>
      </c>
      <c r="N550" s="234">
        <v>1.0789999999999999E-2</v>
      </c>
      <c r="O550" s="234">
        <f>ROUND(E550*N550,2)</f>
        <v>0</v>
      </c>
      <c r="P550" s="234">
        <v>2.4</v>
      </c>
      <c r="Q550" s="234">
        <f>ROUND(E550*P550,2)</f>
        <v>0.27</v>
      </c>
      <c r="R550" s="236" t="s">
        <v>1141</v>
      </c>
      <c r="S550" s="236" t="s">
        <v>293</v>
      </c>
      <c r="T550" s="237" t="s">
        <v>294</v>
      </c>
      <c r="U550" s="220">
        <v>9.6709999999999994</v>
      </c>
      <c r="V550" s="220">
        <f>ROUND(E550*U550,2)</f>
        <v>1.1000000000000001</v>
      </c>
      <c r="W550" s="220"/>
      <c r="X550" s="220" t="s">
        <v>295</v>
      </c>
      <c r="Y550" s="220" t="s">
        <v>296</v>
      </c>
      <c r="Z550" s="210"/>
      <c r="AA550" s="210"/>
      <c r="AB550" s="210"/>
      <c r="AC550" s="210"/>
      <c r="AD550" s="210"/>
      <c r="AE550" s="210"/>
      <c r="AF550" s="210"/>
      <c r="AG550" s="210" t="s">
        <v>297</v>
      </c>
      <c r="AH550" s="210"/>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row>
    <row r="551" spans="1:60" outlineLevel="2" x14ac:dyDescent="0.2">
      <c r="A551" s="217"/>
      <c r="B551" s="218"/>
      <c r="C551" s="251" t="s">
        <v>1195</v>
      </c>
      <c r="D551" s="239"/>
      <c r="E551" s="239"/>
      <c r="F551" s="239"/>
      <c r="G551" s="239"/>
      <c r="H551" s="220"/>
      <c r="I551" s="220"/>
      <c r="J551" s="220"/>
      <c r="K551" s="220"/>
      <c r="L551" s="220"/>
      <c r="M551" s="220"/>
      <c r="N551" s="219"/>
      <c r="O551" s="219"/>
      <c r="P551" s="219"/>
      <c r="Q551" s="219"/>
      <c r="R551" s="220"/>
      <c r="S551" s="220"/>
      <c r="T551" s="220"/>
      <c r="U551" s="220"/>
      <c r="V551" s="220"/>
      <c r="W551" s="220"/>
      <c r="X551" s="220"/>
      <c r="Y551" s="220"/>
      <c r="Z551" s="210"/>
      <c r="AA551" s="210"/>
      <c r="AB551" s="210"/>
      <c r="AC551" s="210"/>
      <c r="AD551" s="210"/>
      <c r="AE551" s="210"/>
      <c r="AF551" s="210"/>
      <c r="AG551" s="210" t="s">
        <v>299</v>
      </c>
      <c r="AH551" s="210"/>
      <c r="AI551" s="210"/>
      <c r="AJ551" s="210"/>
      <c r="AK551" s="210"/>
      <c r="AL551" s="210"/>
      <c r="AM551" s="210"/>
      <c r="AN551" s="210"/>
      <c r="AO551" s="210"/>
      <c r="AP551" s="210"/>
      <c r="AQ551" s="210"/>
      <c r="AR551" s="210"/>
      <c r="AS551" s="210"/>
      <c r="AT551" s="210"/>
      <c r="AU551" s="210"/>
      <c r="AV551" s="210"/>
      <c r="AW551" s="210"/>
      <c r="AX551" s="210"/>
      <c r="AY551" s="210"/>
      <c r="AZ551" s="210"/>
      <c r="BA551" s="238" t="str">
        <f>C551</f>
        <v>uložených ve zdivu, včetně pomocného lešení o výšce podlahy do 1900 mm a pro zatížení do 1,5 kPa  (150 kg/m2),</v>
      </c>
      <c r="BB551" s="210"/>
      <c r="BC551" s="210"/>
      <c r="BD551" s="210"/>
      <c r="BE551" s="210"/>
      <c r="BF551" s="210"/>
      <c r="BG551" s="210"/>
      <c r="BH551" s="210"/>
    </row>
    <row r="552" spans="1:60" outlineLevel="2" x14ac:dyDescent="0.2">
      <c r="A552" s="217"/>
      <c r="B552" s="218"/>
      <c r="C552" s="252" t="s">
        <v>1195</v>
      </c>
      <c r="D552" s="240"/>
      <c r="E552" s="240"/>
      <c r="F552" s="240"/>
      <c r="G552" s="240"/>
      <c r="H552" s="220"/>
      <c r="I552" s="220"/>
      <c r="J552" s="220"/>
      <c r="K552" s="220"/>
      <c r="L552" s="220"/>
      <c r="M552" s="220"/>
      <c r="N552" s="219"/>
      <c r="O552" s="219"/>
      <c r="P552" s="219"/>
      <c r="Q552" s="219"/>
      <c r="R552" s="220"/>
      <c r="S552" s="220"/>
      <c r="T552" s="220"/>
      <c r="U552" s="220"/>
      <c r="V552" s="220"/>
      <c r="W552" s="220"/>
      <c r="X552" s="220"/>
      <c r="Y552" s="220"/>
      <c r="Z552" s="210"/>
      <c r="AA552" s="210"/>
      <c r="AB552" s="210"/>
      <c r="AC552" s="210"/>
      <c r="AD552" s="210"/>
      <c r="AE552" s="210"/>
      <c r="AF552" s="210"/>
      <c r="AG552" s="210" t="s">
        <v>300</v>
      </c>
      <c r="AH552" s="210"/>
      <c r="AI552" s="210"/>
      <c r="AJ552" s="210"/>
      <c r="AK552" s="210"/>
      <c r="AL552" s="210"/>
      <c r="AM552" s="210"/>
      <c r="AN552" s="210"/>
      <c r="AO552" s="210"/>
      <c r="AP552" s="210"/>
      <c r="AQ552" s="210"/>
      <c r="AR552" s="210"/>
      <c r="AS552" s="210"/>
      <c r="AT552" s="210"/>
      <c r="AU552" s="210"/>
      <c r="AV552" s="210"/>
      <c r="AW552" s="210"/>
      <c r="AX552" s="210"/>
      <c r="AY552" s="210"/>
      <c r="AZ552" s="210"/>
      <c r="BA552" s="238" t="str">
        <f>C552</f>
        <v>uložených ve zdivu, včetně pomocného lešení o výšce podlahy do 1900 mm a pro zatížení do 1,5 kPa  (150 kg/m2),</v>
      </c>
      <c r="BB552" s="210"/>
      <c r="BC552" s="210"/>
      <c r="BD552" s="210"/>
      <c r="BE552" s="210"/>
      <c r="BF552" s="210"/>
      <c r="BG552" s="210"/>
      <c r="BH552" s="210"/>
    </row>
    <row r="553" spans="1:60" outlineLevel="3" x14ac:dyDescent="0.2">
      <c r="A553" s="217"/>
      <c r="B553" s="218"/>
      <c r="C553" s="252" t="s">
        <v>1195</v>
      </c>
      <c r="D553" s="240"/>
      <c r="E553" s="240"/>
      <c r="F553" s="240"/>
      <c r="G553" s="240"/>
      <c r="H553" s="220"/>
      <c r="I553" s="220"/>
      <c r="J553" s="220"/>
      <c r="K553" s="220"/>
      <c r="L553" s="220"/>
      <c r="M553" s="220"/>
      <c r="N553" s="219"/>
      <c r="O553" s="219"/>
      <c r="P553" s="219"/>
      <c r="Q553" s="219"/>
      <c r="R553" s="220"/>
      <c r="S553" s="220"/>
      <c r="T553" s="220"/>
      <c r="U553" s="220"/>
      <c r="V553" s="220"/>
      <c r="W553" s="220"/>
      <c r="X553" s="220"/>
      <c r="Y553" s="220"/>
      <c r="Z553" s="210"/>
      <c r="AA553" s="210"/>
      <c r="AB553" s="210"/>
      <c r="AC553" s="210"/>
      <c r="AD553" s="210"/>
      <c r="AE553" s="210"/>
      <c r="AF553" s="210"/>
      <c r="AG553" s="210" t="s">
        <v>300</v>
      </c>
      <c r="AH553" s="210"/>
      <c r="AI553" s="210"/>
      <c r="AJ553" s="210"/>
      <c r="AK553" s="210"/>
      <c r="AL553" s="210"/>
      <c r="AM553" s="210"/>
      <c r="AN553" s="210"/>
      <c r="AO553" s="210"/>
      <c r="AP553" s="210"/>
      <c r="AQ553" s="210"/>
      <c r="AR553" s="210"/>
      <c r="AS553" s="210"/>
      <c r="AT553" s="210"/>
      <c r="AU553" s="210"/>
      <c r="AV553" s="210"/>
      <c r="AW553" s="210"/>
      <c r="AX553" s="210"/>
      <c r="AY553" s="210"/>
      <c r="AZ553" s="210"/>
      <c r="BA553" s="238" t="str">
        <f>C553</f>
        <v>uložených ve zdivu, včetně pomocného lešení o výšce podlahy do 1900 mm a pro zatížení do 1,5 kPa  (150 kg/m2),</v>
      </c>
      <c r="BB553" s="210"/>
      <c r="BC553" s="210"/>
      <c r="BD553" s="210"/>
      <c r="BE553" s="210"/>
      <c r="BF553" s="210"/>
      <c r="BG553" s="210"/>
      <c r="BH553" s="210"/>
    </row>
    <row r="554" spans="1:60" outlineLevel="2" x14ac:dyDescent="0.2">
      <c r="A554" s="217"/>
      <c r="B554" s="218"/>
      <c r="C554" s="253" t="s">
        <v>3661</v>
      </c>
      <c r="D554" s="221"/>
      <c r="E554" s="222"/>
      <c r="F554" s="220"/>
      <c r="G554" s="220"/>
      <c r="H554" s="220"/>
      <c r="I554" s="220"/>
      <c r="J554" s="220"/>
      <c r="K554" s="220"/>
      <c r="L554" s="220"/>
      <c r="M554" s="220"/>
      <c r="N554" s="219"/>
      <c r="O554" s="219"/>
      <c r="P554" s="219"/>
      <c r="Q554" s="219"/>
      <c r="R554" s="220"/>
      <c r="S554" s="220"/>
      <c r="T554" s="220"/>
      <c r="U554" s="220"/>
      <c r="V554" s="220"/>
      <c r="W554" s="220"/>
      <c r="X554" s="220"/>
      <c r="Y554" s="220"/>
      <c r="Z554" s="210"/>
      <c r="AA554" s="210"/>
      <c r="AB554" s="210"/>
      <c r="AC554" s="210"/>
      <c r="AD554" s="210"/>
      <c r="AE554" s="210"/>
      <c r="AF554" s="210"/>
      <c r="AG554" s="210" t="s">
        <v>314</v>
      </c>
      <c r="AH554" s="210">
        <v>0</v>
      </c>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row>
    <row r="555" spans="1:60" outlineLevel="3" x14ac:dyDescent="0.2">
      <c r="A555" s="217"/>
      <c r="B555" s="218"/>
      <c r="C555" s="253" t="s">
        <v>3662</v>
      </c>
      <c r="D555" s="221"/>
      <c r="E555" s="222">
        <v>0.11</v>
      </c>
      <c r="F555" s="220"/>
      <c r="G555" s="220"/>
      <c r="H555" s="220"/>
      <c r="I555" s="220"/>
      <c r="J555" s="220"/>
      <c r="K555" s="220"/>
      <c r="L555" s="220"/>
      <c r="M555" s="220"/>
      <c r="N555" s="219"/>
      <c r="O555" s="219"/>
      <c r="P555" s="219"/>
      <c r="Q555" s="219"/>
      <c r="R555" s="220"/>
      <c r="S555" s="220"/>
      <c r="T555" s="220"/>
      <c r="U555" s="220"/>
      <c r="V555" s="220"/>
      <c r="W555" s="220"/>
      <c r="X555" s="220"/>
      <c r="Y555" s="220"/>
      <c r="Z555" s="210"/>
      <c r="AA555" s="210"/>
      <c r="AB555" s="210"/>
      <c r="AC555" s="210"/>
      <c r="AD555" s="210"/>
      <c r="AE555" s="210"/>
      <c r="AF555" s="210"/>
      <c r="AG555" s="210" t="s">
        <v>314</v>
      </c>
      <c r="AH555" s="210">
        <v>0</v>
      </c>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row>
    <row r="556" spans="1:60" ht="22.5" outlineLevel="1" x14ac:dyDescent="0.2">
      <c r="A556" s="231">
        <v>105</v>
      </c>
      <c r="B556" s="232" t="s">
        <v>1203</v>
      </c>
      <c r="C556" s="250" t="s">
        <v>1204</v>
      </c>
      <c r="D556" s="233" t="s">
        <v>343</v>
      </c>
      <c r="E556" s="234">
        <v>15.492760000000001</v>
      </c>
      <c r="F556" s="235"/>
      <c r="G556" s="236">
        <f>ROUND(E556*F556,2)</f>
        <v>0</v>
      </c>
      <c r="H556" s="235"/>
      <c r="I556" s="236">
        <f>ROUND(E556*H556,2)</f>
        <v>0</v>
      </c>
      <c r="J556" s="235"/>
      <c r="K556" s="236">
        <f>ROUND(E556*J556,2)</f>
        <v>0</v>
      </c>
      <c r="L556" s="236">
        <v>21</v>
      </c>
      <c r="M556" s="236">
        <f>G556*(1+L556/100)</f>
        <v>0</v>
      </c>
      <c r="N556" s="234">
        <v>0</v>
      </c>
      <c r="O556" s="234">
        <f>ROUND(E556*N556,2)</f>
        <v>0</v>
      </c>
      <c r="P556" s="234">
        <v>2.2000000000000002</v>
      </c>
      <c r="Q556" s="234">
        <f>ROUND(E556*P556,2)</f>
        <v>34.08</v>
      </c>
      <c r="R556" s="236" t="s">
        <v>1141</v>
      </c>
      <c r="S556" s="236" t="s">
        <v>293</v>
      </c>
      <c r="T556" s="237" t="s">
        <v>294</v>
      </c>
      <c r="U556" s="220">
        <v>7.1950000000000003</v>
      </c>
      <c r="V556" s="220">
        <f>ROUND(E556*U556,2)</f>
        <v>111.47</v>
      </c>
      <c r="W556" s="220"/>
      <c r="X556" s="220" t="s">
        <v>295</v>
      </c>
      <c r="Y556" s="220" t="s">
        <v>296</v>
      </c>
      <c r="Z556" s="210"/>
      <c r="AA556" s="210"/>
      <c r="AB556" s="210"/>
      <c r="AC556" s="210"/>
      <c r="AD556" s="210"/>
      <c r="AE556" s="210"/>
      <c r="AF556" s="210"/>
      <c r="AG556" s="210" t="s">
        <v>297</v>
      </c>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row>
    <row r="557" spans="1:60" outlineLevel="2" x14ac:dyDescent="0.2">
      <c r="A557" s="217"/>
      <c r="B557" s="218"/>
      <c r="C557" s="255" t="s">
        <v>916</v>
      </c>
      <c r="D557" s="248"/>
      <c r="E557" s="248"/>
      <c r="F557" s="248"/>
      <c r="G557" s="248"/>
      <c r="H557" s="220"/>
      <c r="I557" s="220"/>
      <c r="J557" s="220"/>
      <c r="K557" s="220"/>
      <c r="L557" s="220"/>
      <c r="M557" s="220"/>
      <c r="N557" s="219"/>
      <c r="O557" s="219"/>
      <c r="P557" s="219"/>
      <c r="Q557" s="219"/>
      <c r="R557" s="220"/>
      <c r="S557" s="220"/>
      <c r="T557" s="220"/>
      <c r="U557" s="220"/>
      <c r="V557" s="220"/>
      <c r="W557" s="220"/>
      <c r="X557" s="220"/>
      <c r="Y557" s="220"/>
      <c r="Z557" s="210"/>
      <c r="AA557" s="210"/>
      <c r="AB557" s="210"/>
      <c r="AC557" s="210"/>
      <c r="AD557" s="210"/>
      <c r="AE557" s="210"/>
      <c r="AF557" s="210"/>
      <c r="AG557" s="210" t="s">
        <v>300</v>
      </c>
      <c r="AH557" s="210"/>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row>
    <row r="558" spans="1:60" outlineLevel="3" x14ac:dyDescent="0.2">
      <c r="A558" s="217"/>
      <c r="B558" s="218"/>
      <c r="C558" s="252" t="s">
        <v>917</v>
      </c>
      <c r="D558" s="240"/>
      <c r="E558" s="240"/>
      <c r="F558" s="240"/>
      <c r="G558" s="240"/>
      <c r="H558" s="220"/>
      <c r="I558" s="220"/>
      <c r="J558" s="220"/>
      <c r="K558" s="220"/>
      <c r="L558" s="220"/>
      <c r="M558" s="220"/>
      <c r="N558" s="219"/>
      <c r="O558" s="219"/>
      <c r="P558" s="219"/>
      <c r="Q558" s="219"/>
      <c r="R558" s="220"/>
      <c r="S558" s="220"/>
      <c r="T558" s="220"/>
      <c r="U558" s="220"/>
      <c r="V558" s="220"/>
      <c r="W558" s="220"/>
      <c r="X558" s="220"/>
      <c r="Y558" s="220"/>
      <c r="Z558" s="210"/>
      <c r="AA558" s="210"/>
      <c r="AB558" s="210"/>
      <c r="AC558" s="210"/>
      <c r="AD558" s="210"/>
      <c r="AE558" s="210"/>
      <c r="AF558" s="210"/>
      <c r="AG558" s="210" t="s">
        <v>300</v>
      </c>
      <c r="AH558" s="210"/>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row>
    <row r="559" spans="1:60" outlineLevel="2" x14ac:dyDescent="0.2">
      <c r="A559" s="217"/>
      <c r="B559" s="218"/>
      <c r="C559" s="253" t="s">
        <v>3663</v>
      </c>
      <c r="D559" s="221"/>
      <c r="E559" s="222"/>
      <c r="F559" s="220"/>
      <c r="G559" s="220"/>
      <c r="H559" s="220"/>
      <c r="I559" s="220"/>
      <c r="J559" s="220"/>
      <c r="K559" s="220"/>
      <c r="L559" s="220"/>
      <c r="M559" s="220"/>
      <c r="N559" s="219"/>
      <c r="O559" s="219"/>
      <c r="P559" s="219"/>
      <c r="Q559" s="219"/>
      <c r="R559" s="220"/>
      <c r="S559" s="220"/>
      <c r="T559" s="220"/>
      <c r="U559" s="220"/>
      <c r="V559" s="220"/>
      <c r="W559" s="220"/>
      <c r="X559" s="220"/>
      <c r="Y559" s="220"/>
      <c r="Z559" s="210"/>
      <c r="AA559" s="210"/>
      <c r="AB559" s="210"/>
      <c r="AC559" s="210"/>
      <c r="AD559" s="210"/>
      <c r="AE559" s="210"/>
      <c r="AF559" s="210"/>
      <c r="AG559" s="210" t="s">
        <v>314</v>
      </c>
      <c r="AH559" s="210">
        <v>0</v>
      </c>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row>
    <row r="560" spans="1:60" ht="33.75" outlineLevel="3" x14ac:dyDescent="0.2">
      <c r="A560" s="217"/>
      <c r="B560" s="218"/>
      <c r="C560" s="253" t="s">
        <v>3664</v>
      </c>
      <c r="D560" s="221"/>
      <c r="E560" s="222"/>
      <c r="F560" s="220"/>
      <c r="G560" s="220"/>
      <c r="H560" s="220"/>
      <c r="I560" s="220"/>
      <c r="J560" s="220"/>
      <c r="K560" s="220"/>
      <c r="L560" s="220"/>
      <c r="M560" s="220"/>
      <c r="N560" s="219"/>
      <c r="O560" s="219"/>
      <c r="P560" s="219"/>
      <c r="Q560" s="219"/>
      <c r="R560" s="220"/>
      <c r="S560" s="220"/>
      <c r="T560" s="220"/>
      <c r="U560" s="220"/>
      <c r="V560" s="220"/>
      <c r="W560" s="220"/>
      <c r="X560" s="220"/>
      <c r="Y560" s="220"/>
      <c r="Z560" s="210"/>
      <c r="AA560" s="210"/>
      <c r="AB560" s="210"/>
      <c r="AC560" s="210"/>
      <c r="AD560" s="210"/>
      <c r="AE560" s="210"/>
      <c r="AF560" s="210"/>
      <c r="AG560" s="210" t="s">
        <v>314</v>
      </c>
      <c r="AH560" s="210">
        <v>0</v>
      </c>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row>
    <row r="561" spans="1:60" outlineLevel="3" x14ac:dyDescent="0.2">
      <c r="A561" s="217"/>
      <c r="B561" s="218"/>
      <c r="C561" s="253" t="s">
        <v>3665</v>
      </c>
      <c r="D561" s="221"/>
      <c r="E561" s="222"/>
      <c r="F561" s="220"/>
      <c r="G561" s="220"/>
      <c r="H561" s="220"/>
      <c r="I561" s="220"/>
      <c r="J561" s="220"/>
      <c r="K561" s="220"/>
      <c r="L561" s="220"/>
      <c r="M561" s="220"/>
      <c r="N561" s="219"/>
      <c r="O561" s="219"/>
      <c r="P561" s="219"/>
      <c r="Q561" s="219"/>
      <c r="R561" s="220"/>
      <c r="S561" s="220"/>
      <c r="T561" s="220"/>
      <c r="U561" s="220"/>
      <c r="V561" s="220"/>
      <c r="W561" s="220"/>
      <c r="X561" s="220"/>
      <c r="Y561" s="220"/>
      <c r="Z561" s="210"/>
      <c r="AA561" s="210"/>
      <c r="AB561" s="210"/>
      <c r="AC561" s="210"/>
      <c r="AD561" s="210"/>
      <c r="AE561" s="210"/>
      <c r="AF561" s="210"/>
      <c r="AG561" s="210" t="s">
        <v>314</v>
      </c>
      <c r="AH561" s="210">
        <v>0</v>
      </c>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row>
    <row r="562" spans="1:60" outlineLevel="3" x14ac:dyDescent="0.2">
      <c r="A562" s="217"/>
      <c r="B562" s="218"/>
      <c r="C562" s="253" t="s">
        <v>3666</v>
      </c>
      <c r="D562" s="221"/>
      <c r="E562" s="222">
        <v>15.49</v>
      </c>
      <c r="F562" s="220"/>
      <c r="G562" s="220"/>
      <c r="H562" s="220"/>
      <c r="I562" s="220"/>
      <c r="J562" s="220"/>
      <c r="K562" s="220"/>
      <c r="L562" s="220"/>
      <c r="M562" s="220"/>
      <c r="N562" s="219"/>
      <c r="O562" s="219"/>
      <c r="P562" s="219"/>
      <c r="Q562" s="219"/>
      <c r="R562" s="220"/>
      <c r="S562" s="220"/>
      <c r="T562" s="220"/>
      <c r="U562" s="220"/>
      <c r="V562" s="220"/>
      <c r="W562" s="220"/>
      <c r="X562" s="220"/>
      <c r="Y562" s="220"/>
      <c r="Z562" s="210"/>
      <c r="AA562" s="210"/>
      <c r="AB562" s="210"/>
      <c r="AC562" s="210"/>
      <c r="AD562" s="210"/>
      <c r="AE562" s="210"/>
      <c r="AF562" s="210"/>
      <c r="AG562" s="210" t="s">
        <v>314</v>
      </c>
      <c r="AH562" s="210">
        <v>0</v>
      </c>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row>
    <row r="563" spans="1:60" ht="22.5" outlineLevel="1" x14ac:dyDescent="0.2">
      <c r="A563" s="231">
        <v>106</v>
      </c>
      <c r="B563" s="232" t="s">
        <v>1207</v>
      </c>
      <c r="C563" s="250" t="s">
        <v>1208</v>
      </c>
      <c r="D563" s="233" t="s">
        <v>343</v>
      </c>
      <c r="E563" s="234">
        <v>34.277819999999998</v>
      </c>
      <c r="F563" s="235"/>
      <c r="G563" s="236">
        <f>ROUND(E563*F563,2)</f>
        <v>0</v>
      </c>
      <c r="H563" s="235"/>
      <c r="I563" s="236">
        <f>ROUND(E563*H563,2)</f>
        <v>0</v>
      </c>
      <c r="J563" s="235"/>
      <c r="K563" s="236">
        <f>ROUND(E563*J563,2)</f>
        <v>0</v>
      </c>
      <c r="L563" s="236">
        <v>21</v>
      </c>
      <c r="M563" s="236">
        <f>G563*(1+L563/100)</f>
        <v>0</v>
      </c>
      <c r="N563" s="234">
        <v>0</v>
      </c>
      <c r="O563" s="234">
        <f>ROUND(E563*N563,2)</f>
        <v>0</v>
      </c>
      <c r="P563" s="234">
        <v>2.2000000000000002</v>
      </c>
      <c r="Q563" s="234">
        <f>ROUND(E563*P563,2)</f>
        <v>75.41</v>
      </c>
      <c r="R563" s="236" t="s">
        <v>1141</v>
      </c>
      <c r="S563" s="236" t="s">
        <v>293</v>
      </c>
      <c r="T563" s="237" t="s">
        <v>294</v>
      </c>
      <c r="U563" s="220">
        <v>5.867</v>
      </c>
      <c r="V563" s="220">
        <f>ROUND(E563*U563,2)</f>
        <v>201.11</v>
      </c>
      <c r="W563" s="220"/>
      <c r="X563" s="220" t="s">
        <v>295</v>
      </c>
      <c r="Y563" s="220" t="s">
        <v>296</v>
      </c>
      <c r="Z563" s="210"/>
      <c r="AA563" s="210"/>
      <c r="AB563" s="210"/>
      <c r="AC563" s="210"/>
      <c r="AD563" s="210"/>
      <c r="AE563" s="210"/>
      <c r="AF563" s="210"/>
      <c r="AG563" s="210" t="s">
        <v>297</v>
      </c>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row>
    <row r="564" spans="1:60" outlineLevel="2" x14ac:dyDescent="0.2">
      <c r="A564" s="217"/>
      <c r="B564" s="218"/>
      <c r="C564" s="253" t="s">
        <v>3667</v>
      </c>
      <c r="D564" s="221"/>
      <c r="E564" s="222"/>
      <c r="F564" s="220"/>
      <c r="G564" s="220"/>
      <c r="H564" s="220"/>
      <c r="I564" s="220"/>
      <c r="J564" s="220"/>
      <c r="K564" s="220"/>
      <c r="L564" s="220"/>
      <c r="M564" s="220"/>
      <c r="N564" s="219"/>
      <c r="O564" s="219"/>
      <c r="P564" s="219"/>
      <c r="Q564" s="219"/>
      <c r="R564" s="220"/>
      <c r="S564" s="220"/>
      <c r="T564" s="220"/>
      <c r="U564" s="220"/>
      <c r="V564" s="220"/>
      <c r="W564" s="220"/>
      <c r="X564" s="220"/>
      <c r="Y564" s="220"/>
      <c r="Z564" s="210"/>
      <c r="AA564" s="210"/>
      <c r="AB564" s="210"/>
      <c r="AC564" s="210"/>
      <c r="AD564" s="210"/>
      <c r="AE564" s="210"/>
      <c r="AF564" s="210"/>
      <c r="AG564" s="210" t="s">
        <v>314</v>
      </c>
      <c r="AH564" s="210">
        <v>0</v>
      </c>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c r="BG564" s="210"/>
      <c r="BH564" s="210"/>
    </row>
    <row r="565" spans="1:60" outlineLevel="3" x14ac:dyDescent="0.2">
      <c r="A565" s="217"/>
      <c r="B565" s="218"/>
      <c r="C565" s="253" t="s">
        <v>3668</v>
      </c>
      <c r="D565" s="221"/>
      <c r="E565" s="222">
        <v>34.28</v>
      </c>
      <c r="F565" s="220"/>
      <c r="G565" s="220"/>
      <c r="H565" s="220"/>
      <c r="I565" s="220"/>
      <c r="J565" s="220"/>
      <c r="K565" s="220"/>
      <c r="L565" s="220"/>
      <c r="M565" s="220"/>
      <c r="N565" s="219"/>
      <c r="O565" s="219"/>
      <c r="P565" s="219"/>
      <c r="Q565" s="219"/>
      <c r="R565" s="220"/>
      <c r="S565" s="220"/>
      <c r="T565" s="220"/>
      <c r="U565" s="220"/>
      <c r="V565" s="220"/>
      <c r="W565" s="220"/>
      <c r="X565" s="220"/>
      <c r="Y565" s="220"/>
      <c r="Z565" s="210"/>
      <c r="AA565" s="210"/>
      <c r="AB565" s="210"/>
      <c r="AC565" s="210"/>
      <c r="AD565" s="210"/>
      <c r="AE565" s="210"/>
      <c r="AF565" s="210"/>
      <c r="AG565" s="210" t="s">
        <v>314</v>
      </c>
      <c r="AH565" s="210">
        <v>0</v>
      </c>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row>
    <row r="566" spans="1:60" ht="22.5" outlineLevel="1" x14ac:dyDescent="0.2">
      <c r="A566" s="231">
        <v>107</v>
      </c>
      <c r="B566" s="232" t="s">
        <v>1212</v>
      </c>
      <c r="C566" s="250" t="s">
        <v>1213</v>
      </c>
      <c r="D566" s="233" t="s">
        <v>343</v>
      </c>
      <c r="E566" s="234">
        <v>15.492760000000001</v>
      </c>
      <c r="F566" s="235"/>
      <c r="G566" s="236">
        <f>ROUND(E566*F566,2)</f>
        <v>0</v>
      </c>
      <c r="H566" s="235"/>
      <c r="I566" s="236">
        <f>ROUND(E566*H566,2)</f>
        <v>0</v>
      </c>
      <c r="J566" s="235"/>
      <c r="K566" s="236">
        <f>ROUND(E566*J566,2)</f>
        <v>0</v>
      </c>
      <c r="L566" s="236">
        <v>21</v>
      </c>
      <c r="M566" s="236">
        <f>G566*(1+L566/100)</f>
        <v>0</v>
      </c>
      <c r="N566" s="234">
        <v>0</v>
      </c>
      <c r="O566" s="234">
        <f>ROUND(E566*N566,2)</f>
        <v>0</v>
      </c>
      <c r="P566" s="234">
        <v>0</v>
      </c>
      <c r="Q566" s="234">
        <f>ROUND(E566*P566,2)</f>
        <v>0</v>
      </c>
      <c r="R566" s="236" t="s">
        <v>1141</v>
      </c>
      <c r="S566" s="236" t="s">
        <v>293</v>
      </c>
      <c r="T566" s="237" t="s">
        <v>294</v>
      </c>
      <c r="U566" s="220">
        <v>4.8280000000000003</v>
      </c>
      <c r="V566" s="220">
        <f>ROUND(E566*U566,2)</f>
        <v>74.8</v>
      </c>
      <c r="W566" s="220"/>
      <c r="X566" s="220" t="s">
        <v>295</v>
      </c>
      <c r="Y566" s="220" t="s">
        <v>296</v>
      </c>
      <c r="Z566" s="210"/>
      <c r="AA566" s="210"/>
      <c r="AB566" s="210"/>
      <c r="AC566" s="210"/>
      <c r="AD566" s="210"/>
      <c r="AE566" s="210"/>
      <c r="AF566" s="210"/>
      <c r="AG566" s="210" t="s">
        <v>297</v>
      </c>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row>
    <row r="567" spans="1:60" outlineLevel="2" x14ac:dyDescent="0.2">
      <c r="A567" s="217"/>
      <c r="B567" s="218"/>
      <c r="C567" s="253" t="s">
        <v>3669</v>
      </c>
      <c r="D567" s="221"/>
      <c r="E567" s="222"/>
      <c r="F567" s="220"/>
      <c r="G567" s="220"/>
      <c r="H567" s="220"/>
      <c r="I567" s="220"/>
      <c r="J567" s="220"/>
      <c r="K567" s="220"/>
      <c r="L567" s="220"/>
      <c r="M567" s="220"/>
      <c r="N567" s="219"/>
      <c r="O567" s="219"/>
      <c r="P567" s="219"/>
      <c r="Q567" s="219"/>
      <c r="R567" s="220"/>
      <c r="S567" s="220"/>
      <c r="T567" s="220"/>
      <c r="U567" s="220"/>
      <c r="V567" s="220"/>
      <c r="W567" s="220"/>
      <c r="X567" s="220"/>
      <c r="Y567" s="220"/>
      <c r="Z567" s="210"/>
      <c r="AA567" s="210"/>
      <c r="AB567" s="210"/>
      <c r="AC567" s="210"/>
      <c r="AD567" s="210"/>
      <c r="AE567" s="210"/>
      <c r="AF567" s="210"/>
      <c r="AG567" s="210" t="s">
        <v>314</v>
      </c>
      <c r="AH567" s="210">
        <v>0</v>
      </c>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row>
    <row r="568" spans="1:60" outlineLevel="3" x14ac:dyDescent="0.2">
      <c r="A568" s="217"/>
      <c r="B568" s="218"/>
      <c r="C568" s="253" t="s">
        <v>3666</v>
      </c>
      <c r="D568" s="221"/>
      <c r="E568" s="222">
        <v>15.49</v>
      </c>
      <c r="F568" s="220"/>
      <c r="G568" s="220"/>
      <c r="H568" s="220"/>
      <c r="I568" s="220"/>
      <c r="J568" s="220"/>
      <c r="K568" s="220"/>
      <c r="L568" s="220"/>
      <c r="M568" s="220"/>
      <c r="N568" s="219"/>
      <c r="O568" s="219"/>
      <c r="P568" s="219"/>
      <c r="Q568" s="219"/>
      <c r="R568" s="220"/>
      <c r="S568" s="220"/>
      <c r="T568" s="220"/>
      <c r="U568" s="220"/>
      <c r="V568" s="220"/>
      <c r="W568" s="220"/>
      <c r="X568" s="220"/>
      <c r="Y568" s="220"/>
      <c r="Z568" s="210"/>
      <c r="AA568" s="210"/>
      <c r="AB568" s="210"/>
      <c r="AC568" s="210"/>
      <c r="AD568" s="210"/>
      <c r="AE568" s="210"/>
      <c r="AF568" s="210"/>
      <c r="AG568" s="210" t="s">
        <v>314</v>
      </c>
      <c r="AH568" s="210">
        <v>0</v>
      </c>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row>
    <row r="569" spans="1:60" ht="22.5" outlineLevel="1" x14ac:dyDescent="0.2">
      <c r="A569" s="231">
        <v>108</v>
      </c>
      <c r="B569" s="232" t="s">
        <v>1215</v>
      </c>
      <c r="C569" s="250" t="s">
        <v>1216</v>
      </c>
      <c r="D569" s="233" t="s">
        <v>343</v>
      </c>
      <c r="E569" s="234">
        <v>34.277819999999998</v>
      </c>
      <c r="F569" s="235"/>
      <c r="G569" s="236">
        <f>ROUND(E569*F569,2)</f>
        <v>0</v>
      </c>
      <c r="H569" s="235"/>
      <c r="I569" s="236">
        <f>ROUND(E569*H569,2)</f>
        <v>0</v>
      </c>
      <c r="J569" s="235"/>
      <c r="K569" s="236">
        <f>ROUND(E569*J569,2)</f>
        <v>0</v>
      </c>
      <c r="L569" s="236">
        <v>21</v>
      </c>
      <c r="M569" s="236">
        <f>G569*(1+L569/100)</f>
        <v>0</v>
      </c>
      <c r="N569" s="234">
        <v>0</v>
      </c>
      <c r="O569" s="234">
        <f>ROUND(E569*N569,2)</f>
        <v>0</v>
      </c>
      <c r="P569" s="234">
        <v>0</v>
      </c>
      <c r="Q569" s="234">
        <f>ROUND(E569*P569,2)</f>
        <v>0</v>
      </c>
      <c r="R569" s="236" t="s">
        <v>1141</v>
      </c>
      <c r="S569" s="236" t="s">
        <v>293</v>
      </c>
      <c r="T569" s="237" t="s">
        <v>294</v>
      </c>
      <c r="U569" s="220">
        <v>4.0289999999999999</v>
      </c>
      <c r="V569" s="220">
        <f>ROUND(E569*U569,2)</f>
        <v>138.11000000000001</v>
      </c>
      <c r="W569" s="220"/>
      <c r="X569" s="220" t="s">
        <v>295</v>
      </c>
      <c r="Y569" s="220" t="s">
        <v>296</v>
      </c>
      <c r="Z569" s="210"/>
      <c r="AA569" s="210"/>
      <c r="AB569" s="210"/>
      <c r="AC569" s="210"/>
      <c r="AD569" s="210"/>
      <c r="AE569" s="210"/>
      <c r="AF569" s="210"/>
      <c r="AG569" s="210" t="s">
        <v>297</v>
      </c>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row>
    <row r="570" spans="1:60" outlineLevel="2" x14ac:dyDescent="0.2">
      <c r="A570" s="217"/>
      <c r="B570" s="218"/>
      <c r="C570" s="253" t="s">
        <v>3670</v>
      </c>
      <c r="D570" s="221"/>
      <c r="E570" s="222"/>
      <c r="F570" s="220"/>
      <c r="G570" s="220"/>
      <c r="H570" s="220"/>
      <c r="I570" s="220"/>
      <c r="J570" s="220"/>
      <c r="K570" s="220"/>
      <c r="L570" s="220"/>
      <c r="M570" s="220"/>
      <c r="N570" s="219"/>
      <c r="O570" s="219"/>
      <c r="P570" s="219"/>
      <c r="Q570" s="219"/>
      <c r="R570" s="220"/>
      <c r="S570" s="220"/>
      <c r="T570" s="220"/>
      <c r="U570" s="220"/>
      <c r="V570" s="220"/>
      <c r="W570" s="220"/>
      <c r="X570" s="220"/>
      <c r="Y570" s="220"/>
      <c r="Z570" s="210"/>
      <c r="AA570" s="210"/>
      <c r="AB570" s="210"/>
      <c r="AC570" s="210"/>
      <c r="AD570" s="210"/>
      <c r="AE570" s="210"/>
      <c r="AF570" s="210"/>
      <c r="AG570" s="210" t="s">
        <v>314</v>
      </c>
      <c r="AH570" s="210">
        <v>0</v>
      </c>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row>
    <row r="571" spans="1:60" outlineLevel="3" x14ac:dyDescent="0.2">
      <c r="A571" s="217"/>
      <c r="B571" s="218"/>
      <c r="C571" s="253" t="s">
        <v>3668</v>
      </c>
      <c r="D571" s="221"/>
      <c r="E571" s="222">
        <v>34.28</v>
      </c>
      <c r="F571" s="220"/>
      <c r="G571" s="220"/>
      <c r="H571" s="220"/>
      <c r="I571" s="220"/>
      <c r="J571" s="220"/>
      <c r="K571" s="220"/>
      <c r="L571" s="220"/>
      <c r="M571" s="220"/>
      <c r="N571" s="219"/>
      <c r="O571" s="219"/>
      <c r="P571" s="219"/>
      <c r="Q571" s="219"/>
      <c r="R571" s="220"/>
      <c r="S571" s="220"/>
      <c r="T571" s="220"/>
      <c r="U571" s="220"/>
      <c r="V571" s="220"/>
      <c r="W571" s="220"/>
      <c r="X571" s="220"/>
      <c r="Y571" s="220"/>
      <c r="Z571" s="210"/>
      <c r="AA571" s="210"/>
      <c r="AB571" s="210"/>
      <c r="AC571" s="210"/>
      <c r="AD571" s="210"/>
      <c r="AE571" s="210"/>
      <c r="AF571" s="210"/>
      <c r="AG571" s="210" t="s">
        <v>314</v>
      </c>
      <c r="AH571" s="210">
        <v>0</v>
      </c>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row>
    <row r="572" spans="1:60" outlineLevel="1" x14ac:dyDescent="0.2">
      <c r="A572" s="231">
        <v>109</v>
      </c>
      <c r="B572" s="232" t="s">
        <v>1218</v>
      </c>
      <c r="C572" s="250" t="s">
        <v>1219</v>
      </c>
      <c r="D572" s="233" t="s">
        <v>310</v>
      </c>
      <c r="E572" s="234">
        <v>168.4915</v>
      </c>
      <c r="F572" s="235"/>
      <c r="G572" s="236">
        <f>ROUND(E572*F572,2)</f>
        <v>0</v>
      </c>
      <c r="H572" s="235"/>
      <c r="I572" s="236">
        <f>ROUND(E572*H572,2)</f>
        <v>0</v>
      </c>
      <c r="J572" s="235"/>
      <c r="K572" s="236">
        <f>ROUND(E572*J572,2)</f>
        <v>0</v>
      </c>
      <c r="L572" s="236">
        <v>21</v>
      </c>
      <c r="M572" s="236">
        <f>G572*(1+L572/100)</f>
        <v>0</v>
      </c>
      <c r="N572" s="234">
        <v>0</v>
      </c>
      <c r="O572" s="234">
        <f>ROUND(E572*N572,2)</f>
        <v>0</v>
      </c>
      <c r="P572" s="234">
        <v>0.02</v>
      </c>
      <c r="Q572" s="234">
        <f>ROUND(E572*P572,2)</f>
        <v>3.37</v>
      </c>
      <c r="R572" s="236" t="s">
        <v>1141</v>
      </c>
      <c r="S572" s="236" t="s">
        <v>293</v>
      </c>
      <c r="T572" s="237" t="s">
        <v>294</v>
      </c>
      <c r="U572" s="220">
        <v>0.23</v>
      </c>
      <c r="V572" s="220">
        <f>ROUND(E572*U572,2)</f>
        <v>38.75</v>
      </c>
      <c r="W572" s="220"/>
      <c r="X572" s="220" t="s">
        <v>295</v>
      </c>
      <c r="Y572" s="220" t="s">
        <v>296</v>
      </c>
      <c r="Z572" s="210"/>
      <c r="AA572" s="210"/>
      <c r="AB572" s="210"/>
      <c r="AC572" s="210"/>
      <c r="AD572" s="210"/>
      <c r="AE572" s="210"/>
      <c r="AF572" s="210"/>
      <c r="AG572" s="210" t="s">
        <v>297</v>
      </c>
      <c r="AH572" s="210"/>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row>
    <row r="573" spans="1:60" outlineLevel="2" x14ac:dyDescent="0.2">
      <c r="A573" s="217"/>
      <c r="B573" s="218"/>
      <c r="C573" s="251" t="s">
        <v>1220</v>
      </c>
      <c r="D573" s="239"/>
      <c r="E573" s="239"/>
      <c r="F573" s="239"/>
      <c r="G573" s="239"/>
      <c r="H573" s="220"/>
      <c r="I573" s="220"/>
      <c r="J573" s="220"/>
      <c r="K573" s="220"/>
      <c r="L573" s="220"/>
      <c r="M573" s="220"/>
      <c r="N573" s="219"/>
      <c r="O573" s="219"/>
      <c r="P573" s="219"/>
      <c r="Q573" s="219"/>
      <c r="R573" s="220"/>
      <c r="S573" s="220"/>
      <c r="T573" s="220"/>
      <c r="U573" s="220"/>
      <c r="V573" s="220"/>
      <c r="W573" s="220"/>
      <c r="X573" s="220"/>
      <c r="Y573" s="220"/>
      <c r="Z573" s="210"/>
      <c r="AA573" s="210"/>
      <c r="AB573" s="210"/>
      <c r="AC573" s="210"/>
      <c r="AD573" s="210"/>
      <c r="AE573" s="210"/>
      <c r="AF573" s="210"/>
      <c r="AG573" s="210" t="s">
        <v>299</v>
      </c>
      <c r="AH573" s="210"/>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row>
    <row r="574" spans="1:60" outlineLevel="2" x14ac:dyDescent="0.2">
      <c r="A574" s="217"/>
      <c r="B574" s="218"/>
      <c r="C574" s="252" t="s">
        <v>1220</v>
      </c>
      <c r="D574" s="240"/>
      <c r="E574" s="240"/>
      <c r="F574" s="240"/>
      <c r="G574" s="240"/>
      <c r="H574" s="220"/>
      <c r="I574" s="220"/>
      <c r="J574" s="220"/>
      <c r="K574" s="220"/>
      <c r="L574" s="220"/>
      <c r="M574" s="220"/>
      <c r="N574" s="219"/>
      <c r="O574" s="219"/>
      <c r="P574" s="219"/>
      <c r="Q574" s="219"/>
      <c r="R574" s="220"/>
      <c r="S574" s="220"/>
      <c r="T574" s="220"/>
      <c r="U574" s="220"/>
      <c r="V574" s="220"/>
      <c r="W574" s="220"/>
      <c r="X574" s="220"/>
      <c r="Y574" s="220"/>
      <c r="Z574" s="210"/>
      <c r="AA574" s="210"/>
      <c r="AB574" s="210"/>
      <c r="AC574" s="210"/>
      <c r="AD574" s="210"/>
      <c r="AE574" s="210"/>
      <c r="AF574" s="210"/>
      <c r="AG574" s="210" t="s">
        <v>300</v>
      </c>
      <c r="AH574" s="210"/>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row>
    <row r="575" spans="1:60" outlineLevel="3" x14ac:dyDescent="0.2">
      <c r="A575" s="217"/>
      <c r="B575" s="218"/>
      <c r="C575" s="252" t="s">
        <v>1220</v>
      </c>
      <c r="D575" s="240"/>
      <c r="E575" s="240"/>
      <c r="F575" s="240"/>
      <c r="G575" s="240"/>
      <c r="H575" s="220"/>
      <c r="I575" s="220"/>
      <c r="J575" s="220"/>
      <c r="K575" s="220"/>
      <c r="L575" s="220"/>
      <c r="M575" s="220"/>
      <c r="N575" s="219"/>
      <c r="O575" s="219"/>
      <c r="P575" s="219"/>
      <c r="Q575" s="219"/>
      <c r="R575" s="220"/>
      <c r="S575" s="220"/>
      <c r="T575" s="220"/>
      <c r="U575" s="220"/>
      <c r="V575" s="220"/>
      <c r="W575" s="220"/>
      <c r="X575" s="220"/>
      <c r="Y575" s="220"/>
      <c r="Z575" s="210"/>
      <c r="AA575" s="210"/>
      <c r="AB575" s="210"/>
      <c r="AC575" s="210"/>
      <c r="AD575" s="210"/>
      <c r="AE575" s="210"/>
      <c r="AF575" s="210"/>
      <c r="AG575" s="210" t="s">
        <v>300</v>
      </c>
      <c r="AH575" s="210"/>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row>
    <row r="576" spans="1:60" outlineLevel="3" x14ac:dyDescent="0.2">
      <c r="A576" s="217"/>
      <c r="B576" s="218"/>
      <c r="C576" s="252" t="s">
        <v>916</v>
      </c>
      <c r="D576" s="240"/>
      <c r="E576" s="240"/>
      <c r="F576" s="240"/>
      <c r="G576" s="240"/>
      <c r="H576" s="220"/>
      <c r="I576" s="220"/>
      <c r="J576" s="220"/>
      <c r="K576" s="220"/>
      <c r="L576" s="220"/>
      <c r="M576" s="220"/>
      <c r="N576" s="219"/>
      <c r="O576" s="219"/>
      <c r="P576" s="219"/>
      <c r="Q576" s="219"/>
      <c r="R576" s="220"/>
      <c r="S576" s="220"/>
      <c r="T576" s="220"/>
      <c r="U576" s="220"/>
      <c r="V576" s="220"/>
      <c r="W576" s="220"/>
      <c r="X576" s="220"/>
      <c r="Y576" s="220"/>
      <c r="Z576" s="210"/>
      <c r="AA576" s="210"/>
      <c r="AB576" s="210"/>
      <c r="AC576" s="210"/>
      <c r="AD576" s="210"/>
      <c r="AE576" s="210"/>
      <c r="AF576" s="210"/>
      <c r="AG576" s="210" t="s">
        <v>300</v>
      </c>
      <c r="AH576" s="210"/>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row>
    <row r="577" spans="1:60" outlineLevel="3" x14ac:dyDescent="0.2">
      <c r="A577" s="217"/>
      <c r="B577" s="218"/>
      <c r="C577" s="252" t="s">
        <v>917</v>
      </c>
      <c r="D577" s="240"/>
      <c r="E577" s="240"/>
      <c r="F577" s="240"/>
      <c r="G577" s="240"/>
      <c r="H577" s="220"/>
      <c r="I577" s="220"/>
      <c r="J577" s="220"/>
      <c r="K577" s="220"/>
      <c r="L577" s="220"/>
      <c r="M577" s="220"/>
      <c r="N577" s="219"/>
      <c r="O577" s="219"/>
      <c r="P577" s="219"/>
      <c r="Q577" s="219"/>
      <c r="R577" s="220"/>
      <c r="S577" s="220"/>
      <c r="T577" s="220"/>
      <c r="U577" s="220"/>
      <c r="V577" s="220"/>
      <c r="W577" s="220"/>
      <c r="X577" s="220"/>
      <c r="Y577" s="220"/>
      <c r="Z577" s="210"/>
      <c r="AA577" s="210"/>
      <c r="AB577" s="210"/>
      <c r="AC577" s="210"/>
      <c r="AD577" s="210"/>
      <c r="AE577" s="210"/>
      <c r="AF577" s="210"/>
      <c r="AG577" s="210" t="s">
        <v>300</v>
      </c>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row>
    <row r="578" spans="1:60" outlineLevel="2" x14ac:dyDescent="0.2">
      <c r="A578" s="217"/>
      <c r="B578" s="218"/>
      <c r="C578" s="253" t="s">
        <v>3663</v>
      </c>
      <c r="D578" s="221"/>
      <c r="E578" s="222"/>
      <c r="F578" s="220"/>
      <c r="G578" s="220"/>
      <c r="H578" s="220"/>
      <c r="I578" s="220"/>
      <c r="J578" s="220"/>
      <c r="K578" s="220"/>
      <c r="L578" s="220"/>
      <c r="M578" s="220"/>
      <c r="N578" s="219"/>
      <c r="O578" s="219"/>
      <c r="P578" s="219"/>
      <c r="Q578" s="219"/>
      <c r="R578" s="220"/>
      <c r="S578" s="220"/>
      <c r="T578" s="220"/>
      <c r="U578" s="220"/>
      <c r="V578" s="220"/>
      <c r="W578" s="220"/>
      <c r="X578" s="220"/>
      <c r="Y578" s="220"/>
      <c r="Z578" s="210"/>
      <c r="AA578" s="210"/>
      <c r="AB578" s="210"/>
      <c r="AC578" s="210"/>
      <c r="AD578" s="210"/>
      <c r="AE578" s="210"/>
      <c r="AF578" s="210"/>
      <c r="AG578" s="210" t="s">
        <v>314</v>
      </c>
      <c r="AH578" s="210">
        <v>0</v>
      </c>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row>
    <row r="579" spans="1:60" outlineLevel="3" x14ac:dyDescent="0.2">
      <c r="A579" s="217"/>
      <c r="B579" s="218"/>
      <c r="C579" s="253" t="s">
        <v>3671</v>
      </c>
      <c r="D579" s="221"/>
      <c r="E579" s="222"/>
      <c r="F579" s="220"/>
      <c r="G579" s="220"/>
      <c r="H579" s="220"/>
      <c r="I579" s="220"/>
      <c r="J579" s="220"/>
      <c r="K579" s="220"/>
      <c r="L579" s="220"/>
      <c r="M579" s="220"/>
      <c r="N579" s="219"/>
      <c r="O579" s="219"/>
      <c r="P579" s="219"/>
      <c r="Q579" s="219"/>
      <c r="R579" s="220"/>
      <c r="S579" s="220"/>
      <c r="T579" s="220"/>
      <c r="U579" s="220"/>
      <c r="V579" s="220"/>
      <c r="W579" s="220"/>
      <c r="X579" s="220"/>
      <c r="Y579" s="220"/>
      <c r="Z579" s="210"/>
      <c r="AA579" s="210"/>
      <c r="AB579" s="210"/>
      <c r="AC579" s="210"/>
      <c r="AD579" s="210"/>
      <c r="AE579" s="210"/>
      <c r="AF579" s="210"/>
      <c r="AG579" s="210" t="s">
        <v>314</v>
      </c>
      <c r="AH579" s="210">
        <v>0</v>
      </c>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row>
    <row r="580" spans="1:60" outlineLevel="3" x14ac:dyDescent="0.2">
      <c r="A580" s="217"/>
      <c r="B580" s="218"/>
      <c r="C580" s="253" t="s">
        <v>3672</v>
      </c>
      <c r="D580" s="221"/>
      <c r="E580" s="222"/>
      <c r="F580" s="220"/>
      <c r="G580" s="220"/>
      <c r="H580" s="220"/>
      <c r="I580" s="220"/>
      <c r="J580" s="220"/>
      <c r="K580" s="220"/>
      <c r="L580" s="220"/>
      <c r="M580" s="220"/>
      <c r="N580" s="219"/>
      <c r="O580" s="219"/>
      <c r="P580" s="219"/>
      <c r="Q580" s="219"/>
      <c r="R580" s="220"/>
      <c r="S580" s="220"/>
      <c r="T580" s="220"/>
      <c r="U580" s="220"/>
      <c r="V580" s="220"/>
      <c r="W580" s="220"/>
      <c r="X580" s="220"/>
      <c r="Y580" s="220"/>
      <c r="Z580" s="210"/>
      <c r="AA580" s="210"/>
      <c r="AB580" s="210"/>
      <c r="AC580" s="210"/>
      <c r="AD580" s="210"/>
      <c r="AE580" s="210"/>
      <c r="AF580" s="210"/>
      <c r="AG580" s="210" t="s">
        <v>314</v>
      </c>
      <c r="AH580" s="210">
        <v>0</v>
      </c>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row>
    <row r="581" spans="1:60" outlineLevel="3" x14ac:dyDescent="0.2">
      <c r="A581" s="217"/>
      <c r="B581" s="218"/>
      <c r="C581" s="253" t="s">
        <v>3673</v>
      </c>
      <c r="D581" s="221"/>
      <c r="E581" s="222"/>
      <c r="F581" s="220"/>
      <c r="G581" s="220"/>
      <c r="H581" s="220"/>
      <c r="I581" s="220"/>
      <c r="J581" s="220"/>
      <c r="K581" s="220"/>
      <c r="L581" s="220"/>
      <c r="M581" s="220"/>
      <c r="N581" s="219"/>
      <c r="O581" s="219"/>
      <c r="P581" s="219"/>
      <c r="Q581" s="219"/>
      <c r="R581" s="220"/>
      <c r="S581" s="220"/>
      <c r="T581" s="220"/>
      <c r="U581" s="220"/>
      <c r="V581" s="220"/>
      <c r="W581" s="220"/>
      <c r="X581" s="220"/>
      <c r="Y581" s="220"/>
      <c r="Z581" s="210"/>
      <c r="AA581" s="210"/>
      <c r="AB581" s="210"/>
      <c r="AC581" s="210"/>
      <c r="AD581" s="210"/>
      <c r="AE581" s="210"/>
      <c r="AF581" s="210"/>
      <c r="AG581" s="210" t="s">
        <v>314</v>
      </c>
      <c r="AH581" s="210">
        <v>0</v>
      </c>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row>
    <row r="582" spans="1:60" outlineLevel="3" x14ac:dyDescent="0.2">
      <c r="A582" s="217"/>
      <c r="B582" s="218"/>
      <c r="C582" s="253" t="s">
        <v>3674</v>
      </c>
      <c r="D582" s="221"/>
      <c r="E582" s="222"/>
      <c r="F582" s="220"/>
      <c r="G582" s="220"/>
      <c r="H582" s="220"/>
      <c r="I582" s="220"/>
      <c r="J582" s="220"/>
      <c r="K582" s="220"/>
      <c r="L582" s="220"/>
      <c r="M582" s="220"/>
      <c r="N582" s="219"/>
      <c r="O582" s="219"/>
      <c r="P582" s="219"/>
      <c r="Q582" s="219"/>
      <c r="R582" s="220"/>
      <c r="S582" s="220"/>
      <c r="T582" s="220"/>
      <c r="U582" s="220"/>
      <c r="V582" s="220"/>
      <c r="W582" s="220"/>
      <c r="X582" s="220"/>
      <c r="Y582" s="220"/>
      <c r="Z582" s="210"/>
      <c r="AA582" s="210"/>
      <c r="AB582" s="210"/>
      <c r="AC582" s="210"/>
      <c r="AD582" s="210"/>
      <c r="AE582" s="210"/>
      <c r="AF582" s="210"/>
      <c r="AG582" s="210" t="s">
        <v>314</v>
      </c>
      <c r="AH582" s="210">
        <v>0</v>
      </c>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row>
    <row r="583" spans="1:60" outlineLevel="3" x14ac:dyDescent="0.2">
      <c r="A583" s="217"/>
      <c r="B583" s="218"/>
      <c r="C583" s="253" t="s">
        <v>3675</v>
      </c>
      <c r="D583" s="221"/>
      <c r="E583" s="222"/>
      <c r="F583" s="220"/>
      <c r="G583" s="220"/>
      <c r="H583" s="220"/>
      <c r="I583" s="220"/>
      <c r="J583" s="220"/>
      <c r="K583" s="220"/>
      <c r="L583" s="220"/>
      <c r="M583" s="220"/>
      <c r="N583" s="219"/>
      <c r="O583" s="219"/>
      <c r="P583" s="219"/>
      <c r="Q583" s="219"/>
      <c r="R583" s="220"/>
      <c r="S583" s="220"/>
      <c r="T583" s="220"/>
      <c r="U583" s="220"/>
      <c r="V583" s="220"/>
      <c r="W583" s="220"/>
      <c r="X583" s="220"/>
      <c r="Y583" s="220"/>
      <c r="Z583" s="210"/>
      <c r="AA583" s="210"/>
      <c r="AB583" s="210"/>
      <c r="AC583" s="210"/>
      <c r="AD583" s="210"/>
      <c r="AE583" s="210"/>
      <c r="AF583" s="210"/>
      <c r="AG583" s="210" t="s">
        <v>314</v>
      </c>
      <c r="AH583" s="210">
        <v>0</v>
      </c>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row>
    <row r="584" spans="1:60" outlineLevel="3" x14ac:dyDescent="0.2">
      <c r="A584" s="217"/>
      <c r="B584" s="218"/>
      <c r="C584" s="253" t="s">
        <v>3676</v>
      </c>
      <c r="D584" s="221"/>
      <c r="E584" s="222"/>
      <c r="F584" s="220"/>
      <c r="G584" s="220"/>
      <c r="H584" s="220"/>
      <c r="I584" s="220"/>
      <c r="J584" s="220"/>
      <c r="K584" s="220"/>
      <c r="L584" s="220"/>
      <c r="M584" s="220"/>
      <c r="N584" s="219"/>
      <c r="O584" s="219"/>
      <c r="P584" s="219"/>
      <c r="Q584" s="219"/>
      <c r="R584" s="220"/>
      <c r="S584" s="220"/>
      <c r="T584" s="220"/>
      <c r="U584" s="220"/>
      <c r="V584" s="220"/>
      <c r="W584" s="220"/>
      <c r="X584" s="220"/>
      <c r="Y584" s="220"/>
      <c r="Z584" s="210"/>
      <c r="AA584" s="210"/>
      <c r="AB584" s="210"/>
      <c r="AC584" s="210"/>
      <c r="AD584" s="210"/>
      <c r="AE584" s="210"/>
      <c r="AF584" s="210"/>
      <c r="AG584" s="210" t="s">
        <v>314</v>
      </c>
      <c r="AH584" s="210">
        <v>0</v>
      </c>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row>
    <row r="585" spans="1:60" outlineLevel="3" x14ac:dyDescent="0.2">
      <c r="A585" s="217"/>
      <c r="B585" s="218"/>
      <c r="C585" s="253" t="s">
        <v>3677</v>
      </c>
      <c r="D585" s="221"/>
      <c r="E585" s="222"/>
      <c r="F585" s="220"/>
      <c r="G585" s="220"/>
      <c r="H585" s="220"/>
      <c r="I585" s="220"/>
      <c r="J585" s="220"/>
      <c r="K585" s="220"/>
      <c r="L585" s="220"/>
      <c r="M585" s="220"/>
      <c r="N585" s="219"/>
      <c r="O585" s="219"/>
      <c r="P585" s="219"/>
      <c r="Q585" s="219"/>
      <c r="R585" s="220"/>
      <c r="S585" s="220"/>
      <c r="T585" s="220"/>
      <c r="U585" s="220"/>
      <c r="V585" s="220"/>
      <c r="W585" s="220"/>
      <c r="X585" s="220"/>
      <c r="Y585" s="220"/>
      <c r="Z585" s="210"/>
      <c r="AA585" s="210"/>
      <c r="AB585" s="210"/>
      <c r="AC585" s="210"/>
      <c r="AD585" s="210"/>
      <c r="AE585" s="210"/>
      <c r="AF585" s="210"/>
      <c r="AG585" s="210" t="s">
        <v>314</v>
      </c>
      <c r="AH585" s="210">
        <v>0</v>
      </c>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row>
    <row r="586" spans="1:60" outlineLevel="3" x14ac:dyDescent="0.2">
      <c r="A586" s="217"/>
      <c r="B586" s="218"/>
      <c r="C586" s="253" t="s">
        <v>3678</v>
      </c>
      <c r="D586" s="221"/>
      <c r="E586" s="222"/>
      <c r="F586" s="220"/>
      <c r="G586" s="220"/>
      <c r="H586" s="220"/>
      <c r="I586" s="220"/>
      <c r="J586" s="220"/>
      <c r="K586" s="220"/>
      <c r="L586" s="220"/>
      <c r="M586" s="220"/>
      <c r="N586" s="219"/>
      <c r="O586" s="219"/>
      <c r="P586" s="219"/>
      <c r="Q586" s="219"/>
      <c r="R586" s="220"/>
      <c r="S586" s="220"/>
      <c r="T586" s="220"/>
      <c r="U586" s="220"/>
      <c r="V586" s="220"/>
      <c r="W586" s="220"/>
      <c r="X586" s="220"/>
      <c r="Y586" s="220"/>
      <c r="Z586" s="210"/>
      <c r="AA586" s="210"/>
      <c r="AB586" s="210"/>
      <c r="AC586" s="210"/>
      <c r="AD586" s="210"/>
      <c r="AE586" s="210"/>
      <c r="AF586" s="210"/>
      <c r="AG586" s="210" t="s">
        <v>314</v>
      </c>
      <c r="AH586" s="210">
        <v>0</v>
      </c>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row>
    <row r="587" spans="1:60" outlineLevel="3" x14ac:dyDescent="0.2">
      <c r="A587" s="217"/>
      <c r="B587" s="218"/>
      <c r="C587" s="253" t="s">
        <v>3679</v>
      </c>
      <c r="D587" s="221"/>
      <c r="E587" s="222"/>
      <c r="F587" s="220"/>
      <c r="G587" s="220"/>
      <c r="H587" s="220"/>
      <c r="I587" s="220"/>
      <c r="J587" s="220"/>
      <c r="K587" s="220"/>
      <c r="L587" s="220"/>
      <c r="M587" s="220"/>
      <c r="N587" s="219"/>
      <c r="O587" s="219"/>
      <c r="P587" s="219"/>
      <c r="Q587" s="219"/>
      <c r="R587" s="220"/>
      <c r="S587" s="220"/>
      <c r="T587" s="220"/>
      <c r="U587" s="220"/>
      <c r="V587" s="220"/>
      <c r="W587" s="220"/>
      <c r="X587" s="220"/>
      <c r="Y587" s="220"/>
      <c r="Z587" s="210"/>
      <c r="AA587" s="210"/>
      <c r="AB587" s="210"/>
      <c r="AC587" s="210"/>
      <c r="AD587" s="210"/>
      <c r="AE587" s="210"/>
      <c r="AF587" s="210"/>
      <c r="AG587" s="210" t="s">
        <v>314</v>
      </c>
      <c r="AH587" s="210">
        <v>0</v>
      </c>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row>
    <row r="588" spans="1:60" outlineLevel="3" x14ac:dyDescent="0.2">
      <c r="A588" s="217"/>
      <c r="B588" s="218"/>
      <c r="C588" s="253" t="s">
        <v>3680</v>
      </c>
      <c r="D588" s="221"/>
      <c r="E588" s="222"/>
      <c r="F588" s="220"/>
      <c r="G588" s="220"/>
      <c r="H588" s="220"/>
      <c r="I588" s="220"/>
      <c r="J588" s="220"/>
      <c r="K588" s="220"/>
      <c r="L588" s="220"/>
      <c r="M588" s="220"/>
      <c r="N588" s="219"/>
      <c r="O588" s="219"/>
      <c r="P588" s="219"/>
      <c r="Q588" s="219"/>
      <c r="R588" s="220"/>
      <c r="S588" s="220"/>
      <c r="T588" s="220"/>
      <c r="U588" s="220"/>
      <c r="V588" s="220"/>
      <c r="W588" s="220"/>
      <c r="X588" s="220"/>
      <c r="Y588" s="220"/>
      <c r="Z588" s="210"/>
      <c r="AA588" s="210"/>
      <c r="AB588" s="210"/>
      <c r="AC588" s="210"/>
      <c r="AD588" s="210"/>
      <c r="AE588" s="210"/>
      <c r="AF588" s="210"/>
      <c r="AG588" s="210" t="s">
        <v>314</v>
      </c>
      <c r="AH588" s="210">
        <v>0</v>
      </c>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row>
    <row r="589" spans="1:60" outlineLevel="3" x14ac:dyDescent="0.2">
      <c r="A589" s="217"/>
      <c r="B589" s="218"/>
      <c r="C589" s="253" t="s">
        <v>3681</v>
      </c>
      <c r="D589" s="221"/>
      <c r="E589" s="222"/>
      <c r="F589" s="220"/>
      <c r="G589" s="220"/>
      <c r="H589" s="220"/>
      <c r="I589" s="220"/>
      <c r="J589" s="220"/>
      <c r="K589" s="220"/>
      <c r="L589" s="220"/>
      <c r="M589" s="220"/>
      <c r="N589" s="219"/>
      <c r="O589" s="219"/>
      <c r="P589" s="219"/>
      <c r="Q589" s="219"/>
      <c r="R589" s="220"/>
      <c r="S589" s="220"/>
      <c r="T589" s="220"/>
      <c r="U589" s="220"/>
      <c r="V589" s="220"/>
      <c r="W589" s="220"/>
      <c r="X589" s="220"/>
      <c r="Y589" s="220"/>
      <c r="Z589" s="210"/>
      <c r="AA589" s="210"/>
      <c r="AB589" s="210"/>
      <c r="AC589" s="210"/>
      <c r="AD589" s="210"/>
      <c r="AE589" s="210"/>
      <c r="AF589" s="210"/>
      <c r="AG589" s="210" t="s">
        <v>314</v>
      </c>
      <c r="AH589" s="210">
        <v>0</v>
      </c>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row>
    <row r="590" spans="1:60" outlineLevel="3" x14ac:dyDescent="0.2">
      <c r="A590" s="217"/>
      <c r="B590" s="218"/>
      <c r="C590" s="253" t="s">
        <v>3682</v>
      </c>
      <c r="D590" s="221"/>
      <c r="E590" s="222"/>
      <c r="F590" s="220"/>
      <c r="G590" s="220"/>
      <c r="H590" s="220"/>
      <c r="I590" s="220"/>
      <c r="J590" s="220"/>
      <c r="K590" s="220"/>
      <c r="L590" s="220"/>
      <c r="M590" s="220"/>
      <c r="N590" s="219"/>
      <c r="O590" s="219"/>
      <c r="P590" s="219"/>
      <c r="Q590" s="219"/>
      <c r="R590" s="220"/>
      <c r="S590" s="220"/>
      <c r="T590" s="220"/>
      <c r="U590" s="220"/>
      <c r="V590" s="220"/>
      <c r="W590" s="220"/>
      <c r="X590" s="220"/>
      <c r="Y590" s="220"/>
      <c r="Z590" s="210"/>
      <c r="AA590" s="210"/>
      <c r="AB590" s="210"/>
      <c r="AC590" s="210"/>
      <c r="AD590" s="210"/>
      <c r="AE590" s="210"/>
      <c r="AF590" s="210"/>
      <c r="AG590" s="210" t="s">
        <v>314</v>
      </c>
      <c r="AH590" s="210">
        <v>0</v>
      </c>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row>
    <row r="591" spans="1:60" outlineLevel="3" x14ac:dyDescent="0.2">
      <c r="A591" s="217"/>
      <c r="B591" s="218"/>
      <c r="C591" s="253" t="s">
        <v>3683</v>
      </c>
      <c r="D591" s="221"/>
      <c r="E591" s="222"/>
      <c r="F591" s="220"/>
      <c r="G591" s="220"/>
      <c r="H591" s="220"/>
      <c r="I591" s="220"/>
      <c r="J591" s="220"/>
      <c r="K591" s="220"/>
      <c r="L591" s="220"/>
      <c r="M591" s="220"/>
      <c r="N591" s="219"/>
      <c r="O591" s="219"/>
      <c r="P591" s="219"/>
      <c r="Q591" s="219"/>
      <c r="R591" s="220"/>
      <c r="S591" s="220"/>
      <c r="T591" s="220"/>
      <c r="U591" s="220"/>
      <c r="V591" s="220"/>
      <c r="W591" s="220"/>
      <c r="X591" s="220"/>
      <c r="Y591" s="220"/>
      <c r="Z591" s="210"/>
      <c r="AA591" s="210"/>
      <c r="AB591" s="210"/>
      <c r="AC591" s="210"/>
      <c r="AD591" s="210"/>
      <c r="AE591" s="210"/>
      <c r="AF591" s="210"/>
      <c r="AG591" s="210" t="s">
        <v>314</v>
      </c>
      <c r="AH591" s="210">
        <v>0</v>
      </c>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row>
    <row r="592" spans="1:60" outlineLevel="3" x14ac:dyDescent="0.2">
      <c r="A592" s="217"/>
      <c r="B592" s="218"/>
      <c r="C592" s="253" t="s">
        <v>3684</v>
      </c>
      <c r="D592" s="221"/>
      <c r="E592" s="222"/>
      <c r="F592" s="220"/>
      <c r="G592" s="220"/>
      <c r="H592" s="220"/>
      <c r="I592" s="220"/>
      <c r="J592" s="220"/>
      <c r="K592" s="220"/>
      <c r="L592" s="220"/>
      <c r="M592" s="220"/>
      <c r="N592" s="219"/>
      <c r="O592" s="219"/>
      <c r="P592" s="219"/>
      <c r="Q592" s="219"/>
      <c r="R592" s="220"/>
      <c r="S592" s="220"/>
      <c r="T592" s="220"/>
      <c r="U592" s="220"/>
      <c r="V592" s="220"/>
      <c r="W592" s="220"/>
      <c r="X592" s="220"/>
      <c r="Y592" s="220"/>
      <c r="Z592" s="210"/>
      <c r="AA592" s="210"/>
      <c r="AB592" s="210"/>
      <c r="AC592" s="210"/>
      <c r="AD592" s="210"/>
      <c r="AE592" s="210"/>
      <c r="AF592" s="210"/>
      <c r="AG592" s="210" t="s">
        <v>314</v>
      </c>
      <c r="AH592" s="210">
        <v>0</v>
      </c>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row>
    <row r="593" spans="1:60" outlineLevel="3" x14ac:dyDescent="0.2">
      <c r="A593" s="217"/>
      <c r="B593" s="218"/>
      <c r="C593" s="253" t="s">
        <v>3685</v>
      </c>
      <c r="D593" s="221"/>
      <c r="E593" s="222"/>
      <c r="F593" s="220"/>
      <c r="G593" s="220"/>
      <c r="H593" s="220"/>
      <c r="I593" s="220"/>
      <c r="J593" s="220"/>
      <c r="K593" s="220"/>
      <c r="L593" s="220"/>
      <c r="M593" s="220"/>
      <c r="N593" s="219"/>
      <c r="O593" s="219"/>
      <c r="P593" s="219"/>
      <c r="Q593" s="219"/>
      <c r="R593" s="220"/>
      <c r="S593" s="220"/>
      <c r="T593" s="220"/>
      <c r="U593" s="220"/>
      <c r="V593" s="220"/>
      <c r="W593" s="220"/>
      <c r="X593" s="220"/>
      <c r="Y593" s="220"/>
      <c r="Z593" s="210"/>
      <c r="AA593" s="210"/>
      <c r="AB593" s="210"/>
      <c r="AC593" s="210"/>
      <c r="AD593" s="210"/>
      <c r="AE593" s="210"/>
      <c r="AF593" s="210"/>
      <c r="AG593" s="210" t="s">
        <v>314</v>
      </c>
      <c r="AH593" s="210">
        <v>0</v>
      </c>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row>
    <row r="594" spans="1:60" outlineLevel="3" x14ac:dyDescent="0.2">
      <c r="A594" s="217"/>
      <c r="B594" s="218"/>
      <c r="C594" s="253" t="s">
        <v>3686</v>
      </c>
      <c r="D594" s="221"/>
      <c r="E594" s="222"/>
      <c r="F594" s="220"/>
      <c r="G594" s="220"/>
      <c r="H594" s="220"/>
      <c r="I594" s="220"/>
      <c r="J594" s="220"/>
      <c r="K594" s="220"/>
      <c r="L594" s="220"/>
      <c r="M594" s="220"/>
      <c r="N594" s="219"/>
      <c r="O594" s="219"/>
      <c r="P594" s="219"/>
      <c r="Q594" s="219"/>
      <c r="R594" s="220"/>
      <c r="S594" s="220"/>
      <c r="T594" s="220"/>
      <c r="U594" s="220"/>
      <c r="V594" s="220"/>
      <c r="W594" s="220"/>
      <c r="X594" s="220"/>
      <c r="Y594" s="220"/>
      <c r="Z594" s="210"/>
      <c r="AA594" s="210"/>
      <c r="AB594" s="210"/>
      <c r="AC594" s="210"/>
      <c r="AD594" s="210"/>
      <c r="AE594" s="210"/>
      <c r="AF594" s="210"/>
      <c r="AG594" s="210" t="s">
        <v>314</v>
      </c>
      <c r="AH594" s="210">
        <v>0</v>
      </c>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row>
    <row r="595" spans="1:60" outlineLevel="3" x14ac:dyDescent="0.2">
      <c r="A595" s="217"/>
      <c r="B595" s="218"/>
      <c r="C595" s="253" t="s">
        <v>3687</v>
      </c>
      <c r="D595" s="221"/>
      <c r="E595" s="222"/>
      <c r="F595" s="220"/>
      <c r="G595" s="220"/>
      <c r="H595" s="220"/>
      <c r="I595" s="220"/>
      <c r="J595" s="220"/>
      <c r="K595" s="220"/>
      <c r="L595" s="220"/>
      <c r="M595" s="220"/>
      <c r="N595" s="219"/>
      <c r="O595" s="219"/>
      <c r="P595" s="219"/>
      <c r="Q595" s="219"/>
      <c r="R595" s="220"/>
      <c r="S595" s="220"/>
      <c r="T595" s="220"/>
      <c r="U595" s="220"/>
      <c r="V595" s="220"/>
      <c r="W595" s="220"/>
      <c r="X595" s="220"/>
      <c r="Y595" s="220"/>
      <c r="Z595" s="210"/>
      <c r="AA595" s="210"/>
      <c r="AB595" s="210"/>
      <c r="AC595" s="210"/>
      <c r="AD595" s="210"/>
      <c r="AE595" s="210"/>
      <c r="AF595" s="210"/>
      <c r="AG595" s="210" t="s">
        <v>314</v>
      </c>
      <c r="AH595" s="210">
        <v>0</v>
      </c>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row>
    <row r="596" spans="1:60" outlineLevel="3" x14ac:dyDescent="0.2">
      <c r="A596" s="217"/>
      <c r="B596" s="218"/>
      <c r="C596" s="253" t="s">
        <v>3688</v>
      </c>
      <c r="D596" s="221"/>
      <c r="E596" s="222"/>
      <c r="F596" s="220"/>
      <c r="G596" s="220"/>
      <c r="H596" s="220"/>
      <c r="I596" s="220"/>
      <c r="J596" s="220"/>
      <c r="K596" s="220"/>
      <c r="L596" s="220"/>
      <c r="M596" s="220"/>
      <c r="N596" s="219"/>
      <c r="O596" s="219"/>
      <c r="P596" s="219"/>
      <c r="Q596" s="219"/>
      <c r="R596" s="220"/>
      <c r="S596" s="220"/>
      <c r="T596" s="220"/>
      <c r="U596" s="220"/>
      <c r="V596" s="220"/>
      <c r="W596" s="220"/>
      <c r="X596" s="220"/>
      <c r="Y596" s="220"/>
      <c r="Z596" s="210"/>
      <c r="AA596" s="210"/>
      <c r="AB596" s="210"/>
      <c r="AC596" s="210"/>
      <c r="AD596" s="210"/>
      <c r="AE596" s="210"/>
      <c r="AF596" s="210"/>
      <c r="AG596" s="210" t="s">
        <v>314</v>
      </c>
      <c r="AH596" s="210">
        <v>0</v>
      </c>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row>
    <row r="597" spans="1:60" outlineLevel="3" x14ac:dyDescent="0.2">
      <c r="A597" s="217"/>
      <c r="B597" s="218"/>
      <c r="C597" s="253" t="s">
        <v>3689</v>
      </c>
      <c r="D597" s="221"/>
      <c r="E597" s="222"/>
      <c r="F597" s="220"/>
      <c r="G597" s="220"/>
      <c r="H597" s="220"/>
      <c r="I597" s="220"/>
      <c r="J597" s="220"/>
      <c r="K597" s="220"/>
      <c r="L597" s="220"/>
      <c r="M597" s="220"/>
      <c r="N597" s="219"/>
      <c r="O597" s="219"/>
      <c r="P597" s="219"/>
      <c r="Q597" s="219"/>
      <c r="R597" s="220"/>
      <c r="S597" s="220"/>
      <c r="T597" s="220"/>
      <c r="U597" s="220"/>
      <c r="V597" s="220"/>
      <c r="W597" s="220"/>
      <c r="X597" s="220"/>
      <c r="Y597" s="220"/>
      <c r="Z597" s="210"/>
      <c r="AA597" s="210"/>
      <c r="AB597" s="210"/>
      <c r="AC597" s="210"/>
      <c r="AD597" s="210"/>
      <c r="AE597" s="210"/>
      <c r="AF597" s="210"/>
      <c r="AG597" s="210" t="s">
        <v>314</v>
      </c>
      <c r="AH597" s="210">
        <v>0</v>
      </c>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row>
    <row r="598" spans="1:60" outlineLevel="3" x14ac:dyDescent="0.2">
      <c r="A598" s="217"/>
      <c r="B598" s="218"/>
      <c r="C598" s="253" t="s">
        <v>3690</v>
      </c>
      <c r="D598" s="221"/>
      <c r="E598" s="222">
        <v>168.49</v>
      </c>
      <c r="F598" s="220"/>
      <c r="G598" s="220"/>
      <c r="H598" s="220"/>
      <c r="I598" s="220"/>
      <c r="J598" s="220"/>
      <c r="K598" s="220"/>
      <c r="L598" s="220"/>
      <c r="M598" s="220"/>
      <c r="N598" s="219"/>
      <c r="O598" s="219"/>
      <c r="P598" s="219"/>
      <c r="Q598" s="219"/>
      <c r="R598" s="220"/>
      <c r="S598" s="220"/>
      <c r="T598" s="220"/>
      <c r="U598" s="220"/>
      <c r="V598" s="220"/>
      <c r="W598" s="220"/>
      <c r="X598" s="220"/>
      <c r="Y598" s="220"/>
      <c r="Z598" s="210"/>
      <c r="AA598" s="210"/>
      <c r="AB598" s="210"/>
      <c r="AC598" s="210"/>
      <c r="AD598" s="210"/>
      <c r="AE598" s="210"/>
      <c r="AF598" s="210"/>
      <c r="AG598" s="210" t="s">
        <v>314</v>
      </c>
      <c r="AH598" s="210">
        <v>0</v>
      </c>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row>
    <row r="599" spans="1:60" ht="22.5" outlineLevel="1" x14ac:dyDescent="0.2">
      <c r="A599" s="231">
        <v>110</v>
      </c>
      <c r="B599" s="232" t="s">
        <v>3691</v>
      </c>
      <c r="C599" s="250" t="s">
        <v>3692</v>
      </c>
      <c r="D599" s="233" t="s">
        <v>343</v>
      </c>
      <c r="E599" s="234">
        <v>21.063279999999999</v>
      </c>
      <c r="F599" s="235"/>
      <c r="G599" s="236">
        <f>ROUND(E599*F599,2)</f>
        <v>0</v>
      </c>
      <c r="H599" s="235"/>
      <c r="I599" s="236">
        <f>ROUND(E599*H599,2)</f>
        <v>0</v>
      </c>
      <c r="J599" s="235"/>
      <c r="K599" s="236">
        <f>ROUND(E599*J599,2)</f>
        <v>0</v>
      </c>
      <c r="L599" s="236">
        <v>21</v>
      </c>
      <c r="M599" s="236">
        <f>G599*(1+L599/100)</f>
        <v>0</v>
      </c>
      <c r="N599" s="234">
        <v>0</v>
      </c>
      <c r="O599" s="234">
        <f>ROUND(E599*N599,2)</f>
        <v>0</v>
      </c>
      <c r="P599" s="234">
        <v>1.4</v>
      </c>
      <c r="Q599" s="234">
        <f>ROUND(E599*P599,2)</f>
        <v>29.49</v>
      </c>
      <c r="R599" s="236" t="s">
        <v>1141</v>
      </c>
      <c r="S599" s="236" t="s">
        <v>293</v>
      </c>
      <c r="T599" s="237" t="s">
        <v>294</v>
      </c>
      <c r="U599" s="220">
        <v>1.2569999999999999</v>
      </c>
      <c r="V599" s="220">
        <f>ROUND(E599*U599,2)</f>
        <v>26.48</v>
      </c>
      <c r="W599" s="220"/>
      <c r="X599" s="220" t="s">
        <v>295</v>
      </c>
      <c r="Y599" s="220" t="s">
        <v>296</v>
      </c>
      <c r="Z599" s="210"/>
      <c r="AA599" s="210"/>
      <c r="AB599" s="210"/>
      <c r="AC599" s="210"/>
      <c r="AD599" s="210"/>
      <c r="AE599" s="210"/>
      <c r="AF599" s="210"/>
      <c r="AG599" s="210" t="s">
        <v>297</v>
      </c>
      <c r="AH599" s="210"/>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row>
    <row r="600" spans="1:60" outlineLevel="2" x14ac:dyDescent="0.2">
      <c r="A600" s="217"/>
      <c r="B600" s="218"/>
      <c r="C600" s="253" t="s">
        <v>3693</v>
      </c>
      <c r="D600" s="221"/>
      <c r="E600" s="222"/>
      <c r="F600" s="220"/>
      <c r="G600" s="220"/>
      <c r="H600" s="220"/>
      <c r="I600" s="220"/>
      <c r="J600" s="220"/>
      <c r="K600" s="220"/>
      <c r="L600" s="220"/>
      <c r="M600" s="220"/>
      <c r="N600" s="219"/>
      <c r="O600" s="219"/>
      <c r="P600" s="219"/>
      <c r="Q600" s="219"/>
      <c r="R600" s="220"/>
      <c r="S600" s="220"/>
      <c r="T600" s="220"/>
      <c r="U600" s="220"/>
      <c r="V600" s="220"/>
      <c r="W600" s="220"/>
      <c r="X600" s="220"/>
      <c r="Y600" s="220"/>
      <c r="Z600" s="210"/>
      <c r="AA600" s="210"/>
      <c r="AB600" s="210"/>
      <c r="AC600" s="210"/>
      <c r="AD600" s="210"/>
      <c r="AE600" s="210"/>
      <c r="AF600" s="210"/>
      <c r="AG600" s="210" t="s">
        <v>314</v>
      </c>
      <c r="AH600" s="210">
        <v>0</v>
      </c>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row>
    <row r="601" spans="1:60" outlineLevel="3" x14ac:dyDescent="0.2">
      <c r="A601" s="217"/>
      <c r="B601" s="218"/>
      <c r="C601" s="253" t="s">
        <v>3694</v>
      </c>
      <c r="D601" s="221"/>
      <c r="E601" s="222">
        <v>21.06</v>
      </c>
      <c r="F601" s="220"/>
      <c r="G601" s="220"/>
      <c r="H601" s="220"/>
      <c r="I601" s="220"/>
      <c r="J601" s="220"/>
      <c r="K601" s="220"/>
      <c r="L601" s="220"/>
      <c r="M601" s="220"/>
      <c r="N601" s="219"/>
      <c r="O601" s="219"/>
      <c r="P601" s="219"/>
      <c r="Q601" s="219"/>
      <c r="R601" s="220"/>
      <c r="S601" s="220"/>
      <c r="T601" s="220"/>
      <c r="U601" s="220"/>
      <c r="V601" s="220"/>
      <c r="W601" s="220"/>
      <c r="X601" s="220"/>
      <c r="Y601" s="220"/>
      <c r="Z601" s="210"/>
      <c r="AA601" s="210"/>
      <c r="AB601" s="210"/>
      <c r="AC601" s="210"/>
      <c r="AD601" s="210"/>
      <c r="AE601" s="210"/>
      <c r="AF601" s="210"/>
      <c r="AG601" s="210" t="s">
        <v>314</v>
      </c>
      <c r="AH601" s="210">
        <v>0</v>
      </c>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row>
    <row r="602" spans="1:60" outlineLevel="1" x14ac:dyDescent="0.2">
      <c r="A602" s="231">
        <v>111</v>
      </c>
      <c r="B602" s="232" t="s">
        <v>1224</v>
      </c>
      <c r="C602" s="250" t="s">
        <v>1225</v>
      </c>
      <c r="D602" s="233" t="s">
        <v>291</v>
      </c>
      <c r="E602" s="234">
        <v>24</v>
      </c>
      <c r="F602" s="235"/>
      <c r="G602" s="236">
        <f>ROUND(E602*F602,2)</f>
        <v>0</v>
      </c>
      <c r="H602" s="235"/>
      <c r="I602" s="236">
        <f>ROUND(E602*H602,2)</f>
        <v>0</v>
      </c>
      <c r="J602" s="235"/>
      <c r="K602" s="236">
        <f>ROUND(E602*J602,2)</f>
        <v>0</v>
      </c>
      <c r="L602" s="236">
        <v>21</v>
      </c>
      <c r="M602" s="236">
        <f>G602*(1+L602/100)</f>
        <v>0</v>
      </c>
      <c r="N602" s="234">
        <v>0</v>
      </c>
      <c r="O602" s="234">
        <f>ROUND(E602*N602,2)</f>
        <v>0</v>
      </c>
      <c r="P602" s="234">
        <v>0</v>
      </c>
      <c r="Q602" s="234">
        <f>ROUND(E602*P602,2)</f>
        <v>0</v>
      </c>
      <c r="R602" s="236" t="s">
        <v>1141</v>
      </c>
      <c r="S602" s="236" t="s">
        <v>293</v>
      </c>
      <c r="T602" s="237" t="s">
        <v>294</v>
      </c>
      <c r="U602" s="220">
        <v>0.03</v>
      </c>
      <c r="V602" s="220">
        <f>ROUND(E602*U602,2)</f>
        <v>0.72</v>
      </c>
      <c r="W602" s="220"/>
      <c r="X602" s="220" t="s">
        <v>295</v>
      </c>
      <c r="Y602" s="220" t="s">
        <v>296</v>
      </c>
      <c r="Z602" s="210"/>
      <c r="AA602" s="210"/>
      <c r="AB602" s="210"/>
      <c r="AC602" s="210"/>
      <c r="AD602" s="210"/>
      <c r="AE602" s="210"/>
      <c r="AF602" s="210"/>
      <c r="AG602" s="210" t="s">
        <v>297</v>
      </c>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row>
    <row r="603" spans="1:60" outlineLevel="2" x14ac:dyDescent="0.2">
      <c r="A603" s="217"/>
      <c r="B603" s="218"/>
      <c r="C603" s="251" t="s">
        <v>1226</v>
      </c>
      <c r="D603" s="239"/>
      <c r="E603" s="239"/>
      <c r="F603" s="239"/>
      <c r="G603" s="239"/>
      <c r="H603" s="220"/>
      <c r="I603" s="220"/>
      <c r="J603" s="220"/>
      <c r="K603" s="220"/>
      <c r="L603" s="220"/>
      <c r="M603" s="220"/>
      <c r="N603" s="219"/>
      <c r="O603" s="219"/>
      <c r="P603" s="219"/>
      <c r="Q603" s="219"/>
      <c r="R603" s="220"/>
      <c r="S603" s="220"/>
      <c r="T603" s="220"/>
      <c r="U603" s="220"/>
      <c r="V603" s="220"/>
      <c r="W603" s="220"/>
      <c r="X603" s="220"/>
      <c r="Y603" s="220"/>
      <c r="Z603" s="210"/>
      <c r="AA603" s="210"/>
      <c r="AB603" s="210"/>
      <c r="AC603" s="210"/>
      <c r="AD603" s="210"/>
      <c r="AE603" s="210"/>
      <c r="AF603" s="210"/>
      <c r="AG603" s="210" t="s">
        <v>299</v>
      </c>
      <c r="AH603" s="210"/>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row>
    <row r="604" spans="1:60" outlineLevel="2" x14ac:dyDescent="0.2">
      <c r="A604" s="217"/>
      <c r="B604" s="218"/>
      <c r="C604" s="252" t="s">
        <v>1226</v>
      </c>
      <c r="D604" s="240"/>
      <c r="E604" s="240"/>
      <c r="F604" s="240"/>
      <c r="G604" s="240"/>
      <c r="H604" s="220"/>
      <c r="I604" s="220"/>
      <c r="J604" s="220"/>
      <c r="K604" s="220"/>
      <c r="L604" s="220"/>
      <c r="M604" s="220"/>
      <c r="N604" s="219"/>
      <c r="O604" s="219"/>
      <c r="P604" s="219"/>
      <c r="Q604" s="219"/>
      <c r="R604" s="220"/>
      <c r="S604" s="220"/>
      <c r="T604" s="220"/>
      <c r="U604" s="220"/>
      <c r="V604" s="220"/>
      <c r="W604" s="220"/>
      <c r="X604" s="220"/>
      <c r="Y604" s="220"/>
      <c r="Z604" s="210"/>
      <c r="AA604" s="210"/>
      <c r="AB604" s="210"/>
      <c r="AC604" s="210"/>
      <c r="AD604" s="210"/>
      <c r="AE604" s="210"/>
      <c r="AF604" s="210"/>
      <c r="AG604" s="210" t="s">
        <v>300</v>
      </c>
      <c r="AH604" s="210"/>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row>
    <row r="605" spans="1:60" outlineLevel="3" x14ac:dyDescent="0.2">
      <c r="A605" s="217"/>
      <c r="B605" s="218"/>
      <c r="C605" s="252" t="s">
        <v>1226</v>
      </c>
      <c r="D605" s="240"/>
      <c r="E605" s="240"/>
      <c r="F605" s="240"/>
      <c r="G605" s="240"/>
      <c r="H605" s="220"/>
      <c r="I605" s="220"/>
      <c r="J605" s="220"/>
      <c r="K605" s="220"/>
      <c r="L605" s="220"/>
      <c r="M605" s="220"/>
      <c r="N605" s="219"/>
      <c r="O605" s="219"/>
      <c r="P605" s="219"/>
      <c r="Q605" s="219"/>
      <c r="R605" s="220"/>
      <c r="S605" s="220"/>
      <c r="T605" s="220"/>
      <c r="U605" s="220"/>
      <c r="V605" s="220"/>
      <c r="W605" s="220"/>
      <c r="X605" s="220"/>
      <c r="Y605" s="220"/>
      <c r="Z605" s="210"/>
      <c r="AA605" s="210"/>
      <c r="AB605" s="210"/>
      <c r="AC605" s="210"/>
      <c r="AD605" s="210"/>
      <c r="AE605" s="210"/>
      <c r="AF605" s="210"/>
      <c r="AG605" s="210" t="s">
        <v>300</v>
      </c>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row>
    <row r="606" spans="1:60" outlineLevel="2" x14ac:dyDescent="0.2">
      <c r="A606" s="217"/>
      <c r="B606" s="218"/>
      <c r="C606" s="253" t="s">
        <v>3695</v>
      </c>
      <c r="D606" s="221"/>
      <c r="E606" s="222"/>
      <c r="F606" s="220"/>
      <c r="G606" s="220"/>
      <c r="H606" s="220"/>
      <c r="I606" s="220"/>
      <c r="J606" s="220"/>
      <c r="K606" s="220"/>
      <c r="L606" s="220"/>
      <c r="M606" s="220"/>
      <c r="N606" s="219"/>
      <c r="O606" s="219"/>
      <c r="P606" s="219"/>
      <c r="Q606" s="219"/>
      <c r="R606" s="220"/>
      <c r="S606" s="220"/>
      <c r="T606" s="220"/>
      <c r="U606" s="220"/>
      <c r="V606" s="220"/>
      <c r="W606" s="220"/>
      <c r="X606" s="220"/>
      <c r="Y606" s="220"/>
      <c r="Z606" s="210"/>
      <c r="AA606" s="210"/>
      <c r="AB606" s="210"/>
      <c r="AC606" s="210"/>
      <c r="AD606" s="210"/>
      <c r="AE606" s="210"/>
      <c r="AF606" s="210"/>
      <c r="AG606" s="210" t="s">
        <v>314</v>
      </c>
      <c r="AH606" s="210">
        <v>0</v>
      </c>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row>
    <row r="607" spans="1:60" outlineLevel="3" x14ac:dyDescent="0.2">
      <c r="A607" s="217"/>
      <c r="B607" s="218"/>
      <c r="C607" s="253" t="s">
        <v>3696</v>
      </c>
      <c r="D607" s="221"/>
      <c r="E607" s="222">
        <v>24</v>
      </c>
      <c r="F607" s="220"/>
      <c r="G607" s="220"/>
      <c r="H607" s="220"/>
      <c r="I607" s="220"/>
      <c r="J607" s="220"/>
      <c r="K607" s="220"/>
      <c r="L607" s="220"/>
      <c r="M607" s="220"/>
      <c r="N607" s="219"/>
      <c r="O607" s="219"/>
      <c r="P607" s="219"/>
      <c r="Q607" s="219"/>
      <c r="R607" s="220"/>
      <c r="S607" s="220"/>
      <c r="T607" s="220"/>
      <c r="U607" s="220"/>
      <c r="V607" s="220"/>
      <c r="W607" s="220"/>
      <c r="X607" s="220"/>
      <c r="Y607" s="220"/>
      <c r="Z607" s="210"/>
      <c r="AA607" s="210"/>
      <c r="AB607" s="210"/>
      <c r="AC607" s="210"/>
      <c r="AD607" s="210"/>
      <c r="AE607" s="210"/>
      <c r="AF607" s="210"/>
      <c r="AG607" s="210" t="s">
        <v>314</v>
      </c>
      <c r="AH607" s="210">
        <v>0</v>
      </c>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row>
    <row r="608" spans="1:60" outlineLevel="1" x14ac:dyDescent="0.2">
      <c r="A608" s="231">
        <v>112</v>
      </c>
      <c r="B608" s="232" t="s">
        <v>1235</v>
      </c>
      <c r="C608" s="250" t="s">
        <v>1236</v>
      </c>
      <c r="D608" s="233" t="s">
        <v>291</v>
      </c>
      <c r="E608" s="234">
        <v>16</v>
      </c>
      <c r="F608" s="235"/>
      <c r="G608" s="236">
        <f>ROUND(E608*F608,2)</f>
        <v>0</v>
      </c>
      <c r="H608" s="235"/>
      <c r="I608" s="236">
        <f>ROUND(E608*H608,2)</f>
        <v>0</v>
      </c>
      <c r="J608" s="235"/>
      <c r="K608" s="236">
        <f>ROUND(E608*J608,2)</f>
        <v>0</v>
      </c>
      <c r="L608" s="236">
        <v>21</v>
      </c>
      <c r="M608" s="236">
        <f>G608*(1+L608/100)</f>
        <v>0</v>
      </c>
      <c r="N608" s="234">
        <v>0</v>
      </c>
      <c r="O608" s="234">
        <f>ROUND(E608*N608,2)</f>
        <v>0</v>
      </c>
      <c r="P608" s="234">
        <v>0</v>
      </c>
      <c r="Q608" s="234">
        <f>ROUND(E608*P608,2)</f>
        <v>0</v>
      </c>
      <c r="R608" s="236" t="s">
        <v>1141</v>
      </c>
      <c r="S608" s="236" t="s">
        <v>293</v>
      </c>
      <c r="T608" s="237" t="s">
        <v>294</v>
      </c>
      <c r="U608" s="220">
        <v>0.05</v>
      </c>
      <c r="V608" s="220">
        <f>ROUND(E608*U608,2)</f>
        <v>0.8</v>
      </c>
      <c r="W608" s="220"/>
      <c r="X608" s="220" t="s">
        <v>295</v>
      </c>
      <c r="Y608" s="220" t="s">
        <v>296</v>
      </c>
      <c r="Z608" s="210"/>
      <c r="AA608" s="210"/>
      <c r="AB608" s="210"/>
      <c r="AC608" s="210"/>
      <c r="AD608" s="210"/>
      <c r="AE608" s="210"/>
      <c r="AF608" s="210"/>
      <c r="AG608" s="210" t="s">
        <v>297</v>
      </c>
      <c r="AH608" s="210"/>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row>
    <row r="609" spans="1:60" outlineLevel="2" x14ac:dyDescent="0.2">
      <c r="A609" s="217"/>
      <c r="B609" s="218"/>
      <c r="C609" s="251" t="s">
        <v>1226</v>
      </c>
      <c r="D609" s="239"/>
      <c r="E609" s="239"/>
      <c r="F609" s="239"/>
      <c r="G609" s="239"/>
      <c r="H609" s="220"/>
      <c r="I609" s="220"/>
      <c r="J609" s="220"/>
      <c r="K609" s="220"/>
      <c r="L609" s="220"/>
      <c r="M609" s="220"/>
      <c r="N609" s="219"/>
      <c r="O609" s="219"/>
      <c r="P609" s="219"/>
      <c r="Q609" s="219"/>
      <c r="R609" s="220"/>
      <c r="S609" s="220"/>
      <c r="T609" s="220"/>
      <c r="U609" s="220"/>
      <c r="V609" s="220"/>
      <c r="W609" s="220"/>
      <c r="X609" s="220"/>
      <c r="Y609" s="220"/>
      <c r="Z609" s="210"/>
      <c r="AA609" s="210"/>
      <c r="AB609" s="210"/>
      <c r="AC609" s="210"/>
      <c r="AD609" s="210"/>
      <c r="AE609" s="210"/>
      <c r="AF609" s="210"/>
      <c r="AG609" s="210" t="s">
        <v>299</v>
      </c>
      <c r="AH609" s="210"/>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row>
    <row r="610" spans="1:60" outlineLevel="2" x14ac:dyDescent="0.2">
      <c r="A610" s="217"/>
      <c r="B610" s="218"/>
      <c r="C610" s="252" t="s">
        <v>1226</v>
      </c>
      <c r="D610" s="240"/>
      <c r="E610" s="240"/>
      <c r="F610" s="240"/>
      <c r="G610" s="240"/>
      <c r="H610" s="220"/>
      <c r="I610" s="220"/>
      <c r="J610" s="220"/>
      <c r="K610" s="220"/>
      <c r="L610" s="220"/>
      <c r="M610" s="220"/>
      <c r="N610" s="219"/>
      <c r="O610" s="219"/>
      <c r="P610" s="219"/>
      <c r="Q610" s="219"/>
      <c r="R610" s="220"/>
      <c r="S610" s="220"/>
      <c r="T610" s="220"/>
      <c r="U610" s="220"/>
      <c r="V610" s="220"/>
      <c r="W610" s="220"/>
      <c r="X610" s="220"/>
      <c r="Y610" s="220"/>
      <c r="Z610" s="210"/>
      <c r="AA610" s="210"/>
      <c r="AB610" s="210"/>
      <c r="AC610" s="210"/>
      <c r="AD610" s="210"/>
      <c r="AE610" s="210"/>
      <c r="AF610" s="210"/>
      <c r="AG610" s="210" t="s">
        <v>300</v>
      </c>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row>
    <row r="611" spans="1:60" outlineLevel="3" x14ac:dyDescent="0.2">
      <c r="A611" s="217"/>
      <c r="B611" s="218"/>
      <c r="C611" s="252" t="s">
        <v>1226</v>
      </c>
      <c r="D611" s="240"/>
      <c r="E611" s="240"/>
      <c r="F611" s="240"/>
      <c r="G611" s="240"/>
      <c r="H611" s="220"/>
      <c r="I611" s="220"/>
      <c r="J611" s="220"/>
      <c r="K611" s="220"/>
      <c r="L611" s="220"/>
      <c r="M611" s="220"/>
      <c r="N611" s="219"/>
      <c r="O611" s="219"/>
      <c r="P611" s="219"/>
      <c r="Q611" s="219"/>
      <c r="R611" s="220"/>
      <c r="S611" s="220"/>
      <c r="T611" s="220"/>
      <c r="U611" s="220"/>
      <c r="V611" s="220"/>
      <c r="W611" s="220"/>
      <c r="X611" s="220"/>
      <c r="Y611" s="220"/>
      <c r="Z611" s="210"/>
      <c r="AA611" s="210"/>
      <c r="AB611" s="210"/>
      <c r="AC611" s="210"/>
      <c r="AD611" s="210"/>
      <c r="AE611" s="210"/>
      <c r="AF611" s="210"/>
      <c r="AG611" s="210" t="s">
        <v>300</v>
      </c>
      <c r="AH611" s="210"/>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row>
    <row r="612" spans="1:60" outlineLevel="2" x14ac:dyDescent="0.2">
      <c r="A612" s="217"/>
      <c r="B612" s="218"/>
      <c r="C612" s="253" t="s">
        <v>3697</v>
      </c>
      <c r="D612" s="221"/>
      <c r="E612" s="222"/>
      <c r="F612" s="220"/>
      <c r="G612" s="220"/>
      <c r="H612" s="220"/>
      <c r="I612" s="220"/>
      <c r="J612" s="220"/>
      <c r="K612" s="220"/>
      <c r="L612" s="220"/>
      <c r="M612" s="220"/>
      <c r="N612" s="219"/>
      <c r="O612" s="219"/>
      <c r="P612" s="219"/>
      <c r="Q612" s="219"/>
      <c r="R612" s="220"/>
      <c r="S612" s="220"/>
      <c r="T612" s="220"/>
      <c r="U612" s="220"/>
      <c r="V612" s="220"/>
      <c r="W612" s="220"/>
      <c r="X612" s="220"/>
      <c r="Y612" s="220"/>
      <c r="Z612" s="210"/>
      <c r="AA612" s="210"/>
      <c r="AB612" s="210"/>
      <c r="AC612" s="210"/>
      <c r="AD612" s="210"/>
      <c r="AE612" s="210"/>
      <c r="AF612" s="210"/>
      <c r="AG612" s="210" t="s">
        <v>314</v>
      </c>
      <c r="AH612" s="210">
        <v>0</v>
      </c>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row>
    <row r="613" spans="1:60" outlineLevel="3" x14ac:dyDescent="0.2">
      <c r="A613" s="217"/>
      <c r="B613" s="218"/>
      <c r="C613" s="253" t="s">
        <v>1871</v>
      </c>
      <c r="D613" s="221"/>
      <c r="E613" s="222">
        <v>16</v>
      </c>
      <c r="F613" s="220"/>
      <c r="G613" s="220"/>
      <c r="H613" s="220"/>
      <c r="I613" s="220"/>
      <c r="J613" s="220"/>
      <c r="K613" s="220"/>
      <c r="L613" s="220"/>
      <c r="M613" s="220"/>
      <c r="N613" s="219"/>
      <c r="O613" s="219"/>
      <c r="P613" s="219"/>
      <c r="Q613" s="219"/>
      <c r="R613" s="220"/>
      <c r="S613" s="220"/>
      <c r="T613" s="220"/>
      <c r="U613" s="220"/>
      <c r="V613" s="220"/>
      <c r="W613" s="220"/>
      <c r="X613" s="220"/>
      <c r="Y613" s="220"/>
      <c r="Z613" s="210"/>
      <c r="AA613" s="210"/>
      <c r="AB613" s="210"/>
      <c r="AC613" s="210"/>
      <c r="AD613" s="210"/>
      <c r="AE613" s="210"/>
      <c r="AF613" s="210"/>
      <c r="AG613" s="210" t="s">
        <v>314</v>
      </c>
      <c r="AH613" s="210">
        <v>0</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row>
    <row r="614" spans="1:60" outlineLevel="1" x14ac:dyDescent="0.2">
      <c r="A614" s="231">
        <v>113</v>
      </c>
      <c r="B614" s="232" t="s">
        <v>1243</v>
      </c>
      <c r="C614" s="250" t="s">
        <v>1244</v>
      </c>
      <c r="D614" s="233" t="s">
        <v>310</v>
      </c>
      <c r="E614" s="234">
        <v>5.8905000000000003</v>
      </c>
      <c r="F614" s="235"/>
      <c r="G614" s="236">
        <f>ROUND(E614*F614,2)</f>
        <v>0</v>
      </c>
      <c r="H614" s="235"/>
      <c r="I614" s="236">
        <f>ROUND(E614*H614,2)</f>
        <v>0</v>
      </c>
      <c r="J614" s="235"/>
      <c r="K614" s="236">
        <f>ROUND(E614*J614,2)</f>
        <v>0</v>
      </c>
      <c r="L614" s="236">
        <v>21</v>
      </c>
      <c r="M614" s="236">
        <f>G614*(1+L614/100)</f>
        <v>0</v>
      </c>
      <c r="N614" s="234">
        <v>2.1900000000000001E-3</v>
      </c>
      <c r="O614" s="234">
        <f>ROUND(E614*N614,2)</f>
        <v>0.01</v>
      </c>
      <c r="P614" s="234">
        <v>7.4999999999999997E-2</v>
      </c>
      <c r="Q614" s="234">
        <f>ROUND(E614*P614,2)</f>
        <v>0.44</v>
      </c>
      <c r="R614" s="236" t="s">
        <v>1141</v>
      </c>
      <c r="S614" s="236" t="s">
        <v>293</v>
      </c>
      <c r="T614" s="237" t="s">
        <v>294</v>
      </c>
      <c r="U614" s="220">
        <v>0.95499999999999996</v>
      </c>
      <c r="V614" s="220">
        <f>ROUND(E614*U614,2)</f>
        <v>5.63</v>
      </c>
      <c r="W614" s="220"/>
      <c r="X614" s="220" t="s">
        <v>295</v>
      </c>
      <c r="Y614" s="220" t="s">
        <v>296</v>
      </c>
      <c r="Z614" s="210"/>
      <c r="AA614" s="210"/>
      <c r="AB614" s="210"/>
      <c r="AC614" s="210"/>
      <c r="AD614" s="210"/>
      <c r="AE614" s="210"/>
      <c r="AF614" s="210"/>
      <c r="AG614" s="210" t="s">
        <v>297</v>
      </c>
      <c r="AH614" s="210"/>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row>
    <row r="615" spans="1:60" outlineLevel="2" x14ac:dyDescent="0.2">
      <c r="A615" s="217"/>
      <c r="B615" s="218"/>
      <c r="C615" s="251" t="s">
        <v>1245</v>
      </c>
      <c r="D615" s="239"/>
      <c r="E615" s="239"/>
      <c r="F615" s="239"/>
      <c r="G615" s="239"/>
      <c r="H615" s="220"/>
      <c r="I615" s="220"/>
      <c r="J615" s="220"/>
      <c r="K615" s="220"/>
      <c r="L615" s="220"/>
      <c r="M615" s="220"/>
      <c r="N615" s="219"/>
      <c r="O615" s="219"/>
      <c r="P615" s="219"/>
      <c r="Q615" s="219"/>
      <c r="R615" s="220"/>
      <c r="S615" s="220"/>
      <c r="T615" s="220"/>
      <c r="U615" s="220"/>
      <c r="V615" s="220"/>
      <c r="W615" s="220"/>
      <c r="X615" s="220"/>
      <c r="Y615" s="220"/>
      <c r="Z615" s="210"/>
      <c r="AA615" s="210"/>
      <c r="AB615" s="210"/>
      <c r="AC615" s="210"/>
      <c r="AD615" s="210"/>
      <c r="AE615" s="210"/>
      <c r="AF615" s="210"/>
      <c r="AG615" s="210" t="s">
        <v>299</v>
      </c>
      <c r="AH615" s="210"/>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row>
    <row r="616" spans="1:60" outlineLevel="2" x14ac:dyDescent="0.2">
      <c r="A616" s="217"/>
      <c r="B616" s="218"/>
      <c r="C616" s="252" t="s">
        <v>1245</v>
      </c>
      <c r="D616" s="240"/>
      <c r="E616" s="240"/>
      <c r="F616" s="240"/>
      <c r="G616" s="240"/>
      <c r="H616" s="220"/>
      <c r="I616" s="220"/>
      <c r="J616" s="220"/>
      <c r="K616" s="220"/>
      <c r="L616" s="220"/>
      <c r="M616" s="220"/>
      <c r="N616" s="219"/>
      <c r="O616" s="219"/>
      <c r="P616" s="219"/>
      <c r="Q616" s="219"/>
      <c r="R616" s="220"/>
      <c r="S616" s="220"/>
      <c r="T616" s="220"/>
      <c r="U616" s="220"/>
      <c r="V616" s="220"/>
      <c r="W616" s="220"/>
      <c r="X616" s="220"/>
      <c r="Y616" s="220"/>
      <c r="Z616" s="210"/>
      <c r="AA616" s="210"/>
      <c r="AB616" s="210"/>
      <c r="AC616" s="210"/>
      <c r="AD616" s="210"/>
      <c r="AE616" s="210"/>
      <c r="AF616" s="210"/>
      <c r="AG616" s="210" t="s">
        <v>300</v>
      </c>
      <c r="AH616" s="210"/>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row>
    <row r="617" spans="1:60" outlineLevel="3" x14ac:dyDescent="0.2">
      <c r="A617" s="217"/>
      <c r="B617" s="218"/>
      <c r="C617" s="252" t="s">
        <v>1245</v>
      </c>
      <c r="D617" s="240"/>
      <c r="E617" s="240"/>
      <c r="F617" s="240"/>
      <c r="G617" s="240"/>
      <c r="H617" s="220"/>
      <c r="I617" s="220"/>
      <c r="J617" s="220"/>
      <c r="K617" s="220"/>
      <c r="L617" s="220"/>
      <c r="M617" s="220"/>
      <c r="N617" s="219"/>
      <c r="O617" s="219"/>
      <c r="P617" s="219"/>
      <c r="Q617" s="219"/>
      <c r="R617" s="220"/>
      <c r="S617" s="220"/>
      <c r="T617" s="220"/>
      <c r="U617" s="220"/>
      <c r="V617" s="220"/>
      <c r="W617" s="220"/>
      <c r="X617" s="220"/>
      <c r="Y617" s="220"/>
      <c r="Z617" s="210"/>
      <c r="AA617" s="210"/>
      <c r="AB617" s="210"/>
      <c r="AC617" s="210"/>
      <c r="AD617" s="210"/>
      <c r="AE617" s="210"/>
      <c r="AF617" s="210"/>
      <c r="AG617" s="210" t="s">
        <v>300</v>
      </c>
      <c r="AH617" s="210"/>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row>
    <row r="618" spans="1:60" outlineLevel="2" x14ac:dyDescent="0.2">
      <c r="A618" s="217"/>
      <c r="B618" s="218"/>
      <c r="C618" s="253" t="s">
        <v>3698</v>
      </c>
      <c r="D618" s="221"/>
      <c r="E618" s="222"/>
      <c r="F618" s="220"/>
      <c r="G618" s="220"/>
      <c r="H618" s="220"/>
      <c r="I618" s="220"/>
      <c r="J618" s="220"/>
      <c r="K618" s="220"/>
      <c r="L618" s="220"/>
      <c r="M618" s="220"/>
      <c r="N618" s="219"/>
      <c r="O618" s="219"/>
      <c r="P618" s="219"/>
      <c r="Q618" s="219"/>
      <c r="R618" s="220"/>
      <c r="S618" s="220"/>
      <c r="T618" s="220"/>
      <c r="U618" s="220"/>
      <c r="V618" s="220"/>
      <c r="W618" s="220"/>
      <c r="X618" s="220"/>
      <c r="Y618" s="220"/>
      <c r="Z618" s="210"/>
      <c r="AA618" s="210"/>
      <c r="AB618" s="210"/>
      <c r="AC618" s="210"/>
      <c r="AD618" s="210"/>
      <c r="AE618" s="210"/>
      <c r="AF618" s="210"/>
      <c r="AG618" s="210" t="s">
        <v>314</v>
      </c>
      <c r="AH618" s="210">
        <v>0</v>
      </c>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row>
    <row r="619" spans="1:60" outlineLevel="3" x14ac:dyDescent="0.2">
      <c r="A619" s="217"/>
      <c r="B619" s="218"/>
      <c r="C619" s="253" t="s">
        <v>3699</v>
      </c>
      <c r="D619" s="221"/>
      <c r="E619" s="222"/>
      <c r="F619" s="220"/>
      <c r="G619" s="220"/>
      <c r="H619" s="220"/>
      <c r="I619" s="220"/>
      <c r="J619" s="220"/>
      <c r="K619" s="220"/>
      <c r="L619" s="220"/>
      <c r="M619" s="220"/>
      <c r="N619" s="219"/>
      <c r="O619" s="219"/>
      <c r="P619" s="219"/>
      <c r="Q619" s="219"/>
      <c r="R619" s="220"/>
      <c r="S619" s="220"/>
      <c r="T619" s="220"/>
      <c r="U619" s="220"/>
      <c r="V619" s="220"/>
      <c r="W619" s="220"/>
      <c r="X619" s="220"/>
      <c r="Y619" s="220"/>
      <c r="Z619" s="210"/>
      <c r="AA619" s="210"/>
      <c r="AB619" s="210"/>
      <c r="AC619" s="210"/>
      <c r="AD619" s="210"/>
      <c r="AE619" s="210"/>
      <c r="AF619" s="210"/>
      <c r="AG619" s="210" t="s">
        <v>314</v>
      </c>
      <c r="AH619" s="210">
        <v>0</v>
      </c>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row>
    <row r="620" spans="1:60" outlineLevel="3" x14ac:dyDescent="0.2">
      <c r="A620" s="217"/>
      <c r="B620" s="218"/>
      <c r="C620" s="253" t="s">
        <v>3700</v>
      </c>
      <c r="D620" s="221"/>
      <c r="E620" s="222">
        <v>5.89</v>
      </c>
      <c r="F620" s="220"/>
      <c r="G620" s="220"/>
      <c r="H620" s="220"/>
      <c r="I620" s="220"/>
      <c r="J620" s="220"/>
      <c r="K620" s="220"/>
      <c r="L620" s="220"/>
      <c r="M620" s="220"/>
      <c r="N620" s="219"/>
      <c r="O620" s="219"/>
      <c r="P620" s="219"/>
      <c r="Q620" s="219"/>
      <c r="R620" s="220"/>
      <c r="S620" s="220"/>
      <c r="T620" s="220"/>
      <c r="U620" s="220"/>
      <c r="V620" s="220"/>
      <c r="W620" s="220"/>
      <c r="X620" s="220"/>
      <c r="Y620" s="220"/>
      <c r="Z620" s="210"/>
      <c r="AA620" s="210"/>
      <c r="AB620" s="210"/>
      <c r="AC620" s="210"/>
      <c r="AD620" s="210"/>
      <c r="AE620" s="210"/>
      <c r="AF620" s="210"/>
      <c r="AG620" s="210" t="s">
        <v>314</v>
      </c>
      <c r="AH620" s="210">
        <v>0</v>
      </c>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row>
    <row r="621" spans="1:60" outlineLevel="1" x14ac:dyDescent="0.2">
      <c r="A621" s="231">
        <v>114</v>
      </c>
      <c r="B621" s="232" t="s">
        <v>3701</v>
      </c>
      <c r="C621" s="250" t="s">
        <v>3702</v>
      </c>
      <c r="D621" s="233" t="s">
        <v>310</v>
      </c>
      <c r="E621" s="234">
        <v>1.575</v>
      </c>
      <c r="F621" s="235"/>
      <c r="G621" s="236">
        <f>ROUND(E621*F621,2)</f>
        <v>0</v>
      </c>
      <c r="H621" s="235"/>
      <c r="I621" s="236">
        <f>ROUND(E621*H621,2)</f>
        <v>0</v>
      </c>
      <c r="J621" s="235"/>
      <c r="K621" s="236">
        <f>ROUND(E621*J621,2)</f>
        <v>0</v>
      </c>
      <c r="L621" s="236">
        <v>21</v>
      </c>
      <c r="M621" s="236">
        <f>G621*(1+L621/100)</f>
        <v>0</v>
      </c>
      <c r="N621" s="234">
        <v>1E-3</v>
      </c>
      <c r="O621" s="234">
        <f>ROUND(E621*N621,2)</f>
        <v>0</v>
      </c>
      <c r="P621" s="234">
        <v>6.2E-2</v>
      </c>
      <c r="Q621" s="234">
        <f>ROUND(E621*P621,2)</f>
        <v>0.1</v>
      </c>
      <c r="R621" s="236" t="s">
        <v>1141</v>
      </c>
      <c r="S621" s="236" t="s">
        <v>293</v>
      </c>
      <c r="T621" s="237" t="s">
        <v>294</v>
      </c>
      <c r="U621" s="220">
        <v>0.61199999999999999</v>
      </c>
      <c r="V621" s="220">
        <f>ROUND(E621*U621,2)</f>
        <v>0.96</v>
      </c>
      <c r="W621" s="220"/>
      <c r="X621" s="220" t="s">
        <v>295</v>
      </c>
      <c r="Y621" s="220" t="s">
        <v>296</v>
      </c>
      <c r="Z621" s="210"/>
      <c r="AA621" s="210"/>
      <c r="AB621" s="210"/>
      <c r="AC621" s="210"/>
      <c r="AD621" s="210"/>
      <c r="AE621" s="210"/>
      <c r="AF621" s="210"/>
      <c r="AG621" s="210" t="s">
        <v>297</v>
      </c>
      <c r="AH621" s="210"/>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row>
    <row r="622" spans="1:60" outlineLevel="2" x14ac:dyDescent="0.2">
      <c r="A622" s="217"/>
      <c r="B622" s="218"/>
      <c r="C622" s="251" t="s">
        <v>1245</v>
      </c>
      <c r="D622" s="239"/>
      <c r="E622" s="239"/>
      <c r="F622" s="239"/>
      <c r="G622" s="239"/>
      <c r="H622" s="220"/>
      <c r="I622" s="220"/>
      <c r="J622" s="220"/>
      <c r="K622" s="220"/>
      <c r="L622" s="220"/>
      <c r="M622" s="220"/>
      <c r="N622" s="219"/>
      <c r="O622" s="219"/>
      <c r="P622" s="219"/>
      <c r="Q622" s="219"/>
      <c r="R622" s="220"/>
      <c r="S622" s="220"/>
      <c r="T622" s="220"/>
      <c r="U622" s="220"/>
      <c r="V622" s="220"/>
      <c r="W622" s="220"/>
      <c r="X622" s="220"/>
      <c r="Y622" s="220"/>
      <c r="Z622" s="210"/>
      <c r="AA622" s="210"/>
      <c r="AB622" s="210"/>
      <c r="AC622" s="210"/>
      <c r="AD622" s="210"/>
      <c r="AE622" s="210"/>
      <c r="AF622" s="210"/>
      <c r="AG622" s="210" t="s">
        <v>299</v>
      </c>
      <c r="AH622" s="210"/>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row>
    <row r="623" spans="1:60" outlineLevel="2" x14ac:dyDescent="0.2">
      <c r="A623" s="217"/>
      <c r="B623" s="218"/>
      <c r="C623" s="252" t="s">
        <v>1245</v>
      </c>
      <c r="D623" s="240"/>
      <c r="E623" s="240"/>
      <c r="F623" s="240"/>
      <c r="G623" s="240"/>
      <c r="H623" s="220"/>
      <c r="I623" s="220"/>
      <c r="J623" s="220"/>
      <c r="K623" s="220"/>
      <c r="L623" s="220"/>
      <c r="M623" s="220"/>
      <c r="N623" s="219"/>
      <c r="O623" s="219"/>
      <c r="P623" s="219"/>
      <c r="Q623" s="219"/>
      <c r="R623" s="220"/>
      <c r="S623" s="220"/>
      <c r="T623" s="220"/>
      <c r="U623" s="220"/>
      <c r="V623" s="220"/>
      <c r="W623" s="220"/>
      <c r="X623" s="220"/>
      <c r="Y623" s="220"/>
      <c r="Z623" s="210"/>
      <c r="AA623" s="210"/>
      <c r="AB623" s="210"/>
      <c r="AC623" s="210"/>
      <c r="AD623" s="210"/>
      <c r="AE623" s="210"/>
      <c r="AF623" s="210"/>
      <c r="AG623" s="210" t="s">
        <v>300</v>
      </c>
      <c r="AH623" s="210"/>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row>
    <row r="624" spans="1:60" outlineLevel="3" x14ac:dyDescent="0.2">
      <c r="A624" s="217"/>
      <c r="B624" s="218"/>
      <c r="C624" s="252" t="s">
        <v>1245</v>
      </c>
      <c r="D624" s="240"/>
      <c r="E624" s="240"/>
      <c r="F624" s="240"/>
      <c r="G624" s="240"/>
      <c r="H624" s="220"/>
      <c r="I624" s="220"/>
      <c r="J624" s="220"/>
      <c r="K624" s="220"/>
      <c r="L624" s="220"/>
      <c r="M624" s="220"/>
      <c r="N624" s="219"/>
      <c r="O624" s="219"/>
      <c r="P624" s="219"/>
      <c r="Q624" s="219"/>
      <c r="R624" s="220"/>
      <c r="S624" s="220"/>
      <c r="T624" s="220"/>
      <c r="U624" s="220"/>
      <c r="V624" s="220"/>
      <c r="W624" s="220"/>
      <c r="X624" s="220"/>
      <c r="Y624" s="220"/>
      <c r="Z624" s="210"/>
      <c r="AA624" s="210"/>
      <c r="AB624" s="210"/>
      <c r="AC624" s="210"/>
      <c r="AD624" s="210"/>
      <c r="AE624" s="210"/>
      <c r="AF624" s="210"/>
      <c r="AG624" s="210" t="s">
        <v>300</v>
      </c>
      <c r="AH624" s="210"/>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row>
    <row r="625" spans="1:60" outlineLevel="2" x14ac:dyDescent="0.2">
      <c r="A625" s="217"/>
      <c r="B625" s="218"/>
      <c r="C625" s="253" t="s">
        <v>3703</v>
      </c>
      <c r="D625" s="221"/>
      <c r="E625" s="222"/>
      <c r="F625" s="220"/>
      <c r="G625" s="220"/>
      <c r="H625" s="220"/>
      <c r="I625" s="220"/>
      <c r="J625" s="220"/>
      <c r="K625" s="220"/>
      <c r="L625" s="220"/>
      <c r="M625" s="220"/>
      <c r="N625" s="219"/>
      <c r="O625" s="219"/>
      <c r="P625" s="219"/>
      <c r="Q625" s="219"/>
      <c r="R625" s="220"/>
      <c r="S625" s="220"/>
      <c r="T625" s="220"/>
      <c r="U625" s="220"/>
      <c r="V625" s="220"/>
      <c r="W625" s="220"/>
      <c r="X625" s="220"/>
      <c r="Y625" s="220"/>
      <c r="Z625" s="210"/>
      <c r="AA625" s="210"/>
      <c r="AB625" s="210"/>
      <c r="AC625" s="210"/>
      <c r="AD625" s="210"/>
      <c r="AE625" s="210"/>
      <c r="AF625" s="210"/>
      <c r="AG625" s="210" t="s">
        <v>314</v>
      </c>
      <c r="AH625" s="210">
        <v>0</v>
      </c>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row>
    <row r="626" spans="1:60" outlineLevel="3" x14ac:dyDescent="0.2">
      <c r="A626" s="217"/>
      <c r="B626" s="218"/>
      <c r="C626" s="253" t="s">
        <v>3704</v>
      </c>
      <c r="D626" s="221"/>
      <c r="E626" s="222">
        <v>1.57</v>
      </c>
      <c r="F626" s="220"/>
      <c r="G626" s="220"/>
      <c r="H626" s="220"/>
      <c r="I626" s="220"/>
      <c r="J626" s="220"/>
      <c r="K626" s="220"/>
      <c r="L626" s="220"/>
      <c r="M626" s="220"/>
      <c r="N626" s="219"/>
      <c r="O626" s="219"/>
      <c r="P626" s="219"/>
      <c r="Q626" s="219"/>
      <c r="R626" s="220"/>
      <c r="S626" s="220"/>
      <c r="T626" s="220"/>
      <c r="U626" s="220"/>
      <c r="V626" s="220"/>
      <c r="W626" s="220"/>
      <c r="X626" s="220"/>
      <c r="Y626" s="220"/>
      <c r="Z626" s="210"/>
      <c r="AA626" s="210"/>
      <c r="AB626" s="210"/>
      <c r="AC626" s="210"/>
      <c r="AD626" s="210"/>
      <c r="AE626" s="210"/>
      <c r="AF626" s="210"/>
      <c r="AG626" s="210" t="s">
        <v>314</v>
      </c>
      <c r="AH626" s="210">
        <v>0</v>
      </c>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row>
    <row r="627" spans="1:60" outlineLevel="1" x14ac:dyDescent="0.2">
      <c r="A627" s="231">
        <v>115</v>
      </c>
      <c r="B627" s="232" t="s">
        <v>1250</v>
      </c>
      <c r="C627" s="250" t="s">
        <v>1251</v>
      </c>
      <c r="D627" s="233" t="s">
        <v>310</v>
      </c>
      <c r="E627" s="234">
        <v>17.367999999999999</v>
      </c>
      <c r="F627" s="235"/>
      <c r="G627" s="236">
        <f>ROUND(E627*F627,2)</f>
        <v>0</v>
      </c>
      <c r="H627" s="235"/>
      <c r="I627" s="236">
        <f>ROUND(E627*H627,2)</f>
        <v>0</v>
      </c>
      <c r="J627" s="235"/>
      <c r="K627" s="236">
        <f>ROUND(E627*J627,2)</f>
        <v>0</v>
      </c>
      <c r="L627" s="236">
        <v>21</v>
      </c>
      <c r="M627" s="236">
        <f>G627*(1+L627/100)</f>
        <v>0</v>
      </c>
      <c r="N627" s="234">
        <v>9.2000000000000003E-4</v>
      </c>
      <c r="O627" s="234">
        <f>ROUND(E627*N627,2)</f>
        <v>0.02</v>
      </c>
      <c r="P627" s="234">
        <v>5.3999999999999999E-2</v>
      </c>
      <c r="Q627" s="234">
        <f>ROUND(E627*P627,2)</f>
        <v>0.94</v>
      </c>
      <c r="R627" s="236" t="s">
        <v>1141</v>
      </c>
      <c r="S627" s="236" t="s">
        <v>293</v>
      </c>
      <c r="T627" s="237" t="s">
        <v>294</v>
      </c>
      <c r="U627" s="220">
        <v>0.46500000000000002</v>
      </c>
      <c r="V627" s="220">
        <f>ROUND(E627*U627,2)</f>
        <v>8.08</v>
      </c>
      <c r="W627" s="220"/>
      <c r="X627" s="220" t="s">
        <v>295</v>
      </c>
      <c r="Y627" s="220" t="s">
        <v>296</v>
      </c>
      <c r="Z627" s="210"/>
      <c r="AA627" s="210"/>
      <c r="AB627" s="210"/>
      <c r="AC627" s="210"/>
      <c r="AD627" s="210"/>
      <c r="AE627" s="210"/>
      <c r="AF627" s="210"/>
      <c r="AG627" s="210" t="s">
        <v>297</v>
      </c>
      <c r="AH627" s="210"/>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row>
    <row r="628" spans="1:60" outlineLevel="2" x14ac:dyDescent="0.2">
      <c r="A628" s="217"/>
      <c r="B628" s="218"/>
      <c r="C628" s="251" t="s">
        <v>1245</v>
      </c>
      <c r="D628" s="239"/>
      <c r="E628" s="239"/>
      <c r="F628" s="239"/>
      <c r="G628" s="239"/>
      <c r="H628" s="220"/>
      <c r="I628" s="220"/>
      <c r="J628" s="220"/>
      <c r="K628" s="220"/>
      <c r="L628" s="220"/>
      <c r="M628" s="220"/>
      <c r="N628" s="219"/>
      <c r="O628" s="219"/>
      <c r="P628" s="219"/>
      <c r="Q628" s="219"/>
      <c r="R628" s="220"/>
      <c r="S628" s="220"/>
      <c r="T628" s="220"/>
      <c r="U628" s="220"/>
      <c r="V628" s="220"/>
      <c r="W628" s="220"/>
      <c r="X628" s="220"/>
      <c r="Y628" s="220"/>
      <c r="Z628" s="210"/>
      <c r="AA628" s="210"/>
      <c r="AB628" s="210"/>
      <c r="AC628" s="210"/>
      <c r="AD628" s="210"/>
      <c r="AE628" s="210"/>
      <c r="AF628" s="210"/>
      <c r="AG628" s="210" t="s">
        <v>299</v>
      </c>
      <c r="AH628" s="210"/>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row>
    <row r="629" spans="1:60" outlineLevel="2" x14ac:dyDescent="0.2">
      <c r="A629" s="217"/>
      <c r="B629" s="218"/>
      <c r="C629" s="252" t="s">
        <v>1245</v>
      </c>
      <c r="D629" s="240"/>
      <c r="E629" s="240"/>
      <c r="F629" s="240"/>
      <c r="G629" s="240"/>
      <c r="H629" s="220"/>
      <c r="I629" s="220"/>
      <c r="J629" s="220"/>
      <c r="K629" s="220"/>
      <c r="L629" s="220"/>
      <c r="M629" s="220"/>
      <c r="N629" s="219"/>
      <c r="O629" s="219"/>
      <c r="P629" s="219"/>
      <c r="Q629" s="219"/>
      <c r="R629" s="220"/>
      <c r="S629" s="220"/>
      <c r="T629" s="220"/>
      <c r="U629" s="220"/>
      <c r="V629" s="220"/>
      <c r="W629" s="220"/>
      <c r="X629" s="220"/>
      <c r="Y629" s="220"/>
      <c r="Z629" s="210"/>
      <c r="AA629" s="210"/>
      <c r="AB629" s="210"/>
      <c r="AC629" s="210"/>
      <c r="AD629" s="210"/>
      <c r="AE629" s="210"/>
      <c r="AF629" s="210"/>
      <c r="AG629" s="210" t="s">
        <v>300</v>
      </c>
      <c r="AH629" s="210"/>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row>
    <row r="630" spans="1:60" outlineLevel="3" x14ac:dyDescent="0.2">
      <c r="A630" s="217"/>
      <c r="B630" s="218"/>
      <c r="C630" s="252" t="s">
        <v>1245</v>
      </c>
      <c r="D630" s="240"/>
      <c r="E630" s="240"/>
      <c r="F630" s="240"/>
      <c r="G630" s="240"/>
      <c r="H630" s="220"/>
      <c r="I630" s="220"/>
      <c r="J630" s="220"/>
      <c r="K630" s="220"/>
      <c r="L630" s="220"/>
      <c r="M630" s="220"/>
      <c r="N630" s="219"/>
      <c r="O630" s="219"/>
      <c r="P630" s="219"/>
      <c r="Q630" s="219"/>
      <c r="R630" s="220"/>
      <c r="S630" s="220"/>
      <c r="T630" s="220"/>
      <c r="U630" s="220"/>
      <c r="V630" s="220"/>
      <c r="W630" s="220"/>
      <c r="X630" s="220"/>
      <c r="Y630" s="220"/>
      <c r="Z630" s="210"/>
      <c r="AA630" s="210"/>
      <c r="AB630" s="210"/>
      <c r="AC630" s="210"/>
      <c r="AD630" s="210"/>
      <c r="AE630" s="210"/>
      <c r="AF630" s="210"/>
      <c r="AG630" s="210" t="s">
        <v>300</v>
      </c>
      <c r="AH630" s="210"/>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row>
    <row r="631" spans="1:60" outlineLevel="2" x14ac:dyDescent="0.2">
      <c r="A631" s="217"/>
      <c r="B631" s="218"/>
      <c r="C631" s="253" t="s">
        <v>3705</v>
      </c>
      <c r="D631" s="221"/>
      <c r="E631" s="222"/>
      <c r="F631" s="220"/>
      <c r="G631" s="220"/>
      <c r="H631" s="220"/>
      <c r="I631" s="220"/>
      <c r="J631" s="220"/>
      <c r="K631" s="220"/>
      <c r="L631" s="220"/>
      <c r="M631" s="220"/>
      <c r="N631" s="219"/>
      <c r="O631" s="219"/>
      <c r="P631" s="219"/>
      <c r="Q631" s="219"/>
      <c r="R631" s="220"/>
      <c r="S631" s="220"/>
      <c r="T631" s="220"/>
      <c r="U631" s="220"/>
      <c r="V631" s="220"/>
      <c r="W631" s="220"/>
      <c r="X631" s="220"/>
      <c r="Y631" s="220"/>
      <c r="Z631" s="210"/>
      <c r="AA631" s="210"/>
      <c r="AB631" s="210"/>
      <c r="AC631" s="210"/>
      <c r="AD631" s="210"/>
      <c r="AE631" s="210"/>
      <c r="AF631" s="210"/>
      <c r="AG631" s="210" t="s">
        <v>314</v>
      </c>
      <c r="AH631" s="210">
        <v>0</v>
      </c>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row>
    <row r="632" spans="1:60" outlineLevel="3" x14ac:dyDescent="0.2">
      <c r="A632" s="217"/>
      <c r="B632" s="218"/>
      <c r="C632" s="253" t="s">
        <v>3706</v>
      </c>
      <c r="D632" s="221"/>
      <c r="E632" s="222"/>
      <c r="F632" s="220"/>
      <c r="G632" s="220"/>
      <c r="H632" s="220"/>
      <c r="I632" s="220"/>
      <c r="J632" s="220"/>
      <c r="K632" s="220"/>
      <c r="L632" s="220"/>
      <c r="M632" s="220"/>
      <c r="N632" s="219"/>
      <c r="O632" s="219"/>
      <c r="P632" s="219"/>
      <c r="Q632" s="219"/>
      <c r="R632" s="220"/>
      <c r="S632" s="220"/>
      <c r="T632" s="220"/>
      <c r="U632" s="220"/>
      <c r="V632" s="220"/>
      <c r="W632" s="220"/>
      <c r="X632" s="220"/>
      <c r="Y632" s="220"/>
      <c r="Z632" s="210"/>
      <c r="AA632" s="210"/>
      <c r="AB632" s="210"/>
      <c r="AC632" s="210"/>
      <c r="AD632" s="210"/>
      <c r="AE632" s="210"/>
      <c r="AF632" s="210"/>
      <c r="AG632" s="210" t="s">
        <v>314</v>
      </c>
      <c r="AH632" s="210">
        <v>0</v>
      </c>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row>
    <row r="633" spans="1:60" outlineLevel="3" x14ac:dyDescent="0.2">
      <c r="A633" s="217"/>
      <c r="B633" s="218"/>
      <c r="C633" s="253" t="s">
        <v>3707</v>
      </c>
      <c r="D633" s="221"/>
      <c r="E633" s="222">
        <v>17.37</v>
      </c>
      <c r="F633" s="220"/>
      <c r="G633" s="220"/>
      <c r="H633" s="220"/>
      <c r="I633" s="220"/>
      <c r="J633" s="220"/>
      <c r="K633" s="220"/>
      <c r="L633" s="220"/>
      <c r="M633" s="220"/>
      <c r="N633" s="219"/>
      <c r="O633" s="219"/>
      <c r="P633" s="219"/>
      <c r="Q633" s="219"/>
      <c r="R633" s="220"/>
      <c r="S633" s="220"/>
      <c r="T633" s="220"/>
      <c r="U633" s="220"/>
      <c r="V633" s="220"/>
      <c r="W633" s="220"/>
      <c r="X633" s="220"/>
      <c r="Y633" s="220"/>
      <c r="Z633" s="210"/>
      <c r="AA633" s="210"/>
      <c r="AB633" s="210"/>
      <c r="AC633" s="210"/>
      <c r="AD633" s="210"/>
      <c r="AE633" s="210"/>
      <c r="AF633" s="210"/>
      <c r="AG633" s="210" t="s">
        <v>314</v>
      </c>
      <c r="AH633" s="210">
        <v>0</v>
      </c>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row>
    <row r="634" spans="1:60" outlineLevel="1" x14ac:dyDescent="0.2">
      <c r="A634" s="231">
        <v>116</v>
      </c>
      <c r="B634" s="232" t="s">
        <v>1258</v>
      </c>
      <c r="C634" s="250" t="s">
        <v>1259</v>
      </c>
      <c r="D634" s="233" t="s">
        <v>310</v>
      </c>
      <c r="E634" s="234">
        <v>29.390499999999999</v>
      </c>
      <c r="F634" s="235"/>
      <c r="G634" s="236">
        <f>ROUND(E634*F634,2)</f>
        <v>0</v>
      </c>
      <c r="H634" s="235"/>
      <c r="I634" s="236">
        <f>ROUND(E634*H634,2)</f>
        <v>0</v>
      </c>
      <c r="J634" s="235"/>
      <c r="K634" s="236">
        <f>ROUND(E634*J634,2)</f>
        <v>0</v>
      </c>
      <c r="L634" s="236">
        <v>21</v>
      </c>
      <c r="M634" s="236">
        <f>G634*(1+L634/100)</f>
        <v>0</v>
      </c>
      <c r="N634" s="234">
        <v>8.1999999999999998E-4</v>
      </c>
      <c r="O634" s="234">
        <f>ROUND(E634*N634,2)</f>
        <v>0.02</v>
      </c>
      <c r="P634" s="234">
        <v>4.7E-2</v>
      </c>
      <c r="Q634" s="234">
        <f>ROUND(E634*P634,2)</f>
        <v>1.38</v>
      </c>
      <c r="R634" s="236" t="s">
        <v>1141</v>
      </c>
      <c r="S634" s="236" t="s">
        <v>293</v>
      </c>
      <c r="T634" s="237" t="s">
        <v>294</v>
      </c>
      <c r="U634" s="220">
        <v>0.39600000000000002</v>
      </c>
      <c r="V634" s="220">
        <f>ROUND(E634*U634,2)</f>
        <v>11.64</v>
      </c>
      <c r="W634" s="220"/>
      <c r="X634" s="220" t="s">
        <v>295</v>
      </c>
      <c r="Y634" s="220" t="s">
        <v>296</v>
      </c>
      <c r="Z634" s="210"/>
      <c r="AA634" s="210"/>
      <c r="AB634" s="210"/>
      <c r="AC634" s="210"/>
      <c r="AD634" s="210"/>
      <c r="AE634" s="210"/>
      <c r="AF634" s="210"/>
      <c r="AG634" s="210" t="s">
        <v>297</v>
      </c>
      <c r="AH634" s="210"/>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row>
    <row r="635" spans="1:60" outlineLevel="2" x14ac:dyDescent="0.2">
      <c r="A635" s="217"/>
      <c r="B635" s="218"/>
      <c r="C635" s="251" t="s">
        <v>1245</v>
      </c>
      <c r="D635" s="239"/>
      <c r="E635" s="239"/>
      <c r="F635" s="239"/>
      <c r="G635" s="239"/>
      <c r="H635" s="220"/>
      <c r="I635" s="220"/>
      <c r="J635" s="220"/>
      <c r="K635" s="220"/>
      <c r="L635" s="220"/>
      <c r="M635" s="220"/>
      <c r="N635" s="219"/>
      <c r="O635" s="219"/>
      <c r="P635" s="219"/>
      <c r="Q635" s="219"/>
      <c r="R635" s="220"/>
      <c r="S635" s="220"/>
      <c r="T635" s="220"/>
      <c r="U635" s="220"/>
      <c r="V635" s="220"/>
      <c r="W635" s="220"/>
      <c r="X635" s="220"/>
      <c r="Y635" s="220"/>
      <c r="Z635" s="210"/>
      <c r="AA635" s="210"/>
      <c r="AB635" s="210"/>
      <c r="AC635" s="210"/>
      <c r="AD635" s="210"/>
      <c r="AE635" s="210"/>
      <c r="AF635" s="210"/>
      <c r="AG635" s="210" t="s">
        <v>299</v>
      </c>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row>
    <row r="636" spans="1:60" outlineLevel="2" x14ac:dyDescent="0.2">
      <c r="A636" s="217"/>
      <c r="B636" s="218"/>
      <c r="C636" s="252" t="s">
        <v>1245</v>
      </c>
      <c r="D636" s="240"/>
      <c r="E636" s="240"/>
      <c r="F636" s="240"/>
      <c r="G636" s="240"/>
      <c r="H636" s="220"/>
      <c r="I636" s="220"/>
      <c r="J636" s="220"/>
      <c r="K636" s="220"/>
      <c r="L636" s="220"/>
      <c r="M636" s="220"/>
      <c r="N636" s="219"/>
      <c r="O636" s="219"/>
      <c r="P636" s="219"/>
      <c r="Q636" s="219"/>
      <c r="R636" s="220"/>
      <c r="S636" s="220"/>
      <c r="T636" s="220"/>
      <c r="U636" s="220"/>
      <c r="V636" s="220"/>
      <c r="W636" s="220"/>
      <c r="X636" s="220"/>
      <c r="Y636" s="220"/>
      <c r="Z636" s="210"/>
      <c r="AA636" s="210"/>
      <c r="AB636" s="210"/>
      <c r="AC636" s="210"/>
      <c r="AD636" s="210"/>
      <c r="AE636" s="210"/>
      <c r="AF636" s="210"/>
      <c r="AG636" s="210" t="s">
        <v>300</v>
      </c>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row>
    <row r="637" spans="1:60" outlineLevel="3" x14ac:dyDescent="0.2">
      <c r="A637" s="217"/>
      <c r="B637" s="218"/>
      <c r="C637" s="252" t="s">
        <v>1245</v>
      </c>
      <c r="D637" s="240"/>
      <c r="E637" s="240"/>
      <c r="F637" s="240"/>
      <c r="G637" s="240"/>
      <c r="H637" s="220"/>
      <c r="I637" s="220"/>
      <c r="J637" s="220"/>
      <c r="K637" s="220"/>
      <c r="L637" s="220"/>
      <c r="M637" s="220"/>
      <c r="N637" s="219"/>
      <c r="O637" s="219"/>
      <c r="P637" s="219"/>
      <c r="Q637" s="219"/>
      <c r="R637" s="220"/>
      <c r="S637" s="220"/>
      <c r="T637" s="220"/>
      <c r="U637" s="220"/>
      <c r="V637" s="220"/>
      <c r="W637" s="220"/>
      <c r="X637" s="220"/>
      <c r="Y637" s="220"/>
      <c r="Z637" s="210"/>
      <c r="AA637" s="210"/>
      <c r="AB637" s="210"/>
      <c r="AC637" s="210"/>
      <c r="AD637" s="210"/>
      <c r="AE637" s="210"/>
      <c r="AF637" s="210"/>
      <c r="AG637" s="210" t="s">
        <v>300</v>
      </c>
      <c r="AH637" s="210"/>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row>
    <row r="638" spans="1:60" outlineLevel="2" x14ac:dyDescent="0.2">
      <c r="A638" s="217"/>
      <c r="B638" s="218"/>
      <c r="C638" s="253" t="s">
        <v>3708</v>
      </c>
      <c r="D638" s="221"/>
      <c r="E638" s="222"/>
      <c r="F638" s="220"/>
      <c r="G638" s="220"/>
      <c r="H638" s="220"/>
      <c r="I638" s="220"/>
      <c r="J638" s="220"/>
      <c r="K638" s="220"/>
      <c r="L638" s="220"/>
      <c r="M638" s="220"/>
      <c r="N638" s="219"/>
      <c r="O638" s="219"/>
      <c r="P638" s="219"/>
      <c r="Q638" s="219"/>
      <c r="R638" s="220"/>
      <c r="S638" s="220"/>
      <c r="T638" s="220"/>
      <c r="U638" s="220"/>
      <c r="V638" s="220"/>
      <c r="W638" s="220"/>
      <c r="X638" s="220"/>
      <c r="Y638" s="220"/>
      <c r="Z638" s="210"/>
      <c r="AA638" s="210"/>
      <c r="AB638" s="210"/>
      <c r="AC638" s="210"/>
      <c r="AD638" s="210"/>
      <c r="AE638" s="210"/>
      <c r="AF638" s="210"/>
      <c r="AG638" s="210" t="s">
        <v>314</v>
      </c>
      <c r="AH638" s="210">
        <v>0</v>
      </c>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row>
    <row r="639" spans="1:60" outlineLevel="3" x14ac:dyDescent="0.2">
      <c r="A639" s="217"/>
      <c r="B639" s="218"/>
      <c r="C639" s="253" t="s">
        <v>3709</v>
      </c>
      <c r="D639" s="221"/>
      <c r="E639" s="222"/>
      <c r="F639" s="220"/>
      <c r="G639" s="220"/>
      <c r="H639" s="220"/>
      <c r="I639" s="220"/>
      <c r="J639" s="220"/>
      <c r="K639" s="220"/>
      <c r="L639" s="220"/>
      <c r="M639" s="220"/>
      <c r="N639" s="219"/>
      <c r="O639" s="219"/>
      <c r="P639" s="219"/>
      <c r="Q639" s="219"/>
      <c r="R639" s="220"/>
      <c r="S639" s="220"/>
      <c r="T639" s="220"/>
      <c r="U639" s="220"/>
      <c r="V639" s="220"/>
      <c r="W639" s="220"/>
      <c r="X639" s="220"/>
      <c r="Y639" s="220"/>
      <c r="Z639" s="210"/>
      <c r="AA639" s="210"/>
      <c r="AB639" s="210"/>
      <c r="AC639" s="210"/>
      <c r="AD639" s="210"/>
      <c r="AE639" s="210"/>
      <c r="AF639" s="210"/>
      <c r="AG639" s="210" t="s">
        <v>314</v>
      </c>
      <c r="AH639" s="210">
        <v>0</v>
      </c>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row>
    <row r="640" spans="1:60" outlineLevel="3" x14ac:dyDescent="0.2">
      <c r="A640" s="217"/>
      <c r="B640" s="218"/>
      <c r="C640" s="253" t="s">
        <v>3710</v>
      </c>
      <c r="D640" s="221"/>
      <c r="E640" s="222">
        <v>29.39</v>
      </c>
      <c r="F640" s="220"/>
      <c r="G640" s="220"/>
      <c r="H640" s="220"/>
      <c r="I640" s="220"/>
      <c r="J640" s="220"/>
      <c r="K640" s="220"/>
      <c r="L640" s="220"/>
      <c r="M640" s="220"/>
      <c r="N640" s="219"/>
      <c r="O640" s="219"/>
      <c r="P640" s="219"/>
      <c r="Q640" s="219"/>
      <c r="R640" s="220"/>
      <c r="S640" s="220"/>
      <c r="T640" s="220"/>
      <c r="U640" s="220"/>
      <c r="V640" s="220"/>
      <c r="W640" s="220"/>
      <c r="X640" s="220"/>
      <c r="Y640" s="220"/>
      <c r="Z640" s="210"/>
      <c r="AA640" s="210"/>
      <c r="AB640" s="210"/>
      <c r="AC640" s="210"/>
      <c r="AD640" s="210"/>
      <c r="AE640" s="210"/>
      <c r="AF640" s="210"/>
      <c r="AG640" s="210" t="s">
        <v>314</v>
      </c>
      <c r="AH640" s="210">
        <v>0</v>
      </c>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row>
    <row r="641" spans="1:60" outlineLevel="1" x14ac:dyDescent="0.2">
      <c r="A641" s="231">
        <v>117</v>
      </c>
      <c r="B641" s="232" t="s">
        <v>3711</v>
      </c>
      <c r="C641" s="250" t="s">
        <v>3712</v>
      </c>
      <c r="D641" s="233" t="s">
        <v>291</v>
      </c>
      <c r="E641" s="234">
        <v>5</v>
      </c>
      <c r="F641" s="235"/>
      <c r="G641" s="236">
        <f>ROUND(E641*F641,2)</f>
        <v>0</v>
      </c>
      <c r="H641" s="235"/>
      <c r="I641" s="236">
        <f>ROUND(E641*H641,2)</f>
        <v>0</v>
      </c>
      <c r="J641" s="235"/>
      <c r="K641" s="236">
        <f>ROUND(E641*J641,2)</f>
        <v>0</v>
      </c>
      <c r="L641" s="236">
        <v>21</v>
      </c>
      <c r="M641" s="236">
        <f>G641*(1+L641/100)</f>
        <v>0</v>
      </c>
      <c r="N641" s="234">
        <v>0</v>
      </c>
      <c r="O641" s="234">
        <f>ROUND(E641*N641,2)</f>
        <v>0</v>
      </c>
      <c r="P641" s="234">
        <v>0</v>
      </c>
      <c r="Q641" s="234">
        <f>ROUND(E641*P641,2)</f>
        <v>0</v>
      </c>
      <c r="R641" s="236" t="s">
        <v>1141</v>
      </c>
      <c r="S641" s="236" t="s">
        <v>293</v>
      </c>
      <c r="T641" s="237" t="s">
        <v>294</v>
      </c>
      <c r="U641" s="220">
        <v>0.14000000000000001</v>
      </c>
      <c r="V641" s="220">
        <f>ROUND(E641*U641,2)</f>
        <v>0.7</v>
      </c>
      <c r="W641" s="220"/>
      <c r="X641" s="220" t="s">
        <v>295</v>
      </c>
      <c r="Y641" s="220" t="s">
        <v>296</v>
      </c>
      <c r="Z641" s="210"/>
      <c r="AA641" s="210"/>
      <c r="AB641" s="210"/>
      <c r="AC641" s="210"/>
      <c r="AD641" s="210"/>
      <c r="AE641" s="210"/>
      <c r="AF641" s="210"/>
      <c r="AG641" s="210" t="s">
        <v>297</v>
      </c>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row>
    <row r="642" spans="1:60" outlineLevel="2" x14ac:dyDescent="0.2">
      <c r="A642" s="217"/>
      <c r="B642" s="218"/>
      <c r="C642" s="251" t="s">
        <v>1265</v>
      </c>
      <c r="D642" s="239"/>
      <c r="E642" s="239"/>
      <c r="F642" s="239"/>
      <c r="G642" s="239"/>
      <c r="H642" s="220"/>
      <c r="I642" s="220"/>
      <c r="J642" s="220"/>
      <c r="K642" s="220"/>
      <c r="L642" s="220"/>
      <c r="M642" s="220"/>
      <c r="N642" s="219"/>
      <c r="O642" s="219"/>
      <c r="P642" s="219"/>
      <c r="Q642" s="219"/>
      <c r="R642" s="220"/>
      <c r="S642" s="220"/>
      <c r="T642" s="220"/>
      <c r="U642" s="220"/>
      <c r="V642" s="220"/>
      <c r="W642" s="220"/>
      <c r="X642" s="220"/>
      <c r="Y642" s="220"/>
      <c r="Z642" s="210"/>
      <c r="AA642" s="210"/>
      <c r="AB642" s="210"/>
      <c r="AC642" s="210"/>
      <c r="AD642" s="210"/>
      <c r="AE642" s="210"/>
      <c r="AF642" s="210"/>
      <c r="AG642" s="210" t="s">
        <v>299</v>
      </c>
      <c r="AH642" s="210"/>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row>
    <row r="643" spans="1:60" outlineLevel="2" x14ac:dyDescent="0.2">
      <c r="A643" s="217"/>
      <c r="B643" s="218"/>
      <c r="C643" s="252" t="s">
        <v>1265</v>
      </c>
      <c r="D643" s="240"/>
      <c r="E643" s="240"/>
      <c r="F643" s="240"/>
      <c r="G643" s="240"/>
      <c r="H643" s="220"/>
      <c r="I643" s="220"/>
      <c r="J643" s="220"/>
      <c r="K643" s="220"/>
      <c r="L643" s="220"/>
      <c r="M643" s="220"/>
      <c r="N643" s="219"/>
      <c r="O643" s="219"/>
      <c r="P643" s="219"/>
      <c r="Q643" s="219"/>
      <c r="R643" s="220"/>
      <c r="S643" s="220"/>
      <c r="T643" s="220"/>
      <c r="U643" s="220"/>
      <c r="V643" s="220"/>
      <c r="W643" s="220"/>
      <c r="X643" s="220"/>
      <c r="Y643" s="220"/>
      <c r="Z643" s="210"/>
      <c r="AA643" s="210"/>
      <c r="AB643" s="210"/>
      <c r="AC643" s="210"/>
      <c r="AD643" s="210"/>
      <c r="AE643" s="210"/>
      <c r="AF643" s="210"/>
      <c r="AG643" s="210" t="s">
        <v>300</v>
      </c>
      <c r="AH643" s="210"/>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row>
    <row r="644" spans="1:60" outlineLevel="3" x14ac:dyDescent="0.2">
      <c r="A644" s="217"/>
      <c r="B644" s="218"/>
      <c r="C644" s="252" t="s">
        <v>1265</v>
      </c>
      <c r="D644" s="240"/>
      <c r="E644" s="240"/>
      <c r="F644" s="240"/>
      <c r="G644" s="240"/>
      <c r="H644" s="220"/>
      <c r="I644" s="220"/>
      <c r="J644" s="220"/>
      <c r="K644" s="220"/>
      <c r="L644" s="220"/>
      <c r="M644" s="220"/>
      <c r="N644" s="219"/>
      <c r="O644" s="219"/>
      <c r="P644" s="219"/>
      <c r="Q644" s="219"/>
      <c r="R644" s="220"/>
      <c r="S644" s="220"/>
      <c r="T644" s="220"/>
      <c r="U644" s="220"/>
      <c r="V644" s="220"/>
      <c r="W644" s="220"/>
      <c r="X644" s="220"/>
      <c r="Y644" s="220"/>
      <c r="Z644" s="210"/>
      <c r="AA644" s="210"/>
      <c r="AB644" s="210"/>
      <c r="AC644" s="210"/>
      <c r="AD644" s="210"/>
      <c r="AE644" s="210"/>
      <c r="AF644" s="210"/>
      <c r="AG644" s="210" t="s">
        <v>300</v>
      </c>
      <c r="AH644" s="210"/>
      <c r="AI644" s="210"/>
      <c r="AJ644" s="210"/>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row>
    <row r="645" spans="1:60" ht="33.75" outlineLevel="1" x14ac:dyDescent="0.2">
      <c r="A645" s="231">
        <v>118</v>
      </c>
      <c r="B645" s="232" t="s">
        <v>1266</v>
      </c>
      <c r="C645" s="250" t="s">
        <v>1267</v>
      </c>
      <c r="D645" s="233" t="s">
        <v>310</v>
      </c>
      <c r="E645" s="234">
        <v>26.2</v>
      </c>
      <c r="F645" s="235"/>
      <c r="G645" s="236">
        <f>ROUND(E645*F645,2)</f>
        <v>0</v>
      </c>
      <c r="H645" s="235"/>
      <c r="I645" s="236">
        <f>ROUND(E645*H645,2)</f>
        <v>0</v>
      </c>
      <c r="J645" s="235"/>
      <c r="K645" s="236">
        <f>ROUND(E645*J645,2)</f>
        <v>0</v>
      </c>
      <c r="L645" s="236">
        <v>21</v>
      </c>
      <c r="M645" s="236">
        <f>G645*(1+L645/100)</f>
        <v>0</v>
      </c>
      <c r="N645" s="234">
        <v>1.17E-3</v>
      </c>
      <c r="O645" s="234">
        <f>ROUND(E645*N645,2)</f>
        <v>0.03</v>
      </c>
      <c r="P645" s="234">
        <v>7.5999999999999998E-2</v>
      </c>
      <c r="Q645" s="234">
        <f>ROUND(E645*P645,2)</f>
        <v>1.99</v>
      </c>
      <c r="R645" s="236" t="s">
        <v>1141</v>
      </c>
      <c r="S645" s="236" t="s">
        <v>293</v>
      </c>
      <c r="T645" s="237" t="s">
        <v>294</v>
      </c>
      <c r="U645" s="220">
        <v>0.93899999999999995</v>
      </c>
      <c r="V645" s="220">
        <f>ROUND(E645*U645,2)</f>
        <v>24.6</v>
      </c>
      <c r="W645" s="220"/>
      <c r="X645" s="220" t="s">
        <v>295</v>
      </c>
      <c r="Y645" s="220" t="s">
        <v>296</v>
      </c>
      <c r="Z645" s="210"/>
      <c r="AA645" s="210"/>
      <c r="AB645" s="210"/>
      <c r="AC645" s="210"/>
      <c r="AD645" s="210"/>
      <c r="AE645" s="210"/>
      <c r="AF645" s="210"/>
      <c r="AG645" s="210" t="s">
        <v>297</v>
      </c>
      <c r="AH645" s="210"/>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row>
    <row r="646" spans="1:60" outlineLevel="2" x14ac:dyDescent="0.2">
      <c r="A646" s="217"/>
      <c r="B646" s="218"/>
      <c r="C646" s="253" t="s">
        <v>3713</v>
      </c>
      <c r="D646" s="221"/>
      <c r="E646" s="222"/>
      <c r="F646" s="220"/>
      <c r="G646" s="220"/>
      <c r="H646" s="220"/>
      <c r="I646" s="220"/>
      <c r="J646" s="220"/>
      <c r="K646" s="220"/>
      <c r="L646" s="220"/>
      <c r="M646" s="220"/>
      <c r="N646" s="219"/>
      <c r="O646" s="219"/>
      <c r="P646" s="219"/>
      <c r="Q646" s="219"/>
      <c r="R646" s="220"/>
      <c r="S646" s="220"/>
      <c r="T646" s="220"/>
      <c r="U646" s="220"/>
      <c r="V646" s="220"/>
      <c r="W646" s="220"/>
      <c r="X646" s="220"/>
      <c r="Y646" s="220"/>
      <c r="Z646" s="210"/>
      <c r="AA646" s="210"/>
      <c r="AB646" s="210"/>
      <c r="AC646" s="210"/>
      <c r="AD646" s="210"/>
      <c r="AE646" s="210"/>
      <c r="AF646" s="210"/>
      <c r="AG646" s="210" t="s">
        <v>314</v>
      </c>
      <c r="AH646" s="210">
        <v>0</v>
      </c>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row>
    <row r="647" spans="1:60" outlineLevel="3" x14ac:dyDescent="0.2">
      <c r="A647" s="217"/>
      <c r="B647" s="218"/>
      <c r="C647" s="253" t="s">
        <v>3714</v>
      </c>
      <c r="D647" s="221"/>
      <c r="E647" s="222"/>
      <c r="F647" s="220"/>
      <c r="G647" s="220"/>
      <c r="H647" s="220"/>
      <c r="I647" s="220"/>
      <c r="J647" s="220"/>
      <c r="K647" s="220"/>
      <c r="L647" s="220"/>
      <c r="M647" s="220"/>
      <c r="N647" s="219"/>
      <c r="O647" s="219"/>
      <c r="P647" s="219"/>
      <c r="Q647" s="219"/>
      <c r="R647" s="220"/>
      <c r="S647" s="220"/>
      <c r="T647" s="220"/>
      <c r="U647" s="220"/>
      <c r="V647" s="220"/>
      <c r="W647" s="220"/>
      <c r="X647" s="220"/>
      <c r="Y647" s="220"/>
      <c r="Z647" s="210"/>
      <c r="AA647" s="210"/>
      <c r="AB647" s="210"/>
      <c r="AC647" s="210"/>
      <c r="AD647" s="210"/>
      <c r="AE647" s="210"/>
      <c r="AF647" s="210"/>
      <c r="AG647" s="210" t="s">
        <v>314</v>
      </c>
      <c r="AH647" s="210">
        <v>0</v>
      </c>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row>
    <row r="648" spans="1:60" outlineLevel="3" x14ac:dyDescent="0.2">
      <c r="A648" s="217"/>
      <c r="B648" s="218"/>
      <c r="C648" s="253" t="s">
        <v>3715</v>
      </c>
      <c r="D648" s="221"/>
      <c r="E648" s="222"/>
      <c r="F648" s="220"/>
      <c r="G648" s="220"/>
      <c r="H648" s="220"/>
      <c r="I648" s="220"/>
      <c r="J648" s="220"/>
      <c r="K648" s="220"/>
      <c r="L648" s="220"/>
      <c r="M648" s="220"/>
      <c r="N648" s="219"/>
      <c r="O648" s="219"/>
      <c r="P648" s="219"/>
      <c r="Q648" s="219"/>
      <c r="R648" s="220"/>
      <c r="S648" s="220"/>
      <c r="T648" s="220"/>
      <c r="U648" s="220"/>
      <c r="V648" s="220"/>
      <c r="W648" s="220"/>
      <c r="X648" s="220"/>
      <c r="Y648" s="220"/>
      <c r="Z648" s="210"/>
      <c r="AA648" s="210"/>
      <c r="AB648" s="210"/>
      <c r="AC648" s="210"/>
      <c r="AD648" s="210"/>
      <c r="AE648" s="210"/>
      <c r="AF648" s="210"/>
      <c r="AG648" s="210" t="s">
        <v>314</v>
      </c>
      <c r="AH648" s="210">
        <v>0</v>
      </c>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row>
    <row r="649" spans="1:60" outlineLevel="3" x14ac:dyDescent="0.2">
      <c r="A649" s="217"/>
      <c r="B649" s="218"/>
      <c r="C649" s="253" t="s">
        <v>3716</v>
      </c>
      <c r="D649" s="221"/>
      <c r="E649" s="222"/>
      <c r="F649" s="220"/>
      <c r="G649" s="220"/>
      <c r="H649" s="220"/>
      <c r="I649" s="220"/>
      <c r="J649" s="220"/>
      <c r="K649" s="220"/>
      <c r="L649" s="220"/>
      <c r="M649" s="220"/>
      <c r="N649" s="219"/>
      <c r="O649" s="219"/>
      <c r="P649" s="219"/>
      <c r="Q649" s="219"/>
      <c r="R649" s="220"/>
      <c r="S649" s="220"/>
      <c r="T649" s="220"/>
      <c r="U649" s="220"/>
      <c r="V649" s="220"/>
      <c r="W649" s="220"/>
      <c r="X649" s="220"/>
      <c r="Y649" s="220"/>
      <c r="Z649" s="210"/>
      <c r="AA649" s="210"/>
      <c r="AB649" s="210"/>
      <c r="AC649" s="210"/>
      <c r="AD649" s="210"/>
      <c r="AE649" s="210"/>
      <c r="AF649" s="210"/>
      <c r="AG649" s="210" t="s">
        <v>314</v>
      </c>
      <c r="AH649" s="210">
        <v>0</v>
      </c>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row>
    <row r="650" spans="1:60" outlineLevel="3" x14ac:dyDescent="0.2">
      <c r="A650" s="217"/>
      <c r="B650" s="218"/>
      <c r="C650" s="253" t="s">
        <v>3717</v>
      </c>
      <c r="D650" s="221"/>
      <c r="E650" s="222">
        <v>26.2</v>
      </c>
      <c r="F650" s="220"/>
      <c r="G650" s="220"/>
      <c r="H650" s="220"/>
      <c r="I650" s="220"/>
      <c r="J650" s="220"/>
      <c r="K650" s="220"/>
      <c r="L650" s="220"/>
      <c r="M650" s="220"/>
      <c r="N650" s="219"/>
      <c r="O650" s="219"/>
      <c r="P650" s="219"/>
      <c r="Q650" s="219"/>
      <c r="R650" s="220"/>
      <c r="S650" s="220"/>
      <c r="T650" s="220"/>
      <c r="U650" s="220"/>
      <c r="V650" s="220"/>
      <c r="W650" s="220"/>
      <c r="X650" s="220"/>
      <c r="Y650" s="220"/>
      <c r="Z650" s="210"/>
      <c r="AA650" s="210"/>
      <c r="AB650" s="210"/>
      <c r="AC650" s="210"/>
      <c r="AD650" s="210"/>
      <c r="AE650" s="210"/>
      <c r="AF650" s="210"/>
      <c r="AG650" s="210" t="s">
        <v>314</v>
      </c>
      <c r="AH650" s="210">
        <v>0</v>
      </c>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row>
    <row r="651" spans="1:60" ht="33.75" outlineLevel="1" x14ac:dyDescent="0.2">
      <c r="A651" s="231">
        <v>119</v>
      </c>
      <c r="B651" s="232" t="s">
        <v>1275</v>
      </c>
      <c r="C651" s="250" t="s">
        <v>1276</v>
      </c>
      <c r="D651" s="233" t="s">
        <v>310</v>
      </c>
      <c r="E651" s="234">
        <v>14.202999999999999</v>
      </c>
      <c r="F651" s="235"/>
      <c r="G651" s="236">
        <f>ROUND(E651*F651,2)</f>
        <v>0</v>
      </c>
      <c r="H651" s="235"/>
      <c r="I651" s="236">
        <f>ROUND(E651*H651,2)</f>
        <v>0</v>
      </c>
      <c r="J651" s="235"/>
      <c r="K651" s="236">
        <f>ROUND(E651*J651,2)</f>
        <v>0</v>
      </c>
      <c r="L651" s="236">
        <v>21</v>
      </c>
      <c r="M651" s="236">
        <f>G651*(1+L651/100)</f>
        <v>0</v>
      </c>
      <c r="N651" s="234">
        <v>1E-3</v>
      </c>
      <c r="O651" s="234">
        <f>ROUND(E651*N651,2)</f>
        <v>0.01</v>
      </c>
      <c r="P651" s="234">
        <v>6.3E-2</v>
      </c>
      <c r="Q651" s="234">
        <f>ROUND(E651*P651,2)</f>
        <v>0.89</v>
      </c>
      <c r="R651" s="236" t="s">
        <v>1141</v>
      </c>
      <c r="S651" s="236" t="s">
        <v>293</v>
      </c>
      <c r="T651" s="237" t="s">
        <v>294</v>
      </c>
      <c r="U651" s="220">
        <v>0.71799999999999997</v>
      </c>
      <c r="V651" s="220">
        <f>ROUND(E651*U651,2)</f>
        <v>10.199999999999999</v>
      </c>
      <c r="W651" s="220"/>
      <c r="X651" s="220" t="s">
        <v>295</v>
      </c>
      <c r="Y651" s="220" t="s">
        <v>296</v>
      </c>
      <c r="Z651" s="210"/>
      <c r="AA651" s="210"/>
      <c r="AB651" s="210"/>
      <c r="AC651" s="210"/>
      <c r="AD651" s="210"/>
      <c r="AE651" s="210"/>
      <c r="AF651" s="210"/>
      <c r="AG651" s="210" t="s">
        <v>297</v>
      </c>
      <c r="AH651" s="210"/>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row>
    <row r="652" spans="1:60" outlineLevel="2" x14ac:dyDescent="0.2">
      <c r="A652" s="217"/>
      <c r="B652" s="218"/>
      <c r="C652" s="253" t="s">
        <v>3718</v>
      </c>
      <c r="D652" s="221"/>
      <c r="E652" s="222"/>
      <c r="F652" s="220"/>
      <c r="G652" s="220"/>
      <c r="H652" s="220"/>
      <c r="I652" s="220"/>
      <c r="J652" s="220"/>
      <c r="K652" s="220"/>
      <c r="L652" s="220"/>
      <c r="M652" s="220"/>
      <c r="N652" s="219"/>
      <c r="O652" s="219"/>
      <c r="P652" s="219"/>
      <c r="Q652" s="219"/>
      <c r="R652" s="220"/>
      <c r="S652" s="220"/>
      <c r="T652" s="220"/>
      <c r="U652" s="220"/>
      <c r="V652" s="220"/>
      <c r="W652" s="220"/>
      <c r="X652" s="220"/>
      <c r="Y652" s="220"/>
      <c r="Z652" s="210"/>
      <c r="AA652" s="210"/>
      <c r="AB652" s="210"/>
      <c r="AC652" s="210"/>
      <c r="AD652" s="210"/>
      <c r="AE652" s="210"/>
      <c r="AF652" s="210"/>
      <c r="AG652" s="210" t="s">
        <v>314</v>
      </c>
      <c r="AH652" s="210">
        <v>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row>
    <row r="653" spans="1:60" outlineLevel="3" x14ac:dyDescent="0.2">
      <c r="A653" s="217"/>
      <c r="B653" s="218"/>
      <c r="C653" s="253" t="s">
        <v>3719</v>
      </c>
      <c r="D653" s="221"/>
      <c r="E653" s="222"/>
      <c r="F653" s="220"/>
      <c r="G653" s="220"/>
      <c r="H653" s="220"/>
      <c r="I653" s="220"/>
      <c r="J653" s="220"/>
      <c r="K653" s="220"/>
      <c r="L653" s="220"/>
      <c r="M653" s="220"/>
      <c r="N653" s="219"/>
      <c r="O653" s="219"/>
      <c r="P653" s="219"/>
      <c r="Q653" s="219"/>
      <c r="R653" s="220"/>
      <c r="S653" s="220"/>
      <c r="T653" s="220"/>
      <c r="U653" s="220"/>
      <c r="V653" s="220"/>
      <c r="W653" s="220"/>
      <c r="X653" s="220"/>
      <c r="Y653" s="220"/>
      <c r="Z653" s="210"/>
      <c r="AA653" s="210"/>
      <c r="AB653" s="210"/>
      <c r="AC653" s="210"/>
      <c r="AD653" s="210"/>
      <c r="AE653" s="210"/>
      <c r="AF653" s="210"/>
      <c r="AG653" s="210" t="s">
        <v>314</v>
      </c>
      <c r="AH653" s="210">
        <v>0</v>
      </c>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row>
    <row r="654" spans="1:60" outlineLevel="3" x14ac:dyDescent="0.2">
      <c r="A654" s="217"/>
      <c r="B654" s="218"/>
      <c r="C654" s="253" t="s">
        <v>3720</v>
      </c>
      <c r="D654" s="221"/>
      <c r="E654" s="222"/>
      <c r="F654" s="220"/>
      <c r="G654" s="220"/>
      <c r="H654" s="220"/>
      <c r="I654" s="220"/>
      <c r="J654" s="220"/>
      <c r="K654" s="220"/>
      <c r="L654" s="220"/>
      <c r="M654" s="220"/>
      <c r="N654" s="219"/>
      <c r="O654" s="219"/>
      <c r="P654" s="219"/>
      <c r="Q654" s="219"/>
      <c r="R654" s="220"/>
      <c r="S654" s="220"/>
      <c r="T654" s="220"/>
      <c r="U654" s="220"/>
      <c r="V654" s="220"/>
      <c r="W654" s="220"/>
      <c r="X654" s="220"/>
      <c r="Y654" s="220"/>
      <c r="Z654" s="210"/>
      <c r="AA654" s="210"/>
      <c r="AB654" s="210"/>
      <c r="AC654" s="210"/>
      <c r="AD654" s="210"/>
      <c r="AE654" s="210"/>
      <c r="AF654" s="210"/>
      <c r="AG654" s="210" t="s">
        <v>314</v>
      </c>
      <c r="AH654" s="210">
        <v>0</v>
      </c>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row>
    <row r="655" spans="1:60" outlineLevel="3" x14ac:dyDescent="0.2">
      <c r="A655" s="217"/>
      <c r="B655" s="218"/>
      <c r="C655" s="253" t="s">
        <v>3721</v>
      </c>
      <c r="D655" s="221"/>
      <c r="E655" s="222"/>
      <c r="F655" s="220"/>
      <c r="G655" s="220"/>
      <c r="H655" s="220"/>
      <c r="I655" s="220"/>
      <c r="J655" s="220"/>
      <c r="K655" s="220"/>
      <c r="L655" s="220"/>
      <c r="M655" s="220"/>
      <c r="N655" s="219"/>
      <c r="O655" s="219"/>
      <c r="P655" s="219"/>
      <c r="Q655" s="219"/>
      <c r="R655" s="220"/>
      <c r="S655" s="220"/>
      <c r="T655" s="220"/>
      <c r="U655" s="220"/>
      <c r="V655" s="220"/>
      <c r="W655" s="220"/>
      <c r="X655" s="220"/>
      <c r="Y655" s="220"/>
      <c r="Z655" s="210"/>
      <c r="AA655" s="210"/>
      <c r="AB655" s="210"/>
      <c r="AC655" s="210"/>
      <c r="AD655" s="210"/>
      <c r="AE655" s="210"/>
      <c r="AF655" s="210"/>
      <c r="AG655" s="210" t="s">
        <v>314</v>
      </c>
      <c r="AH655" s="210">
        <v>0</v>
      </c>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row>
    <row r="656" spans="1:60" outlineLevel="3" x14ac:dyDescent="0.2">
      <c r="A656" s="217"/>
      <c r="B656" s="218"/>
      <c r="C656" s="253" t="s">
        <v>3722</v>
      </c>
      <c r="D656" s="221"/>
      <c r="E656" s="222">
        <v>14.2</v>
      </c>
      <c r="F656" s="220"/>
      <c r="G656" s="220"/>
      <c r="H656" s="220"/>
      <c r="I656" s="220"/>
      <c r="J656" s="220"/>
      <c r="K656" s="220"/>
      <c r="L656" s="220"/>
      <c r="M656" s="220"/>
      <c r="N656" s="219"/>
      <c r="O656" s="219"/>
      <c r="P656" s="219"/>
      <c r="Q656" s="219"/>
      <c r="R656" s="220"/>
      <c r="S656" s="220"/>
      <c r="T656" s="220"/>
      <c r="U656" s="220"/>
      <c r="V656" s="220"/>
      <c r="W656" s="220"/>
      <c r="X656" s="220"/>
      <c r="Y656" s="220"/>
      <c r="Z656" s="210"/>
      <c r="AA656" s="210"/>
      <c r="AB656" s="210"/>
      <c r="AC656" s="210"/>
      <c r="AD656" s="210"/>
      <c r="AE656" s="210"/>
      <c r="AF656" s="210"/>
      <c r="AG656" s="210" t="s">
        <v>314</v>
      </c>
      <c r="AH656" s="210">
        <v>0</v>
      </c>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row>
    <row r="657" spans="1:60" outlineLevel="1" x14ac:dyDescent="0.2">
      <c r="A657" s="231">
        <v>120</v>
      </c>
      <c r="B657" s="232" t="s">
        <v>1283</v>
      </c>
      <c r="C657" s="250" t="s">
        <v>1284</v>
      </c>
      <c r="D657" s="233" t="s">
        <v>335</v>
      </c>
      <c r="E657" s="234">
        <v>6.4</v>
      </c>
      <c r="F657" s="235"/>
      <c r="G657" s="236">
        <f>ROUND(E657*F657,2)</f>
        <v>0</v>
      </c>
      <c r="H657" s="235"/>
      <c r="I657" s="236">
        <f>ROUND(E657*H657,2)</f>
        <v>0</v>
      </c>
      <c r="J657" s="235"/>
      <c r="K657" s="236">
        <f>ROUND(E657*J657,2)</f>
        <v>0</v>
      </c>
      <c r="L657" s="236">
        <v>21</v>
      </c>
      <c r="M657" s="236">
        <f>G657*(1+L657/100)</f>
        <v>0</v>
      </c>
      <c r="N657" s="234">
        <v>0</v>
      </c>
      <c r="O657" s="234">
        <f>ROUND(E657*N657,2)</f>
        <v>0</v>
      </c>
      <c r="P657" s="234">
        <v>4.6000000000000001E-4</v>
      </c>
      <c r="Q657" s="234">
        <f>ROUND(E657*P657,2)</f>
        <v>0</v>
      </c>
      <c r="R657" s="236" t="s">
        <v>1141</v>
      </c>
      <c r="S657" s="236" t="s">
        <v>293</v>
      </c>
      <c r="T657" s="237" t="s">
        <v>294</v>
      </c>
      <c r="U657" s="220">
        <v>1.2150000000000001</v>
      </c>
      <c r="V657" s="220">
        <f>ROUND(E657*U657,2)</f>
        <v>7.78</v>
      </c>
      <c r="W657" s="220"/>
      <c r="X657" s="220" t="s">
        <v>295</v>
      </c>
      <c r="Y657" s="220" t="s">
        <v>296</v>
      </c>
      <c r="Z657" s="210"/>
      <c r="AA657" s="210"/>
      <c r="AB657" s="210"/>
      <c r="AC657" s="210"/>
      <c r="AD657" s="210"/>
      <c r="AE657" s="210"/>
      <c r="AF657" s="210"/>
      <c r="AG657" s="210" t="s">
        <v>297</v>
      </c>
      <c r="AH657" s="210"/>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row>
    <row r="658" spans="1:60" outlineLevel="2" x14ac:dyDescent="0.2">
      <c r="A658" s="217"/>
      <c r="B658" s="218"/>
      <c r="C658" s="253" t="s">
        <v>3723</v>
      </c>
      <c r="D658" s="221"/>
      <c r="E658" s="222"/>
      <c r="F658" s="220"/>
      <c r="G658" s="220"/>
      <c r="H658" s="220"/>
      <c r="I658" s="220"/>
      <c r="J658" s="220"/>
      <c r="K658" s="220"/>
      <c r="L658" s="220"/>
      <c r="M658" s="220"/>
      <c r="N658" s="219"/>
      <c r="O658" s="219"/>
      <c r="P658" s="219"/>
      <c r="Q658" s="219"/>
      <c r="R658" s="220"/>
      <c r="S658" s="220"/>
      <c r="T658" s="220"/>
      <c r="U658" s="220"/>
      <c r="V658" s="220"/>
      <c r="W658" s="220"/>
      <c r="X658" s="220"/>
      <c r="Y658" s="220"/>
      <c r="Z658" s="210"/>
      <c r="AA658" s="210"/>
      <c r="AB658" s="210"/>
      <c r="AC658" s="210"/>
      <c r="AD658" s="210"/>
      <c r="AE658" s="210"/>
      <c r="AF658" s="210"/>
      <c r="AG658" s="210" t="s">
        <v>314</v>
      </c>
      <c r="AH658" s="210">
        <v>0</v>
      </c>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row>
    <row r="659" spans="1:60" outlineLevel="3" x14ac:dyDescent="0.2">
      <c r="A659" s="217"/>
      <c r="B659" s="218"/>
      <c r="C659" s="253" t="s">
        <v>3724</v>
      </c>
      <c r="D659" s="221"/>
      <c r="E659" s="222">
        <v>6.4</v>
      </c>
      <c r="F659" s="220"/>
      <c r="G659" s="220"/>
      <c r="H659" s="220"/>
      <c r="I659" s="220"/>
      <c r="J659" s="220"/>
      <c r="K659" s="220"/>
      <c r="L659" s="220"/>
      <c r="M659" s="220"/>
      <c r="N659" s="219"/>
      <c r="O659" s="219"/>
      <c r="P659" s="219"/>
      <c r="Q659" s="219"/>
      <c r="R659" s="220"/>
      <c r="S659" s="220"/>
      <c r="T659" s="220"/>
      <c r="U659" s="220"/>
      <c r="V659" s="220"/>
      <c r="W659" s="220"/>
      <c r="X659" s="220"/>
      <c r="Y659" s="220"/>
      <c r="Z659" s="210"/>
      <c r="AA659" s="210"/>
      <c r="AB659" s="210"/>
      <c r="AC659" s="210"/>
      <c r="AD659" s="210"/>
      <c r="AE659" s="210"/>
      <c r="AF659" s="210"/>
      <c r="AG659" s="210" t="s">
        <v>314</v>
      </c>
      <c r="AH659" s="210">
        <v>0</v>
      </c>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row>
    <row r="660" spans="1:60" outlineLevel="1" x14ac:dyDescent="0.2">
      <c r="A660" s="231">
        <v>121</v>
      </c>
      <c r="B660" s="232" t="s">
        <v>1298</v>
      </c>
      <c r="C660" s="250" t="s">
        <v>1299</v>
      </c>
      <c r="D660" s="233" t="s">
        <v>335</v>
      </c>
      <c r="E660" s="234">
        <v>3.8</v>
      </c>
      <c r="F660" s="235"/>
      <c r="G660" s="236">
        <f>ROUND(E660*F660,2)</f>
        <v>0</v>
      </c>
      <c r="H660" s="235"/>
      <c r="I660" s="236">
        <f>ROUND(E660*H660,2)</f>
        <v>0</v>
      </c>
      <c r="J660" s="235"/>
      <c r="K660" s="236">
        <f>ROUND(E660*J660,2)</f>
        <v>0</v>
      </c>
      <c r="L660" s="236">
        <v>21</v>
      </c>
      <c r="M660" s="236">
        <f>G660*(1+L660/100)</f>
        <v>0</v>
      </c>
      <c r="N660" s="234">
        <v>0</v>
      </c>
      <c r="O660" s="234">
        <f>ROUND(E660*N660,2)</f>
        <v>0</v>
      </c>
      <c r="P660" s="234">
        <v>4.6000000000000001E-4</v>
      </c>
      <c r="Q660" s="234">
        <f>ROUND(E660*P660,2)</f>
        <v>0</v>
      </c>
      <c r="R660" s="236" t="s">
        <v>1141</v>
      </c>
      <c r="S660" s="236" t="s">
        <v>293</v>
      </c>
      <c r="T660" s="237" t="s">
        <v>294</v>
      </c>
      <c r="U660" s="220">
        <v>3.24</v>
      </c>
      <c r="V660" s="220">
        <f>ROUND(E660*U660,2)</f>
        <v>12.31</v>
      </c>
      <c r="W660" s="220"/>
      <c r="X660" s="220" t="s">
        <v>295</v>
      </c>
      <c r="Y660" s="220" t="s">
        <v>296</v>
      </c>
      <c r="Z660" s="210"/>
      <c r="AA660" s="210"/>
      <c r="AB660" s="210"/>
      <c r="AC660" s="210"/>
      <c r="AD660" s="210"/>
      <c r="AE660" s="210"/>
      <c r="AF660" s="210"/>
      <c r="AG660" s="210" t="s">
        <v>297</v>
      </c>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row>
    <row r="661" spans="1:60" outlineLevel="2" x14ac:dyDescent="0.2">
      <c r="A661" s="217"/>
      <c r="B661" s="218"/>
      <c r="C661" s="253" t="s">
        <v>3725</v>
      </c>
      <c r="D661" s="221"/>
      <c r="E661" s="222"/>
      <c r="F661" s="220"/>
      <c r="G661" s="220"/>
      <c r="H661" s="220"/>
      <c r="I661" s="220"/>
      <c r="J661" s="220"/>
      <c r="K661" s="220"/>
      <c r="L661" s="220"/>
      <c r="M661" s="220"/>
      <c r="N661" s="219"/>
      <c r="O661" s="219"/>
      <c r="P661" s="219"/>
      <c r="Q661" s="219"/>
      <c r="R661" s="220"/>
      <c r="S661" s="220"/>
      <c r="T661" s="220"/>
      <c r="U661" s="220"/>
      <c r="V661" s="220"/>
      <c r="W661" s="220"/>
      <c r="X661" s="220"/>
      <c r="Y661" s="220"/>
      <c r="Z661" s="210"/>
      <c r="AA661" s="210"/>
      <c r="AB661" s="210"/>
      <c r="AC661" s="210"/>
      <c r="AD661" s="210"/>
      <c r="AE661" s="210"/>
      <c r="AF661" s="210"/>
      <c r="AG661" s="210" t="s">
        <v>314</v>
      </c>
      <c r="AH661" s="210">
        <v>0</v>
      </c>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row>
    <row r="662" spans="1:60" outlineLevel="3" x14ac:dyDescent="0.2">
      <c r="A662" s="217"/>
      <c r="B662" s="218"/>
      <c r="C662" s="253" t="s">
        <v>3726</v>
      </c>
      <c r="D662" s="221"/>
      <c r="E662" s="222"/>
      <c r="F662" s="220"/>
      <c r="G662" s="220"/>
      <c r="H662" s="220"/>
      <c r="I662" s="220"/>
      <c r="J662" s="220"/>
      <c r="K662" s="220"/>
      <c r="L662" s="220"/>
      <c r="M662" s="220"/>
      <c r="N662" s="219"/>
      <c r="O662" s="219"/>
      <c r="P662" s="219"/>
      <c r="Q662" s="219"/>
      <c r="R662" s="220"/>
      <c r="S662" s="220"/>
      <c r="T662" s="220"/>
      <c r="U662" s="220"/>
      <c r="V662" s="220"/>
      <c r="W662" s="220"/>
      <c r="X662" s="220"/>
      <c r="Y662" s="220"/>
      <c r="Z662" s="210"/>
      <c r="AA662" s="210"/>
      <c r="AB662" s="210"/>
      <c r="AC662" s="210"/>
      <c r="AD662" s="210"/>
      <c r="AE662" s="210"/>
      <c r="AF662" s="210"/>
      <c r="AG662" s="210" t="s">
        <v>314</v>
      </c>
      <c r="AH662" s="210">
        <v>0</v>
      </c>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row>
    <row r="663" spans="1:60" outlineLevel="3" x14ac:dyDescent="0.2">
      <c r="A663" s="217"/>
      <c r="B663" s="218"/>
      <c r="C663" s="253" t="s">
        <v>3727</v>
      </c>
      <c r="D663" s="221"/>
      <c r="E663" s="222">
        <v>3.8</v>
      </c>
      <c r="F663" s="220"/>
      <c r="G663" s="220"/>
      <c r="H663" s="220"/>
      <c r="I663" s="220"/>
      <c r="J663" s="220"/>
      <c r="K663" s="220"/>
      <c r="L663" s="220"/>
      <c r="M663" s="220"/>
      <c r="N663" s="219"/>
      <c r="O663" s="219"/>
      <c r="P663" s="219"/>
      <c r="Q663" s="219"/>
      <c r="R663" s="220"/>
      <c r="S663" s="220"/>
      <c r="T663" s="220"/>
      <c r="U663" s="220"/>
      <c r="V663" s="220"/>
      <c r="W663" s="220"/>
      <c r="X663" s="220"/>
      <c r="Y663" s="220"/>
      <c r="Z663" s="210"/>
      <c r="AA663" s="210"/>
      <c r="AB663" s="210"/>
      <c r="AC663" s="210"/>
      <c r="AD663" s="210"/>
      <c r="AE663" s="210"/>
      <c r="AF663" s="210"/>
      <c r="AG663" s="210" t="s">
        <v>314</v>
      </c>
      <c r="AH663" s="210">
        <v>0</v>
      </c>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row>
    <row r="664" spans="1:60" ht="22.5" outlineLevel="1" x14ac:dyDescent="0.2">
      <c r="A664" s="231">
        <v>122</v>
      </c>
      <c r="B664" s="232" t="s">
        <v>1305</v>
      </c>
      <c r="C664" s="250" t="s">
        <v>1306</v>
      </c>
      <c r="D664" s="233" t="s">
        <v>335</v>
      </c>
      <c r="E664" s="234">
        <v>10.8</v>
      </c>
      <c r="F664" s="235"/>
      <c r="G664" s="236">
        <f>ROUND(E664*F664,2)</f>
        <v>0</v>
      </c>
      <c r="H664" s="235"/>
      <c r="I664" s="236">
        <f>ROUND(E664*H664,2)</f>
        <v>0</v>
      </c>
      <c r="J664" s="235"/>
      <c r="K664" s="236">
        <f>ROUND(E664*J664,2)</f>
        <v>0</v>
      </c>
      <c r="L664" s="236">
        <v>21</v>
      </c>
      <c r="M664" s="236">
        <f>G664*(1+L664/100)</f>
        <v>0</v>
      </c>
      <c r="N664" s="234">
        <v>0</v>
      </c>
      <c r="O664" s="234">
        <f>ROUND(E664*N664,2)</f>
        <v>0</v>
      </c>
      <c r="P664" s="234">
        <v>6.5000000000000002E-2</v>
      </c>
      <c r="Q664" s="234">
        <f>ROUND(E664*P664,2)</f>
        <v>0.7</v>
      </c>
      <c r="R664" s="236" t="s">
        <v>1141</v>
      </c>
      <c r="S664" s="236" t="s">
        <v>293</v>
      </c>
      <c r="T664" s="237" t="s">
        <v>294</v>
      </c>
      <c r="U664" s="220">
        <v>0.93</v>
      </c>
      <c r="V664" s="220">
        <f>ROUND(E664*U664,2)</f>
        <v>10.039999999999999</v>
      </c>
      <c r="W664" s="220"/>
      <c r="X664" s="220" t="s">
        <v>295</v>
      </c>
      <c r="Y664" s="220" t="s">
        <v>296</v>
      </c>
      <c r="Z664" s="210"/>
      <c r="AA664" s="210"/>
      <c r="AB664" s="210"/>
      <c r="AC664" s="210"/>
      <c r="AD664" s="210"/>
      <c r="AE664" s="210"/>
      <c r="AF664" s="210"/>
      <c r="AG664" s="210" t="s">
        <v>297</v>
      </c>
      <c r="AH664" s="210"/>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row>
    <row r="665" spans="1:60" outlineLevel="2" x14ac:dyDescent="0.2">
      <c r="A665" s="217"/>
      <c r="B665" s="218"/>
      <c r="C665" s="253" t="s">
        <v>3728</v>
      </c>
      <c r="D665" s="221"/>
      <c r="E665" s="222"/>
      <c r="F665" s="220"/>
      <c r="G665" s="220"/>
      <c r="H665" s="220"/>
      <c r="I665" s="220"/>
      <c r="J665" s="220"/>
      <c r="K665" s="220"/>
      <c r="L665" s="220"/>
      <c r="M665" s="220"/>
      <c r="N665" s="219"/>
      <c r="O665" s="219"/>
      <c r="P665" s="219"/>
      <c r="Q665" s="219"/>
      <c r="R665" s="220"/>
      <c r="S665" s="220"/>
      <c r="T665" s="220"/>
      <c r="U665" s="220"/>
      <c r="V665" s="220"/>
      <c r="W665" s="220"/>
      <c r="X665" s="220"/>
      <c r="Y665" s="220"/>
      <c r="Z665" s="210"/>
      <c r="AA665" s="210"/>
      <c r="AB665" s="210"/>
      <c r="AC665" s="210"/>
      <c r="AD665" s="210"/>
      <c r="AE665" s="210"/>
      <c r="AF665" s="210"/>
      <c r="AG665" s="210" t="s">
        <v>314</v>
      </c>
      <c r="AH665" s="210">
        <v>0</v>
      </c>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row>
    <row r="666" spans="1:60" outlineLevel="3" x14ac:dyDescent="0.2">
      <c r="A666" s="217"/>
      <c r="B666" s="218"/>
      <c r="C666" s="253" t="s">
        <v>3729</v>
      </c>
      <c r="D666" s="221"/>
      <c r="E666" s="222">
        <v>10.8</v>
      </c>
      <c r="F666" s="220"/>
      <c r="G666" s="220"/>
      <c r="H666" s="220"/>
      <c r="I666" s="220"/>
      <c r="J666" s="220"/>
      <c r="K666" s="220"/>
      <c r="L666" s="220"/>
      <c r="M666" s="220"/>
      <c r="N666" s="219"/>
      <c r="O666" s="219"/>
      <c r="P666" s="219"/>
      <c r="Q666" s="219"/>
      <c r="R666" s="220"/>
      <c r="S666" s="220"/>
      <c r="T666" s="220"/>
      <c r="U666" s="220"/>
      <c r="V666" s="220"/>
      <c r="W666" s="220"/>
      <c r="X666" s="220"/>
      <c r="Y666" s="220"/>
      <c r="Z666" s="210"/>
      <c r="AA666" s="210"/>
      <c r="AB666" s="210"/>
      <c r="AC666" s="210"/>
      <c r="AD666" s="210"/>
      <c r="AE666" s="210"/>
      <c r="AF666" s="210"/>
      <c r="AG666" s="210" t="s">
        <v>314</v>
      </c>
      <c r="AH666" s="210">
        <v>0</v>
      </c>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row>
    <row r="667" spans="1:60" outlineLevel="1" x14ac:dyDescent="0.2">
      <c r="A667" s="241">
        <v>123</v>
      </c>
      <c r="B667" s="242" t="s">
        <v>3730</v>
      </c>
      <c r="C667" s="254" t="s">
        <v>3731</v>
      </c>
      <c r="D667" s="243" t="s">
        <v>335</v>
      </c>
      <c r="E667" s="244">
        <v>8</v>
      </c>
      <c r="F667" s="245"/>
      <c r="G667" s="246">
        <f>ROUND(E667*F667,2)</f>
        <v>0</v>
      </c>
      <c r="H667" s="245"/>
      <c r="I667" s="246">
        <f>ROUND(E667*H667,2)</f>
        <v>0</v>
      </c>
      <c r="J667" s="245"/>
      <c r="K667" s="246">
        <f>ROUND(E667*J667,2)</f>
        <v>0</v>
      </c>
      <c r="L667" s="246">
        <v>21</v>
      </c>
      <c r="M667" s="246">
        <f>G667*(1+L667/100)</f>
        <v>0</v>
      </c>
      <c r="N667" s="244">
        <v>0</v>
      </c>
      <c r="O667" s="244">
        <f>ROUND(E667*N667,2)</f>
        <v>0</v>
      </c>
      <c r="P667" s="244">
        <v>3.6999999999999998E-2</v>
      </c>
      <c r="Q667" s="244">
        <f>ROUND(E667*P667,2)</f>
        <v>0.3</v>
      </c>
      <c r="R667" s="246" t="s">
        <v>1141</v>
      </c>
      <c r="S667" s="246" t="s">
        <v>293</v>
      </c>
      <c r="T667" s="247" t="s">
        <v>294</v>
      </c>
      <c r="U667" s="220">
        <v>0.55000000000000004</v>
      </c>
      <c r="V667" s="220">
        <f>ROUND(E667*U667,2)</f>
        <v>4.4000000000000004</v>
      </c>
      <c r="W667" s="220"/>
      <c r="X667" s="220" t="s">
        <v>295</v>
      </c>
      <c r="Y667" s="220" t="s">
        <v>296</v>
      </c>
      <c r="Z667" s="210"/>
      <c r="AA667" s="210"/>
      <c r="AB667" s="210"/>
      <c r="AC667" s="210"/>
      <c r="AD667" s="210"/>
      <c r="AE667" s="210"/>
      <c r="AF667" s="210"/>
      <c r="AG667" s="210" t="s">
        <v>297</v>
      </c>
      <c r="AH667" s="210"/>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row>
    <row r="668" spans="1:60" ht="22.5" outlineLevel="1" x14ac:dyDescent="0.2">
      <c r="A668" s="231">
        <v>124</v>
      </c>
      <c r="B668" s="232" t="s">
        <v>3732</v>
      </c>
      <c r="C668" s="250" t="s">
        <v>3733</v>
      </c>
      <c r="D668" s="233" t="s">
        <v>310</v>
      </c>
      <c r="E668" s="234">
        <v>193.65950000000001</v>
      </c>
      <c r="F668" s="235"/>
      <c r="G668" s="236">
        <f>ROUND(E668*F668,2)</f>
        <v>0</v>
      </c>
      <c r="H668" s="235"/>
      <c r="I668" s="236">
        <f>ROUND(E668*H668,2)</f>
        <v>0</v>
      </c>
      <c r="J668" s="235"/>
      <c r="K668" s="236">
        <f>ROUND(E668*J668,2)</f>
        <v>0</v>
      </c>
      <c r="L668" s="236">
        <v>21</v>
      </c>
      <c r="M668" s="236">
        <f>G668*(1+L668/100)</f>
        <v>0</v>
      </c>
      <c r="N668" s="234">
        <v>0</v>
      </c>
      <c r="O668" s="234">
        <f>ROUND(E668*N668,2)</f>
        <v>0</v>
      </c>
      <c r="P668" s="234">
        <v>0.05</v>
      </c>
      <c r="Q668" s="234">
        <f>ROUND(E668*P668,2)</f>
        <v>9.68</v>
      </c>
      <c r="R668" s="236" t="s">
        <v>1141</v>
      </c>
      <c r="S668" s="236" t="s">
        <v>293</v>
      </c>
      <c r="T668" s="237" t="s">
        <v>294</v>
      </c>
      <c r="U668" s="220">
        <v>0.33</v>
      </c>
      <c r="V668" s="220">
        <f>ROUND(E668*U668,2)</f>
        <v>63.91</v>
      </c>
      <c r="W668" s="220"/>
      <c r="X668" s="220" t="s">
        <v>295</v>
      </c>
      <c r="Y668" s="220" t="s">
        <v>296</v>
      </c>
      <c r="Z668" s="210"/>
      <c r="AA668" s="210"/>
      <c r="AB668" s="210"/>
      <c r="AC668" s="210"/>
      <c r="AD668" s="210"/>
      <c r="AE668" s="210"/>
      <c r="AF668" s="210"/>
      <c r="AG668" s="210" t="s">
        <v>297</v>
      </c>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row>
    <row r="669" spans="1:60" outlineLevel="2" x14ac:dyDescent="0.2">
      <c r="A669" s="217"/>
      <c r="B669" s="218"/>
      <c r="C669" s="253" t="s">
        <v>3663</v>
      </c>
      <c r="D669" s="221"/>
      <c r="E669" s="222"/>
      <c r="F669" s="220"/>
      <c r="G669" s="220"/>
      <c r="H669" s="220"/>
      <c r="I669" s="220"/>
      <c r="J669" s="220"/>
      <c r="K669" s="220"/>
      <c r="L669" s="220"/>
      <c r="M669" s="220"/>
      <c r="N669" s="219"/>
      <c r="O669" s="219"/>
      <c r="P669" s="219"/>
      <c r="Q669" s="219"/>
      <c r="R669" s="220"/>
      <c r="S669" s="220"/>
      <c r="T669" s="220"/>
      <c r="U669" s="220"/>
      <c r="V669" s="220"/>
      <c r="W669" s="220"/>
      <c r="X669" s="220"/>
      <c r="Y669" s="220"/>
      <c r="Z669" s="210"/>
      <c r="AA669" s="210"/>
      <c r="AB669" s="210"/>
      <c r="AC669" s="210"/>
      <c r="AD669" s="210"/>
      <c r="AE669" s="210"/>
      <c r="AF669" s="210"/>
      <c r="AG669" s="210" t="s">
        <v>314</v>
      </c>
      <c r="AH669" s="210">
        <v>0</v>
      </c>
      <c r="AI669" s="210"/>
      <c r="AJ669" s="210"/>
      <c r="AK669" s="210"/>
      <c r="AL669" s="210"/>
      <c r="AM669" s="210"/>
      <c r="AN669" s="210"/>
      <c r="AO669" s="210"/>
      <c r="AP669" s="210"/>
      <c r="AQ669" s="210"/>
      <c r="AR669" s="210"/>
      <c r="AS669" s="210"/>
      <c r="AT669" s="210"/>
      <c r="AU669" s="210"/>
      <c r="AV669" s="210"/>
      <c r="AW669" s="210"/>
      <c r="AX669" s="210"/>
      <c r="AY669" s="210"/>
      <c r="AZ669" s="210"/>
      <c r="BA669" s="210"/>
      <c r="BB669" s="210"/>
      <c r="BC669" s="210"/>
      <c r="BD669" s="210"/>
      <c r="BE669" s="210"/>
      <c r="BF669" s="210"/>
      <c r="BG669" s="210"/>
      <c r="BH669" s="210"/>
    </row>
    <row r="670" spans="1:60" ht="33.75" outlineLevel="3" x14ac:dyDescent="0.2">
      <c r="A670" s="217"/>
      <c r="B670" s="218"/>
      <c r="C670" s="253" t="s">
        <v>3664</v>
      </c>
      <c r="D670" s="221"/>
      <c r="E670" s="222"/>
      <c r="F670" s="220"/>
      <c r="G670" s="220"/>
      <c r="H670" s="220"/>
      <c r="I670" s="220"/>
      <c r="J670" s="220"/>
      <c r="K670" s="220"/>
      <c r="L670" s="220"/>
      <c r="M670" s="220"/>
      <c r="N670" s="219"/>
      <c r="O670" s="219"/>
      <c r="P670" s="219"/>
      <c r="Q670" s="219"/>
      <c r="R670" s="220"/>
      <c r="S670" s="220"/>
      <c r="T670" s="220"/>
      <c r="U670" s="220"/>
      <c r="V670" s="220"/>
      <c r="W670" s="220"/>
      <c r="X670" s="220"/>
      <c r="Y670" s="220"/>
      <c r="Z670" s="210"/>
      <c r="AA670" s="210"/>
      <c r="AB670" s="210"/>
      <c r="AC670" s="210"/>
      <c r="AD670" s="210"/>
      <c r="AE670" s="210"/>
      <c r="AF670" s="210"/>
      <c r="AG670" s="210" t="s">
        <v>314</v>
      </c>
      <c r="AH670" s="210">
        <v>0</v>
      </c>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c r="BE670" s="210"/>
      <c r="BF670" s="210"/>
      <c r="BG670" s="210"/>
      <c r="BH670" s="210"/>
    </row>
    <row r="671" spans="1:60" outlineLevel="3" x14ac:dyDescent="0.2">
      <c r="A671" s="217"/>
      <c r="B671" s="218"/>
      <c r="C671" s="253" t="s">
        <v>3734</v>
      </c>
      <c r="D671" s="221"/>
      <c r="E671" s="222">
        <v>193.66</v>
      </c>
      <c r="F671" s="220"/>
      <c r="G671" s="220"/>
      <c r="H671" s="220"/>
      <c r="I671" s="220"/>
      <c r="J671" s="220"/>
      <c r="K671" s="220"/>
      <c r="L671" s="220"/>
      <c r="M671" s="220"/>
      <c r="N671" s="219"/>
      <c r="O671" s="219"/>
      <c r="P671" s="219"/>
      <c r="Q671" s="219"/>
      <c r="R671" s="220"/>
      <c r="S671" s="220"/>
      <c r="T671" s="220"/>
      <c r="U671" s="220"/>
      <c r="V671" s="220"/>
      <c r="W671" s="220"/>
      <c r="X671" s="220"/>
      <c r="Y671" s="220"/>
      <c r="Z671" s="210"/>
      <c r="AA671" s="210"/>
      <c r="AB671" s="210"/>
      <c r="AC671" s="210"/>
      <c r="AD671" s="210"/>
      <c r="AE671" s="210"/>
      <c r="AF671" s="210"/>
      <c r="AG671" s="210" t="s">
        <v>314</v>
      </c>
      <c r="AH671" s="210">
        <v>0</v>
      </c>
      <c r="AI671" s="210"/>
      <c r="AJ671" s="210"/>
      <c r="AK671" s="210"/>
      <c r="AL671" s="210"/>
      <c r="AM671" s="210"/>
      <c r="AN671" s="210"/>
      <c r="AO671" s="210"/>
      <c r="AP671" s="210"/>
      <c r="AQ671" s="210"/>
      <c r="AR671" s="210"/>
      <c r="AS671" s="210"/>
      <c r="AT671" s="210"/>
      <c r="AU671" s="210"/>
      <c r="AV671" s="210"/>
      <c r="AW671" s="210"/>
      <c r="AX671" s="210"/>
      <c r="AY671" s="210"/>
      <c r="AZ671" s="210"/>
      <c r="BA671" s="210"/>
      <c r="BB671" s="210"/>
      <c r="BC671" s="210"/>
      <c r="BD671" s="210"/>
      <c r="BE671" s="210"/>
      <c r="BF671" s="210"/>
      <c r="BG671" s="210"/>
      <c r="BH671" s="210"/>
    </row>
    <row r="672" spans="1:60" ht="22.5" outlineLevel="1" x14ac:dyDescent="0.2">
      <c r="A672" s="231">
        <v>125</v>
      </c>
      <c r="B672" s="232" t="s">
        <v>1315</v>
      </c>
      <c r="C672" s="250" t="s">
        <v>1316</v>
      </c>
      <c r="D672" s="233" t="s">
        <v>310</v>
      </c>
      <c r="E672" s="234">
        <v>752.31965000000002</v>
      </c>
      <c r="F672" s="235"/>
      <c r="G672" s="236">
        <f>ROUND(E672*F672,2)</f>
        <v>0</v>
      </c>
      <c r="H672" s="235"/>
      <c r="I672" s="236">
        <f>ROUND(E672*H672,2)</f>
        <v>0</v>
      </c>
      <c r="J672" s="235"/>
      <c r="K672" s="236">
        <f>ROUND(E672*J672,2)</f>
        <v>0</v>
      </c>
      <c r="L672" s="236">
        <v>21</v>
      </c>
      <c r="M672" s="236">
        <f>G672*(1+L672/100)</f>
        <v>0</v>
      </c>
      <c r="N672" s="234">
        <v>0</v>
      </c>
      <c r="O672" s="234">
        <f>ROUND(E672*N672,2)</f>
        <v>0</v>
      </c>
      <c r="P672" s="234">
        <v>4.5999999999999999E-2</v>
      </c>
      <c r="Q672" s="234">
        <f>ROUND(E672*P672,2)</f>
        <v>34.61</v>
      </c>
      <c r="R672" s="236" t="s">
        <v>1141</v>
      </c>
      <c r="S672" s="236" t="s">
        <v>293</v>
      </c>
      <c r="T672" s="237" t="s">
        <v>294</v>
      </c>
      <c r="U672" s="220">
        <v>0.26</v>
      </c>
      <c r="V672" s="220">
        <f>ROUND(E672*U672,2)</f>
        <v>195.6</v>
      </c>
      <c r="W672" s="220"/>
      <c r="X672" s="220" t="s">
        <v>295</v>
      </c>
      <c r="Y672" s="220" t="s">
        <v>296</v>
      </c>
      <c r="Z672" s="210"/>
      <c r="AA672" s="210"/>
      <c r="AB672" s="210"/>
      <c r="AC672" s="210"/>
      <c r="AD672" s="210"/>
      <c r="AE672" s="210"/>
      <c r="AF672" s="210"/>
      <c r="AG672" s="210" t="s">
        <v>297</v>
      </c>
      <c r="AH672" s="210"/>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row>
    <row r="673" spans="1:60" outlineLevel="2" x14ac:dyDescent="0.2">
      <c r="A673" s="217"/>
      <c r="B673" s="218"/>
      <c r="C673" s="253" t="s">
        <v>3735</v>
      </c>
      <c r="D673" s="221"/>
      <c r="E673" s="222"/>
      <c r="F673" s="220"/>
      <c r="G673" s="220"/>
      <c r="H673" s="220"/>
      <c r="I673" s="220"/>
      <c r="J673" s="220"/>
      <c r="K673" s="220"/>
      <c r="L673" s="220"/>
      <c r="M673" s="220"/>
      <c r="N673" s="219"/>
      <c r="O673" s="219"/>
      <c r="P673" s="219"/>
      <c r="Q673" s="219"/>
      <c r="R673" s="220"/>
      <c r="S673" s="220"/>
      <c r="T673" s="220"/>
      <c r="U673" s="220"/>
      <c r="V673" s="220"/>
      <c r="W673" s="220"/>
      <c r="X673" s="220"/>
      <c r="Y673" s="220"/>
      <c r="Z673" s="210"/>
      <c r="AA673" s="210"/>
      <c r="AB673" s="210"/>
      <c r="AC673" s="210"/>
      <c r="AD673" s="210"/>
      <c r="AE673" s="210"/>
      <c r="AF673" s="210"/>
      <c r="AG673" s="210" t="s">
        <v>314</v>
      </c>
      <c r="AH673" s="210">
        <v>0</v>
      </c>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row>
    <row r="674" spans="1:60" outlineLevel="3" x14ac:dyDescent="0.2">
      <c r="A674" s="217"/>
      <c r="B674" s="218"/>
      <c r="C674" s="253" t="s">
        <v>3736</v>
      </c>
      <c r="D674" s="221"/>
      <c r="E674" s="222"/>
      <c r="F674" s="220"/>
      <c r="G674" s="220"/>
      <c r="H674" s="220"/>
      <c r="I674" s="220"/>
      <c r="J674" s="220"/>
      <c r="K674" s="220"/>
      <c r="L674" s="220"/>
      <c r="M674" s="220"/>
      <c r="N674" s="219"/>
      <c r="O674" s="219"/>
      <c r="P674" s="219"/>
      <c r="Q674" s="219"/>
      <c r="R674" s="220"/>
      <c r="S674" s="220"/>
      <c r="T674" s="220"/>
      <c r="U674" s="220"/>
      <c r="V674" s="220"/>
      <c r="W674" s="220"/>
      <c r="X674" s="220"/>
      <c r="Y674" s="220"/>
      <c r="Z674" s="210"/>
      <c r="AA674" s="210"/>
      <c r="AB674" s="210"/>
      <c r="AC674" s="210"/>
      <c r="AD674" s="210"/>
      <c r="AE674" s="210"/>
      <c r="AF674" s="210"/>
      <c r="AG674" s="210" t="s">
        <v>314</v>
      </c>
      <c r="AH674" s="210">
        <v>0</v>
      </c>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row>
    <row r="675" spans="1:60" outlineLevel="3" x14ac:dyDescent="0.2">
      <c r="A675" s="217"/>
      <c r="B675" s="218"/>
      <c r="C675" s="253" t="s">
        <v>3737</v>
      </c>
      <c r="D675" s="221"/>
      <c r="E675" s="222"/>
      <c r="F675" s="220"/>
      <c r="G675" s="220"/>
      <c r="H675" s="220"/>
      <c r="I675" s="220"/>
      <c r="J675" s="220"/>
      <c r="K675" s="220"/>
      <c r="L675" s="220"/>
      <c r="M675" s="220"/>
      <c r="N675" s="219"/>
      <c r="O675" s="219"/>
      <c r="P675" s="219"/>
      <c r="Q675" s="219"/>
      <c r="R675" s="220"/>
      <c r="S675" s="220"/>
      <c r="T675" s="220"/>
      <c r="U675" s="220"/>
      <c r="V675" s="220"/>
      <c r="W675" s="220"/>
      <c r="X675" s="220"/>
      <c r="Y675" s="220"/>
      <c r="Z675" s="210"/>
      <c r="AA675" s="210"/>
      <c r="AB675" s="210"/>
      <c r="AC675" s="210"/>
      <c r="AD675" s="210"/>
      <c r="AE675" s="210"/>
      <c r="AF675" s="210"/>
      <c r="AG675" s="210" t="s">
        <v>314</v>
      </c>
      <c r="AH675" s="210">
        <v>0</v>
      </c>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row>
    <row r="676" spans="1:60" outlineLevel="3" x14ac:dyDescent="0.2">
      <c r="A676" s="217"/>
      <c r="B676" s="218"/>
      <c r="C676" s="253" t="s">
        <v>3738</v>
      </c>
      <c r="D676" s="221"/>
      <c r="E676" s="222"/>
      <c r="F676" s="220"/>
      <c r="G676" s="220"/>
      <c r="H676" s="220"/>
      <c r="I676" s="220"/>
      <c r="J676" s="220"/>
      <c r="K676" s="220"/>
      <c r="L676" s="220"/>
      <c r="M676" s="220"/>
      <c r="N676" s="219"/>
      <c r="O676" s="219"/>
      <c r="P676" s="219"/>
      <c r="Q676" s="219"/>
      <c r="R676" s="220"/>
      <c r="S676" s="220"/>
      <c r="T676" s="220"/>
      <c r="U676" s="220"/>
      <c r="V676" s="220"/>
      <c r="W676" s="220"/>
      <c r="X676" s="220"/>
      <c r="Y676" s="220"/>
      <c r="Z676" s="210"/>
      <c r="AA676" s="210"/>
      <c r="AB676" s="210"/>
      <c r="AC676" s="210"/>
      <c r="AD676" s="210"/>
      <c r="AE676" s="210"/>
      <c r="AF676" s="210"/>
      <c r="AG676" s="210" t="s">
        <v>314</v>
      </c>
      <c r="AH676" s="210">
        <v>0</v>
      </c>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row>
    <row r="677" spans="1:60" outlineLevel="3" x14ac:dyDescent="0.2">
      <c r="A677" s="217"/>
      <c r="B677" s="218"/>
      <c r="C677" s="253" t="s">
        <v>3739</v>
      </c>
      <c r="D677" s="221"/>
      <c r="E677" s="222"/>
      <c r="F677" s="220"/>
      <c r="G677" s="220"/>
      <c r="H677" s="220"/>
      <c r="I677" s="220"/>
      <c r="J677" s="220"/>
      <c r="K677" s="220"/>
      <c r="L677" s="220"/>
      <c r="M677" s="220"/>
      <c r="N677" s="219"/>
      <c r="O677" s="219"/>
      <c r="P677" s="219"/>
      <c r="Q677" s="219"/>
      <c r="R677" s="220"/>
      <c r="S677" s="220"/>
      <c r="T677" s="220"/>
      <c r="U677" s="220"/>
      <c r="V677" s="220"/>
      <c r="W677" s="220"/>
      <c r="X677" s="220"/>
      <c r="Y677" s="220"/>
      <c r="Z677" s="210"/>
      <c r="AA677" s="210"/>
      <c r="AB677" s="210"/>
      <c r="AC677" s="210"/>
      <c r="AD677" s="210"/>
      <c r="AE677" s="210"/>
      <c r="AF677" s="210"/>
      <c r="AG677" s="210" t="s">
        <v>314</v>
      </c>
      <c r="AH677" s="210">
        <v>0</v>
      </c>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row>
    <row r="678" spans="1:60" outlineLevel="3" x14ac:dyDescent="0.2">
      <c r="A678" s="217"/>
      <c r="B678" s="218"/>
      <c r="C678" s="253" t="s">
        <v>3740</v>
      </c>
      <c r="D678" s="221"/>
      <c r="E678" s="222"/>
      <c r="F678" s="220"/>
      <c r="G678" s="220"/>
      <c r="H678" s="220"/>
      <c r="I678" s="220"/>
      <c r="J678" s="220"/>
      <c r="K678" s="220"/>
      <c r="L678" s="220"/>
      <c r="M678" s="220"/>
      <c r="N678" s="219"/>
      <c r="O678" s="219"/>
      <c r="P678" s="219"/>
      <c r="Q678" s="219"/>
      <c r="R678" s="220"/>
      <c r="S678" s="220"/>
      <c r="T678" s="220"/>
      <c r="U678" s="220"/>
      <c r="V678" s="220"/>
      <c r="W678" s="220"/>
      <c r="X678" s="220"/>
      <c r="Y678" s="220"/>
      <c r="Z678" s="210"/>
      <c r="AA678" s="210"/>
      <c r="AB678" s="210"/>
      <c r="AC678" s="210"/>
      <c r="AD678" s="210"/>
      <c r="AE678" s="210"/>
      <c r="AF678" s="210"/>
      <c r="AG678" s="210" t="s">
        <v>314</v>
      </c>
      <c r="AH678" s="210">
        <v>0</v>
      </c>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row>
    <row r="679" spans="1:60" outlineLevel="3" x14ac:dyDescent="0.2">
      <c r="A679" s="217"/>
      <c r="B679" s="218"/>
      <c r="C679" s="253" t="s">
        <v>3741</v>
      </c>
      <c r="D679" s="221"/>
      <c r="E679" s="222"/>
      <c r="F679" s="220"/>
      <c r="G679" s="220"/>
      <c r="H679" s="220"/>
      <c r="I679" s="220"/>
      <c r="J679" s="220"/>
      <c r="K679" s="220"/>
      <c r="L679" s="220"/>
      <c r="M679" s="220"/>
      <c r="N679" s="219"/>
      <c r="O679" s="219"/>
      <c r="P679" s="219"/>
      <c r="Q679" s="219"/>
      <c r="R679" s="220"/>
      <c r="S679" s="220"/>
      <c r="T679" s="220"/>
      <c r="U679" s="220"/>
      <c r="V679" s="220"/>
      <c r="W679" s="220"/>
      <c r="X679" s="220"/>
      <c r="Y679" s="220"/>
      <c r="Z679" s="210"/>
      <c r="AA679" s="210"/>
      <c r="AB679" s="210"/>
      <c r="AC679" s="210"/>
      <c r="AD679" s="210"/>
      <c r="AE679" s="210"/>
      <c r="AF679" s="210"/>
      <c r="AG679" s="210" t="s">
        <v>314</v>
      </c>
      <c r="AH679" s="210">
        <v>0</v>
      </c>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row>
    <row r="680" spans="1:60" outlineLevel="3" x14ac:dyDescent="0.2">
      <c r="A680" s="217"/>
      <c r="B680" s="218"/>
      <c r="C680" s="253" t="s">
        <v>3742</v>
      </c>
      <c r="D680" s="221"/>
      <c r="E680" s="222"/>
      <c r="F680" s="220"/>
      <c r="G680" s="220"/>
      <c r="H680" s="220"/>
      <c r="I680" s="220"/>
      <c r="J680" s="220"/>
      <c r="K680" s="220"/>
      <c r="L680" s="220"/>
      <c r="M680" s="220"/>
      <c r="N680" s="219"/>
      <c r="O680" s="219"/>
      <c r="P680" s="219"/>
      <c r="Q680" s="219"/>
      <c r="R680" s="220"/>
      <c r="S680" s="220"/>
      <c r="T680" s="220"/>
      <c r="U680" s="220"/>
      <c r="V680" s="220"/>
      <c r="W680" s="220"/>
      <c r="X680" s="220"/>
      <c r="Y680" s="220"/>
      <c r="Z680" s="210"/>
      <c r="AA680" s="210"/>
      <c r="AB680" s="210"/>
      <c r="AC680" s="210"/>
      <c r="AD680" s="210"/>
      <c r="AE680" s="210"/>
      <c r="AF680" s="210"/>
      <c r="AG680" s="210" t="s">
        <v>314</v>
      </c>
      <c r="AH680" s="210">
        <v>0</v>
      </c>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row>
    <row r="681" spans="1:60" outlineLevel="3" x14ac:dyDescent="0.2">
      <c r="A681" s="217"/>
      <c r="B681" s="218"/>
      <c r="C681" s="253" t="s">
        <v>3743</v>
      </c>
      <c r="D681" s="221"/>
      <c r="E681" s="222"/>
      <c r="F681" s="220"/>
      <c r="G681" s="220"/>
      <c r="H681" s="220"/>
      <c r="I681" s="220"/>
      <c r="J681" s="220"/>
      <c r="K681" s="220"/>
      <c r="L681" s="220"/>
      <c r="M681" s="220"/>
      <c r="N681" s="219"/>
      <c r="O681" s="219"/>
      <c r="P681" s="219"/>
      <c r="Q681" s="219"/>
      <c r="R681" s="220"/>
      <c r="S681" s="220"/>
      <c r="T681" s="220"/>
      <c r="U681" s="220"/>
      <c r="V681" s="220"/>
      <c r="W681" s="220"/>
      <c r="X681" s="220"/>
      <c r="Y681" s="220"/>
      <c r="Z681" s="210"/>
      <c r="AA681" s="210"/>
      <c r="AB681" s="210"/>
      <c r="AC681" s="210"/>
      <c r="AD681" s="210"/>
      <c r="AE681" s="210"/>
      <c r="AF681" s="210"/>
      <c r="AG681" s="210" t="s">
        <v>314</v>
      </c>
      <c r="AH681" s="210">
        <v>0</v>
      </c>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row>
    <row r="682" spans="1:60" outlineLevel="3" x14ac:dyDescent="0.2">
      <c r="A682" s="217"/>
      <c r="B682" s="218"/>
      <c r="C682" s="253" t="s">
        <v>3744</v>
      </c>
      <c r="D682" s="221"/>
      <c r="E682" s="222"/>
      <c r="F682" s="220"/>
      <c r="G682" s="220"/>
      <c r="H682" s="220"/>
      <c r="I682" s="220"/>
      <c r="J682" s="220"/>
      <c r="K682" s="220"/>
      <c r="L682" s="220"/>
      <c r="M682" s="220"/>
      <c r="N682" s="219"/>
      <c r="O682" s="219"/>
      <c r="P682" s="219"/>
      <c r="Q682" s="219"/>
      <c r="R682" s="220"/>
      <c r="S682" s="220"/>
      <c r="T682" s="220"/>
      <c r="U682" s="220"/>
      <c r="V682" s="220"/>
      <c r="W682" s="220"/>
      <c r="X682" s="220"/>
      <c r="Y682" s="220"/>
      <c r="Z682" s="210"/>
      <c r="AA682" s="210"/>
      <c r="AB682" s="210"/>
      <c r="AC682" s="210"/>
      <c r="AD682" s="210"/>
      <c r="AE682" s="210"/>
      <c r="AF682" s="210"/>
      <c r="AG682" s="210" t="s">
        <v>314</v>
      </c>
      <c r="AH682" s="210">
        <v>0</v>
      </c>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row>
    <row r="683" spans="1:60" outlineLevel="3" x14ac:dyDescent="0.2">
      <c r="A683" s="217"/>
      <c r="B683" s="218"/>
      <c r="C683" s="253" t="s">
        <v>3745</v>
      </c>
      <c r="D683" s="221"/>
      <c r="E683" s="222"/>
      <c r="F683" s="220"/>
      <c r="G683" s="220"/>
      <c r="H683" s="220"/>
      <c r="I683" s="220"/>
      <c r="J683" s="220"/>
      <c r="K683" s="220"/>
      <c r="L683" s="220"/>
      <c r="M683" s="220"/>
      <c r="N683" s="219"/>
      <c r="O683" s="219"/>
      <c r="P683" s="219"/>
      <c r="Q683" s="219"/>
      <c r="R683" s="220"/>
      <c r="S683" s="220"/>
      <c r="T683" s="220"/>
      <c r="U683" s="220"/>
      <c r="V683" s="220"/>
      <c r="W683" s="220"/>
      <c r="X683" s="220"/>
      <c r="Y683" s="220"/>
      <c r="Z683" s="210"/>
      <c r="AA683" s="210"/>
      <c r="AB683" s="210"/>
      <c r="AC683" s="210"/>
      <c r="AD683" s="210"/>
      <c r="AE683" s="210"/>
      <c r="AF683" s="210"/>
      <c r="AG683" s="210" t="s">
        <v>314</v>
      </c>
      <c r="AH683" s="210">
        <v>0</v>
      </c>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row>
    <row r="684" spans="1:60" outlineLevel="3" x14ac:dyDescent="0.2">
      <c r="A684" s="217"/>
      <c r="B684" s="218"/>
      <c r="C684" s="253" t="s">
        <v>3746</v>
      </c>
      <c r="D684" s="221"/>
      <c r="E684" s="222"/>
      <c r="F684" s="220"/>
      <c r="G684" s="220"/>
      <c r="H684" s="220"/>
      <c r="I684" s="220"/>
      <c r="J684" s="220"/>
      <c r="K684" s="220"/>
      <c r="L684" s="220"/>
      <c r="M684" s="220"/>
      <c r="N684" s="219"/>
      <c r="O684" s="219"/>
      <c r="P684" s="219"/>
      <c r="Q684" s="219"/>
      <c r="R684" s="220"/>
      <c r="S684" s="220"/>
      <c r="T684" s="220"/>
      <c r="U684" s="220"/>
      <c r="V684" s="220"/>
      <c r="W684" s="220"/>
      <c r="X684" s="220"/>
      <c r="Y684" s="220"/>
      <c r="Z684" s="210"/>
      <c r="AA684" s="210"/>
      <c r="AB684" s="210"/>
      <c r="AC684" s="210"/>
      <c r="AD684" s="210"/>
      <c r="AE684" s="210"/>
      <c r="AF684" s="210"/>
      <c r="AG684" s="210" t="s">
        <v>314</v>
      </c>
      <c r="AH684" s="210">
        <v>0</v>
      </c>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row>
    <row r="685" spans="1:60" outlineLevel="3" x14ac:dyDescent="0.2">
      <c r="A685" s="217"/>
      <c r="B685" s="218"/>
      <c r="C685" s="253" t="s">
        <v>3747</v>
      </c>
      <c r="D685" s="221"/>
      <c r="E685" s="222"/>
      <c r="F685" s="220"/>
      <c r="G685" s="220"/>
      <c r="H685" s="220"/>
      <c r="I685" s="220"/>
      <c r="J685" s="220"/>
      <c r="K685" s="220"/>
      <c r="L685" s="220"/>
      <c r="M685" s="220"/>
      <c r="N685" s="219"/>
      <c r="O685" s="219"/>
      <c r="P685" s="219"/>
      <c r="Q685" s="219"/>
      <c r="R685" s="220"/>
      <c r="S685" s="220"/>
      <c r="T685" s="220"/>
      <c r="U685" s="220"/>
      <c r="V685" s="220"/>
      <c r="W685" s="220"/>
      <c r="X685" s="220"/>
      <c r="Y685" s="220"/>
      <c r="Z685" s="210"/>
      <c r="AA685" s="210"/>
      <c r="AB685" s="210"/>
      <c r="AC685" s="210"/>
      <c r="AD685" s="210"/>
      <c r="AE685" s="210"/>
      <c r="AF685" s="210"/>
      <c r="AG685" s="210" t="s">
        <v>314</v>
      </c>
      <c r="AH685" s="210">
        <v>0</v>
      </c>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row>
    <row r="686" spans="1:60" outlineLevel="3" x14ac:dyDescent="0.2">
      <c r="A686" s="217"/>
      <c r="B686" s="218"/>
      <c r="C686" s="253" t="s">
        <v>3748</v>
      </c>
      <c r="D686" s="221"/>
      <c r="E686" s="222"/>
      <c r="F686" s="220"/>
      <c r="G686" s="220"/>
      <c r="H686" s="220"/>
      <c r="I686" s="220"/>
      <c r="J686" s="220"/>
      <c r="K686" s="220"/>
      <c r="L686" s="220"/>
      <c r="M686" s="220"/>
      <c r="N686" s="219"/>
      <c r="O686" s="219"/>
      <c r="P686" s="219"/>
      <c r="Q686" s="219"/>
      <c r="R686" s="220"/>
      <c r="S686" s="220"/>
      <c r="T686" s="220"/>
      <c r="U686" s="220"/>
      <c r="V686" s="220"/>
      <c r="W686" s="220"/>
      <c r="X686" s="220"/>
      <c r="Y686" s="220"/>
      <c r="Z686" s="210"/>
      <c r="AA686" s="210"/>
      <c r="AB686" s="210"/>
      <c r="AC686" s="210"/>
      <c r="AD686" s="210"/>
      <c r="AE686" s="210"/>
      <c r="AF686" s="210"/>
      <c r="AG686" s="210" t="s">
        <v>314</v>
      </c>
      <c r="AH686" s="210">
        <v>0</v>
      </c>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row>
    <row r="687" spans="1:60" outlineLevel="3" x14ac:dyDescent="0.2">
      <c r="A687" s="217"/>
      <c r="B687" s="218"/>
      <c r="C687" s="253" t="s">
        <v>3749</v>
      </c>
      <c r="D687" s="221"/>
      <c r="E687" s="222"/>
      <c r="F687" s="220"/>
      <c r="G687" s="220"/>
      <c r="H687" s="220"/>
      <c r="I687" s="220"/>
      <c r="J687" s="220"/>
      <c r="K687" s="220"/>
      <c r="L687" s="220"/>
      <c r="M687" s="220"/>
      <c r="N687" s="219"/>
      <c r="O687" s="219"/>
      <c r="P687" s="219"/>
      <c r="Q687" s="219"/>
      <c r="R687" s="220"/>
      <c r="S687" s="220"/>
      <c r="T687" s="220"/>
      <c r="U687" s="220"/>
      <c r="V687" s="220"/>
      <c r="W687" s="220"/>
      <c r="X687" s="220"/>
      <c r="Y687" s="220"/>
      <c r="Z687" s="210"/>
      <c r="AA687" s="210"/>
      <c r="AB687" s="210"/>
      <c r="AC687" s="210"/>
      <c r="AD687" s="210"/>
      <c r="AE687" s="210"/>
      <c r="AF687" s="210"/>
      <c r="AG687" s="210" t="s">
        <v>314</v>
      </c>
      <c r="AH687" s="210">
        <v>0</v>
      </c>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row>
    <row r="688" spans="1:60" outlineLevel="3" x14ac:dyDescent="0.2">
      <c r="A688" s="217"/>
      <c r="B688" s="218"/>
      <c r="C688" s="253" t="s">
        <v>3750</v>
      </c>
      <c r="D688" s="221"/>
      <c r="E688" s="222"/>
      <c r="F688" s="220"/>
      <c r="G688" s="220"/>
      <c r="H688" s="220"/>
      <c r="I688" s="220"/>
      <c r="J688" s="220"/>
      <c r="K688" s="220"/>
      <c r="L688" s="220"/>
      <c r="M688" s="220"/>
      <c r="N688" s="219"/>
      <c r="O688" s="219"/>
      <c r="P688" s="219"/>
      <c r="Q688" s="219"/>
      <c r="R688" s="220"/>
      <c r="S688" s="220"/>
      <c r="T688" s="220"/>
      <c r="U688" s="220"/>
      <c r="V688" s="220"/>
      <c r="W688" s="220"/>
      <c r="X688" s="220"/>
      <c r="Y688" s="220"/>
      <c r="Z688" s="210"/>
      <c r="AA688" s="210"/>
      <c r="AB688" s="210"/>
      <c r="AC688" s="210"/>
      <c r="AD688" s="210"/>
      <c r="AE688" s="210"/>
      <c r="AF688" s="210"/>
      <c r="AG688" s="210" t="s">
        <v>314</v>
      </c>
      <c r="AH688" s="210">
        <v>0</v>
      </c>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row>
    <row r="689" spans="1:60" outlineLevel="3" x14ac:dyDescent="0.2">
      <c r="A689" s="217"/>
      <c r="B689" s="218"/>
      <c r="C689" s="253" t="s">
        <v>3751</v>
      </c>
      <c r="D689" s="221"/>
      <c r="E689" s="222"/>
      <c r="F689" s="220"/>
      <c r="G689" s="220"/>
      <c r="H689" s="220"/>
      <c r="I689" s="220"/>
      <c r="J689" s="220"/>
      <c r="K689" s="220"/>
      <c r="L689" s="220"/>
      <c r="M689" s="220"/>
      <c r="N689" s="219"/>
      <c r="O689" s="219"/>
      <c r="P689" s="219"/>
      <c r="Q689" s="219"/>
      <c r="R689" s="220"/>
      <c r="S689" s="220"/>
      <c r="T689" s="220"/>
      <c r="U689" s="220"/>
      <c r="V689" s="220"/>
      <c r="W689" s="220"/>
      <c r="X689" s="220"/>
      <c r="Y689" s="220"/>
      <c r="Z689" s="210"/>
      <c r="AA689" s="210"/>
      <c r="AB689" s="210"/>
      <c r="AC689" s="210"/>
      <c r="AD689" s="210"/>
      <c r="AE689" s="210"/>
      <c r="AF689" s="210"/>
      <c r="AG689" s="210" t="s">
        <v>314</v>
      </c>
      <c r="AH689" s="210">
        <v>0</v>
      </c>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row>
    <row r="690" spans="1:60" outlineLevel="3" x14ac:dyDescent="0.2">
      <c r="A690" s="217"/>
      <c r="B690" s="218"/>
      <c r="C690" s="253" t="s">
        <v>3752</v>
      </c>
      <c r="D690" s="221"/>
      <c r="E690" s="222"/>
      <c r="F690" s="220"/>
      <c r="G690" s="220"/>
      <c r="H690" s="220"/>
      <c r="I690" s="220"/>
      <c r="J690" s="220"/>
      <c r="K690" s="220"/>
      <c r="L690" s="220"/>
      <c r="M690" s="220"/>
      <c r="N690" s="219"/>
      <c r="O690" s="219"/>
      <c r="P690" s="219"/>
      <c r="Q690" s="219"/>
      <c r="R690" s="220"/>
      <c r="S690" s="220"/>
      <c r="T690" s="220"/>
      <c r="U690" s="220"/>
      <c r="V690" s="220"/>
      <c r="W690" s="220"/>
      <c r="X690" s="220"/>
      <c r="Y690" s="220"/>
      <c r="Z690" s="210"/>
      <c r="AA690" s="210"/>
      <c r="AB690" s="210"/>
      <c r="AC690" s="210"/>
      <c r="AD690" s="210"/>
      <c r="AE690" s="210"/>
      <c r="AF690" s="210"/>
      <c r="AG690" s="210" t="s">
        <v>314</v>
      </c>
      <c r="AH690" s="210">
        <v>0</v>
      </c>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row>
    <row r="691" spans="1:60" outlineLevel="3" x14ac:dyDescent="0.2">
      <c r="A691" s="217"/>
      <c r="B691" s="218"/>
      <c r="C691" s="253" t="s">
        <v>3753</v>
      </c>
      <c r="D691" s="221"/>
      <c r="E691" s="222"/>
      <c r="F691" s="220"/>
      <c r="G691" s="220"/>
      <c r="H691" s="220"/>
      <c r="I691" s="220"/>
      <c r="J691" s="220"/>
      <c r="K691" s="220"/>
      <c r="L691" s="220"/>
      <c r="M691" s="220"/>
      <c r="N691" s="219"/>
      <c r="O691" s="219"/>
      <c r="P691" s="219"/>
      <c r="Q691" s="219"/>
      <c r="R691" s="220"/>
      <c r="S691" s="220"/>
      <c r="T691" s="220"/>
      <c r="U691" s="220"/>
      <c r="V691" s="220"/>
      <c r="W691" s="220"/>
      <c r="X691" s="220"/>
      <c r="Y691" s="220"/>
      <c r="Z691" s="210"/>
      <c r="AA691" s="210"/>
      <c r="AB691" s="210"/>
      <c r="AC691" s="210"/>
      <c r="AD691" s="210"/>
      <c r="AE691" s="210"/>
      <c r="AF691" s="210"/>
      <c r="AG691" s="210" t="s">
        <v>314</v>
      </c>
      <c r="AH691" s="210">
        <v>0</v>
      </c>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row>
    <row r="692" spans="1:60" outlineLevel="3" x14ac:dyDescent="0.2">
      <c r="A692" s="217"/>
      <c r="B692" s="218"/>
      <c r="C692" s="253" t="s">
        <v>3754</v>
      </c>
      <c r="D692" s="221"/>
      <c r="E692" s="222"/>
      <c r="F692" s="220"/>
      <c r="G692" s="220"/>
      <c r="H692" s="220"/>
      <c r="I692" s="220"/>
      <c r="J692" s="220"/>
      <c r="K692" s="220"/>
      <c r="L692" s="220"/>
      <c r="M692" s="220"/>
      <c r="N692" s="219"/>
      <c r="O692" s="219"/>
      <c r="P692" s="219"/>
      <c r="Q692" s="219"/>
      <c r="R692" s="220"/>
      <c r="S692" s="220"/>
      <c r="T692" s="220"/>
      <c r="U692" s="220"/>
      <c r="V692" s="220"/>
      <c r="W692" s="220"/>
      <c r="X692" s="220"/>
      <c r="Y692" s="220"/>
      <c r="Z692" s="210"/>
      <c r="AA692" s="210"/>
      <c r="AB692" s="210"/>
      <c r="AC692" s="210"/>
      <c r="AD692" s="210"/>
      <c r="AE692" s="210"/>
      <c r="AF692" s="210"/>
      <c r="AG692" s="210" t="s">
        <v>314</v>
      </c>
      <c r="AH692" s="210">
        <v>0</v>
      </c>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row>
    <row r="693" spans="1:60" outlineLevel="3" x14ac:dyDescent="0.2">
      <c r="A693" s="217"/>
      <c r="B693" s="218"/>
      <c r="C693" s="253" t="s">
        <v>3755</v>
      </c>
      <c r="D693" s="221"/>
      <c r="E693" s="222"/>
      <c r="F693" s="220"/>
      <c r="G693" s="220"/>
      <c r="H693" s="220"/>
      <c r="I693" s="220"/>
      <c r="J693" s="220"/>
      <c r="K693" s="220"/>
      <c r="L693" s="220"/>
      <c r="M693" s="220"/>
      <c r="N693" s="219"/>
      <c r="O693" s="219"/>
      <c r="P693" s="219"/>
      <c r="Q693" s="219"/>
      <c r="R693" s="220"/>
      <c r="S693" s="220"/>
      <c r="T693" s="220"/>
      <c r="U693" s="220"/>
      <c r="V693" s="220"/>
      <c r="W693" s="220"/>
      <c r="X693" s="220"/>
      <c r="Y693" s="220"/>
      <c r="Z693" s="210"/>
      <c r="AA693" s="210"/>
      <c r="AB693" s="210"/>
      <c r="AC693" s="210"/>
      <c r="AD693" s="210"/>
      <c r="AE693" s="210"/>
      <c r="AF693" s="210"/>
      <c r="AG693" s="210" t="s">
        <v>314</v>
      </c>
      <c r="AH693" s="210">
        <v>0</v>
      </c>
      <c r="AI693" s="210"/>
      <c r="AJ693" s="210"/>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c r="BG693" s="210"/>
      <c r="BH693" s="210"/>
    </row>
    <row r="694" spans="1:60" outlineLevel="3" x14ac:dyDescent="0.2">
      <c r="A694" s="217"/>
      <c r="B694" s="218"/>
      <c r="C694" s="253" t="s">
        <v>3756</v>
      </c>
      <c r="D694" s="221"/>
      <c r="E694" s="222"/>
      <c r="F694" s="220"/>
      <c r="G694" s="220"/>
      <c r="H694" s="220"/>
      <c r="I694" s="220"/>
      <c r="J694" s="220"/>
      <c r="K694" s="220"/>
      <c r="L694" s="220"/>
      <c r="M694" s="220"/>
      <c r="N694" s="219"/>
      <c r="O694" s="219"/>
      <c r="P694" s="219"/>
      <c r="Q694" s="219"/>
      <c r="R694" s="220"/>
      <c r="S694" s="220"/>
      <c r="T694" s="220"/>
      <c r="U694" s="220"/>
      <c r="V694" s="220"/>
      <c r="W694" s="220"/>
      <c r="X694" s="220"/>
      <c r="Y694" s="220"/>
      <c r="Z694" s="210"/>
      <c r="AA694" s="210"/>
      <c r="AB694" s="210"/>
      <c r="AC694" s="210"/>
      <c r="AD694" s="210"/>
      <c r="AE694" s="210"/>
      <c r="AF694" s="210"/>
      <c r="AG694" s="210" t="s">
        <v>314</v>
      </c>
      <c r="AH694" s="210">
        <v>0</v>
      </c>
      <c r="AI694" s="210"/>
      <c r="AJ694" s="210"/>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c r="BG694" s="210"/>
      <c r="BH694" s="210"/>
    </row>
    <row r="695" spans="1:60" outlineLevel="3" x14ac:dyDescent="0.2">
      <c r="A695" s="217"/>
      <c r="B695" s="218"/>
      <c r="C695" s="253" t="s">
        <v>3757</v>
      </c>
      <c r="D695" s="221"/>
      <c r="E695" s="222"/>
      <c r="F695" s="220"/>
      <c r="G695" s="220"/>
      <c r="H695" s="220"/>
      <c r="I695" s="220"/>
      <c r="J695" s="220"/>
      <c r="K695" s="220"/>
      <c r="L695" s="220"/>
      <c r="M695" s="220"/>
      <c r="N695" s="219"/>
      <c r="O695" s="219"/>
      <c r="P695" s="219"/>
      <c r="Q695" s="219"/>
      <c r="R695" s="220"/>
      <c r="S695" s="220"/>
      <c r="T695" s="220"/>
      <c r="U695" s="220"/>
      <c r="V695" s="220"/>
      <c r="W695" s="220"/>
      <c r="X695" s="220"/>
      <c r="Y695" s="220"/>
      <c r="Z695" s="210"/>
      <c r="AA695" s="210"/>
      <c r="AB695" s="210"/>
      <c r="AC695" s="210"/>
      <c r="AD695" s="210"/>
      <c r="AE695" s="210"/>
      <c r="AF695" s="210"/>
      <c r="AG695" s="210" t="s">
        <v>314</v>
      </c>
      <c r="AH695" s="210">
        <v>0</v>
      </c>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row>
    <row r="696" spans="1:60" outlineLevel="3" x14ac:dyDescent="0.2">
      <c r="A696" s="217"/>
      <c r="B696" s="218"/>
      <c r="C696" s="253" t="s">
        <v>3758</v>
      </c>
      <c r="D696" s="221"/>
      <c r="E696" s="222"/>
      <c r="F696" s="220"/>
      <c r="G696" s="220"/>
      <c r="H696" s="220"/>
      <c r="I696" s="220"/>
      <c r="J696" s="220"/>
      <c r="K696" s="220"/>
      <c r="L696" s="220"/>
      <c r="M696" s="220"/>
      <c r="N696" s="219"/>
      <c r="O696" s="219"/>
      <c r="P696" s="219"/>
      <c r="Q696" s="219"/>
      <c r="R696" s="220"/>
      <c r="S696" s="220"/>
      <c r="T696" s="220"/>
      <c r="U696" s="220"/>
      <c r="V696" s="220"/>
      <c r="W696" s="220"/>
      <c r="X696" s="220"/>
      <c r="Y696" s="220"/>
      <c r="Z696" s="210"/>
      <c r="AA696" s="210"/>
      <c r="AB696" s="210"/>
      <c r="AC696" s="210"/>
      <c r="AD696" s="210"/>
      <c r="AE696" s="210"/>
      <c r="AF696" s="210"/>
      <c r="AG696" s="210" t="s">
        <v>314</v>
      </c>
      <c r="AH696" s="210">
        <v>0</v>
      </c>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row>
    <row r="697" spans="1:60" outlineLevel="3" x14ac:dyDescent="0.2">
      <c r="A697" s="217"/>
      <c r="B697" s="218"/>
      <c r="C697" s="253" t="s">
        <v>3759</v>
      </c>
      <c r="D697" s="221"/>
      <c r="E697" s="222"/>
      <c r="F697" s="220"/>
      <c r="G697" s="220"/>
      <c r="H697" s="220"/>
      <c r="I697" s="220"/>
      <c r="J697" s="220"/>
      <c r="K697" s="220"/>
      <c r="L697" s="220"/>
      <c r="M697" s="220"/>
      <c r="N697" s="219"/>
      <c r="O697" s="219"/>
      <c r="P697" s="219"/>
      <c r="Q697" s="219"/>
      <c r="R697" s="220"/>
      <c r="S697" s="220"/>
      <c r="T697" s="220"/>
      <c r="U697" s="220"/>
      <c r="V697" s="220"/>
      <c r="W697" s="220"/>
      <c r="X697" s="220"/>
      <c r="Y697" s="220"/>
      <c r="Z697" s="210"/>
      <c r="AA697" s="210"/>
      <c r="AB697" s="210"/>
      <c r="AC697" s="210"/>
      <c r="AD697" s="210"/>
      <c r="AE697" s="210"/>
      <c r="AF697" s="210"/>
      <c r="AG697" s="210" t="s">
        <v>314</v>
      </c>
      <c r="AH697" s="210">
        <v>0</v>
      </c>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row>
    <row r="698" spans="1:60" outlineLevel="3" x14ac:dyDescent="0.2">
      <c r="A698" s="217"/>
      <c r="B698" s="218"/>
      <c r="C698" s="253" t="s">
        <v>3760</v>
      </c>
      <c r="D698" s="221"/>
      <c r="E698" s="222"/>
      <c r="F698" s="220"/>
      <c r="G698" s="220"/>
      <c r="H698" s="220"/>
      <c r="I698" s="220"/>
      <c r="J698" s="220"/>
      <c r="K698" s="220"/>
      <c r="L698" s="220"/>
      <c r="M698" s="220"/>
      <c r="N698" s="219"/>
      <c r="O698" s="219"/>
      <c r="P698" s="219"/>
      <c r="Q698" s="219"/>
      <c r="R698" s="220"/>
      <c r="S698" s="220"/>
      <c r="T698" s="220"/>
      <c r="U698" s="220"/>
      <c r="V698" s="220"/>
      <c r="W698" s="220"/>
      <c r="X698" s="220"/>
      <c r="Y698" s="220"/>
      <c r="Z698" s="210"/>
      <c r="AA698" s="210"/>
      <c r="AB698" s="210"/>
      <c r="AC698" s="210"/>
      <c r="AD698" s="210"/>
      <c r="AE698" s="210"/>
      <c r="AF698" s="210"/>
      <c r="AG698" s="210" t="s">
        <v>314</v>
      </c>
      <c r="AH698" s="210">
        <v>0</v>
      </c>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row>
    <row r="699" spans="1:60" outlineLevel="3" x14ac:dyDescent="0.2">
      <c r="A699" s="217"/>
      <c r="B699" s="218"/>
      <c r="C699" s="253" t="s">
        <v>3761</v>
      </c>
      <c r="D699" s="221"/>
      <c r="E699" s="222">
        <v>752.32</v>
      </c>
      <c r="F699" s="220"/>
      <c r="G699" s="220"/>
      <c r="H699" s="220"/>
      <c r="I699" s="220"/>
      <c r="J699" s="220"/>
      <c r="K699" s="220"/>
      <c r="L699" s="220"/>
      <c r="M699" s="220"/>
      <c r="N699" s="219"/>
      <c r="O699" s="219"/>
      <c r="P699" s="219"/>
      <c r="Q699" s="219"/>
      <c r="R699" s="220"/>
      <c r="S699" s="220"/>
      <c r="T699" s="220"/>
      <c r="U699" s="220"/>
      <c r="V699" s="220"/>
      <c r="W699" s="220"/>
      <c r="X699" s="220"/>
      <c r="Y699" s="220"/>
      <c r="Z699" s="210"/>
      <c r="AA699" s="210"/>
      <c r="AB699" s="210"/>
      <c r="AC699" s="210"/>
      <c r="AD699" s="210"/>
      <c r="AE699" s="210"/>
      <c r="AF699" s="210"/>
      <c r="AG699" s="210" t="s">
        <v>314</v>
      </c>
      <c r="AH699" s="210">
        <v>0</v>
      </c>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row>
    <row r="700" spans="1:60" ht="22.5" outlineLevel="1" x14ac:dyDescent="0.2">
      <c r="A700" s="231">
        <v>126</v>
      </c>
      <c r="B700" s="232" t="s">
        <v>1358</v>
      </c>
      <c r="C700" s="250" t="s">
        <v>1359</v>
      </c>
      <c r="D700" s="233" t="s">
        <v>310</v>
      </c>
      <c r="E700" s="234">
        <v>162.63900000000001</v>
      </c>
      <c r="F700" s="235"/>
      <c r="G700" s="236">
        <f>ROUND(E700*F700,2)</f>
        <v>0</v>
      </c>
      <c r="H700" s="235"/>
      <c r="I700" s="236">
        <f>ROUND(E700*H700,2)</f>
        <v>0</v>
      </c>
      <c r="J700" s="235"/>
      <c r="K700" s="236">
        <f>ROUND(E700*J700,2)</f>
        <v>0</v>
      </c>
      <c r="L700" s="236">
        <v>21</v>
      </c>
      <c r="M700" s="236">
        <f>G700*(1+L700/100)</f>
        <v>0</v>
      </c>
      <c r="N700" s="234">
        <v>0</v>
      </c>
      <c r="O700" s="234">
        <f>ROUND(E700*N700,2)</f>
        <v>0</v>
      </c>
      <c r="P700" s="234">
        <v>6.8000000000000005E-2</v>
      </c>
      <c r="Q700" s="234">
        <f>ROUND(E700*P700,2)</f>
        <v>11.06</v>
      </c>
      <c r="R700" s="236" t="s">
        <v>1141</v>
      </c>
      <c r="S700" s="236" t="s">
        <v>293</v>
      </c>
      <c r="T700" s="237" t="s">
        <v>294</v>
      </c>
      <c r="U700" s="220">
        <v>0.3</v>
      </c>
      <c r="V700" s="220">
        <f>ROUND(E700*U700,2)</f>
        <v>48.79</v>
      </c>
      <c r="W700" s="220"/>
      <c r="X700" s="220" t="s">
        <v>295</v>
      </c>
      <c r="Y700" s="220" t="s">
        <v>296</v>
      </c>
      <c r="Z700" s="210"/>
      <c r="AA700" s="210"/>
      <c r="AB700" s="210"/>
      <c r="AC700" s="210"/>
      <c r="AD700" s="210"/>
      <c r="AE700" s="210"/>
      <c r="AF700" s="210"/>
      <c r="AG700" s="210" t="s">
        <v>297</v>
      </c>
      <c r="AH700" s="210"/>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row>
    <row r="701" spans="1:60" outlineLevel="2" x14ac:dyDescent="0.2">
      <c r="A701" s="217"/>
      <c r="B701" s="218"/>
      <c r="C701" s="251" t="s">
        <v>1360</v>
      </c>
      <c r="D701" s="239"/>
      <c r="E701" s="239"/>
      <c r="F701" s="239"/>
      <c r="G701" s="239"/>
      <c r="H701" s="220"/>
      <c r="I701" s="220"/>
      <c r="J701" s="220"/>
      <c r="K701" s="220"/>
      <c r="L701" s="220"/>
      <c r="M701" s="220"/>
      <c r="N701" s="219"/>
      <c r="O701" s="219"/>
      <c r="P701" s="219"/>
      <c r="Q701" s="219"/>
      <c r="R701" s="220"/>
      <c r="S701" s="220"/>
      <c r="T701" s="220"/>
      <c r="U701" s="220"/>
      <c r="V701" s="220"/>
      <c r="W701" s="220"/>
      <c r="X701" s="220"/>
      <c r="Y701" s="220"/>
      <c r="Z701" s="210"/>
      <c r="AA701" s="210"/>
      <c r="AB701" s="210"/>
      <c r="AC701" s="210"/>
      <c r="AD701" s="210"/>
      <c r="AE701" s="210"/>
      <c r="AF701" s="210"/>
      <c r="AG701" s="210" t="s">
        <v>299</v>
      </c>
      <c r="AH701" s="210"/>
      <c r="AI701" s="210"/>
      <c r="AJ701" s="210"/>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c r="BG701" s="210"/>
      <c r="BH701" s="210"/>
    </row>
    <row r="702" spans="1:60" outlineLevel="2" x14ac:dyDescent="0.2">
      <c r="A702" s="217"/>
      <c r="B702" s="218"/>
      <c r="C702" s="252" t="s">
        <v>1360</v>
      </c>
      <c r="D702" s="240"/>
      <c r="E702" s="240"/>
      <c r="F702" s="240"/>
      <c r="G702" s="240"/>
      <c r="H702" s="220"/>
      <c r="I702" s="220"/>
      <c r="J702" s="220"/>
      <c r="K702" s="220"/>
      <c r="L702" s="220"/>
      <c r="M702" s="220"/>
      <c r="N702" s="219"/>
      <c r="O702" s="219"/>
      <c r="P702" s="219"/>
      <c r="Q702" s="219"/>
      <c r="R702" s="220"/>
      <c r="S702" s="220"/>
      <c r="T702" s="220"/>
      <c r="U702" s="220"/>
      <c r="V702" s="220"/>
      <c r="W702" s="220"/>
      <c r="X702" s="220"/>
      <c r="Y702" s="220"/>
      <c r="Z702" s="210"/>
      <c r="AA702" s="210"/>
      <c r="AB702" s="210"/>
      <c r="AC702" s="210"/>
      <c r="AD702" s="210"/>
      <c r="AE702" s="210"/>
      <c r="AF702" s="210"/>
      <c r="AG702" s="210" t="s">
        <v>300</v>
      </c>
      <c r="AH702" s="210"/>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row>
    <row r="703" spans="1:60" outlineLevel="3" x14ac:dyDescent="0.2">
      <c r="A703" s="217"/>
      <c r="B703" s="218"/>
      <c r="C703" s="252" t="s">
        <v>1360</v>
      </c>
      <c r="D703" s="240"/>
      <c r="E703" s="240"/>
      <c r="F703" s="240"/>
      <c r="G703" s="240"/>
      <c r="H703" s="220"/>
      <c r="I703" s="220"/>
      <c r="J703" s="220"/>
      <c r="K703" s="220"/>
      <c r="L703" s="220"/>
      <c r="M703" s="220"/>
      <c r="N703" s="219"/>
      <c r="O703" s="219"/>
      <c r="P703" s="219"/>
      <c r="Q703" s="219"/>
      <c r="R703" s="220"/>
      <c r="S703" s="220"/>
      <c r="T703" s="220"/>
      <c r="U703" s="220"/>
      <c r="V703" s="220"/>
      <c r="W703" s="220"/>
      <c r="X703" s="220"/>
      <c r="Y703" s="220"/>
      <c r="Z703" s="210"/>
      <c r="AA703" s="210"/>
      <c r="AB703" s="210"/>
      <c r="AC703" s="210"/>
      <c r="AD703" s="210"/>
      <c r="AE703" s="210"/>
      <c r="AF703" s="210"/>
      <c r="AG703" s="210" t="s">
        <v>300</v>
      </c>
      <c r="AH703" s="210"/>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row>
    <row r="704" spans="1:60" outlineLevel="2" x14ac:dyDescent="0.2">
      <c r="A704" s="217"/>
      <c r="B704" s="218"/>
      <c r="C704" s="253" t="s">
        <v>3762</v>
      </c>
      <c r="D704" s="221"/>
      <c r="E704" s="222"/>
      <c r="F704" s="220"/>
      <c r="G704" s="220"/>
      <c r="H704" s="220"/>
      <c r="I704" s="220"/>
      <c r="J704" s="220"/>
      <c r="K704" s="220"/>
      <c r="L704" s="220"/>
      <c r="M704" s="220"/>
      <c r="N704" s="219"/>
      <c r="O704" s="219"/>
      <c r="P704" s="219"/>
      <c r="Q704" s="219"/>
      <c r="R704" s="220"/>
      <c r="S704" s="220"/>
      <c r="T704" s="220"/>
      <c r="U704" s="220"/>
      <c r="V704" s="220"/>
      <c r="W704" s="220"/>
      <c r="X704" s="220"/>
      <c r="Y704" s="220"/>
      <c r="Z704" s="210"/>
      <c r="AA704" s="210"/>
      <c r="AB704" s="210"/>
      <c r="AC704" s="210"/>
      <c r="AD704" s="210"/>
      <c r="AE704" s="210"/>
      <c r="AF704" s="210"/>
      <c r="AG704" s="210" t="s">
        <v>314</v>
      </c>
      <c r="AH704" s="210">
        <v>0</v>
      </c>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row>
    <row r="705" spans="1:60" outlineLevel="3" x14ac:dyDescent="0.2">
      <c r="A705" s="217"/>
      <c r="B705" s="218"/>
      <c r="C705" s="253" t="s">
        <v>3763</v>
      </c>
      <c r="D705" s="221"/>
      <c r="E705" s="222"/>
      <c r="F705" s="220"/>
      <c r="G705" s="220"/>
      <c r="H705" s="220"/>
      <c r="I705" s="220"/>
      <c r="J705" s="220"/>
      <c r="K705" s="220"/>
      <c r="L705" s="220"/>
      <c r="M705" s="220"/>
      <c r="N705" s="219"/>
      <c r="O705" s="219"/>
      <c r="P705" s="219"/>
      <c r="Q705" s="219"/>
      <c r="R705" s="220"/>
      <c r="S705" s="220"/>
      <c r="T705" s="220"/>
      <c r="U705" s="220"/>
      <c r="V705" s="220"/>
      <c r="W705" s="220"/>
      <c r="X705" s="220"/>
      <c r="Y705" s="220"/>
      <c r="Z705" s="210"/>
      <c r="AA705" s="210"/>
      <c r="AB705" s="210"/>
      <c r="AC705" s="210"/>
      <c r="AD705" s="210"/>
      <c r="AE705" s="210"/>
      <c r="AF705" s="210"/>
      <c r="AG705" s="210" t="s">
        <v>314</v>
      </c>
      <c r="AH705" s="210">
        <v>0</v>
      </c>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row>
    <row r="706" spans="1:60" outlineLevel="3" x14ac:dyDescent="0.2">
      <c r="A706" s="217"/>
      <c r="B706" s="218"/>
      <c r="C706" s="253" t="s">
        <v>3764</v>
      </c>
      <c r="D706" s="221"/>
      <c r="E706" s="222"/>
      <c r="F706" s="220"/>
      <c r="G706" s="220"/>
      <c r="H706" s="220"/>
      <c r="I706" s="220"/>
      <c r="J706" s="220"/>
      <c r="K706" s="220"/>
      <c r="L706" s="220"/>
      <c r="M706" s="220"/>
      <c r="N706" s="219"/>
      <c r="O706" s="219"/>
      <c r="P706" s="219"/>
      <c r="Q706" s="219"/>
      <c r="R706" s="220"/>
      <c r="S706" s="220"/>
      <c r="T706" s="220"/>
      <c r="U706" s="220"/>
      <c r="V706" s="220"/>
      <c r="W706" s="220"/>
      <c r="X706" s="220"/>
      <c r="Y706" s="220"/>
      <c r="Z706" s="210"/>
      <c r="AA706" s="210"/>
      <c r="AB706" s="210"/>
      <c r="AC706" s="210"/>
      <c r="AD706" s="210"/>
      <c r="AE706" s="210"/>
      <c r="AF706" s="210"/>
      <c r="AG706" s="210" t="s">
        <v>314</v>
      </c>
      <c r="AH706" s="210">
        <v>0</v>
      </c>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row>
    <row r="707" spans="1:60" outlineLevel="3" x14ac:dyDescent="0.2">
      <c r="A707" s="217"/>
      <c r="B707" s="218"/>
      <c r="C707" s="253" t="s">
        <v>3765</v>
      </c>
      <c r="D707" s="221"/>
      <c r="E707" s="222"/>
      <c r="F707" s="220"/>
      <c r="G707" s="220"/>
      <c r="H707" s="220"/>
      <c r="I707" s="220"/>
      <c r="J707" s="220"/>
      <c r="K707" s="220"/>
      <c r="L707" s="220"/>
      <c r="M707" s="220"/>
      <c r="N707" s="219"/>
      <c r="O707" s="219"/>
      <c r="P707" s="219"/>
      <c r="Q707" s="219"/>
      <c r="R707" s="220"/>
      <c r="S707" s="220"/>
      <c r="T707" s="220"/>
      <c r="U707" s="220"/>
      <c r="V707" s="220"/>
      <c r="W707" s="220"/>
      <c r="X707" s="220"/>
      <c r="Y707" s="220"/>
      <c r="Z707" s="210"/>
      <c r="AA707" s="210"/>
      <c r="AB707" s="210"/>
      <c r="AC707" s="210"/>
      <c r="AD707" s="210"/>
      <c r="AE707" s="210"/>
      <c r="AF707" s="210"/>
      <c r="AG707" s="210" t="s">
        <v>314</v>
      </c>
      <c r="AH707" s="210">
        <v>0</v>
      </c>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row>
    <row r="708" spans="1:60" outlineLevel="3" x14ac:dyDescent="0.2">
      <c r="A708" s="217"/>
      <c r="B708" s="218"/>
      <c r="C708" s="253" t="s">
        <v>3766</v>
      </c>
      <c r="D708" s="221"/>
      <c r="E708" s="222"/>
      <c r="F708" s="220"/>
      <c r="G708" s="220"/>
      <c r="H708" s="220"/>
      <c r="I708" s="220"/>
      <c r="J708" s="220"/>
      <c r="K708" s="220"/>
      <c r="L708" s="220"/>
      <c r="M708" s="220"/>
      <c r="N708" s="219"/>
      <c r="O708" s="219"/>
      <c r="P708" s="219"/>
      <c r="Q708" s="219"/>
      <c r="R708" s="220"/>
      <c r="S708" s="220"/>
      <c r="T708" s="220"/>
      <c r="U708" s="220"/>
      <c r="V708" s="220"/>
      <c r="W708" s="220"/>
      <c r="X708" s="220"/>
      <c r="Y708" s="220"/>
      <c r="Z708" s="210"/>
      <c r="AA708" s="210"/>
      <c r="AB708" s="210"/>
      <c r="AC708" s="210"/>
      <c r="AD708" s="210"/>
      <c r="AE708" s="210"/>
      <c r="AF708" s="210"/>
      <c r="AG708" s="210" t="s">
        <v>314</v>
      </c>
      <c r="AH708" s="210">
        <v>0</v>
      </c>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row>
    <row r="709" spans="1:60" outlineLevel="3" x14ac:dyDescent="0.2">
      <c r="A709" s="217"/>
      <c r="B709" s="218"/>
      <c r="C709" s="253" t="s">
        <v>3767</v>
      </c>
      <c r="D709" s="221"/>
      <c r="E709" s="222"/>
      <c r="F709" s="220"/>
      <c r="G709" s="220"/>
      <c r="H709" s="220"/>
      <c r="I709" s="220"/>
      <c r="J709" s="220"/>
      <c r="K709" s="220"/>
      <c r="L709" s="220"/>
      <c r="M709" s="220"/>
      <c r="N709" s="219"/>
      <c r="O709" s="219"/>
      <c r="P709" s="219"/>
      <c r="Q709" s="219"/>
      <c r="R709" s="220"/>
      <c r="S709" s="220"/>
      <c r="T709" s="220"/>
      <c r="U709" s="220"/>
      <c r="V709" s="220"/>
      <c r="W709" s="220"/>
      <c r="X709" s="220"/>
      <c r="Y709" s="220"/>
      <c r="Z709" s="210"/>
      <c r="AA709" s="210"/>
      <c r="AB709" s="210"/>
      <c r="AC709" s="210"/>
      <c r="AD709" s="210"/>
      <c r="AE709" s="210"/>
      <c r="AF709" s="210"/>
      <c r="AG709" s="210" t="s">
        <v>314</v>
      </c>
      <c r="AH709" s="210">
        <v>0</v>
      </c>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row>
    <row r="710" spans="1:60" outlineLevel="3" x14ac:dyDescent="0.2">
      <c r="A710" s="217"/>
      <c r="B710" s="218"/>
      <c r="C710" s="253" t="s">
        <v>3768</v>
      </c>
      <c r="D710" s="221"/>
      <c r="E710" s="222"/>
      <c r="F710" s="220"/>
      <c r="G710" s="220"/>
      <c r="H710" s="220"/>
      <c r="I710" s="220"/>
      <c r="J710" s="220"/>
      <c r="K710" s="220"/>
      <c r="L710" s="220"/>
      <c r="M710" s="220"/>
      <c r="N710" s="219"/>
      <c r="O710" s="219"/>
      <c r="P710" s="219"/>
      <c r="Q710" s="219"/>
      <c r="R710" s="220"/>
      <c r="S710" s="220"/>
      <c r="T710" s="220"/>
      <c r="U710" s="220"/>
      <c r="V710" s="220"/>
      <c r="W710" s="220"/>
      <c r="X710" s="220"/>
      <c r="Y710" s="220"/>
      <c r="Z710" s="210"/>
      <c r="AA710" s="210"/>
      <c r="AB710" s="210"/>
      <c r="AC710" s="210"/>
      <c r="AD710" s="210"/>
      <c r="AE710" s="210"/>
      <c r="AF710" s="210"/>
      <c r="AG710" s="210" t="s">
        <v>314</v>
      </c>
      <c r="AH710" s="210">
        <v>0</v>
      </c>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row>
    <row r="711" spans="1:60" outlineLevel="3" x14ac:dyDescent="0.2">
      <c r="A711" s="217"/>
      <c r="B711" s="218"/>
      <c r="C711" s="253" t="s">
        <v>3769</v>
      </c>
      <c r="D711" s="221"/>
      <c r="E711" s="222"/>
      <c r="F711" s="220"/>
      <c r="G711" s="220"/>
      <c r="H711" s="220"/>
      <c r="I711" s="220"/>
      <c r="J711" s="220"/>
      <c r="K711" s="220"/>
      <c r="L711" s="220"/>
      <c r="M711" s="220"/>
      <c r="N711" s="219"/>
      <c r="O711" s="219"/>
      <c r="P711" s="219"/>
      <c r="Q711" s="219"/>
      <c r="R711" s="220"/>
      <c r="S711" s="220"/>
      <c r="T711" s="220"/>
      <c r="U711" s="220"/>
      <c r="V711" s="220"/>
      <c r="W711" s="220"/>
      <c r="X711" s="220"/>
      <c r="Y711" s="220"/>
      <c r="Z711" s="210"/>
      <c r="AA711" s="210"/>
      <c r="AB711" s="210"/>
      <c r="AC711" s="210"/>
      <c r="AD711" s="210"/>
      <c r="AE711" s="210"/>
      <c r="AF711" s="210"/>
      <c r="AG711" s="210" t="s">
        <v>314</v>
      </c>
      <c r="AH711" s="210">
        <v>0</v>
      </c>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row>
    <row r="712" spans="1:60" outlineLevel="3" x14ac:dyDescent="0.2">
      <c r="A712" s="217"/>
      <c r="B712" s="218"/>
      <c r="C712" s="253" t="s">
        <v>3770</v>
      </c>
      <c r="D712" s="221"/>
      <c r="E712" s="222"/>
      <c r="F712" s="220"/>
      <c r="G712" s="220"/>
      <c r="H712" s="220"/>
      <c r="I712" s="220"/>
      <c r="J712" s="220"/>
      <c r="K712" s="220"/>
      <c r="L712" s="220"/>
      <c r="M712" s="220"/>
      <c r="N712" s="219"/>
      <c r="O712" s="219"/>
      <c r="P712" s="219"/>
      <c r="Q712" s="219"/>
      <c r="R712" s="220"/>
      <c r="S712" s="220"/>
      <c r="T712" s="220"/>
      <c r="U712" s="220"/>
      <c r="V712" s="220"/>
      <c r="W712" s="220"/>
      <c r="X712" s="220"/>
      <c r="Y712" s="220"/>
      <c r="Z712" s="210"/>
      <c r="AA712" s="210"/>
      <c r="AB712" s="210"/>
      <c r="AC712" s="210"/>
      <c r="AD712" s="210"/>
      <c r="AE712" s="210"/>
      <c r="AF712" s="210"/>
      <c r="AG712" s="210" t="s">
        <v>314</v>
      </c>
      <c r="AH712" s="210">
        <v>0</v>
      </c>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row>
    <row r="713" spans="1:60" outlineLevel="3" x14ac:dyDescent="0.2">
      <c r="A713" s="217"/>
      <c r="B713" s="218"/>
      <c r="C713" s="253" t="s">
        <v>3771</v>
      </c>
      <c r="D713" s="221"/>
      <c r="E713" s="222"/>
      <c r="F713" s="220"/>
      <c r="G713" s="220"/>
      <c r="H713" s="220"/>
      <c r="I713" s="220"/>
      <c r="J713" s="220"/>
      <c r="K713" s="220"/>
      <c r="L713" s="220"/>
      <c r="M713" s="220"/>
      <c r="N713" s="219"/>
      <c r="O713" s="219"/>
      <c r="P713" s="219"/>
      <c r="Q713" s="219"/>
      <c r="R713" s="220"/>
      <c r="S713" s="220"/>
      <c r="T713" s="220"/>
      <c r="U713" s="220"/>
      <c r="V713" s="220"/>
      <c r="W713" s="220"/>
      <c r="X713" s="220"/>
      <c r="Y713" s="220"/>
      <c r="Z713" s="210"/>
      <c r="AA713" s="210"/>
      <c r="AB713" s="210"/>
      <c r="AC713" s="210"/>
      <c r="AD713" s="210"/>
      <c r="AE713" s="210"/>
      <c r="AF713" s="210"/>
      <c r="AG713" s="210" t="s">
        <v>314</v>
      </c>
      <c r="AH713" s="210">
        <v>0</v>
      </c>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row>
    <row r="714" spans="1:60" outlineLevel="3" x14ac:dyDescent="0.2">
      <c r="A714" s="217"/>
      <c r="B714" s="218"/>
      <c r="C714" s="253" t="s">
        <v>3772</v>
      </c>
      <c r="D714" s="221"/>
      <c r="E714" s="222">
        <v>162.63999999999999</v>
      </c>
      <c r="F714" s="220"/>
      <c r="G714" s="220"/>
      <c r="H714" s="220"/>
      <c r="I714" s="220"/>
      <c r="J714" s="220"/>
      <c r="K714" s="220"/>
      <c r="L714" s="220"/>
      <c r="M714" s="220"/>
      <c r="N714" s="219"/>
      <c r="O714" s="219"/>
      <c r="P714" s="219"/>
      <c r="Q714" s="219"/>
      <c r="R714" s="220"/>
      <c r="S714" s="220"/>
      <c r="T714" s="220"/>
      <c r="U714" s="220"/>
      <c r="V714" s="220"/>
      <c r="W714" s="220"/>
      <c r="X714" s="220"/>
      <c r="Y714" s="220"/>
      <c r="Z714" s="210"/>
      <c r="AA714" s="210"/>
      <c r="AB714" s="210"/>
      <c r="AC714" s="210"/>
      <c r="AD714" s="210"/>
      <c r="AE714" s="210"/>
      <c r="AF714" s="210"/>
      <c r="AG714" s="210" t="s">
        <v>314</v>
      </c>
      <c r="AH714" s="210">
        <v>0</v>
      </c>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row>
    <row r="715" spans="1:60" ht="22.5" outlineLevel="1" x14ac:dyDescent="0.2">
      <c r="A715" s="231">
        <v>127</v>
      </c>
      <c r="B715" s="232" t="s">
        <v>1380</v>
      </c>
      <c r="C715" s="250" t="s">
        <v>1381</v>
      </c>
      <c r="D715" s="233" t="s">
        <v>310</v>
      </c>
      <c r="E715" s="234">
        <v>49.58</v>
      </c>
      <c r="F715" s="235"/>
      <c r="G715" s="236">
        <f>ROUND(E715*F715,2)</f>
        <v>0</v>
      </c>
      <c r="H715" s="235"/>
      <c r="I715" s="236">
        <f>ROUND(E715*H715,2)</f>
        <v>0</v>
      </c>
      <c r="J715" s="235"/>
      <c r="K715" s="236">
        <f>ROUND(E715*J715,2)</f>
        <v>0</v>
      </c>
      <c r="L715" s="236">
        <v>21</v>
      </c>
      <c r="M715" s="236">
        <f>G715*(1+L715/100)</f>
        <v>0</v>
      </c>
      <c r="N715" s="234">
        <v>0</v>
      </c>
      <c r="O715" s="234">
        <f>ROUND(E715*N715,2)</f>
        <v>0</v>
      </c>
      <c r="P715" s="234">
        <v>8.8999999999999996E-2</v>
      </c>
      <c r="Q715" s="234">
        <f>ROUND(E715*P715,2)</f>
        <v>4.41</v>
      </c>
      <c r="R715" s="236" t="s">
        <v>1141</v>
      </c>
      <c r="S715" s="236" t="s">
        <v>293</v>
      </c>
      <c r="T715" s="237" t="s">
        <v>294</v>
      </c>
      <c r="U715" s="220">
        <v>0.39</v>
      </c>
      <c r="V715" s="220">
        <f>ROUND(E715*U715,2)</f>
        <v>19.34</v>
      </c>
      <c r="W715" s="220"/>
      <c r="X715" s="220" t="s">
        <v>295</v>
      </c>
      <c r="Y715" s="220" t="s">
        <v>296</v>
      </c>
      <c r="Z715" s="210"/>
      <c r="AA715" s="210"/>
      <c r="AB715" s="210"/>
      <c r="AC715" s="210"/>
      <c r="AD715" s="210"/>
      <c r="AE715" s="210"/>
      <c r="AF715" s="210"/>
      <c r="AG715" s="210" t="s">
        <v>297</v>
      </c>
      <c r="AH715" s="210"/>
      <c r="AI715" s="210"/>
      <c r="AJ715" s="210"/>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c r="BG715" s="210"/>
      <c r="BH715" s="210"/>
    </row>
    <row r="716" spans="1:60" outlineLevel="2" x14ac:dyDescent="0.2">
      <c r="A716" s="217"/>
      <c r="B716" s="218"/>
      <c r="C716" s="251" t="s">
        <v>1360</v>
      </c>
      <c r="D716" s="239"/>
      <c r="E716" s="239"/>
      <c r="F716" s="239"/>
      <c r="G716" s="239"/>
      <c r="H716" s="220"/>
      <c r="I716" s="220"/>
      <c r="J716" s="220"/>
      <c r="K716" s="220"/>
      <c r="L716" s="220"/>
      <c r="M716" s="220"/>
      <c r="N716" s="219"/>
      <c r="O716" s="219"/>
      <c r="P716" s="219"/>
      <c r="Q716" s="219"/>
      <c r="R716" s="220"/>
      <c r="S716" s="220"/>
      <c r="T716" s="220"/>
      <c r="U716" s="220"/>
      <c r="V716" s="220"/>
      <c r="W716" s="220"/>
      <c r="X716" s="220"/>
      <c r="Y716" s="220"/>
      <c r="Z716" s="210"/>
      <c r="AA716" s="210"/>
      <c r="AB716" s="210"/>
      <c r="AC716" s="210"/>
      <c r="AD716" s="210"/>
      <c r="AE716" s="210"/>
      <c r="AF716" s="210"/>
      <c r="AG716" s="210" t="s">
        <v>299</v>
      </c>
      <c r="AH716" s="210"/>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row>
    <row r="717" spans="1:60" outlineLevel="2" x14ac:dyDescent="0.2">
      <c r="A717" s="217"/>
      <c r="B717" s="218"/>
      <c r="C717" s="252" t="s">
        <v>1360</v>
      </c>
      <c r="D717" s="240"/>
      <c r="E717" s="240"/>
      <c r="F717" s="240"/>
      <c r="G717" s="240"/>
      <c r="H717" s="220"/>
      <c r="I717" s="220"/>
      <c r="J717" s="220"/>
      <c r="K717" s="220"/>
      <c r="L717" s="220"/>
      <c r="M717" s="220"/>
      <c r="N717" s="219"/>
      <c r="O717" s="219"/>
      <c r="P717" s="219"/>
      <c r="Q717" s="219"/>
      <c r="R717" s="220"/>
      <c r="S717" s="220"/>
      <c r="T717" s="220"/>
      <c r="U717" s="220"/>
      <c r="V717" s="220"/>
      <c r="W717" s="220"/>
      <c r="X717" s="220"/>
      <c r="Y717" s="220"/>
      <c r="Z717" s="210"/>
      <c r="AA717" s="210"/>
      <c r="AB717" s="210"/>
      <c r="AC717" s="210"/>
      <c r="AD717" s="210"/>
      <c r="AE717" s="210"/>
      <c r="AF717" s="210"/>
      <c r="AG717" s="210" t="s">
        <v>300</v>
      </c>
      <c r="AH717" s="210"/>
      <c r="AI717" s="210"/>
      <c r="AJ717" s="210"/>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c r="BG717" s="210"/>
      <c r="BH717" s="210"/>
    </row>
    <row r="718" spans="1:60" outlineLevel="3" x14ac:dyDescent="0.2">
      <c r="A718" s="217"/>
      <c r="B718" s="218"/>
      <c r="C718" s="252" t="s">
        <v>1360</v>
      </c>
      <c r="D718" s="240"/>
      <c r="E718" s="240"/>
      <c r="F718" s="240"/>
      <c r="G718" s="240"/>
      <c r="H718" s="220"/>
      <c r="I718" s="220"/>
      <c r="J718" s="220"/>
      <c r="K718" s="220"/>
      <c r="L718" s="220"/>
      <c r="M718" s="220"/>
      <c r="N718" s="219"/>
      <c r="O718" s="219"/>
      <c r="P718" s="219"/>
      <c r="Q718" s="219"/>
      <c r="R718" s="220"/>
      <c r="S718" s="220"/>
      <c r="T718" s="220"/>
      <c r="U718" s="220"/>
      <c r="V718" s="220"/>
      <c r="W718" s="220"/>
      <c r="X718" s="220"/>
      <c r="Y718" s="220"/>
      <c r="Z718" s="210"/>
      <c r="AA718" s="210"/>
      <c r="AB718" s="210"/>
      <c r="AC718" s="210"/>
      <c r="AD718" s="210"/>
      <c r="AE718" s="210"/>
      <c r="AF718" s="210"/>
      <c r="AG718" s="210" t="s">
        <v>300</v>
      </c>
      <c r="AH718" s="210"/>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row>
    <row r="719" spans="1:60" outlineLevel="2" x14ac:dyDescent="0.2">
      <c r="A719" s="217"/>
      <c r="B719" s="218"/>
      <c r="C719" s="253" t="s">
        <v>3773</v>
      </c>
      <c r="D719" s="221"/>
      <c r="E719" s="222"/>
      <c r="F719" s="220"/>
      <c r="G719" s="220"/>
      <c r="H719" s="220"/>
      <c r="I719" s="220"/>
      <c r="J719" s="220"/>
      <c r="K719" s="220"/>
      <c r="L719" s="220"/>
      <c r="M719" s="220"/>
      <c r="N719" s="219"/>
      <c r="O719" s="219"/>
      <c r="P719" s="219"/>
      <c r="Q719" s="219"/>
      <c r="R719" s="220"/>
      <c r="S719" s="220"/>
      <c r="T719" s="220"/>
      <c r="U719" s="220"/>
      <c r="V719" s="220"/>
      <c r="W719" s="220"/>
      <c r="X719" s="220"/>
      <c r="Y719" s="220"/>
      <c r="Z719" s="210"/>
      <c r="AA719" s="210"/>
      <c r="AB719" s="210"/>
      <c r="AC719" s="210"/>
      <c r="AD719" s="210"/>
      <c r="AE719" s="210"/>
      <c r="AF719" s="210"/>
      <c r="AG719" s="210" t="s">
        <v>314</v>
      </c>
      <c r="AH719" s="210">
        <v>0</v>
      </c>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row>
    <row r="720" spans="1:60" outlineLevel="3" x14ac:dyDescent="0.2">
      <c r="A720" s="217"/>
      <c r="B720" s="218"/>
      <c r="C720" s="253" t="s">
        <v>3569</v>
      </c>
      <c r="D720" s="221"/>
      <c r="E720" s="222">
        <v>49.58</v>
      </c>
      <c r="F720" s="220"/>
      <c r="G720" s="220"/>
      <c r="H720" s="220"/>
      <c r="I720" s="220"/>
      <c r="J720" s="220"/>
      <c r="K720" s="220"/>
      <c r="L720" s="220"/>
      <c r="M720" s="220"/>
      <c r="N720" s="219"/>
      <c r="O720" s="219"/>
      <c r="P720" s="219"/>
      <c r="Q720" s="219"/>
      <c r="R720" s="220"/>
      <c r="S720" s="220"/>
      <c r="T720" s="220"/>
      <c r="U720" s="220"/>
      <c r="V720" s="220"/>
      <c r="W720" s="220"/>
      <c r="X720" s="220"/>
      <c r="Y720" s="220"/>
      <c r="Z720" s="210"/>
      <c r="AA720" s="210"/>
      <c r="AB720" s="210"/>
      <c r="AC720" s="210"/>
      <c r="AD720" s="210"/>
      <c r="AE720" s="210"/>
      <c r="AF720" s="210"/>
      <c r="AG720" s="210" t="s">
        <v>314</v>
      </c>
      <c r="AH720" s="210">
        <v>0</v>
      </c>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row>
    <row r="721" spans="1:60" x14ac:dyDescent="0.2">
      <c r="A721" s="224" t="s">
        <v>287</v>
      </c>
      <c r="B721" s="225" t="s">
        <v>192</v>
      </c>
      <c r="C721" s="249" t="s">
        <v>193</v>
      </c>
      <c r="D721" s="226"/>
      <c r="E721" s="227"/>
      <c r="F721" s="228"/>
      <c r="G721" s="228">
        <f>SUMIF(AG722:AG724,"&lt;&gt;NOR",G722:G724)</f>
        <v>0</v>
      </c>
      <c r="H721" s="228"/>
      <c r="I721" s="228">
        <f>SUM(I722:I724)</f>
        <v>0</v>
      </c>
      <c r="J721" s="228"/>
      <c r="K721" s="228">
        <f>SUM(K722:K724)</f>
        <v>0</v>
      </c>
      <c r="L721" s="228"/>
      <c r="M721" s="228">
        <f>SUM(M722:M724)</f>
        <v>0</v>
      </c>
      <c r="N721" s="227"/>
      <c r="O721" s="227">
        <f>SUM(O722:O724)</f>
        <v>0</v>
      </c>
      <c r="P721" s="227"/>
      <c r="Q721" s="227">
        <f>SUM(Q722:Q724)</f>
        <v>0</v>
      </c>
      <c r="R721" s="228"/>
      <c r="S721" s="228"/>
      <c r="T721" s="229"/>
      <c r="U721" s="223"/>
      <c r="V721" s="223">
        <f>SUM(V722:V724)</f>
        <v>187.64</v>
      </c>
      <c r="W721" s="223"/>
      <c r="X721" s="223"/>
      <c r="Y721" s="223"/>
      <c r="AG721" t="s">
        <v>288</v>
      </c>
    </row>
    <row r="722" spans="1:60" ht="22.5" outlineLevel="1" x14ac:dyDescent="0.2">
      <c r="A722" s="231">
        <v>128</v>
      </c>
      <c r="B722" s="232" t="s">
        <v>3774</v>
      </c>
      <c r="C722" s="250" t="s">
        <v>3775</v>
      </c>
      <c r="D722" s="233" t="s">
        <v>439</v>
      </c>
      <c r="E722" s="234">
        <v>199.93581</v>
      </c>
      <c r="F722" s="235"/>
      <c r="G722" s="236">
        <f>ROUND(E722*F722,2)</f>
        <v>0</v>
      </c>
      <c r="H722" s="235"/>
      <c r="I722" s="236">
        <f>ROUND(E722*H722,2)</f>
        <v>0</v>
      </c>
      <c r="J722" s="235"/>
      <c r="K722" s="236">
        <f>ROUND(E722*J722,2)</f>
        <v>0</v>
      </c>
      <c r="L722" s="236">
        <v>21</v>
      </c>
      <c r="M722" s="236">
        <f>G722*(1+L722/100)</f>
        <v>0</v>
      </c>
      <c r="N722" s="234">
        <v>0</v>
      </c>
      <c r="O722" s="234">
        <f>ROUND(E722*N722,2)</f>
        <v>0</v>
      </c>
      <c r="P722" s="234">
        <v>0</v>
      </c>
      <c r="Q722" s="234">
        <f>ROUND(E722*P722,2)</f>
        <v>0</v>
      </c>
      <c r="R722" s="236" t="s">
        <v>583</v>
      </c>
      <c r="S722" s="236" t="s">
        <v>293</v>
      </c>
      <c r="T722" s="237" t="s">
        <v>294</v>
      </c>
      <c r="U722" s="220">
        <v>0.9385</v>
      </c>
      <c r="V722" s="220">
        <f>ROUND(E722*U722,2)</f>
        <v>187.64</v>
      </c>
      <c r="W722" s="220"/>
      <c r="X722" s="220" t="s">
        <v>295</v>
      </c>
      <c r="Y722" s="220" t="s">
        <v>296</v>
      </c>
      <c r="Z722" s="210"/>
      <c r="AA722" s="210"/>
      <c r="AB722" s="210"/>
      <c r="AC722" s="210"/>
      <c r="AD722" s="210"/>
      <c r="AE722" s="210"/>
      <c r="AF722" s="210"/>
      <c r="AG722" s="210" t="s">
        <v>297</v>
      </c>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row>
    <row r="723" spans="1:60" outlineLevel="2" x14ac:dyDescent="0.2">
      <c r="A723" s="217"/>
      <c r="B723" s="218"/>
      <c r="C723" s="251" t="s">
        <v>1403</v>
      </c>
      <c r="D723" s="239"/>
      <c r="E723" s="239"/>
      <c r="F723" s="239"/>
      <c r="G723" s="239"/>
      <c r="H723" s="220"/>
      <c r="I723" s="220"/>
      <c r="J723" s="220"/>
      <c r="K723" s="220"/>
      <c r="L723" s="220"/>
      <c r="M723" s="220"/>
      <c r="N723" s="219"/>
      <c r="O723" s="219"/>
      <c r="P723" s="219"/>
      <c r="Q723" s="219"/>
      <c r="R723" s="220"/>
      <c r="S723" s="220"/>
      <c r="T723" s="220"/>
      <c r="U723" s="220"/>
      <c r="V723" s="220"/>
      <c r="W723" s="220"/>
      <c r="X723" s="220"/>
      <c r="Y723" s="220"/>
      <c r="Z723" s="210"/>
      <c r="AA723" s="210"/>
      <c r="AB723" s="210"/>
      <c r="AC723" s="210"/>
      <c r="AD723" s="210"/>
      <c r="AE723" s="210"/>
      <c r="AF723" s="210"/>
      <c r="AG723" s="210" t="s">
        <v>299</v>
      </c>
      <c r="AH723" s="210"/>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row>
    <row r="724" spans="1:60" outlineLevel="2" x14ac:dyDescent="0.2">
      <c r="A724" s="217"/>
      <c r="B724" s="218"/>
      <c r="C724" s="252" t="s">
        <v>1403</v>
      </c>
      <c r="D724" s="240"/>
      <c r="E724" s="240"/>
      <c r="F724" s="240"/>
      <c r="G724" s="240"/>
      <c r="H724" s="220"/>
      <c r="I724" s="220"/>
      <c r="J724" s="220"/>
      <c r="K724" s="220"/>
      <c r="L724" s="220"/>
      <c r="M724" s="220"/>
      <c r="N724" s="219"/>
      <c r="O724" s="219"/>
      <c r="P724" s="219"/>
      <c r="Q724" s="219"/>
      <c r="R724" s="220"/>
      <c r="S724" s="220"/>
      <c r="T724" s="220"/>
      <c r="U724" s="220"/>
      <c r="V724" s="220"/>
      <c r="W724" s="220"/>
      <c r="X724" s="220"/>
      <c r="Y724" s="220"/>
      <c r="Z724" s="210"/>
      <c r="AA724" s="210"/>
      <c r="AB724" s="210"/>
      <c r="AC724" s="210"/>
      <c r="AD724" s="210"/>
      <c r="AE724" s="210"/>
      <c r="AF724" s="210"/>
      <c r="AG724" s="210" t="s">
        <v>300</v>
      </c>
      <c r="AH724" s="210"/>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row>
    <row r="725" spans="1:60" x14ac:dyDescent="0.2">
      <c r="A725" s="224" t="s">
        <v>287</v>
      </c>
      <c r="B725" s="225" t="s">
        <v>194</v>
      </c>
      <c r="C725" s="249" t="s">
        <v>195</v>
      </c>
      <c r="D725" s="226"/>
      <c r="E725" s="227"/>
      <c r="F725" s="228"/>
      <c r="G725" s="228">
        <f>SUMIF(AG726:AG759,"&lt;&gt;NOR",G726:G759)</f>
        <v>0</v>
      </c>
      <c r="H725" s="228"/>
      <c r="I725" s="228">
        <f>SUM(I726:I759)</f>
        <v>0</v>
      </c>
      <c r="J725" s="228"/>
      <c r="K725" s="228">
        <f>SUM(K726:K759)</f>
        <v>0</v>
      </c>
      <c r="L725" s="228"/>
      <c r="M725" s="228">
        <f>SUM(M726:M759)</f>
        <v>0</v>
      </c>
      <c r="N725" s="227"/>
      <c r="O725" s="227">
        <f>SUM(O726:O759)</f>
        <v>1.58</v>
      </c>
      <c r="P725" s="227"/>
      <c r="Q725" s="227">
        <f>SUM(Q726:Q759)</f>
        <v>0</v>
      </c>
      <c r="R725" s="228"/>
      <c r="S725" s="228"/>
      <c r="T725" s="229"/>
      <c r="U725" s="223"/>
      <c r="V725" s="223">
        <f>SUM(V726:V759)</f>
        <v>83.390000000000015</v>
      </c>
      <c r="W725" s="223"/>
      <c r="X725" s="223"/>
      <c r="Y725" s="223"/>
      <c r="AG725" t="s">
        <v>288</v>
      </c>
    </row>
    <row r="726" spans="1:60" ht="33.75" outlineLevel="1" x14ac:dyDescent="0.2">
      <c r="A726" s="231">
        <v>129</v>
      </c>
      <c r="B726" s="232" t="s">
        <v>1404</v>
      </c>
      <c r="C726" s="250" t="s">
        <v>1405</v>
      </c>
      <c r="D726" s="233" t="s">
        <v>310</v>
      </c>
      <c r="E726" s="234">
        <v>228.5188</v>
      </c>
      <c r="F726" s="235"/>
      <c r="G726" s="236">
        <f>ROUND(E726*F726,2)</f>
        <v>0</v>
      </c>
      <c r="H726" s="235"/>
      <c r="I726" s="236">
        <f>ROUND(E726*H726,2)</f>
        <v>0</v>
      </c>
      <c r="J726" s="235"/>
      <c r="K726" s="236">
        <f>ROUND(E726*J726,2)</f>
        <v>0</v>
      </c>
      <c r="L726" s="236">
        <v>21</v>
      </c>
      <c r="M726" s="236">
        <f>G726*(1+L726/100)</f>
        <v>0</v>
      </c>
      <c r="N726" s="234">
        <v>3.3E-4</v>
      </c>
      <c r="O726" s="234">
        <f>ROUND(E726*N726,2)</f>
        <v>0.08</v>
      </c>
      <c r="P726" s="234">
        <v>0</v>
      </c>
      <c r="Q726" s="234">
        <f>ROUND(E726*P726,2)</f>
        <v>0</v>
      </c>
      <c r="R726" s="236" t="s">
        <v>1406</v>
      </c>
      <c r="S726" s="236" t="s">
        <v>293</v>
      </c>
      <c r="T726" s="237" t="s">
        <v>294</v>
      </c>
      <c r="U726" s="220">
        <v>2.75E-2</v>
      </c>
      <c r="V726" s="220">
        <f>ROUND(E726*U726,2)</f>
        <v>6.28</v>
      </c>
      <c r="W726" s="220"/>
      <c r="X726" s="220" t="s">
        <v>295</v>
      </c>
      <c r="Y726" s="220" t="s">
        <v>296</v>
      </c>
      <c r="Z726" s="210"/>
      <c r="AA726" s="210"/>
      <c r="AB726" s="210"/>
      <c r="AC726" s="210"/>
      <c r="AD726" s="210"/>
      <c r="AE726" s="210"/>
      <c r="AF726" s="210"/>
      <c r="AG726" s="210" t="s">
        <v>1407</v>
      </c>
      <c r="AH726" s="210"/>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row>
    <row r="727" spans="1:60" outlineLevel="2" x14ac:dyDescent="0.2">
      <c r="A727" s="217"/>
      <c r="B727" s="218"/>
      <c r="C727" s="253" t="s">
        <v>3776</v>
      </c>
      <c r="D727" s="221"/>
      <c r="E727" s="222"/>
      <c r="F727" s="220"/>
      <c r="G727" s="220"/>
      <c r="H727" s="220"/>
      <c r="I727" s="220"/>
      <c r="J727" s="220"/>
      <c r="K727" s="220"/>
      <c r="L727" s="220"/>
      <c r="M727" s="220"/>
      <c r="N727" s="219"/>
      <c r="O727" s="219"/>
      <c r="P727" s="219"/>
      <c r="Q727" s="219"/>
      <c r="R727" s="220"/>
      <c r="S727" s="220"/>
      <c r="T727" s="220"/>
      <c r="U727" s="220"/>
      <c r="V727" s="220"/>
      <c r="W727" s="220"/>
      <c r="X727" s="220"/>
      <c r="Y727" s="220"/>
      <c r="Z727" s="210"/>
      <c r="AA727" s="210"/>
      <c r="AB727" s="210"/>
      <c r="AC727" s="210"/>
      <c r="AD727" s="210"/>
      <c r="AE727" s="210"/>
      <c r="AF727" s="210"/>
      <c r="AG727" s="210" t="s">
        <v>314</v>
      </c>
      <c r="AH727" s="210">
        <v>0</v>
      </c>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row>
    <row r="728" spans="1:60" outlineLevel="3" x14ac:dyDescent="0.2">
      <c r="A728" s="217"/>
      <c r="B728" s="218"/>
      <c r="C728" s="253" t="s">
        <v>3777</v>
      </c>
      <c r="D728" s="221"/>
      <c r="E728" s="222">
        <v>228.52</v>
      </c>
      <c r="F728" s="220"/>
      <c r="G728" s="220"/>
      <c r="H728" s="220"/>
      <c r="I728" s="220"/>
      <c r="J728" s="220"/>
      <c r="K728" s="220"/>
      <c r="L728" s="220"/>
      <c r="M728" s="220"/>
      <c r="N728" s="219"/>
      <c r="O728" s="219"/>
      <c r="P728" s="219"/>
      <c r="Q728" s="219"/>
      <c r="R728" s="220"/>
      <c r="S728" s="220"/>
      <c r="T728" s="220"/>
      <c r="U728" s="220"/>
      <c r="V728" s="220"/>
      <c r="W728" s="220"/>
      <c r="X728" s="220"/>
      <c r="Y728" s="220"/>
      <c r="Z728" s="210"/>
      <c r="AA728" s="210"/>
      <c r="AB728" s="210"/>
      <c r="AC728" s="210"/>
      <c r="AD728" s="210"/>
      <c r="AE728" s="210"/>
      <c r="AF728" s="210"/>
      <c r="AG728" s="210" t="s">
        <v>314</v>
      </c>
      <c r="AH728" s="210">
        <v>0</v>
      </c>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row>
    <row r="729" spans="1:60" ht="45" outlineLevel="1" x14ac:dyDescent="0.2">
      <c r="A729" s="231">
        <v>130</v>
      </c>
      <c r="B729" s="232" t="s">
        <v>1411</v>
      </c>
      <c r="C729" s="250" t="s">
        <v>1412</v>
      </c>
      <c r="D729" s="233" t="s">
        <v>310</v>
      </c>
      <c r="E729" s="234">
        <v>30.41</v>
      </c>
      <c r="F729" s="235"/>
      <c r="G729" s="236">
        <f>ROUND(E729*F729,2)</f>
        <v>0</v>
      </c>
      <c r="H729" s="235"/>
      <c r="I729" s="236">
        <f>ROUND(E729*H729,2)</f>
        <v>0</v>
      </c>
      <c r="J729" s="235"/>
      <c r="K729" s="236">
        <f>ROUND(E729*J729,2)</f>
        <v>0</v>
      </c>
      <c r="L729" s="236">
        <v>21</v>
      </c>
      <c r="M729" s="236">
        <f>G729*(1+L729/100)</f>
        <v>0</v>
      </c>
      <c r="N729" s="234">
        <v>5.1999999999999995E-4</v>
      </c>
      <c r="O729" s="234">
        <f>ROUND(E729*N729,2)</f>
        <v>0.02</v>
      </c>
      <c r="P729" s="234">
        <v>0</v>
      </c>
      <c r="Q729" s="234">
        <f>ROUND(E729*P729,2)</f>
        <v>0</v>
      </c>
      <c r="R729" s="236" t="s">
        <v>1406</v>
      </c>
      <c r="S729" s="236" t="s">
        <v>293</v>
      </c>
      <c r="T729" s="237" t="s">
        <v>294</v>
      </c>
      <c r="U729" s="220">
        <v>4.9000000000000002E-2</v>
      </c>
      <c r="V729" s="220">
        <f>ROUND(E729*U729,2)</f>
        <v>1.49</v>
      </c>
      <c r="W729" s="220"/>
      <c r="X729" s="220" t="s">
        <v>295</v>
      </c>
      <c r="Y729" s="220" t="s">
        <v>296</v>
      </c>
      <c r="Z729" s="210"/>
      <c r="AA729" s="210"/>
      <c r="AB729" s="210"/>
      <c r="AC729" s="210"/>
      <c r="AD729" s="210"/>
      <c r="AE729" s="210"/>
      <c r="AF729" s="210"/>
      <c r="AG729" s="210" t="s">
        <v>1407</v>
      </c>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row>
    <row r="730" spans="1:60" outlineLevel="2" x14ac:dyDescent="0.2">
      <c r="A730" s="217"/>
      <c r="B730" s="218"/>
      <c r="C730" s="255" t="s">
        <v>1413</v>
      </c>
      <c r="D730" s="248"/>
      <c r="E730" s="248"/>
      <c r="F730" s="248"/>
      <c r="G730" s="248"/>
      <c r="H730" s="220"/>
      <c r="I730" s="220"/>
      <c r="J730" s="220"/>
      <c r="K730" s="220"/>
      <c r="L730" s="220"/>
      <c r="M730" s="220"/>
      <c r="N730" s="219"/>
      <c r="O730" s="219"/>
      <c r="P730" s="219"/>
      <c r="Q730" s="219"/>
      <c r="R730" s="220"/>
      <c r="S730" s="220"/>
      <c r="T730" s="220"/>
      <c r="U730" s="220"/>
      <c r="V730" s="220"/>
      <c r="W730" s="220"/>
      <c r="X730" s="220"/>
      <c r="Y730" s="220"/>
      <c r="Z730" s="210"/>
      <c r="AA730" s="210"/>
      <c r="AB730" s="210"/>
      <c r="AC730" s="210"/>
      <c r="AD730" s="210"/>
      <c r="AE730" s="210"/>
      <c r="AF730" s="210"/>
      <c r="AG730" s="210" t="s">
        <v>300</v>
      </c>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row>
    <row r="731" spans="1:60" outlineLevel="3" x14ac:dyDescent="0.2">
      <c r="A731" s="217"/>
      <c r="B731" s="218"/>
      <c r="C731" s="252" t="s">
        <v>1413</v>
      </c>
      <c r="D731" s="240"/>
      <c r="E731" s="240"/>
      <c r="F731" s="240"/>
      <c r="G731" s="240"/>
      <c r="H731" s="220"/>
      <c r="I731" s="220"/>
      <c r="J731" s="220"/>
      <c r="K731" s="220"/>
      <c r="L731" s="220"/>
      <c r="M731" s="220"/>
      <c r="N731" s="219"/>
      <c r="O731" s="219"/>
      <c r="P731" s="219"/>
      <c r="Q731" s="219"/>
      <c r="R731" s="220"/>
      <c r="S731" s="220"/>
      <c r="T731" s="220"/>
      <c r="U731" s="220"/>
      <c r="V731" s="220"/>
      <c r="W731" s="220"/>
      <c r="X731" s="220"/>
      <c r="Y731" s="220"/>
      <c r="Z731" s="210"/>
      <c r="AA731" s="210"/>
      <c r="AB731" s="210"/>
      <c r="AC731" s="210"/>
      <c r="AD731" s="210"/>
      <c r="AE731" s="210"/>
      <c r="AF731" s="210"/>
      <c r="AG731" s="210" t="s">
        <v>300</v>
      </c>
      <c r="AH731" s="210"/>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row>
    <row r="732" spans="1:60" outlineLevel="2" x14ac:dyDescent="0.2">
      <c r="A732" s="217"/>
      <c r="B732" s="218"/>
      <c r="C732" s="253" t="s">
        <v>3778</v>
      </c>
      <c r="D732" s="221"/>
      <c r="E732" s="222"/>
      <c r="F732" s="220"/>
      <c r="G732" s="220"/>
      <c r="H732" s="220"/>
      <c r="I732" s="220"/>
      <c r="J732" s="220"/>
      <c r="K732" s="220"/>
      <c r="L732" s="220"/>
      <c r="M732" s="220"/>
      <c r="N732" s="219"/>
      <c r="O732" s="219"/>
      <c r="P732" s="219"/>
      <c r="Q732" s="219"/>
      <c r="R732" s="220"/>
      <c r="S732" s="220"/>
      <c r="T732" s="220"/>
      <c r="U732" s="220"/>
      <c r="V732" s="220"/>
      <c r="W732" s="220"/>
      <c r="X732" s="220"/>
      <c r="Y732" s="220"/>
      <c r="Z732" s="210"/>
      <c r="AA732" s="210"/>
      <c r="AB732" s="210"/>
      <c r="AC732" s="210"/>
      <c r="AD732" s="210"/>
      <c r="AE732" s="210"/>
      <c r="AF732" s="210"/>
      <c r="AG732" s="210" t="s">
        <v>314</v>
      </c>
      <c r="AH732" s="210">
        <v>0</v>
      </c>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row>
    <row r="733" spans="1:60" outlineLevel="3" x14ac:dyDescent="0.2">
      <c r="A733" s="217"/>
      <c r="B733" s="218"/>
      <c r="C733" s="253" t="s">
        <v>3779</v>
      </c>
      <c r="D733" s="221"/>
      <c r="E733" s="222">
        <v>30.41</v>
      </c>
      <c r="F733" s="220"/>
      <c r="G733" s="220"/>
      <c r="H733" s="220"/>
      <c r="I733" s="220"/>
      <c r="J733" s="220"/>
      <c r="K733" s="220"/>
      <c r="L733" s="220"/>
      <c r="M733" s="220"/>
      <c r="N733" s="219"/>
      <c r="O733" s="219"/>
      <c r="P733" s="219"/>
      <c r="Q733" s="219"/>
      <c r="R733" s="220"/>
      <c r="S733" s="220"/>
      <c r="T733" s="220"/>
      <c r="U733" s="220"/>
      <c r="V733" s="220"/>
      <c r="W733" s="220"/>
      <c r="X733" s="220"/>
      <c r="Y733" s="220"/>
      <c r="Z733" s="210"/>
      <c r="AA733" s="210"/>
      <c r="AB733" s="210"/>
      <c r="AC733" s="210"/>
      <c r="AD733" s="210"/>
      <c r="AE733" s="210"/>
      <c r="AF733" s="210"/>
      <c r="AG733" s="210" t="s">
        <v>314</v>
      </c>
      <c r="AH733" s="210">
        <v>0</v>
      </c>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row>
    <row r="734" spans="1:60" ht="22.5" outlineLevel="1" x14ac:dyDescent="0.2">
      <c r="A734" s="231">
        <v>131</v>
      </c>
      <c r="B734" s="232" t="s">
        <v>1422</v>
      </c>
      <c r="C734" s="250" t="s">
        <v>1423</v>
      </c>
      <c r="D734" s="233" t="s">
        <v>310</v>
      </c>
      <c r="E734" s="234">
        <v>228.5188</v>
      </c>
      <c r="F734" s="235"/>
      <c r="G734" s="236">
        <f>ROUND(E734*F734,2)</f>
        <v>0</v>
      </c>
      <c r="H734" s="235"/>
      <c r="I734" s="236">
        <f>ROUND(E734*H734,2)</f>
        <v>0</v>
      </c>
      <c r="J734" s="235"/>
      <c r="K734" s="236">
        <f>ROUND(E734*J734,2)</f>
        <v>0</v>
      </c>
      <c r="L734" s="236">
        <v>21</v>
      </c>
      <c r="M734" s="236">
        <f>G734*(1+L734/100)</f>
        <v>0</v>
      </c>
      <c r="N734" s="234">
        <v>4.0999999999999999E-4</v>
      </c>
      <c r="O734" s="234">
        <f>ROUND(E734*N734,2)</f>
        <v>0.09</v>
      </c>
      <c r="P734" s="234">
        <v>0</v>
      </c>
      <c r="Q734" s="234">
        <f>ROUND(E734*P734,2)</f>
        <v>0</v>
      </c>
      <c r="R734" s="236" t="s">
        <v>1406</v>
      </c>
      <c r="S734" s="236" t="s">
        <v>293</v>
      </c>
      <c r="T734" s="237" t="s">
        <v>294</v>
      </c>
      <c r="U734" s="220">
        <v>0.22991</v>
      </c>
      <c r="V734" s="220">
        <f>ROUND(E734*U734,2)</f>
        <v>52.54</v>
      </c>
      <c r="W734" s="220"/>
      <c r="X734" s="220" t="s">
        <v>295</v>
      </c>
      <c r="Y734" s="220" t="s">
        <v>296</v>
      </c>
      <c r="Z734" s="210"/>
      <c r="AA734" s="210"/>
      <c r="AB734" s="210"/>
      <c r="AC734" s="210"/>
      <c r="AD734" s="210"/>
      <c r="AE734" s="210"/>
      <c r="AF734" s="210"/>
      <c r="AG734" s="210" t="s">
        <v>1407</v>
      </c>
      <c r="AH734" s="210"/>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row>
    <row r="735" spans="1:60" outlineLevel="2" x14ac:dyDescent="0.2">
      <c r="A735" s="217"/>
      <c r="B735" s="218"/>
      <c r="C735" s="253" t="s">
        <v>3780</v>
      </c>
      <c r="D735" s="221"/>
      <c r="E735" s="222"/>
      <c r="F735" s="220"/>
      <c r="G735" s="220"/>
      <c r="H735" s="220"/>
      <c r="I735" s="220"/>
      <c r="J735" s="220"/>
      <c r="K735" s="220"/>
      <c r="L735" s="220"/>
      <c r="M735" s="220"/>
      <c r="N735" s="219"/>
      <c r="O735" s="219"/>
      <c r="P735" s="219"/>
      <c r="Q735" s="219"/>
      <c r="R735" s="220"/>
      <c r="S735" s="220"/>
      <c r="T735" s="220"/>
      <c r="U735" s="220"/>
      <c r="V735" s="220"/>
      <c r="W735" s="220"/>
      <c r="X735" s="220"/>
      <c r="Y735" s="220"/>
      <c r="Z735" s="210"/>
      <c r="AA735" s="210"/>
      <c r="AB735" s="210"/>
      <c r="AC735" s="210"/>
      <c r="AD735" s="210"/>
      <c r="AE735" s="210"/>
      <c r="AF735" s="210"/>
      <c r="AG735" s="210" t="s">
        <v>314</v>
      </c>
      <c r="AH735" s="210">
        <v>0</v>
      </c>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row>
    <row r="736" spans="1:60" outlineLevel="3" x14ac:dyDescent="0.2">
      <c r="A736" s="217"/>
      <c r="B736" s="218"/>
      <c r="C736" s="253" t="s">
        <v>3777</v>
      </c>
      <c r="D736" s="221"/>
      <c r="E736" s="222">
        <v>228.52</v>
      </c>
      <c r="F736" s="220"/>
      <c r="G736" s="220"/>
      <c r="H736" s="220"/>
      <c r="I736" s="220"/>
      <c r="J736" s="220"/>
      <c r="K736" s="220"/>
      <c r="L736" s="220"/>
      <c r="M736" s="220"/>
      <c r="N736" s="219"/>
      <c r="O736" s="219"/>
      <c r="P736" s="219"/>
      <c r="Q736" s="219"/>
      <c r="R736" s="220"/>
      <c r="S736" s="220"/>
      <c r="T736" s="220"/>
      <c r="U736" s="220"/>
      <c r="V736" s="220"/>
      <c r="W736" s="220"/>
      <c r="X736" s="220"/>
      <c r="Y736" s="220"/>
      <c r="Z736" s="210"/>
      <c r="AA736" s="210"/>
      <c r="AB736" s="210"/>
      <c r="AC736" s="210"/>
      <c r="AD736" s="210"/>
      <c r="AE736" s="210"/>
      <c r="AF736" s="210"/>
      <c r="AG736" s="210" t="s">
        <v>314</v>
      </c>
      <c r="AH736" s="210">
        <v>0</v>
      </c>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row>
    <row r="737" spans="1:60" ht="22.5" outlineLevel="1" x14ac:dyDescent="0.2">
      <c r="A737" s="231">
        <v>132</v>
      </c>
      <c r="B737" s="232" t="s">
        <v>1425</v>
      </c>
      <c r="C737" s="250" t="s">
        <v>1426</v>
      </c>
      <c r="D737" s="233" t="s">
        <v>310</v>
      </c>
      <c r="E737" s="234">
        <v>30.41</v>
      </c>
      <c r="F737" s="235"/>
      <c r="G737" s="236">
        <f>ROUND(E737*F737,2)</f>
        <v>0</v>
      </c>
      <c r="H737" s="235"/>
      <c r="I737" s="236">
        <f>ROUND(E737*H737,2)</f>
        <v>0</v>
      </c>
      <c r="J737" s="235"/>
      <c r="K737" s="236">
        <f>ROUND(E737*J737,2)</f>
        <v>0</v>
      </c>
      <c r="L737" s="236">
        <v>21</v>
      </c>
      <c r="M737" s="236">
        <f>G737*(1+L737/100)</f>
        <v>0</v>
      </c>
      <c r="N737" s="234">
        <v>5.8E-4</v>
      </c>
      <c r="O737" s="234">
        <f>ROUND(E737*N737,2)</f>
        <v>0.02</v>
      </c>
      <c r="P737" s="234">
        <v>0</v>
      </c>
      <c r="Q737" s="234">
        <f>ROUND(E737*P737,2)</f>
        <v>0</v>
      </c>
      <c r="R737" s="236" t="s">
        <v>1406</v>
      </c>
      <c r="S737" s="236" t="s">
        <v>293</v>
      </c>
      <c r="T737" s="237" t="s">
        <v>294</v>
      </c>
      <c r="U737" s="220">
        <v>0.26600000000000001</v>
      </c>
      <c r="V737" s="220">
        <f>ROUND(E737*U737,2)</f>
        <v>8.09</v>
      </c>
      <c r="W737" s="220"/>
      <c r="X737" s="220" t="s">
        <v>295</v>
      </c>
      <c r="Y737" s="220" t="s">
        <v>296</v>
      </c>
      <c r="Z737" s="210"/>
      <c r="AA737" s="210"/>
      <c r="AB737" s="210"/>
      <c r="AC737" s="210"/>
      <c r="AD737" s="210"/>
      <c r="AE737" s="210"/>
      <c r="AF737" s="210"/>
      <c r="AG737" s="210" t="s">
        <v>1407</v>
      </c>
      <c r="AH737" s="210"/>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row>
    <row r="738" spans="1:60" outlineLevel="2" x14ac:dyDescent="0.2">
      <c r="A738" s="217"/>
      <c r="B738" s="218"/>
      <c r="C738" s="253" t="s">
        <v>3781</v>
      </c>
      <c r="D738" s="221"/>
      <c r="E738" s="222"/>
      <c r="F738" s="220"/>
      <c r="G738" s="220"/>
      <c r="H738" s="220"/>
      <c r="I738" s="220"/>
      <c r="J738" s="220"/>
      <c r="K738" s="220"/>
      <c r="L738" s="220"/>
      <c r="M738" s="220"/>
      <c r="N738" s="219"/>
      <c r="O738" s="219"/>
      <c r="P738" s="219"/>
      <c r="Q738" s="219"/>
      <c r="R738" s="220"/>
      <c r="S738" s="220"/>
      <c r="T738" s="220"/>
      <c r="U738" s="220"/>
      <c r="V738" s="220"/>
      <c r="W738" s="220"/>
      <c r="X738" s="220"/>
      <c r="Y738" s="220"/>
      <c r="Z738" s="210"/>
      <c r="AA738" s="210"/>
      <c r="AB738" s="210"/>
      <c r="AC738" s="210"/>
      <c r="AD738" s="210"/>
      <c r="AE738" s="210"/>
      <c r="AF738" s="210"/>
      <c r="AG738" s="210" t="s">
        <v>314</v>
      </c>
      <c r="AH738" s="210">
        <v>0</v>
      </c>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row>
    <row r="739" spans="1:60" outlineLevel="3" x14ac:dyDescent="0.2">
      <c r="A739" s="217"/>
      <c r="B739" s="218"/>
      <c r="C739" s="253" t="s">
        <v>3779</v>
      </c>
      <c r="D739" s="221"/>
      <c r="E739" s="222">
        <v>30.41</v>
      </c>
      <c r="F739" s="220"/>
      <c r="G739" s="220"/>
      <c r="H739" s="220"/>
      <c r="I739" s="220"/>
      <c r="J739" s="220"/>
      <c r="K739" s="220"/>
      <c r="L739" s="220"/>
      <c r="M739" s="220"/>
      <c r="N739" s="219"/>
      <c r="O739" s="219"/>
      <c r="P739" s="219"/>
      <c r="Q739" s="219"/>
      <c r="R739" s="220"/>
      <c r="S739" s="220"/>
      <c r="T739" s="220"/>
      <c r="U739" s="220"/>
      <c r="V739" s="220"/>
      <c r="W739" s="220"/>
      <c r="X739" s="220"/>
      <c r="Y739" s="220"/>
      <c r="Z739" s="210"/>
      <c r="AA739" s="210"/>
      <c r="AB739" s="210"/>
      <c r="AC739" s="210"/>
      <c r="AD739" s="210"/>
      <c r="AE739" s="210"/>
      <c r="AF739" s="210"/>
      <c r="AG739" s="210" t="s">
        <v>314</v>
      </c>
      <c r="AH739" s="210">
        <v>0</v>
      </c>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row>
    <row r="740" spans="1:60" outlineLevel="1" x14ac:dyDescent="0.2">
      <c r="A740" s="231">
        <v>133</v>
      </c>
      <c r="B740" s="232" t="s">
        <v>1415</v>
      </c>
      <c r="C740" s="250" t="s">
        <v>1416</v>
      </c>
      <c r="D740" s="233" t="s">
        <v>310</v>
      </c>
      <c r="E740" s="234">
        <v>24.327999999999999</v>
      </c>
      <c r="F740" s="235"/>
      <c r="G740" s="236">
        <f>ROUND(E740*F740,2)</f>
        <v>0</v>
      </c>
      <c r="H740" s="235"/>
      <c r="I740" s="236">
        <f>ROUND(E740*H740,2)</f>
        <v>0</v>
      </c>
      <c r="J740" s="235"/>
      <c r="K740" s="236">
        <f>ROUND(E740*J740,2)</f>
        <v>0</v>
      </c>
      <c r="L740" s="236">
        <v>21</v>
      </c>
      <c r="M740" s="236">
        <f>G740*(1+L740/100)</f>
        <v>0</v>
      </c>
      <c r="N740" s="234">
        <v>3.2000000000000003E-4</v>
      </c>
      <c r="O740" s="234">
        <f>ROUND(E740*N740,2)</f>
        <v>0.01</v>
      </c>
      <c r="P740" s="234">
        <v>0</v>
      </c>
      <c r="Q740" s="234">
        <f>ROUND(E740*P740,2)</f>
        <v>0</v>
      </c>
      <c r="R740" s="236" t="s">
        <v>1406</v>
      </c>
      <c r="S740" s="236" t="s">
        <v>293</v>
      </c>
      <c r="T740" s="237" t="s">
        <v>294</v>
      </c>
      <c r="U740" s="220">
        <v>0.11</v>
      </c>
      <c r="V740" s="220">
        <f>ROUND(E740*U740,2)</f>
        <v>2.68</v>
      </c>
      <c r="W740" s="220"/>
      <c r="X740" s="220" t="s">
        <v>295</v>
      </c>
      <c r="Y740" s="220" t="s">
        <v>296</v>
      </c>
      <c r="Z740" s="210"/>
      <c r="AA740" s="210"/>
      <c r="AB740" s="210"/>
      <c r="AC740" s="210"/>
      <c r="AD740" s="210"/>
      <c r="AE740" s="210"/>
      <c r="AF740" s="210"/>
      <c r="AG740" s="210" t="s">
        <v>1407</v>
      </c>
      <c r="AH740" s="210"/>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row>
    <row r="741" spans="1:60" outlineLevel="2" x14ac:dyDescent="0.2">
      <c r="A741" s="217"/>
      <c r="B741" s="218"/>
      <c r="C741" s="253" t="s">
        <v>3782</v>
      </c>
      <c r="D741" s="221"/>
      <c r="E741" s="222"/>
      <c r="F741" s="220"/>
      <c r="G741" s="220"/>
      <c r="H741" s="220"/>
      <c r="I741" s="220"/>
      <c r="J741" s="220"/>
      <c r="K741" s="220"/>
      <c r="L741" s="220"/>
      <c r="M741" s="220"/>
      <c r="N741" s="219"/>
      <c r="O741" s="219"/>
      <c r="P741" s="219"/>
      <c r="Q741" s="219"/>
      <c r="R741" s="220"/>
      <c r="S741" s="220"/>
      <c r="T741" s="220"/>
      <c r="U741" s="220"/>
      <c r="V741" s="220"/>
      <c r="W741" s="220"/>
      <c r="X741" s="220"/>
      <c r="Y741" s="220"/>
      <c r="Z741" s="210"/>
      <c r="AA741" s="210"/>
      <c r="AB741" s="210"/>
      <c r="AC741" s="210"/>
      <c r="AD741" s="210"/>
      <c r="AE741" s="210"/>
      <c r="AF741" s="210"/>
      <c r="AG741" s="210" t="s">
        <v>314</v>
      </c>
      <c r="AH741" s="210">
        <v>0</v>
      </c>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row>
    <row r="742" spans="1:60" outlineLevel="3" x14ac:dyDescent="0.2">
      <c r="A742" s="217"/>
      <c r="B742" s="218"/>
      <c r="C742" s="253" t="s">
        <v>3783</v>
      </c>
      <c r="D742" s="221"/>
      <c r="E742" s="222">
        <v>24.33</v>
      </c>
      <c r="F742" s="220"/>
      <c r="G742" s="220"/>
      <c r="H742" s="220"/>
      <c r="I742" s="220"/>
      <c r="J742" s="220"/>
      <c r="K742" s="220"/>
      <c r="L742" s="220"/>
      <c r="M742" s="220"/>
      <c r="N742" s="219"/>
      <c r="O742" s="219"/>
      <c r="P742" s="219"/>
      <c r="Q742" s="219"/>
      <c r="R742" s="220"/>
      <c r="S742" s="220"/>
      <c r="T742" s="220"/>
      <c r="U742" s="220"/>
      <c r="V742" s="220"/>
      <c r="W742" s="220"/>
      <c r="X742" s="220"/>
      <c r="Y742" s="220"/>
      <c r="Z742" s="210"/>
      <c r="AA742" s="210"/>
      <c r="AB742" s="210"/>
      <c r="AC742" s="210"/>
      <c r="AD742" s="210"/>
      <c r="AE742" s="210"/>
      <c r="AF742" s="210"/>
      <c r="AG742" s="210" t="s">
        <v>314</v>
      </c>
      <c r="AH742" s="210">
        <v>0</v>
      </c>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row>
    <row r="743" spans="1:60" ht="33.75" outlineLevel="1" x14ac:dyDescent="0.2">
      <c r="A743" s="231">
        <v>134</v>
      </c>
      <c r="B743" s="232" t="s">
        <v>1420</v>
      </c>
      <c r="C743" s="250" t="s">
        <v>1421</v>
      </c>
      <c r="D743" s="233" t="s">
        <v>310</v>
      </c>
      <c r="E743" s="234">
        <v>24.327999999999999</v>
      </c>
      <c r="F743" s="235"/>
      <c r="G743" s="236">
        <f>ROUND(E743*F743,2)</f>
        <v>0</v>
      </c>
      <c r="H743" s="235"/>
      <c r="I743" s="236">
        <f>ROUND(E743*H743,2)</f>
        <v>0</v>
      </c>
      <c r="J743" s="235"/>
      <c r="K743" s="236">
        <f>ROUND(E743*J743,2)</f>
        <v>0</v>
      </c>
      <c r="L743" s="236">
        <v>21</v>
      </c>
      <c r="M743" s="236">
        <f>G743*(1+L743/100)</f>
        <v>0</v>
      </c>
      <c r="N743" s="234">
        <v>1.7000000000000001E-4</v>
      </c>
      <c r="O743" s="234">
        <f>ROUND(E743*N743,2)</f>
        <v>0</v>
      </c>
      <c r="P743" s="234">
        <v>0</v>
      </c>
      <c r="Q743" s="234">
        <f>ROUND(E743*P743,2)</f>
        <v>0</v>
      </c>
      <c r="R743" s="236" t="s">
        <v>1406</v>
      </c>
      <c r="S743" s="236" t="s">
        <v>293</v>
      </c>
      <c r="T743" s="237" t="s">
        <v>294</v>
      </c>
      <c r="U743" s="220">
        <v>0.16</v>
      </c>
      <c r="V743" s="220">
        <f>ROUND(E743*U743,2)</f>
        <v>3.89</v>
      </c>
      <c r="W743" s="220"/>
      <c r="X743" s="220" t="s">
        <v>295</v>
      </c>
      <c r="Y743" s="220" t="s">
        <v>296</v>
      </c>
      <c r="Z743" s="210"/>
      <c r="AA743" s="210"/>
      <c r="AB743" s="210"/>
      <c r="AC743" s="210"/>
      <c r="AD743" s="210"/>
      <c r="AE743" s="210"/>
      <c r="AF743" s="210"/>
      <c r="AG743" s="210" t="s">
        <v>1407</v>
      </c>
      <c r="AH743" s="210"/>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row>
    <row r="744" spans="1:60" outlineLevel="2" x14ac:dyDescent="0.2">
      <c r="A744" s="217"/>
      <c r="B744" s="218"/>
      <c r="C744" s="253" t="s">
        <v>3782</v>
      </c>
      <c r="D744" s="221"/>
      <c r="E744" s="222"/>
      <c r="F744" s="220"/>
      <c r="G744" s="220"/>
      <c r="H744" s="220"/>
      <c r="I744" s="220"/>
      <c r="J744" s="220"/>
      <c r="K744" s="220"/>
      <c r="L744" s="220"/>
      <c r="M744" s="220"/>
      <c r="N744" s="219"/>
      <c r="O744" s="219"/>
      <c r="P744" s="219"/>
      <c r="Q744" s="219"/>
      <c r="R744" s="220"/>
      <c r="S744" s="220"/>
      <c r="T744" s="220"/>
      <c r="U744" s="220"/>
      <c r="V744" s="220"/>
      <c r="W744" s="220"/>
      <c r="X744" s="220"/>
      <c r="Y744" s="220"/>
      <c r="Z744" s="210"/>
      <c r="AA744" s="210"/>
      <c r="AB744" s="210"/>
      <c r="AC744" s="210"/>
      <c r="AD744" s="210"/>
      <c r="AE744" s="210"/>
      <c r="AF744" s="210"/>
      <c r="AG744" s="210" t="s">
        <v>314</v>
      </c>
      <c r="AH744" s="210">
        <v>0</v>
      </c>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row>
    <row r="745" spans="1:60" outlineLevel="3" x14ac:dyDescent="0.2">
      <c r="A745" s="217"/>
      <c r="B745" s="218"/>
      <c r="C745" s="253" t="s">
        <v>3783</v>
      </c>
      <c r="D745" s="221"/>
      <c r="E745" s="222">
        <v>24.33</v>
      </c>
      <c r="F745" s="220"/>
      <c r="G745" s="220"/>
      <c r="H745" s="220"/>
      <c r="I745" s="220"/>
      <c r="J745" s="220"/>
      <c r="K745" s="220"/>
      <c r="L745" s="220"/>
      <c r="M745" s="220"/>
      <c r="N745" s="219"/>
      <c r="O745" s="219"/>
      <c r="P745" s="219"/>
      <c r="Q745" s="219"/>
      <c r="R745" s="220"/>
      <c r="S745" s="220"/>
      <c r="T745" s="220"/>
      <c r="U745" s="220"/>
      <c r="V745" s="220"/>
      <c r="W745" s="220"/>
      <c r="X745" s="220"/>
      <c r="Y745" s="220"/>
      <c r="Z745" s="210"/>
      <c r="AA745" s="210"/>
      <c r="AB745" s="210"/>
      <c r="AC745" s="210"/>
      <c r="AD745" s="210"/>
      <c r="AE745" s="210"/>
      <c r="AF745" s="210"/>
      <c r="AG745" s="210" t="s">
        <v>314</v>
      </c>
      <c r="AH745" s="210">
        <v>0</v>
      </c>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row>
    <row r="746" spans="1:60" ht="22.5" outlineLevel="1" x14ac:dyDescent="0.2">
      <c r="A746" s="231">
        <v>135</v>
      </c>
      <c r="B746" s="232" t="s">
        <v>3784</v>
      </c>
      <c r="C746" s="250" t="s">
        <v>3785</v>
      </c>
      <c r="D746" s="233" t="s">
        <v>310</v>
      </c>
      <c r="E746" s="234">
        <v>24.776</v>
      </c>
      <c r="F746" s="235"/>
      <c r="G746" s="236">
        <f>ROUND(E746*F746,2)</f>
        <v>0</v>
      </c>
      <c r="H746" s="235"/>
      <c r="I746" s="236">
        <f>ROUND(E746*H746,2)</f>
        <v>0</v>
      </c>
      <c r="J746" s="235"/>
      <c r="K746" s="236">
        <f>ROUND(E746*J746,2)</f>
        <v>0</v>
      </c>
      <c r="L746" s="236">
        <v>21</v>
      </c>
      <c r="M746" s="236">
        <f>G746*(1+L746/100)</f>
        <v>0</v>
      </c>
      <c r="N746" s="234">
        <v>7.1000000000000002E-4</v>
      </c>
      <c r="O746" s="234">
        <f>ROUND(E746*N746,2)</f>
        <v>0.02</v>
      </c>
      <c r="P746" s="234">
        <v>0</v>
      </c>
      <c r="Q746" s="234">
        <f>ROUND(E746*P746,2)</f>
        <v>0</v>
      </c>
      <c r="R746" s="236" t="s">
        <v>1406</v>
      </c>
      <c r="S746" s="236" t="s">
        <v>2132</v>
      </c>
      <c r="T746" s="237" t="s">
        <v>294</v>
      </c>
      <c r="U746" s="220">
        <v>0.34</v>
      </c>
      <c r="V746" s="220">
        <f>ROUND(E746*U746,2)</f>
        <v>8.42</v>
      </c>
      <c r="W746" s="220"/>
      <c r="X746" s="220" t="s">
        <v>295</v>
      </c>
      <c r="Y746" s="220" t="s">
        <v>296</v>
      </c>
      <c r="Z746" s="210"/>
      <c r="AA746" s="210"/>
      <c r="AB746" s="210"/>
      <c r="AC746" s="210"/>
      <c r="AD746" s="210"/>
      <c r="AE746" s="210"/>
      <c r="AF746" s="210"/>
      <c r="AG746" s="210" t="s">
        <v>1407</v>
      </c>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row>
    <row r="747" spans="1:60" outlineLevel="2" x14ac:dyDescent="0.2">
      <c r="A747" s="217"/>
      <c r="B747" s="218"/>
      <c r="C747" s="251" t="s">
        <v>3786</v>
      </c>
      <c r="D747" s="239"/>
      <c r="E747" s="239"/>
      <c r="F747" s="239"/>
      <c r="G747" s="239"/>
      <c r="H747" s="220"/>
      <c r="I747" s="220"/>
      <c r="J747" s="220"/>
      <c r="K747" s="220"/>
      <c r="L747" s="220"/>
      <c r="M747" s="220"/>
      <c r="N747" s="219"/>
      <c r="O747" s="219"/>
      <c r="P747" s="219"/>
      <c r="Q747" s="219"/>
      <c r="R747" s="220"/>
      <c r="S747" s="220"/>
      <c r="T747" s="220"/>
      <c r="U747" s="220"/>
      <c r="V747" s="220"/>
      <c r="W747" s="220"/>
      <c r="X747" s="220"/>
      <c r="Y747" s="220"/>
      <c r="Z747" s="210"/>
      <c r="AA747" s="210"/>
      <c r="AB747" s="210"/>
      <c r="AC747" s="210"/>
      <c r="AD747" s="210"/>
      <c r="AE747" s="210"/>
      <c r="AF747" s="210"/>
      <c r="AG747" s="210" t="s">
        <v>299</v>
      </c>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row>
    <row r="748" spans="1:60" outlineLevel="2" x14ac:dyDescent="0.2">
      <c r="A748" s="217"/>
      <c r="B748" s="218"/>
      <c r="C748" s="252" t="s">
        <v>3786</v>
      </c>
      <c r="D748" s="240"/>
      <c r="E748" s="240"/>
      <c r="F748" s="240"/>
      <c r="G748" s="240"/>
      <c r="H748" s="220"/>
      <c r="I748" s="220"/>
      <c r="J748" s="220"/>
      <c r="K748" s="220"/>
      <c r="L748" s="220"/>
      <c r="M748" s="220"/>
      <c r="N748" s="219"/>
      <c r="O748" s="219"/>
      <c r="P748" s="219"/>
      <c r="Q748" s="219"/>
      <c r="R748" s="220"/>
      <c r="S748" s="220"/>
      <c r="T748" s="220"/>
      <c r="U748" s="220"/>
      <c r="V748" s="220"/>
      <c r="W748" s="220"/>
      <c r="X748" s="220"/>
      <c r="Y748" s="220"/>
      <c r="Z748" s="210"/>
      <c r="AA748" s="210"/>
      <c r="AB748" s="210"/>
      <c r="AC748" s="210"/>
      <c r="AD748" s="210"/>
      <c r="AE748" s="210"/>
      <c r="AF748" s="210"/>
      <c r="AG748" s="210" t="s">
        <v>300</v>
      </c>
      <c r="AH748" s="210"/>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row>
    <row r="749" spans="1:60" outlineLevel="3" x14ac:dyDescent="0.2">
      <c r="A749" s="217"/>
      <c r="B749" s="218"/>
      <c r="C749" s="252" t="s">
        <v>3786</v>
      </c>
      <c r="D749" s="240"/>
      <c r="E749" s="240"/>
      <c r="F749" s="240"/>
      <c r="G749" s="240"/>
      <c r="H749" s="220"/>
      <c r="I749" s="220"/>
      <c r="J749" s="220"/>
      <c r="K749" s="220"/>
      <c r="L749" s="220"/>
      <c r="M749" s="220"/>
      <c r="N749" s="219"/>
      <c r="O749" s="219"/>
      <c r="P749" s="219"/>
      <c r="Q749" s="219"/>
      <c r="R749" s="220"/>
      <c r="S749" s="220"/>
      <c r="T749" s="220"/>
      <c r="U749" s="220"/>
      <c r="V749" s="220"/>
      <c r="W749" s="220"/>
      <c r="X749" s="220"/>
      <c r="Y749" s="220"/>
      <c r="Z749" s="210"/>
      <c r="AA749" s="210"/>
      <c r="AB749" s="210"/>
      <c r="AC749" s="210"/>
      <c r="AD749" s="210"/>
      <c r="AE749" s="210"/>
      <c r="AF749" s="210"/>
      <c r="AG749" s="210" t="s">
        <v>300</v>
      </c>
      <c r="AH749" s="210"/>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row>
    <row r="750" spans="1:60" outlineLevel="2" x14ac:dyDescent="0.2">
      <c r="A750" s="217"/>
      <c r="B750" s="218"/>
      <c r="C750" s="253" t="s">
        <v>3787</v>
      </c>
      <c r="D750" s="221"/>
      <c r="E750" s="222"/>
      <c r="F750" s="220"/>
      <c r="G750" s="220"/>
      <c r="H750" s="220"/>
      <c r="I750" s="220"/>
      <c r="J750" s="220"/>
      <c r="K750" s="220"/>
      <c r="L750" s="220"/>
      <c r="M750" s="220"/>
      <c r="N750" s="219"/>
      <c r="O750" s="219"/>
      <c r="P750" s="219"/>
      <c r="Q750" s="219"/>
      <c r="R750" s="220"/>
      <c r="S750" s="220"/>
      <c r="T750" s="220"/>
      <c r="U750" s="220"/>
      <c r="V750" s="220"/>
      <c r="W750" s="220"/>
      <c r="X750" s="220"/>
      <c r="Y750" s="220"/>
      <c r="Z750" s="210"/>
      <c r="AA750" s="210"/>
      <c r="AB750" s="210"/>
      <c r="AC750" s="210"/>
      <c r="AD750" s="210"/>
      <c r="AE750" s="210"/>
      <c r="AF750" s="210"/>
      <c r="AG750" s="210" t="s">
        <v>314</v>
      </c>
      <c r="AH750" s="210">
        <v>0</v>
      </c>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row>
    <row r="751" spans="1:60" outlineLevel="3" x14ac:dyDescent="0.2">
      <c r="A751" s="217"/>
      <c r="B751" s="218"/>
      <c r="C751" s="253" t="s">
        <v>3788</v>
      </c>
      <c r="D751" s="221"/>
      <c r="E751" s="222">
        <v>24.78</v>
      </c>
      <c r="F751" s="220"/>
      <c r="G751" s="220"/>
      <c r="H751" s="220"/>
      <c r="I751" s="220"/>
      <c r="J751" s="220"/>
      <c r="K751" s="220"/>
      <c r="L751" s="220"/>
      <c r="M751" s="220"/>
      <c r="N751" s="219"/>
      <c r="O751" s="219"/>
      <c r="P751" s="219"/>
      <c r="Q751" s="219"/>
      <c r="R751" s="220"/>
      <c r="S751" s="220"/>
      <c r="T751" s="220"/>
      <c r="U751" s="220"/>
      <c r="V751" s="220"/>
      <c r="W751" s="220"/>
      <c r="X751" s="220"/>
      <c r="Y751" s="220"/>
      <c r="Z751" s="210"/>
      <c r="AA751" s="210"/>
      <c r="AB751" s="210"/>
      <c r="AC751" s="210"/>
      <c r="AD751" s="210"/>
      <c r="AE751" s="210"/>
      <c r="AF751" s="210"/>
      <c r="AG751" s="210" t="s">
        <v>314</v>
      </c>
      <c r="AH751" s="210">
        <v>0</v>
      </c>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row>
    <row r="752" spans="1:60" ht="22.5" outlineLevel="1" x14ac:dyDescent="0.2">
      <c r="A752" s="231">
        <v>136</v>
      </c>
      <c r="B752" s="232" t="s">
        <v>1452</v>
      </c>
      <c r="C752" s="250" t="s">
        <v>1453</v>
      </c>
      <c r="D752" s="233" t="s">
        <v>310</v>
      </c>
      <c r="E752" s="234">
        <v>297.76812000000001</v>
      </c>
      <c r="F752" s="235"/>
      <c r="G752" s="236">
        <f>ROUND(E752*F752,2)</f>
        <v>0</v>
      </c>
      <c r="H752" s="235"/>
      <c r="I752" s="236">
        <f>ROUND(E752*H752,2)</f>
        <v>0</v>
      </c>
      <c r="J752" s="235"/>
      <c r="K752" s="236">
        <f>ROUND(E752*J752,2)</f>
        <v>0</v>
      </c>
      <c r="L752" s="236">
        <v>21</v>
      </c>
      <c r="M752" s="236">
        <f>G752*(1+L752/100)</f>
        <v>0</v>
      </c>
      <c r="N752" s="234">
        <v>4.4999999999999997E-3</v>
      </c>
      <c r="O752" s="234">
        <f>ROUND(E752*N752,2)</f>
        <v>1.34</v>
      </c>
      <c r="P752" s="234">
        <v>0</v>
      </c>
      <c r="Q752" s="234">
        <f>ROUND(E752*P752,2)</f>
        <v>0</v>
      </c>
      <c r="R752" s="236" t="s">
        <v>663</v>
      </c>
      <c r="S752" s="236" t="s">
        <v>293</v>
      </c>
      <c r="T752" s="237" t="s">
        <v>294</v>
      </c>
      <c r="U752" s="220">
        <v>0</v>
      </c>
      <c r="V752" s="220">
        <f>ROUND(E752*U752,2)</f>
        <v>0</v>
      </c>
      <c r="W752" s="220"/>
      <c r="X752" s="220" t="s">
        <v>664</v>
      </c>
      <c r="Y752" s="220" t="s">
        <v>296</v>
      </c>
      <c r="Z752" s="210"/>
      <c r="AA752" s="210"/>
      <c r="AB752" s="210"/>
      <c r="AC752" s="210"/>
      <c r="AD752" s="210"/>
      <c r="AE752" s="210"/>
      <c r="AF752" s="210"/>
      <c r="AG752" s="210" t="s">
        <v>665</v>
      </c>
      <c r="AH752" s="210"/>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row>
    <row r="753" spans="1:60" outlineLevel="2" x14ac:dyDescent="0.2">
      <c r="A753" s="217"/>
      <c r="B753" s="218"/>
      <c r="C753" s="253" t="s">
        <v>3780</v>
      </c>
      <c r="D753" s="221"/>
      <c r="E753" s="222"/>
      <c r="F753" s="220"/>
      <c r="G753" s="220"/>
      <c r="H753" s="220"/>
      <c r="I753" s="220"/>
      <c r="J753" s="220"/>
      <c r="K753" s="220"/>
      <c r="L753" s="220"/>
      <c r="M753" s="220"/>
      <c r="N753" s="219"/>
      <c r="O753" s="219"/>
      <c r="P753" s="219"/>
      <c r="Q753" s="219"/>
      <c r="R753" s="220"/>
      <c r="S753" s="220"/>
      <c r="T753" s="220"/>
      <c r="U753" s="220"/>
      <c r="V753" s="220"/>
      <c r="W753" s="220"/>
      <c r="X753" s="220"/>
      <c r="Y753" s="220"/>
      <c r="Z753" s="210"/>
      <c r="AA753" s="210"/>
      <c r="AB753" s="210"/>
      <c r="AC753" s="210"/>
      <c r="AD753" s="210"/>
      <c r="AE753" s="210"/>
      <c r="AF753" s="210"/>
      <c r="AG753" s="210" t="s">
        <v>314</v>
      </c>
      <c r="AH753" s="210">
        <v>0</v>
      </c>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row>
    <row r="754" spans="1:60" outlineLevel="3" x14ac:dyDescent="0.2">
      <c r="A754" s="217"/>
      <c r="B754" s="218"/>
      <c r="C754" s="253" t="s">
        <v>3781</v>
      </c>
      <c r="D754" s="221"/>
      <c r="E754" s="222"/>
      <c r="F754" s="220"/>
      <c r="G754" s="220"/>
      <c r="H754" s="220"/>
      <c r="I754" s="220"/>
      <c r="J754" s="220"/>
      <c r="K754" s="220"/>
      <c r="L754" s="220"/>
      <c r="M754" s="220"/>
      <c r="N754" s="219"/>
      <c r="O754" s="219"/>
      <c r="P754" s="219"/>
      <c r="Q754" s="219"/>
      <c r="R754" s="220"/>
      <c r="S754" s="220"/>
      <c r="T754" s="220"/>
      <c r="U754" s="220"/>
      <c r="V754" s="220"/>
      <c r="W754" s="220"/>
      <c r="X754" s="220"/>
      <c r="Y754" s="220"/>
      <c r="Z754" s="210"/>
      <c r="AA754" s="210"/>
      <c r="AB754" s="210"/>
      <c r="AC754" s="210"/>
      <c r="AD754" s="210"/>
      <c r="AE754" s="210"/>
      <c r="AF754" s="210"/>
      <c r="AG754" s="210" t="s">
        <v>314</v>
      </c>
      <c r="AH754" s="210">
        <v>0</v>
      </c>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row>
    <row r="755" spans="1:60" outlineLevel="3" x14ac:dyDescent="0.2">
      <c r="A755" s="217"/>
      <c r="B755" s="218"/>
      <c r="C755" s="253" t="s">
        <v>1454</v>
      </c>
      <c r="D755" s="221"/>
      <c r="E755" s="222"/>
      <c r="F755" s="220"/>
      <c r="G755" s="220"/>
      <c r="H755" s="220"/>
      <c r="I755" s="220"/>
      <c r="J755" s="220"/>
      <c r="K755" s="220"/>
      <c r="L755" s="220"/>
      <c r="M755" s="220"/>
      <c r="N755" s="219"/>
      <c r="O755" s="219"/>
      <c r="P755" s="219"/>
      <c r="Q755" s="219"/>
      <c r="R755" s="220"/>
      <c r="S755" s="220"/>
      <c r="T755" s="220"/>
      <c r="U755" s="220"/>
      <c r="V755" s="220"/>
      <c r="W755" s="220"/>
      <c r="X755" s="220"/>
      <c r="Y755" s="220"/>
      <c r="Z755" s="210"/>
      <c r="AA755" s="210"/>
      <c r="AB755" s="210"/>
      <c r="AC755" s="210"/>
      <c r="AD755" s="210"/>
      <c r="AE755" s="210"/>
      <c r="AF755" s="210"/>
      <c r="AG755" s="210" t="s">
        <v>314</v>
      </c>
      <c r="AH755" s="210">
        <v>0</v>
      </c>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row>
    <row r="756" spans="1:60" outlineLevel="3" x14ac:dyDescent="0.2">
      <c r="A756" s="217"/>
      <c r="B756" s="218"/>
      <c r="C756" s="253" t="s">
        <v>3789</v>
      </c>
      <c r="D756" s="221"/>
      <c r="E756" s="222">
        <v>297.77</v>
      </c>
      <c r="F756" s="220"/>
      <c r="G756" s="220"/>
      <c r="H756" s="220"/>
      <c r="I756" s="220"/>
      <c r="J756" s="220"/>
      <c r="K756" s="220"/>
      <c r="L756" s="220"/>
      <c r="M756" s="220"/>
      <c r="N756" s="219"/>
      <c r="O756" s="219"/>
      <c r="P756" s="219"/>
      <c r="Q756" s="219"/>
      <c r="R756" s="220"/>
      <c r="S756" s="220"/>
      <c r="T756" s="220"/>
      <c r="U756" s="220"/>
      <c r="V756" s="220"/>
      <c r="W756" s="220"/>
      <c r="X756" s="220"/>
      <c r="Y756" s="220"/>
      <c r="Z756" s="210"/>
      <c r="AA756" s="210"/>
      <c r="AB756" s="210"/>
      <c r="AC756" s="210"/>
      <c r="AD756" s="210"/>
      <c r="AE756" s="210"/>
      <c r="AF756" s="210"/>
      <c r="AG756" s="210" t="s">
        <v>314</v>
      </c>
      <c r="AH756" s="210">
        <v>0</v>
      </c>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row>
    <row r="757" spans="1:60" outlineLevel="1" x14ac:dyDescent="0.2">
      <c r="A757" s="231">
        <v>137</v>
      </c>
      <c r="B757" s="232" t="s">
        <v>3790</v>
      </c>
      <c r="C757" s="250" t="s">
        <v>3791</v>
      </c>
      <c r="D757" s="233" t="s">
        <v>0</v>
      </c>
      <c r="E757" s="234">
        <v>0</v>
      </c>
      <c r="F757" s="235"/>
      <c r="G757" s="236">
        <f>ROUND(E757*F757,2)</f>
        <v>0</v>
      </c>
      <c r="H757" s="235"/>
      <c r="I757" s="236">
        <f>ROUND(E757*H757,2)</f>
        <v>0</v>
      </c>
      <c r="J757" s="235"/>
      <c r="K757" s="236">
        <f>ROUND(E757*J757,2)</f>
        <v>0</v>
      </c>
      <c r="L757" s="236">
        <v>21</v>
      </c>
      <c r="M757" s="236">
        <f>G757*(1+L757/100)</f>
        <v>0</v>
      </c>
      <c r="N757" s="234">
        <v>0</v>
      </c>
      <c r="O757" s="234">
        <f>ROUND(E757*N757,2)</f>
        <v>0</v>
      </c>
      <c r="P757" s="234">
        <v>0</v>
      </c>
      <c r="Q757" s="234">
        <f>ROUND(E757*P757,2)</f>
        <v>0</v>
      </c>
      <c r="R757" s="236" t="s">
        <v>1406</v>
      </c>
      <c r="S757" s="236" t="s">
        <v>293</v>
      </c>
      <c r="T757" s="237" t="s">
        <v>294</v>
      </c>
      <c r="U757" s="220">
        <v>0</v>
      </c>
      <c r="V757" s="220">
        <f>ROUND(E757*U757,2)</f>
        <v>0</v>
      </c>
      <c r="W757" s="220"/>
      <c r="X757" s="220" t="s">
        <v>295</v>
      </c>
      <c r="Y757" s="220" t="s">
        <v>296</v>
      </c>
      <c r="Z757" s="210"/>
      <c r="AA757" s="210"/>
      <c r="AB757" s="210"/>
      <c r="AC757" s="210"/>
      <c r="AD757" s="210"/>
      <c r="AE757" s="210"/>
      <c r="AF757" s="210"/>
      <c r="AG757" s="210" t="s">
        <v>1407</v>
      </c>
      <c r="AH757" s="210"/>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row>
    <row r="758" spans="1:60" outlineLevel="2" x14ac:dyDescent="0.2">
      <c r="A758" s="217"/>
      <c r="B758" s="218"/>
      <c r="C758" s="251" t="s">
        <v>1458</v>
      </c>
      <c r="D758" s="239"/>
      <c r="E758" s="239"/>
      <c r="F758" s="239"/>
      <c r="G758" s="239"/>
      <c r="H758" s="220"/>
      <c r="I758" s="220"/>
      <c r="J758" s="220"/>
      <c r="K758" s="220"/>
      <c r="L758" s="220"/>
      <c r="M758" s="220"/>
      <c r="N758" s="219"/>
      <c r="O758" s="219"/>
      <c r="P758" s="219"/>
      <c r="Q758" s="219"/>
      <c r="R758" s="220"/>
      <c r="S758" s="220"/>
      <c r="T758" s="220"/>
      <c r="U758" s="220"/>
      <c r="V758" s="220"/>
      <c r="W758" s="220"/>
      <c r="X758" s="220"/>
      <c r="Y758" s="220"/>
      <c r="Z758" s="210"/>
      <c r="AA758" s="210"/>
      <c r="AB758" s="210"/>
      <c r="AC758" s="210"/>
      <c r="AD758" s="210"/>
      <c r="AE758" s="210"/>
      <c r="AF758" s="210"/>
      <c r="AG758" s="210" t="s">
        <v>299</v>
      </c>
      <c r="AH758" s="210"/>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row>
    <row r="759" spans="1:60" outlineLevel="2" x14ac:dyDescent="0.2">
      <c r="A759" s="217"/>
      <c r="B759" s="218"/>
      <c r="C759" s="252" t="s">
        <v>1458</v>
      </c>
      <c r="D759" s="240"/>
      <c r="E759" s="240"/>
      <c r="F759" s="240"/>
      <c r="G759" s="240"/>
      <c r="H759" s="220"/>
      <c r="I759" s="220"/>
      <c r="J759" s="220"/>
      <c r="K759" s="220"/>
      <c r="L759" s="220"/>
      <c r="M759" s="220"/>
      <c r="N759" s="219"/>
      <c r="O759" s="219"/>
      <c r="P759" s="219"/>
      <c r="Q759" s="219"/>
      <c r="R759" s="220"/>
      <c r="S759" s="220"/>
      <c r="T759" s="220"/>
      <c r="U759" s="220"/>
      <c r="V759" s="220"/>
      <c r="W759" s="220"/>
      <c r="X759" s="220"/>
      <c r="Y759" s="220"/>
      <c r="Z759" s="210"/>
      <c r="AA759" s="210"/>
      <c r="AB759" s="210"/>
      <c r="AC759" s="210"/>
      <c r="AD759" s="210"/>
      <c r="AE759" s="210"/>
      <c r="AF759" s="210"/>
      <c r="AG759" s="210" t="s">
        <v>300</v>
      </c>
      <c r="AH759" s="210"/>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row>
    <row r="760" spans="1:60" x14ac:dyDescent="0.2">
      <c r="A760" s="224" t="s">
        <v>287</v>
      </c>
      <c r="B760" s="225" t="s">
        <v>196</v>
      </c>
      <c r="C760" s="249" t="s">
        <v>197</v>
      </c>
      <c r="D760" s="226"/>
      <c r="E760" s="227"/>
      <c r="F760" s="228"/>
      <c r="G760" s="228">
        <f>SUMIF(AG761:AG803,"&lt;&gt;NOR",G761:G803)</f>
        <v>0</v>
      </c>
      <c r="H760" s="228"/>
      <c r="I760" s="228">
        <f>SUM(I761:I803)</f>
        <v>0</v>
      </c>
      <c r="J760" s="228"/>
      <c r="K760" s="228">
        <f>SUM(K761:K803)</f>
        <v>0</v>
      </c>
      <c r="L760" s="228"/>
      <c r="M760" s="228">
        <f>SUM(M761:M803)</f>
        <v>0</v>
      </c>
      <c r="N760" s="227"/>
      <c r="O760" s="227">
        <f>SUM(O761:O803)</f>
        <v>2.4499999999999997</v>
      </c>
      <c r="P760" s="227"/>
      <c r="Q760" s="227">
        <f>SUM(Q761:Q803)</f>
        <v>2.29</v>
      </c>
      <c r="R760" s="228"/>
      <c r="S760" s="228"/>
      <c r="T760" s="229"/>
      <c r="U760" s="223"/>
      <c r="V760" s="223">
        <f>SUM(V761:V803)</f>
        <v>356.73</v>
      </c>
      <c r="W760" s="223"/>
      <c r="X760" s="223"/>
      <c r="Y760" s="223"/>
      <c r="AG760" t="s">
        <v>288</v>
      </c>
    </row>
    <row r="761" spans="1:60" ht="22.5" outlineLevel="1" x14ac:dyDescent="0.2">
      <c r="A761" s="231">
        <v>138</v>
      </c>
      <c r="B761" s="232" t="s">
        <v>1459</v>
      </c>
      <c r="C761" s="250" t="s">
        <v>1460</v>
      </c>
      <c r="D761" s="233" t="s">
        <v>310</v>
      </c>
      <c r="E761" s="234">
        <v>228.5188</v>
      </c>
      <c r="F761" s="235"/>
      <c r="G761" s="236">
        <f>ROUND(E761*F761,2)</f>
        <v>0</v>
      </c>
      <c r="H761" s="235"/>
      <c r="I761" s="236">
        <f>ROUND(E761*H761,2)</f>
        <v>0</v>
      </c>
      <c r="J761" s="235"/>
      <c r="K761" s="236">
        <f>ROUND(E761*J761,2)</f>
        <v>0</v>
      </c>
      <c r="L761" s="236">
        <v>21</v>
      </c>
      <c r="M761" s="236">
        <f>G761*(1+L761/100)</f>
        <v>0</v>
      </c>
      <c r="N761" s="234">
        <v>0</v>
      </c>
      <c r="O761" s="234">
        <f>ROUND(E761*N761,2)</f>
        <v>0</v>
      </c>
      <c r="P761" s="234">
        <v>0.01</v>
      </c>
      <c r="Q761" s="234">
        <f>ROUND(E761*P761,2)</f>
        <v>2.29</v>
      </c>
      <c r="R761" s="236" t="s">
        <v>1406</v>
      </c>
      <c r="S761" s="236" t="s">
        <v>293</v>
      </c>
      <c r="T761" s="237" t="s">
        <v>294</v>
      </c>
      <c r="U761" s="220">
        <v>0.06</v>
      </c>
      <c r="V761" s="220">
        <f>ROUND(E761*U761,2)</f>
        <v>13.71</v>
      </c>
      <c r="W761" s="220"/>
      <c r="X761" s="220" t="s">
        <v>295</v>
      </c>
      <c r="Y761" s="220" t="s">
        <v>296</v>
      </c>
      <c r="Z761" s="210"/>
      <c r="AA761" s="210"/>
      <c r="AB761" s="210"/>
      <c r="AC761" s="210"/>
      <c r="AD761" s="210"/>
      <c r="AE761" s="210"/>
      <c r="AF761" s="210"/>
      <c r="AG761" s="210" t="s">
        <v>1407</v>
      </c>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row>
    <row r="762" spans="1:60" outlineLevel="2" x14ac:dyDescent="0.2">
      <c r="A762" s="217"/>
      <c r="B762" s="218"/>
      <c r="C762" s="253" t="s">
        <v>3776</v>
      </c>
      <c r="D762" s="221"/>
      <c r="E762" s="222"/>
      <c r="F762" s="220"/>
      <c r="G762" s="220"/>
      <c r="H762" s="220"/>
      <c r="I762" s="220"/>
      <c r="J762" s="220"/>
      <c r="K762" s="220"/>
      <c r="L762" s="220"/>
      <c r="M762" s="220"/>
      <c r="N762" s="219"/>
      <c r="O762" s="219"/>
      <c r="P762" s="219"/>
      <c r="Q762" s="219"/>
      <c r="R762" s="220"/>
      <c r="S762" s="220"/>
      <c r="T762" s="220"/>
      <c r="U762" s="220"/>
      <c r="V762" s="220"/>
      <c r="W762" s="220"/>
      <c r="X762" s="220"/>
      <c r="Y762" s="220"/>
      <c r="Z762" s="210"/>
      <c r="AA762" s="210"/>
      <c r="AB762" s="210"/>
      <c r="AC762" s="210"/>
      <c r="AD762" s="210"/>
      <c r="AE762" s="210"/>
      <c r="AF762" s="210"/>
      <c r="AG762" s="210" t="s">
        <v>314</v>
      </c>
      <c r="AH762" s="210">
        <v>0</v>
      </c>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row>
    <row r="763" spans="1:60" outlineLevel="3" x14ac:dyDescent="0.2">
      <c r="A763" s="217"/>
      <c r="B763" s="218"/>
      <c r="C763" s="253" t="s">
        <v>3777</v>
      </c>
      <c r="D763" s="221"/>
      <c r="E763" s="222">
        <v>228.52</v>
      </c>
      <c r="F763" s="220"/>
      <c r="G763" s="220"/>
      <c r="H763" s="220"/>
      <c r="I763" s="220"/>
      <c r="J763" s="220"/>
      <c r="K763" s="220"/>
      <c r="L763" s="220"/>
      <c r="M763" s="220"/>
      <c r="N763" s="219"/>
      <c r="O763" s="219"/>
      <c r="P763" s="219"/>
      <c r="Q763" s="219"/>
      <c r="R763" s="220"/>
      <c r="S763" s="220"/>
      <c r="T763" s="220"/>
      <c r="U763" s="220"/>
      <c r="V763" s="220"/>
      <c r="W763" s="220"/>
      <c r="X763" s="220"/>
      <c r="Y763" s="220"/>
      <c r="Z763" s="210"/>
      <c r="AA763" s="210"/>
      <c r="AB763" s="210"/>
      <c r="AC763" s="210"/>
      <c r="AD763" s="210"/>
      <c r="AE763" s="210"/>
      <c r="AF763" s="210"/>
      <c r="AG763" s="210" t="s">
        <v>314</v>
      </c>
      <c r="AH763" s="210">
        <v>0</v>
      </c>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row>
    <row r="764" spans="1:60" ht="33.75" outlineLevel="1" x14ac:dyDescent="0.2">
      <c r="A764" s="231">
        <v>139</v>
      </c>
      <c r="B764" s="232" t="s">
        <v>1465</v>
      </c>
      <c r="C764" s="250" t="s">
        <v>1466</v>
      </c>
      <c r="D764" s="233" t="s">
        <v>310</v>
      </c>
      <c r="E764" s="234">
        <v>210.6328</v>
      </c>
      <c r="F764" s="235"/>
      <c r="G764" s="236">
        <f>ROUND(E764*F764,2)</f>
        <v>0</v>
      </c>
      <c r="H764" s="235"/>
      <c r="I764" s="236">
        <f>ROUND(E764*H764,2)</f>
        <v>0</v>
      </c>
      <c r="J764" s="235"/>
      <c r="K764" s="236">
        <f>ROUND(E764*J764,2)</f>
        <v>0</v>
      </c>
      <c r="L764" s="236">
        <v>21</v>
      </c>
      <c r="M764" s="236">
        <f>G764*(1+L764/100)</f>
        <v>0</v>
      </c>
      <c r="N764" s="234">
        <v>3.3E-4</v>
      </c>
      <c r="O764" s="234">
        <f>ROUND(E764*N764,2)</f>
        <v>7.0000000000000007E-2</v>
      </c>
      <c r="P764" s="234">
        <v>0</v>
      </c>
      <c r="Q764" s="234">
        <f>ROUND(E764*P764,2)</f>
        <v>0</v>
      </c>
      <c r="R764" s="236" t="s">
        <v>1406</v>
      </c>
      <c r="S764" s="236" t="s">
        <v>293</v>
      </c>
      <c r="T764" s="237" t="s">
        <v>294</v>
      </c>
      <c r="U764" s="220">
        <v>2.75E-2</v>
      </c>
      <c r="V764" s="220">
        <f>ROUND(E764*U764,2)</f>
        <v>5.79</v>
      </c>
      <c r="W764" s="220"/>
      <c r="X764" s="220" t="s">
        <v>295</v>
      </c>
      <c r="Y764" s="220" t="s">
        <v>296</v>
      </c>
      <c r="Z764" s="210"/>
      <c r="AA764" s="210"/>
      <c r="AB764" s="210"/>
      <c r="AC764" s="210"/>
      <c r="AD764" s="210"/>
      <c r="AE764" s="210"/>
      <c r="AF764" s="210"/>
      <c r="AG764" s="210" t="s">
        <v>1407</v>
      </c>
      <c r="AH764" s="210"/>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row>
    <row r="765" spans="1:60" outlineLevel="2" x14ac:dyDescent="0.2">
      <c r="A765" s="217"/>
      <c r="B765" s="218"/>
      <c r="C765" s="253" t="s">
        <v>3792</v>
      </c>
      <c r="D765" s="221"/>
      <c r="E765" s="222"/>
      <c r="F765" s="220"/>
      <c r="G765" s="220"/>
      <c r="H765" s="220"/>
      <c r="I765" s="220"/>
      <c r="J765" s="220"/>
      <c r="K765" s="220"/>
      <c r="L765" s="220"/>
      <c r="M765" s="220"/>
      <c r="N765" s="219"/>
      <c r="O765" s="219"/>
      <c r="P765" s="219"/>
      <c r="Q765" s="219"/>
      <c r="R765" s="220"/>
      <c r="S765" s="220"/>
      <c r="T765" s="220"/>
      <c r="U765" s="220"/>
      <c r="V765" s="220"/>
      <c r="W765" s="220"/>
      <c r="X765" s="220"/>
      <c r="Y765" s="220"/>
      <c r="Z765" s="210"/>
      <c r="AA765" s="210"/>
      <c r="AB765" s="210"/>
      <c r="AC765" s="210"/>
      <c r="AD765" s="210"/>
      <c r="AE765" s="210"/>
      <c r="AF765" s="210"/>
      <c r="AG765" s="210" t="s">
        <v>314</v>
      </c>
      <c r="AH765" s="210">
        <v>0</v>
      </c>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row>
    <row r="766" spans="1:60" outlineLevel="3" x14ac:dyDescent="0.2">
      <c r="A766" s="217"/>
      <c r="B766" s="218"/>
      <c r="C766" s="253" t="s">
        <v>3793</v>
      </c>
      <c r="D766" s="221"/>
      <c r="E766" s="222">
        <v>210.63</v>
      </c>
      <c r="F766" s="220"/>
      <c r="G766" s="220"/>
      <c r="H766" s="220"/>
      <c r="I766" s="220"/>
      <c r="J766" s="220"/>
      <c r="K766" s="220"/>
      <c r="L766" s="220"/>
      <c r="M766" s="220"/>
      <c r="N766" s="219"/>
      <c r="O766" s="219"/>
      <c r="P766" s="219"/>
      <c r="Q766" s="219"/>
      <c r="R766" s="220"/>
      <c r="S766" s="220"/>
      <c r="T766" s="220"/>
      <c r="U766" s="220"/>
      <c r="V766" s="220"/>
      <c r="W766" s="220"/>
      <c r="X766" s="220"/>
      <c r="Y766" s="220"/>
      <c r="Z766" s="210"/>
      <c r="AA766" s="210"/>
      <c r="AB766" s="210"/>
      <c r="AC766" s="210"/>
      <c r="AD766" s="210"/>
      <c r="AE766" s="210"/>
      <c r="AF766" s="210"/>
      <c r="AG766" s="210" t="s">
        <v>314</v>
      </c>
      <c r="AH766" s="210">
        <v>0</v>
      </c>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row>
    <row r="767" spans="1:60" ht="45" outlineLevel="1" x14ac:dyDescent="0.2">
      <c r="A767" s="231">
        <v>140</v>
      </c>
      <c r="B767" s="232" t="s">
        <v>1469</v>
      </c>
      <c r="C767" s="250" t="s">
        <v>1470</v>
      </c>
      <c r="D767" s="233" t="s">
        <v>310</v>
      </c>
      <c r="E767" s="234">
        <v>32.597499999999997</v>
      </c>
      <c r="F767" s="235"/>
      <c r="G767" s="236">
        <f>ROUND(E767*F767,2)</f>
        <v>0</v>
      </c>
      <c r="H767" s="235"/>
      <c r="I767" s="236">
        <f>ROUND(E767*H767,2)</f>
        <v>0</v>
      </c>
      <c r="J767" s="235"/>
      <c r="K767" s="236">
        <f>ROUND(E767*J767,2)</f>
        <v>0</v>
      </c>
      <c r="L767" s="236">
        <v>21</v>
      </c>
      <c r="M767" s="236">
        <f>G767*(1+L767/100)</f>
        <v>0</v>
      </c>
      <c r="N767" s="234">
        <v>6.9999999999999999E-4</v>
      </c>
      <c r="O767" s="234">
        <f>ROUND(E767*N767,2)</f>
        <v>0.02</v>
      </c>
      <c r="P767" s="234">
        <v>0</v>
      </c>
      <c r="Q767" s="234">
        <f>ROUND(E767*P767,2)</f>
        <v>0</v>
      </c>
      <c r="R767" s="236" t="s">
        <v>1406</v>
      </c>
      <c r="S767" s="236" t="s">
        <v>293</v>
      </c>
      <c r="T767" s="237" t="s">
        <v>294</v>
      </c>
      <c r="U767" s="220">
        <v>2.1000000000000001E-2</v>
      </c>
      <c r="V767" s="220">
        <f>ROUND(E767*U767,2)</f>
        <v>0.68</v>
      </c>
      <c r="W767" s="220"/>
      <c r="X767" s="220" t="s">
        <v>295</v>
      </c>
      <c r="Y767" s="220" t="s">
        <v>296</v>
      </c>
      <c r="Z767" s="210"/>
      <c r="AA767" s="210"/>
      <c r="AB767" s="210"/>
      <c r="AC767" s="210"/>
      <c r="AD767" s="210"/>
      <c r="AE767" s="210"/>
      <c r="AF767" s="210"/>
      <c r="AG767" s="210" t="s">
        <v>1407</v>
      </c>
      <c r="AH767" s="210"/>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row>
    <row r="768" spans="1:60" outlineLevel="2" x14ac:dyDescent="0.2">
      <c r="A768" s="217"/>
      <c r="B768" s="218"/>
      <c r="C768" s="253" t="s">
        <v>3794</v>
      </c>
      <c r="D768" s="221"/>
      <c r="E768" s="222"/>
      <c r="F768" s="220"/>
      <c r="G768" s="220"/>
      <c r="H768" s="220"/>
      <c r="I768" s="220"/>
      <c r="J768" s="220"/>
      <c r="K768" s="220"/>
      <c r="L768" s="220"/>
      <c r="M768" s="220"/>
      <c r="N768" s="219"/>
      <c r="O768" s="219"/>
      <c r="P768" s="219"/>
      <c r="Q768" s="219"/>
      <c r="R768" s="220"/>
      <c r="S768" s="220"/>
      <c r="T768" s="220"/>
      <c r="U768" s="220"/>
      <c r="V768" s="220"/>
      <c r="W768" s="220"/>
      <c r="X768" s="220"/>
      <c r="Y768" s="220"/>
      <c r="Z768" s="210"/>
      <c r="AA768" s="210"/>
      <c r="AB768" s="210"/>
      <c r="AC768" s="210"/>
      <c r="AD768" s="210"/>
      <c r="AE768" s="210"/>
      <c r="AF768" s="210"/>
      <c r="AG768" s="210" t="s">
        <v>314</v>
      </c>
      <c r="AH768" s="210">
        <v>0</v>
      </c>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row>
    <row r="769" spans="1:60" outlineLevel="3" x14ac:dyDescent="0.2">
      <c r="A769" s="217"/>
      <c r="B769" s="218"/>
      <c r="C769" s="253" t="s">
        <v>3795</v>
      </c>
      <c r="D769" s="221"/>
      <c r="E769" s="222">
        <v>32.6</v>
      </c>
      <c r="F769" s="220"/>
      <c r="G769" s="220"/>
      <c r="H769" s="220"/>
      <c r="I769" s="220"/>
      <c r="J769" s="220"/>
      <c r="K769" s="220"/>
      <c r="L769" s="220"/>
      <c r="M769" s="220"/>
      <c r="N769" s="219"/>
      <c r="O769" s="219"/>
      <c r="P769" s="219"/>
      <c r="Q769" s="219"/>
      <c r="R769" s="220"/>
      <c r="S769" s="220"/>
      <c r="T769" s="220"/>
      <c r="U769" s="220"/>
      <c r="V769" s="220"/>
      <c r="W769" s="220"/>
      <c r="X769" s="220"/>
      <c r="Y769" s="220"/>
      <c r="Z769" s="210"/>
      <c r="AA769" s="210"/>
      <c r="AB769" s="210"/>
      <c r="AC769" s="210"/>
      <c r="AD769" s="210"/>
      <c r="AE769" s="210"/>
      <c r="AF769" s="210"/>
      <c r="AG769" s="210" t="s">
        <v>314</v>
      </c>
      <c r="AH769" s="210">
        <v>0</v>
      </c>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row>
    <row r="770" spans="1:60" ht="22.5" outlineLevel="1" x14ac:dyDescent="0.2">
      <c r="A770" s="231">
        <v>141</v>
      </c>
      <c r="B770" s="232" t="s">
        <v>1473</v>
      </c>
      <c r="C770" s="250" t="s">
        <v>1474</v>
      </c>
      <c r="D770" s="233" t="s">
        <v>310</v>
      </c>
      <c r="E770" s="234">
        <v>210.6328</v>
      </c>
      <c r="F770" s="235"/>
      <c r="G770" s="236">
        <f>ROUND(E770*F770,2)</f>
        <v>0</v>
      </c>
      <c r="H770" s="235"/>
      <c r="I770" s="236">
        <f>ROUND(E770*H770,2)</f>
        <v>0</v>
      </c>
      <c r="J770" s="235"/>
      <c r="K770" s="236">
        <f>ROUND(E770*J770,2)</f>
        <v>0</v>
      </c>
      <c r="L770" s="236">
        <v>21</v>
      </c>
      <c r="M770" s="236">
        <f>G770*(1+L770/100)</f>
        <v>0</v>
      </c>
      <c r="N770" s="234">
        <v>3.6000000000000002E-4</v>
      </c>
      <c r="O770" s="234">
        <f>ROUND(E770*N770,2)</f>
        <v>0.08</v>
      </c>
      <c r="P770" s="234">
        <v>0</v>
      </c>
      <c r="Q770" s="234">
        <f>ROUND(E770*P770,2)</f>
        <v>0</v>
      </c>
      <c r="R770" s="236" t="s">
        <v>1406</v>
      </c>
      <c r="S770" s="236" t="s">
        <v>293</v>
      </c>
      <c r="T770" s="237" t="s">
        <v>294</v>
      </c>
      <c r="U770" s="220">
        <v>0.2</v>
      </c>
      <c r="V770" s="220">
        <f>ROUND(E770*U770,2)</f>
        <v>42.13</v>
      </c>
      <c r="W770" s="220"/>
      <c r="X770" s="220" t="s">
        <v>295</v>
      </c>
      <c r="Y770" s="220" t="s">
        <v>296</v>
      </c>
      <c r="Z770" s="210"/>
      <c r="AA770" s="210"/>
      <c r="AB770" s="210"/>
      <c r="AC770" s="210"/>
      <c r="AD770" s="210"/>
      <c r="AE770" s="210"/>
      <c r="AF770" s="210"/>
      <c r="AG770" s="210" t="s">
        <v>1407</v>
      </c>
      <c r="AH770" s="210"/>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row>
    <row r="771" spans="1:60" outlineLevel="2" x14ac:dyDescent="0.2">
      <c r="A771" s="217"/>
      <c r="B771" s="218"/>
      <c r="C771" s="253" t="s">
        <v>3796</v>
      </c>
      <c r="D771" s="221"/>
      <c r="E771" s="222"/>
      <c r="F771" s="220"/>
      <c r="G771" s="220"/>
      <c r="H771" s="220"/>
      <c r="I771" s="220"/>
      <c r="J771" s="220"/>
      <c r="K771" s="220"/>
      <c r="L771" s="220"/>
      <c r="M771" s="220"/>
      <c r="N771" s="219"/>
      <c r="O771" s="219"/>
      <c r="P771" s="219"/>
      <c r="Q771" s="219"/>
      <c r="R771" s="220"/>
      <c r="S771" s="220"/>
      <c r="T771" s="220"/>
      <c r="U771" s="220"/>
      <c r="V771" s="220"/>
      <c r="W771" s="220"/>
      <c r="X771" s="220"/>
      <c r="Y771" s="220"/>
      <c r="Z771" s="210"/>
      <c r="AA771" s="210"/>
      <c r="AB771" s="210"/>
      <c r="AC771" s="210"/>
      <c r="AD771" s="210"/>
      <c r="AE771" s="210"/>
      <c r="AF771" s="210"/>
      <c r="AG771" s="210" t="s">
        <v>314</v>
      </c>
      <c r="AH771" s="210">
        <v>0</v>
      </c>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row>
    <row r="772" spans="1:60" outlineLevel="3" x14ac:dyDescent="0.2">
      <c r="A772" s="217"/>
      <c r="B772" s="218"/>
      <c r="C772" s="253" t="s">
        <v>3793</v>
      </c>
      <c r="D772" s="221"/>
      <c r="E772" s="222">
        <v>210.63</v>
      </c>
      <c r="F772" s="220"/>
      <c r="G772" s="220"/>
      <c r="H772" s="220"/>
      <c r="I772" s="220"/>
      <c r="J772" s="220"/>
      <c r="K772" s="220"/>
      <c r="L772" s="220"/>
      <c r="M772" s="220"/>
      <c r="N772" s="219"/>
      <c r="O772" s="219"/>
      <c r="P772" s="219"/>
      <c r="Q772" s="219"/>
      <c r="R772" s="220"/>
      <c r="S772" s="220"/>
      <c r="T772" s="220"/>
      <c r="U772" s="220"/>
      <c r="V772" s="220"/>
      <c r="W772" s="220"/>
      <c r="X772" s="220"/>
      <c r="Y772" s="220"/>
      <c r="Z772" s="210"/>
      <c r="AA772" s="210"/>
      <c r="AB772" s="210"/>
      <c r="AC772" s="210"/>
      <c r="AD772" s="210"/>
      <c r="AE772" s="210"/>
      <c r="AF772" s="210"/>
      <c r="AG772" s="210" t="s">
        <v>314</v>
      </c>
      <c r="AH772" s="210">
        <v>0</v>
      </c>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row>
    <row r="773" spans="1:60" ht="22.5" outlineLevel="1" x14ac:dyDescent="0.2">
      <c r="A773" s="231">
        <v>142</v>
      </c>
      <c r="B773" s="232" t="s">
        <v>1476</v>
      </c>
      <c r="C773" s="250" t="s">
        <v>1477</v>
      </c>
      <c r="D773" s="233" t="s">
        <v>310</v>
      </c>
      <c r="E773" s="234">
        <v>291.71890000000002</v>
      </c>
      <c r="F773" s="235"/>
      <c r="G773" s="236">
        <f>ROUND(E773*F773,2)</f>
        <v>0</v>
      </c>
      <c r="H773" s="235"/>
      <c r="I773" s="236">
        <f>ROUND(E773*H773,2)</f>
        <v>0</v>
      </c>
      <c r="J773" s="235"/>
      <c r="K773" s="236">
        <f>ROUND(E773*J773,2)</f>
        <v>0</v>
      </c>
      <c r="L773" s="236">
        <v>21</v>
      </c>
      <c r="M773" s="236">
        <f>G773*(1+L773/100)</f>
        <v>0</v>
      </c>
      <c r="N773" s="234">
        <v>2.1099999999999999E-3</v>
      </c>
      <c r="O773" s="234">
        <f>ROUND(E773*N773,2)</f>
        <v>0.62</v>
      </c>
      <c r="P773" s="234">
        <v>0</v>
      </c>
      <c r="Q773" s="234">
        <f>ROUND(E773*P773,2)</f>
        <v>0</v>
      </c>
      <c r="R773" s="236" t="s">
        <v>1406</v>
      </c>
      <c r="S773" s="236" t="s">
        <v>293</v>
      </c>
      <c r="T773" s="237" t="s">
        <v>294</v>
      </c>
      <c r="U773" s="220">
        <v>0.84799999999999998</v>
      </c>
      <c r="V773" s="220">
        <f>ROUND(E773*U773,2)</f>
        <v>247.38</v>
      </c>
      <c r="W773" s="220"/>
      <c r="X773" s="220" t="s">
        <v>295</v>
      </c>
      <c r="Y773" s="220" t="s">
        <v>296</v>
      </c>
      <c r="Z773" s="210"/>
      <c r="AA773" s="210"/>
      <c r="AB773" s="210"/>
      <c r="AC773" s="210"/>
      <c r="AD773" s="210"/>
      <c r="AE773" s="210"/>
      <c r="AF773" s="210"/>
      <c r="AG773" s="210" t="s">
        <v>1407</v>
      </c>
      <c r="AH773" s="210"/>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row>
    <row r="774" spans="1:60" outlineLevel="2" x14ac:dyDescent="0.2">
      <c r="A774" s="217"/>
      <c r="B774" s="218"/>
      <c r="C774" s="253" t="s">
        <v>3796</v>
      </c>
      <c r="D774" s="221"/>
      <c r="E774" s="222"/>
      <c r="F774" s="220"/>
      <c r="G774" s="220"/>
      <c r="H774" s="220"/>
      <c r="I774" s="220"/>
      <c r="J774" s="220"/>
      <c r="K774" s="220"/>
      <c r="L774" s="220"/>
      <c r="M774" s="220"/>
      <c r="N774" s="219"/>
      <c r="O774" s="219"/>
      <c r="P774" s="219"/>
      <c r="Q774" s="219"/>
      <c r="R774" s="220"/>
      <c r="S774" s="220"/>
      <c r="T774" s="220"/>
      <c r="U774" s="220"/>
      <c r="V774" s="220"/>
      <c r="W774" s="220"/>
      <c r="X774" s="220"/>
      <c r="Y774" s="220"/>
      <c r="Z774" s="210"/>
      <c r="AA774" s="210"/>
      <c r="AB774" s="210"/>
      <c r="AC774" s="210"/>
      <c r="AD774" s="210"/>
      <c r="AE774" s="210"/>
      <c r="AF774" s="210"/>
      <c r="AG774" s="210" t="s">
        <v>314</v>
      </c>
      <c r="AH774" s="210">
        <v>0</v>
      </c>
      <c r="AI774" s="210"/>
      <c r="AJ774" s="210"/>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c r="BG774" s="210"/>
      <c r="BH774" s="210"/>
    </row>
    <row r="775" spans="1:60" outlineLevel="3" x14ac:dyDescent="0.2">
      <c r="A775" s="217"/>
      <c r="B775" s="218"/>
      <c r="C775" s="253" t="s">
        <v>3797</v>
      </c>
      <c r="D775" s="221"/>
      <c r="E775" s="222"/>
      <c r="F775" s="220"/>
      <c r="G775" s="220"/>
      <c r="H775" s="220"/>
      <c r="I775" s="220"/>
      <c r="J775" s="220"/>
      <c r="K775" s="220"/>
      <c r="L775" s="220"/>
      <c r="M775" s="220"/>
      <c r="N775" s="219"/>
      <c r="O775" s="219"/>
      <c r="P775" s="219"/>
      <c r="Q775" s="219"/>
      <c r="R775" s="220"/>
      <c r="S775" s="220"/>
      <c r="T775" s="220"/>
      <c r="U775" s="220"/>
      <c r="V775" s="220"/>
      <c r="W775" s="220"/>
      <c r="X775" s="220"/>
      <c r="Y775" s="220"/>
      <c r="Z775" s="210"/>
      <c r="AA775" s="210"/>
      <c r="AB775" s="210"/>
      <c r="AC775" s="210"/>
      <c r="AD775" s="210"/>
      <c r="AE775" s="210"/>
      <c r="AF775" s="210"/>
      <c r="AG775" s="210" t="s">
        <v>314</v>
      </c>
      <c r="AH775" s="210">
        <v>0</v>
      </c>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row>
    <row r="776" spans="1:60" outlineLevel="3" x14ac:dyDescent="0.2">
      <c r="A776" s="217"/>
      <c r="B776" s="218"/>
      <c r="C776" s="253" t="s">
        <v>3798</v>
      </c>
      <c r="D776" s="221"/>
      <c r="E776" s="222">
        <v>291.72000000000003</v>
      </c>
      <c r="F776" s="220"/>
      <c r="G776" s="220"/>
      <c r="H776" s="220"/>
      <c r="I776" s="220"/>
      <c r="J776" s="220"/>
      <c r="K776" s="220"/>
      <c r="L776" s="220"/>
      <c r="M776" s="220"/>
      <c r="N776" s="219"/>
      <c r="O776" s="219"/>
      <c r="P776" s="219"/>
      <c r="Q776" s="219"/>
      <c r="R776" s="220"/>
      <c r="S776" s="220"/>
      <c r="T776" s="220"/>
      <c r="U776" s="220"/>
      <c r="V776" s="220"/>
      <c r="W776" s="220"/>
      <c r="X776" s="220"/>
      <c r="Y776" s="220"/>
      <c r="Z776" s="210"/>
      <c r="AA776" s="210"/>
      <c r="AB776" s="210"/>
      <c r="AC776" s="210"/>
      <c r="AD776" s="210"/>
      <c r="AE776" s="210"/>
      <c r="AF776" s="210"/>
      <c r="AG776" s="210" t="s">
        <v>314</v>
      </c>
      <c r="AH776" s="210">
        <v>0</v>
      </c>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row>
    <row r="777" spans="1:60" ht="33.75" outlineLevel="1" x14ac:dyDescent="0.2">
      <c r="A777" s="231">
        <v>143</v>
      </c>
      <c r="B777" s="232" t="s">
        <v>1483</v>
      </c>
      <c r="C777" s="250" t="s">
        <v>1484</v>
      </c>
      <c r="D777" s="233" t="s">
        <v>310</v>
      </c>
      <c r="E777" s="234">
        <v>48.488599999999998</v>
      </c>
      <c r="F777" s="235"/>
      <c r="G777" s="236">
        <f>ROUND(E777*F777,2)</f>
        <v>0</v>
      </c>
      <c r="H777" s="235"/>
      <c r="I777" s="236">
        <f>ROUND(E777*H777,2)</f>
        <v>0</v>
      </c>
      <c r="J777" s="235"/>
      <c r="K777" s="236">
        <f>ROUND(E777*J777,2)</f>
        <v>0</v>
      </c>
      <c r="L777" s="236">
        <v>21</v>
      </c>
      <c r="M777" s="236">
        <f>G777*(1+L777/100)</f>
        <v>0</v>
      </c>
      <c r="N777" s="234">
        <v>3.5E-4</v>
      </c>
      <c r="O777" s="234">
        <f>ROUND(E777*N777,2)</f>
        <v>0.02</v>
      </c>
      <c r="P777" s="234">
        <v>0</v>
      </c>
      <c r="Q777" s="234">
        <f>ROUND(E777*P777,2)</f>
        <v>0</v>
      </c>
      <c r="R777" s="236" t="s">
        <v>1406</v>
      </c>
      <c r="S777" s="236" t="s">
        <v>293</v>
      </c>
      <c r="T777" s="237" t="s">
        <v>294</v>
      </c>
      <c r="U777" s="220">
        <v>3.5999999999999997E-2</v>
      </c>
      <c r="V777" s="220">
        <f>ROUND(E777*U777,2)</f>
        <v>1.75</v>
      </c>
      <c r="W777" s="220"/>
      <c r="X777" s="220" t="s">
        <v>295</v>
      </c>
      <c r="Y777" s="220" t="s">
        <v>296</v>
      </c>
      <c r="Z777" s="210"/>
      <c r="AA777" s="210"/>
      <c r="AB777" s="210"/>
      <c r="AC777" s="210"/>
      <c r="AD777" s="210"/>
      <c r="AE777" s="210"/>
      <c r="AF777" s="210"/>
      <c r="AG777" s="210" t="s">
        <v>1407</v>
      </c>
      <c r="AH777" s="210"/>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row>
    <row r="778" spans="1:60" outlineLevel="2" x14ac:dyDescent="0.2">
      <c r="A778" s="217"/>
      <c r="B778" s="218"/>
      <c r="C778" s="251" t="s">
        <v>1485</v>
      </c>
      <c r="D778" s="239"/>
      <c r="E778" s="239"/>
      <c r="F778" s="239"/>
      <c r="G778" s="239"/>
      <c r="H778" s="220"/>
      <c r="I778" s="220"/>
      <c r="J778" s="220"/>
      <c r="K778" s="220"/>
      <c r="L778" s="220"/>
      <c r="M778" s="220"/>
      <c r="N778" s="219"/>
      <c r="O778" s="219"/>
      <c r="P778" s="219"/>
      <c r="Q778" s="219"/>
      <c r="R778" s="220"/>
      <c r="S778" s="220"/>
      <c r="T778" s="220"/>
      <c r="U778" s="220"/>
      <c r="V778" s="220"/>
      <c r="W778" s="220"/>
      <c r="X778" s="220"/>
      <c r="Y778" s="220"/>
      <c r="Z778" s="210"/>
      <c r="AA778" s="210"/>
      <c r="AB778" s="210"/>
      <c r="AC778" s="210"/>
      <c r="AD778" s="210"/>
      <c r="AE778" s="210"/>
      <c r="AF778" s="210"/>
      <c r="AG778" s="210" t="s">
        <v>299</v>
      </c>
      <c r="AH778" s="210"/>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row>
    <row r="779" spans="1:60" outlineLevel="2" x14ac:dyDescent="0.2">
      <c r="A779" s="217"/>
      <c r="B779" s="218"/>
      <c r="C779" s="253" t="s">
        <v>3799</v>
      </c>
      <c r="D779" s="221"/>
      <c r="E779" s="222"/>
      <c r="F779" s="220"/>
      <c r="G779" s="220"/>
      <c r="H779" s="220"/>
      <c r="I779" s="220"/>
      <c r="J779" s="220"/>
      <c r="K779" s="220"/>
      <c r="L779" s="220"/>
      <c r="M779" s="220"/>
      <c r="N779" s="219"/>
      <c r="O779" s="219"/>
      <c r="P779" s="219"/>
      <c r="Q779" s="219"/>
      <c r="R779" s="220"/>
      <c r="S779" s="220"/>
      <c r="T779" s="220"/>
      <c r="U779" s="220"/>
      <c r="V779" s="220"/>
      <c r="W779" s="220"/>
      <c r="X779" s="220"/>
      <c r="Y779" s="220"/>
      <c r="Z779" s="210"/>
      <c r="AA779" s="210"/>
      <c r="AB779" s="210"/>
      <c r="AC779" s="210"/>
      <c r="AD779" s="210"/>
      <c r="AE779" s="210"/>
      <c r="AF779" s="210"/>
      <c r="AG779" s="210" t="s">
        <v>314</v>
      </c>
      <c r="AH779" s="210">
        <v>0</v>
      </c>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row>
    <row r="780" spans="1:60" outlineLevel="3" x14ac:dyDescent="0.2">
      <c r="A780" s="217"/>
      <c r="B780" s="218"/>
      <c r="C780" s="253" t="s">
        <v>3800</v>
      </c>
      <c r="D780" s="221"/>
      <c r="E780" s="222">
        <v>48.49</v>
      </c>
      <c r="F780" s="220"/>
      <c r="G780" s="220"/>
      <c r="H780" s="220"/>
      <c r="I780" s="220"/>
      <c r="J780" s="220"/>
      <c r="K780" s="220"/>
      <c r="L780" s="220"/>
      <c r="M780" s="220"/>
      <c r="N780" s="219"/>
      <c r="O780" s="219"/>
      <c r="P780" s="219"/>
      <c r="Q780" s="219"/>
      <c r="R780" s="220"/>
      <c r="S780" s="220"/>
      <c r="T780" s="220"/>
      <c r="U780" s="220"/>
      <c r="V780" s="220"/>
      <c r="W780" s="220"/>
      <c r="X780" s="220"/>
      <c r="Y780" s="220"/>
      <c r="Z780" s="210"/>
      <c r="AA780" s="210"/>
      <c r="AB780" s="210"/>
      <c r="AC780" s="210"/>
      <c r="AD780" s="210"/>
      <c r="AE780" s="210"/>
      <c r="AF780" s="210"/>
      <c r="AG780" s="210" t="s">
        <v>314</v>
      </c>
      <c r="AH780" s="210">
        <v>0</v>
      </c>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row>
    <row r="781" spans="1:60" ht="22.5" outlineLevel="1" x14ac:dyDescent="0.2">
      <c r="A781" s="231">
        <v>144</v>
      </c>
      <c r="B781" s="232" t="s">
        <v>1489</v>
      </c>
      <c r="C781" s="250" t="s">
        <v>1490</v>
      </c>
      <c r="D781" s="233" t="s">
        <v>310</v>
      </c>
      <c r="E781" s="234">
        <v>48.488599999999998</v>
      </c>
      <c r="F781" s="235"/>
      <c r="G781" s="236">
        <f>ROUND(E781*F781,2)</f>
        <v>0</v>
      </c>
      <c r="H781" s="235"/>
      <c r="I781" s="236">
        <f>ROUND(E781*H781,2)</f>
        <v>0</v>
      </c>
      <c r="J781" s="235"/>
      <c r="K781" s="236">
        <f>ROUND(E781*J781,2)</f>
        <v>0</v>
      </c>
      <c r="L781" s="236">
        <v>21</v>
      </c>
      <c r="M781" s="236">
        <f>G781*(1+L781/100)</f>
        <v>0</v>
      </c>
      <c r="N781" s="234">
        <v>4.2000000000000002E-4</v>
      </c>
      <c r="O781" s="234">
        <f>ROUND(E781*N781,2)</f>
        <v>0.02</v>
      </c>
      <c r="P781" s="234">
        <v>0</v>
      </c>
      <c r="Q781" s="234">
        <f>ROUND(E781*P781,2)</f>
        <v>0</v>
      </c>
      <c r="R781" s="236" t="s">
        <v>1406</v>
      </c>
      <c r="S781" s="236" t="s">
        <v>293</v>
      </c>
      <c r="T781" s="237" t="s">
        <v>294</v>
      </c>
      <c r="U781" s="220">
        <v>0.28999999999999998</v>
      </c>
      <c r="V781" s="220">
        <f>ROUND(E781*U781,2)</f>
        <v>14.06</v>
      </c>
      <c r="W781" s="220"/>
      <c r="X781" s="220" t="s">
        <v>295</v>
      </c>
      <c r="Y781" s="220" t="s">
        <v>296</v>
      </c>
      <c r="Z781" s="210"/>
      <c r="AA781" s="210"/>
      <c r="AB781" s="210"/>
      <c r="AC781" s="210"/>
      <c r="AD781" s="210"/>
      <c r="AE781" s="210"/>
      <c r="AF781" s="210"/>
      <c r="AG781" s="210" t="s">
        <v>1407</v>
      </c>
      <c r="AH781" s="210"/>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row>
    <row r="782" spans="1:60" outlineLevel="2" x14ac:dyDescent="0.2">
      <c r="A782" s="217"/>
      <c r="B782" s="218"/>
      <c r="C782" s="251" t="s">
        <v>1485</v>
      </c>
      <c r="D782" s="239"/>
      <c r="E782" s="239"/>
      <c r="F782" s="239"/>
      <c r="G782" s="239"/>
      <c r="H782" s="220"/>
      <c r="I782" s="220"/>
      <c r="J782" s="220"/>
      <c r="K782" s="220"/>
      <c r="L782" s="220"/>
      <c r="M782" s="220"/>
      <c r="N782" s="219"/>
      <c r="O782" s="219"/>
      <c r="P782" s="219"/>
      <c r="Q782" s="219"/>
      <c r="R782" s="220"/>
      <c r="S782" s="220"/>
      <c r="T782" s="220"/>
      <c r="U782" s="220"/>
      <c r="V782" s="220"/>
      <c r="W782" s="220"/>
      <c r="X782" s="220"/>
      <c r="Y782" s="220"/>
      <c r="Z782" s="210"/>
      <c r="AA782" s="210"/>
      <c r="AB782" s="210"/>
      <c r="AC782" s="210"/>
      <c r="AD782" s="210"/>
      <c r="AE782" s="210"/>
      <c r="AF782" s="210"/>
      <c r="AG782" s="210" t="s">
        <v>299</v>
      </c>
      <c r="AH782" s="210"/>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row>
    <row r="783" spans="1:60" outlineLevel="2" x14ac:dyDescent="0.2">
      <c r="A783" s="217"/>
      <c r="B783" s="218"/>
      <c r="C783" s="253" t="s">
        <v>3799</v>
      </c>
      <c r="D783" s="221"/>
      <c r="E783" s="222"/>
      <c r="F783" s="220"/>
      <c r="G783" s="220"/>
      <c r="H783" s="220"/>
      <c r="I783" s="220"/>
      <c r="J783" s="220"/>
      <c r="K783" s="220"/>
      <c r="L783" s="220"/>
      <c r="M783" s="220"/>
      <c r="N783" s="219"/>
      <c r="O783" s="219"/>
      <c r="P783" s="219"/>
      <c r="Q783" s="219"/>
      <c r="R783" s="220"/>
      <c r="S783" s="220"/>
      <c r="T783" s="220"/>
      <c r="U783" s="220"/>
      <c r="V783" s="220"/>
      <c r="W783" s="220"/>
      <c r="X783" s="220"/>
      <c r="Y783" s="220"/>
      <c r="Z783" s="210"/>
      <c r="AA783" s="210"/>
      <c r="AB783" s="210"/>
      <c r="AC783" s="210"/>
      <c r="AD783" s="210"/>
      <c r="AE783" s="210"/>
      <c r="AF783" s="210"/>
      <c r="AG783" s="210" t="s">
        <v>314</v>
      </c>
      <c r="AH783" s="210">
        <v>0</v>
      </c>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row>
    <row r="784" spans="1:60" outlineLevel="3" x14ac:dyDescent="0.2">
      <c r="A784" s="217"/>
      <c r="B784" s="218"/>
      <c r="C784" s="253" t="s">
        <v>3800</v>
      </c>
      <c r="D784" s="221"/>
      <c r="E784" s="222">
        <v>48.49</v>
      </c>
      <c r="F784" s="220"/>
      <c r="G784" s="220"/>
      <c r="H784" s="220"/>
      <c r="I784" s="220"/>
      <c r="J784" s="220"/>
      <c r="K784" s="220"/>
      <c r="L784" s="220"/>
      <c r="M784" s="220"/>
      <c r="N784" s="219"/>
      <c r="O784" s="219"/>
      <c r="P784" s="219"/>
      <c r="Q784" s="219"/>
      <c r="R784" s="220"/>
      <c r="S784" s="220"/>
      <c r="T784" s="220"/>
      <c r="U784" s="220"/>
      <c r="V784" s="220"/>
      <c r="W784" s="220"/>
      <c r="X784" s="220"/>
      <c r="Y784" s="220"/>
      <c r="Z784" s="210"/>
      <c r="AA784" s="210"/>
      <c r="AB784" s="210"/>
      <c r="AC784" s="210"/>
      <c r="AD784" s="210"/>
      <c r="AE784" s="210"/>
      <c r="AF784" s="210"/>
      <c r="AG784" s="210" t="s">
        <v>314</v>
      </c>
      <c r="AH784" s="210">
        <v>0</v>
      </c>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row>
    <row r="785" spans="1:60" outlineLevel="1" x14ac:dyDescent="0.2">
      <c r="A785" s="231">
        <v>145</v>
      </c>
      <c r="B785" s="232" t="s">
        <v>1495</v>
      </c>
      <c r="C785" s="250" t="s">
        <v>1496</v>
      </c>
      <c r="D785" s="233" t="s">
        <v>310</v>
      </c>
      <c r="E785" s="234">
        <v>312.28390000000002</v>
      </c>
      <c r="F785" s="235"/>
      <c r="G785" s="236">
        <f>ROUND(E785*F785,2)</f>
        <v>0</v>
      </c>
      <c r="H785" s="235"/>
      <c r="I785" s="236">
        <f>ROUND(E785*H785,2)</f>
        <v>0</v>
      </c>
      <c r="J785" s="235"/>
      <c r="K785" s="236">
        <f>ROUND(E785*J785,2)</f>
        <v>0</v>
      </c>
      <c r="L785" s="236">
        <v>21</v>
      </c>
      <c r="M785" s="236">
        <f>G785*(1+L785/100)</f>
        <v>0</v>
      </c>
      <c r="N785" s="234">
        <v>0</v>
      </c>
      <c r="O785" s="234">
        <f>ROUND(E785*N785,2)</f>
        <v>0</v>
      </c>
      <c r="P785" s="234">
        <v>0</v>
      </c>
      <c r="Q785" s="234">
        <f>ROUND(E785*P785,2)</f>
        <v>0</v>
      </c>
      <c r="R785" s="236" t="s">
        <v>1406</v>
      </c>
      <c r="S785" s="236" t="s">
        <v>293</v>
      </c>
      <c r="T785" s="237" t="s">
        <v>294</v>
      </c>
      <c r="U785" s="220">
        <v>0.1</v>
      </c>
      <c r="V785" s="220">
        <f>ROUND(E785*U785,2)</f>
        <v>31.23</v>
      </c>
      <c r="W785" s="220"/>
      <c r="X785" s="220" t="s">
        <v>295</v>
      </c>
      <c r="Y785" s="220" t="s">
        <v>296</v>
      </c>
      <c r="Z785" s="210"/>
      <c r="AA785" s="210"/>
      <c r="AB785" s="210"/>
      <c r="AC785" s="210"/>
      <c r="AD785" s="210"/>
      <c r="AE785" s="210"/>
      <c r="AF785" s="210"/>
      <c r="AG785" s="210" t="s">
        <v>1407</v>
      </c>
      <c r="AH785" s="210"/>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row>
    <row r="786" spans="1:60" outlineLevel="2" x14ac:dyDescent="0.2">
      <c r="A786" s="217"/>
      <c r="B786" s="218"/>
      <c r="C786" s="253" t="s">
        <v>3796</v>
      </c>
      <c r="D786" s="221"/>
      <c r="E786" s="222"/>
      <c r="F786" s="220"/>
      <c r="G786" s="220"/>
      <c r="H786" s="220"/>
      <c r="I786" s="220"/>
      <c r="J786" s="220"/>
      <c r="K786" s="220"/>
      <c r="L786" s="220"/>
      <c r="M786" s="220"/>
      <c r="N786" s="219"/>
      <c r="O786" s="219"/>
      <c r="P786" s="219"/>
      <c r="Q786" s="219"/>
      <c r="R786" s="220"/>
      <c r="S786" s="220"/>
      <c r="T786" s="220"/>
      <c r="U786" s="220"/>
      <c r="V786" s="220"/>
      <c r="W786" s="220"/>
      <c r="X786" s="220"/>
      <c r="Y786" s="220"/>
      <c r="Z786" s="210"/>
      <c r="AA786" s="210"/>
      <c r="AB786" s="210"/>
      <c r="AC786" s="210"/>
      <c r="AD786" s="210"/>
      <c r="AE786" s="210"/>
      <c r="AF786" s="210"/>
      <c r="AG786" s="210" t="s">
        <v>314</v>
      </c>
      <c r="AH786" s="210">
        <v>0</v>
      </c>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row>
    <row r="787" spans="1:60" outlineLevel="3" x14ac:dyDescent="0.2">
      <c r="A787" s="217"/>
      <c r="B787" s="218"/>
      <c r="C787" s="253" t="s">
        <v>3797</v>
      </c>
      <c r="D787" s="221"/>
      <c r="E787" s="222"/>
      <c r="F787" s="220"/>
      <c r="G787" s="220"/>
      <c r="H787" s="220"/>
      <c r="I787" s="220"/>
      <c r="J787" s="220"/>
      <c r="K787" s="220"/>
      <c r="L787" s="220"/>
      <c r="M787" s="220"/>
      <c r="N787" s="219"/>
      <c r="O787" s="219"/>
      <c r="P787" s="219"/>
      <c r="Q787" s="219"/>
      <c r="R787" s="220"/>
      <c r="S787" s="220"/>
      <c r="T787" s="220"/>
      <c r="U787" s="220"/>
      <c r="V787" s="220"/>
      <c r="W787" s="220"/>
      <c r="X787" s="220"/>
      <c r="Y787" s="220"/>
      <c r="Z787" s="210"/>
      <c r="AA787" s="210"/>
      <c r="AB787" s="210"/>
      <c r="AC787" s="210"/>
      <c r="AD787" s="210"/>
      <c r="AE787" s="210"/>
      <c r="AF787" s="210"/>
      <c r="AG787" s="210" t="s">
        <v>314</v>
      </c>
      <c r="AH787" s="210">
        <v>0</v>
      </c>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row>
    <row r="788" spans="1:60" outlineLevel="3" x14ac:dyDescent="0.2">
      <c r="A788" s="217"/>
      <c r="B788" s="218"/>
      <c r="C788" s="253" t="s">
        <v>3473</v>
      </c>
      <c r="D788" s="221"/>
      <c r="E788" s="222"/>
      <c r="F788" s="220"/>
      <c r="G788" s="220"/>
      <c r="H788" s="220"/>
      <c r="I788" s="220"/>
      <c r="J788" s="220"/>
      <c r="K788" s="220"/>
      <c r="L788" s="220"/>
      <c r="M788" s="220"/>
      <c r="N788" s="219"/>
      <c r="O788" s="219"/>
      <c r="P788" s="219"/>
      <c r="Q788" s="219"/>
      <c r="R788" s="220"/>
      <c r="S788" s="220"/>
      <c r="T788" s="220"/>
      <c r="U788" s="220"/>
      <c r="V788" s="220"/>
      <c r="W788" s="220"/>
      <c r="X788" s="220"/>
      <c r="Y788" s="220"/>
      <c r="Z788" s="210"/>
      <c r="AA788" s="210"/>
      <c r="AB788" s="210"/>
      <c r="AC788" s="210"/>
      <c r="AD788" s="210"/>
      <c r="AE788" s="210"/>
      <c r="AF788" s="210"/>
      <c r="AG788" s="210" t="s">
        <v>314</v>
      </c>
      <c r="AH788" s="210">
        <v>0</v>
      </c>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row>
    <row r="789" spans="1:60" outlineLevel="3" x14ac:dyDescent="0.2">
      <c r="A789" s="217"/>
      <c r="B789" s="218"/>
      <c r="C789" s="253" t="s">
        <v>3801</v>
      </c>
      <c r="D789" s="221"/>
      <c r="E789" s="222">
        <v>312.27999999999997</v>
      </c>
      <c r="F789" s="220"/>
      <c r="G789" s="220"/>
      <c r="H789" s="220"/>
      <c r="I789" s="220"/>
      <c r="J789" s="220"/>
      <c r="K789" s="220"/>
      <c r="L789" s="220"/>
      <c r="M789" s="220"/>
      <c r="N789" s="219"/>
      <c r="O789" s="219"/>
      <c r="P789" s="219"/>
      <c r="Q789" s="219"/>
      <c r="R789" s="220"/>
      <c r="S789" s="220"/>
      <c r="T789" s="220"/>
      <c r="U789" s="220"/>
      <c r="V789" s="220"/>
      <c r="W789" s="220"/>
      <c r="X789" s="220"/>
      <c r="Y789" s="220"/>
      <c r="Z789" s="210"/>
      <c r="AA789" s="210"/>
      <c r="AB789" s="210"/>
      <c r="AC789" s="210"/>
      <c r="AD789" s="210"/>
      <c r="AE789" s="210"/>
      <c r="AF789" s="210"/>
      <c r="AG789" s="210" t="s">
        <v>314</v>
      </c>
      <c r="AH789" s="210">
        <v>0</v>
      </c>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row>
    <row r="790" spans="1:60" ht="22.5" outlineLevel="1" x14ac:dyDescent="0.2">
      <c r="A790" s="231">
        <v>146</v>
      </c>
      <c r="B790" s="232" t="s">
        <v>1452</v>
      </c>
      <c r="C790" s="250" t="s">
        <v>1453</v>
      </c>
      <c r="D790" s="233" t="s">
        <v>310</v>
      </c>
      <c r="E790" s="234">
        <v>335.47674000000001</v>
      </c>
      <c r="F790" s="235"/>
      <c r="G790" s="236">
        <f>ROUND(E790*F790,2)</f>
        <v>0</v>
      </c>
      <c r="H790" s="235"/>
      <c r="I790" s="236">
        <f>ROUND(E790*H790,2)</f>
        <v>0</v>
      </c>
      <c r="J790" s="235"/>
      <c r="K790" s="236">
        <f>ROUND(E790*J790,2)</f>
        <v>0</v>
      </c>
      <c r="L790" s="236">
        <v>21</v>
      </c>
      <c r="M790" s="236">
        <f>G790*(1+L790/100)</f>
        <v>0</v>
      </c>
      <c r="N790" s="234">
        <v>4.4999999999999997E-3</v>
      </c>
      <c r="O790" s="234">
        <f>ROUND(E790*N790,2)</f>
        <v>1.51</v>
      </c>
      <c r="P790" s="234">
        <v>0</v>
      </c>
      <c r="Q790" s="234">
        <f>ROUND(E790*P790,2)</f>
        <v>0</v>
      </c>
      <c r="R790" s="236" t="s">
        <v>663</v>
      </c>
      <c r="S790" s="236" t="s">
        <v>293</v>
      </c>
      <c r="T790" s="237" t="s">
        <v>294</v>
      </c>
      <c r="U790" s="220">
        <v>0</v>
      </c>
      <c r="V790" s="220">
        <f>ROUND(E790*U790,2)</f>
        <v>0</v>
      </c>
      <c r="W790" s="220"/>
      <c r="X790" s="220" t="s">
        <v>664</v>
      </c>
      <c r="Y790" s="220" t="s">
        <v>296</v>
      </c>
      <c r="Z790" s="210"/>
      <c r="AA790" s="210"/>
      <c r="AB790" s="210"/>
      <c r="AC790" s="210"/>
      <c r="AD790" s="210"/>
      <c r="AE790" s="210"/>
      <c r="AF790" s="210"/>
      <c r="AG790" s="210" t="s">
        <v>665</v>
      </c>
      <c r="AH790" s="210"/>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row>
    <row r="791" spans="1:60" outlineLevel="2" x14ac:dyDescent="0.2">
      <c r="A791" s="217"/>
      <c r="B791" s="218"/>
      <c r="C791" s="253" t="s">
        <v>3796</v>
      </c>
      <c r="D791" s="221"/>
      <c r="E791" s="222"/>
      <c r="F791" s="220"/>
      <c r="G791" s="220"/>
      <c r="H791" s="220"/>
      <c r="I791" s="220"/>
      <c r="J791" s="220"/>
      <c r="K791" s="220"/>
      <c r="L791" s="220"/>
      <c r="M791" s="220"/>
      <c r="N791" s="219"/>
      <c r="O791" s="219"/>
      <c r="P791" s="219"/>
      <c r="Q791" s="219"/>
      <c r="R791" s="220"/>
      <c r="S791" s="220"/>
      <c r="T791" s="220"/>
      <c r="U791" s="220"/>
      <c r="V791" s="220"/>
      <c r="W791" s="220"/>
      <c r="X791" s="220"/>
      <c r="Y791" s="220"/>
      <c r="Z791" s="210"/>
      <c r="AA791" s="210"/>
      <c r="AB791" s="210"/>
      <c r="AC791" s="210"/>
      <c r="AD791" s="210"/>
      <c r="AE791" s="210"/>
      <c r="AF791" s="210"/>
      <c r="AG791" s="210" t="s">
        <v>314</v>
      </c>
      <c r="AH791" s="210">
        <v>0</v>
      </c>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row>
    <row r="792" spans="1:60" outlineLevel="3" x14ac:dyDescent="0.2">
      <c r="A792" s="217"/>
      <c r="B792" s="218"/>
      <c r="C792" s="253" t="s">
        <v>3797</v>
      </c>
      <c r="D792" s="221"/>
      <c r="E792" s="222"/>
      <c r="F792" s="220"/>
      <c r="G792" s="220"/>
      <c r="H792" s="220"/>
      <c r="I792" s="220"/>
      <c r="J792" s="220"/>
      <c r="K792" s="220"/>
      <c r="L792" s="220"/>
      <c r="M792" s="220"/>
      <c r="N792" s="219"/>
      <c r="O792" s="219"/>
      <c r="P792" s="219"/>
      <c r="Q792" s="219"/>
      <c r="R792" s="220"/>
      <c r="S792" s="220"/>
      <c r="T792" s="220"/>
      <c r="U792" s="220"/>
      <c r="V792" s="220"/>
      <c r="W792" s="220"/>
      <c r="X792" s="220"/>
      <c r="Y792" s="220"/>
      <c r="Z792" s="210"/>
      <c r="AA792" s="210"/>
      <c r="AB792" s="210"/>
      <c r="AC792" s="210"/>
      <c r="AD792" s="210"/>
      <c r="AE792" s="210"/>
      <c r="AF792" s="210"/>
      <c r="AG792" s="210" t="s">
        <v>314</v>
      </c>
      <c r="AH792" s="210">
        <v>0</v>
      </c>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row>
    <row r="793" spans="1:60" outlineLevel="3" x14ac:dyDescent="0.2">
      <c r="A793" s="217"/>
      <c r="B793" s="218"/>
      <c r="C793" s="253" t="s">
        <v>1454</v>
      </c>
      <c r="D793" s="221"/>
      <c r="E793" s="222"/>
      <c r="F793" s="220"/>
      <c r="G793" s="220"/>
      <c r="H793" s="220"/>
      <c r="I793" s="220"/>
      <c r="J793" s="220"/>
      <c r="K793" s="220"/>
      <c r="L793" s="220"/>
      <c r="M793" s="220"/>
      <c r="N793" s="219"/>
      <c r="O793" s="219"/>
      <c r="P793" s="219"/>
      <c r="Q793" s="219"/>
      <c r="R793" s="220"/>
      <c r="S793" s="220"/>
      <c r="T793" s="220"/>
      <c r="U793" s="220"/>
      <c r="V793" s="220"/>
      <c r="W793" s="220"/>
      <c r="X793" s="220"/>
      <c r="Y793" s="220"/>
      <c r="Z793" s="210"/>
      <c r="AA793" s="210"/>
      <c r="AB793" s="210"/>
      <c r="AC793" s="210"/>
      <c r="AD793" s="210"/>
      <c r="AE793" s="210"/>
      <c r="AF793" s="210"/>
      <c r="AG793" s="210" t="s">
        <v>314</v>
      </c>
      <c r="AH793" s="210">
        <v>0</v>
      </c>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row>
    <row r="794" spans="1:60" outlineLevel="3" x14ac:dyDescent="0.2">
      <c r="A794" s="217"/>
      <c r="B794" s="218"/>
      <c r="C794" s="253" t="s">
        <v>3802</v>
      </c>
      <c r="D794" s="221"/>
      <c r="E794" s="222">
        <v>335.48</v>
      </c>
      <c r="F794" s="220"/>
      <c r="G794" s="220"/>
      <c r="H794" s="220"/>
      <c r="I794" s="220"/>
      <c r="J794" s="220"/>
      <c r="K794" s="220"/>
      <c r="L794" s="220"/>
      <c r="M794" s="220"/>
      <c r="N794" s="219"/>
      <c r="O794" s="219"/>
      <c r="P794" s="219"/>
      <c r="Q794" s="219"/>
      <c r="R794" s="220"/>
      <c r="S794" s="220"/>
      <c r="T794" s="220"/>
      <c r="U794" s="220"/>
      <c r="V794" s="220"/>
      <c r="W794" s="220"/>
      <c r="X794" s="220"/>
      <c r="Y794" s="220"/>
      <c r="Z794" s="210"/>
      <c r="AA794" s="210"/>
      <c r="AB794" s="210"/>
      <c r="AC794" s="210"/>
      <c r="AD794" s="210"/>
      <c r="AE794" s="210"/>
      <c r="AF794" s="210"/>
      <c r="AG794" s="210" t="s">
        <v>314</v>
      </c>
      <c r="AH794" s="210">
        <v>0</v>
      </c>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row>
    <row r="795" spans="1:60" ht="22.5" outlineLevel="1" x14ac:dyDescent="0.2">
      <c r="A795" s="231">
        <v>147</v>
      </c>
      <c r="B795" s="232" t="s">
        <v>1502</v>
      </c>
      <c r="C795" s="250" t="s">
        <v>1503</v>
      </c>
      <c r="D795" s="233" t="s">
        <v>310</v>
      </c>
      <c r="E795" s="234">
        <v>359.12648999999999</v>
      </c>
      <c r="F795" s="235"/>
      <c r="G795" s="236">
        <f>ROUND(E795*F795,2)</f>
        <v>0</v>
      </c>
      <c r="H795" s="235"/>
      <c r="I795" s="236">
        <f>ROUND(E795*H795,2)</f>
        <v>0</v>
      </c>
      <c r="J795" s="235"/>
      <c r="K795" s="236">
        <f>ROUND(E795*J795,2)</f>
        <v>0</v>
      </c>
      <c r="L795" s="236">
        <v>21</v>
      </c>
      <c r="M795" s="236">
        <f>G795*(1+L795/100)</f>
        <v>0</v>
      </c>
      <c r="N795" s="234">
        <v>2.9999999999999997E-4</v>
      </c>
      <c r="O795" s="234">
        <f>ROUND(E795*N795,2)</f>
        <v>0.11</v>
      </c>
      <c r="P795" s="234">
        <v>0</v>
      </c>
      <c r="Q795" s="234">
        <f>ROUND(E795*P795,2)</f>
        <v>0</v>
      </c>
      <c r="R795" s="236" t="s">
        <v>663</v>
      </c>
      <c r="S795" s="236" t="s">
        <v>293</v>
      </c>
      <c r="T795" s="237" t="s">
        <v>294</v>
      </c>
      <c r="U795" s="220">
        <v>0</v>
      </c>
      <c r="V795" s="220">
        <f>ROUND(E795*U795,2)</f>
        <v>0</v>
      </c>
      <c r="W795" s="220"/>
      <c r="X795" s="220" t="s">
        <v>664</v>
      </c>
      <c r="Y795" s="220" t="s">
        <v>296</v>
      </c>
      <c r="Z795" s="210"/>
      <c r="AA795" s="210"/>
      <c r="AB795" s="210"/>
      <c r="AC795" s="210"/>
      <c r="AD795" s="210"/>
      <c r="AE795" s="210"/>
      <c r="AF795" s="210"/>
      <c r="AG795" s="210" t="s">
        <v>665</v>
      </c>
      <c r="AH795" s="210"/>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row>
    <row r="796" spans="1:60" outlineLevel="2" x14ac:dyDescent="0.2">
      <c r="A796" s="217"/>
      <c r="B796" s="218"/>
      <c r="C796" s="253" t="s">
        <v>3796</v>
      </c>
      <c r="D796" s="221"/>
      <c r="E796" s="222"/>
      <c r="F796" s="220"/>
      <c r="G796" s="220"/>
      <c r="H796" s="220"/>
      <c r="I796" s="220"/>
      <c r="J796" s="220"/>
      <c r="K796" s="220"/>
      <c r="L796" s="220"/>
      <c r="M796" s="220"/>
      <c r="N796" s="219"/>
      <c r="O796" s="219"/>
      <c r="P796" s="219"/>
      <c r="Q796" s="219"/>
      <c r="R796" s="220"/>
      <c r="S796" s="220"/>
      <c r="T796" s="220"/>
      <c r="U796" s="220"/>
      <c r="V796" s="220"/>
      <c r="W796" s="220"/>
      <c r="X796" s="220"/>
      <c r="Y796" s="220"/>
      <c r="Z796" s="210"/>
      <c r="AA796" s="210"/>
      <c r="AB796" s="210"/>
      <c r="AC796" s="210"/>
      <c r="AD796" s="210"/>
      <c r="AE796" s="210"/>
      <c r="AF796" s="210"/>
      <c r="AG796" s="210" t="s">
        <v>314</v>
      </c>
      <c r="AH796" s="210">
        <v>0</v>
      </c>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row>
    <row r="797" spans="1:60" outlineLevel="3" x14ac:dyDescent="0.2">
      <c r="A797" s="217"/>
      <c r="B797" s="218"/>
      <c r="C797" s="253" t="s">
        <v>3797</v>
      </c>
      <c r="D797" s="221"/>
      <c r="E797" s="222"/>
      <c r="F797" s="220"/>
      <c r="G797" s="220"/>
      <c r="H797" s="220"/>
      <c r="I797" s="220"/>
      <c r="J797" s="220"/>
      <c r="K797" s="220"/>
      <c r="L797" s="220"/>
      <c r="M797" s="220"/>
      <c r="N797" s="219"/>
      <c r="O797" s="219"/>
      <c r="P797" s="219"/>
      <c r="Q797" s="219"/>
      <c r="R797" s="220"/>
      <c r="S797" s="220"/>
      <c r="T797" s="220"/>
      <c r="U797" s="220"/>
      <c r="V797" s="220"/>
      <c r="W797" s="220"/>
      <c r="X797" s="220"/>
      <c r="Y797" s="220"/>
      <c r="Z797" s="210"/>
      <c r="AA797" s="210"/>
      <c r="AB797" s="210"/>
      <c r="AC797" s="210"/>
      <c r="AD797" s="210"/>
      <c r="AE797" s="210"/>
      <c r="AF797" s="210"/>
      <c r="AG797" s="210" t="s">
        <v>314</v>
      </c>
      <c r="AH797" s="210">
        <v>0</v>
      </c>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row>
    <row r="798" spans="1:60" outlineLevel="3" x14ac:dyDescent="0.2">
      <c r="A798" s="217"/>
      <c r="B798" s="218"/>
      <c r="C798" s="253" t="s">
        <v>3803</v>
      </c>
      <c r="D798" s="221"/>
      <c r="E798" s="222"/>
      <c r="F798" s="220"/>
      <c r="G798" s="220"/>
      <c r="H798" s="220"/>
      <c r="I798" s="220"/>
      <c r="J798" s="220"/>
      <c r="K798" s="220"/>
      <c r="L798" s="220"/>
      <c r="M798" s="220"/>
      <c r="N798" s="219"/>
      <c r="O798" s="219"/>
      <c r="P798" s="219"/>
      <c r="Q798" s="219"/>
      <c r="R798" s="220"/>
      <c r="S798" s="220"/>
      <c r="T798" s="220"/>
      <c r="U798" s="220"/>
      <c r="V798" s="220"/>
      <c r="W798" s="220"/>
      <c r="X798" s="220"/>
      <c r="Y798" s="220"/>
      <c r="Z798" s="210"/>
      <c r="AA798" s="210"/>
      <c r="AB798" s="210"/>
      <c r="AC798" s="210"/>
      <c r="AD798" s="210"/>
      <c r="AE798" s="210"/>
      <c r="AF798" s="210"/>
      <c r="AG798" s="210" t="s">
        <v>314</v>
      </c>
      <c r="AH798" s="210">
        <v>0</v>
      </c>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row>
    <row r="799" spans="1:60" outlineLevel="3" x14ac:dyDescent="0.2">
      <c r="A799" s="217"/>
      <c r="B799" s="218"/>
      <c r="C799" s="253" t="s">
        <v>1454</v>
      </c>
      <c r="D799" s="221"/>
      <c r="E799" s="222"/>
      <c r="F799" s="220"/>
      <c r="G799" s="220"/>
      <c r="H799" s="220"/>
      <c r="I799" s="220"/>
      <c r="J799" s="220"/>
      <c r="K799" s="220"/>
      <c r="L799" s="220"/>
      <c r="M799" s="220"/>
      <c r="N799" s="219"/>
      <c r="O799" s="219"/>
      <c r="P799" s="219"/>
      <c r="Q799" s="219"/>
      <c r="R799" s="220"/>
      <c r="S799" s="220"/>
      <c r="T799" s="220"/>
      <c r="U799" s="220"/>
      <c r="V799" s="220"/>
      <c r="W799" s="220"/>
      <c r="X799" s="220"/>
      <c r="Y799" s="220"/>
      <c r="Z799" s="210"/>
      <c r="AA799" s="210"/>
      <c r="AB799" s="210"/>
      <c r="AC799" s="210"/>
      <c r="AD799" s="210"/>
      <c r="AE799" s="210"/>
      <c r="AF799" s="210"/>
      <c r="AG799" s="210" t="s">
        <v>314</v>
      </c>
      <c r="AH799" s="210">
        <v>0</v>
      </c>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row>
    <row r="800" spans="1:60" outlineLevel="3" x14ac:dyDescent="0.2">
      <c r="A800" s="217"/>
      <c r="B800" s="218"/>
      <c r="C800" s="253" t="s">
        <v>3804</v>
      </c>
      <c r="D800" s="221"/>
      <c r="E800" s="222">
        <v>359.13</v>
      </c>
      <c r="F800" s="220"/>
      <c r="G800" s="220"/>
      <c r="H800" s="220"/>
      <c r="I800" s="220"/>
      <c r="J800" s="220"/>
      <c r="K800" s="220"/>
      <c r="L800" s="220"/>
      <c r="M800" s="220"/>
      <c r="N800" s="219"/>
      <c r="O800" s="219"/>
      <c r="P800" s="219"/>
      <c r="Q800" s="219"/>
      <c r="R800" s="220"/>
      <c r="S800" s="220"/>
      <c r="T800" s="220"/>
      <c r="U800" s="220"/>
      <c r="V800" s="220"/>
      <c r="W800" s="220"/>
      <c r="X800" s="220"/>
      <c r="Y800" s="220"/>
      <c r="Z800" s="210"/>
      <c r="AA800" s="210"/>
      <c r="AB800" s="210"/>
      <c r="AC800" s="210"/>
      <c r="AD800" s="210"/>
      <c r="AE800" s="210"/>
      <c r="AF800" s="210"/>
      <c r="AG800" s="210" t="s">
        <v>314</v>
      </c>
      <c r="AH800" s="210">
        <v>0</v>
      </c>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row>
    <row r="801" spans="1:60" outlineLevel="1" x14ac:dyDescent="0.2">
      <c r="A801" s="231">
        <v>148</v>
      </c>
      <c r="B801" s="232" t="s">
        <v>3805</v>
      </c>
      <c r="C801" s="250" t="s">
        <v>3806</v>
      </c>
      <c r="D801" s="233" t="s">
        <v>0</v>
      </c>
      <c r="E801" s="234">
        <v>0</v>
      </c>
      <c r="F801" s="235"/>
      <c r="G801" s="236">
        <f>ROUND(E801*F801,2)</f>
        <v>0</v>
      </c>
      <c r="H801" s="235"/>
      <c r="I801" s="236">
        <f>ROUND(E801*H801,2)</f>
        <v>0</v>
      </c>
      <c r="J801" s="235"/>
      <c r="K801" s="236">
        <f>ROUND(E801*J801,2)</f>
        <v>0</v>
      </c>
      <c r="L801" s="236">
        <v>21</v>
      </c>
      <c r="M801" s="236">
        <f>G801*(1+L801/100)</f>
        <v>0</v>
      </c>
      <c r="N801" s="234">
        <v>0</v>
      </c>
      <c r="O801" s="234">
        <f>ROUND(E801*N801,2)</f>
        <v>0</v>
      </c>
      <c r="P801" s="234">
        <v>0</v>
      </c>
      <c r="Q801" s="234">
        <f>ROUND(E801*P801,2)</f>
        <v>0</v>
      </c>
      <c r="R801" s="236" t="s">
        <v>1406</v>
      </c>
      <c r="S801" s="236" t="s">
        <v>293</v>
      </c>
      <c r="T801" s="237" t="s">
        <v>294</v>
      </c>
      <c r="U801" s="220">
        <v>0</v>
      </c>
      <c r="V801" s="220">
        <f>ROUND(E801*U801,2)</f>
        <v>0</v>
      </c>
      <c r="W801" s="220"/>
      <c r="X801" s="220" t="s">
        <v>295</v>
      </c>
      <c r="Y801" s="220" t="s">
        <v>296</v>
      </c>
      <c r="Z801" s="210"/>
      <c r="AA801" s="210"/>
      <c r="AB801" s="210"/>
      <c r="AC801" s="210"/>
      <c r="AD801" s="210"/>
      <c r="AE801" s="210"/>
      <c r="AF801" s="210"/>
      <c r="AG801" s="210" t="s">
        <v>1407</v>
      </c>
      <c r="AH801" s="210"/>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row>
    <row r="802" spans="1:60" outlineLevel="2" x14ac:dyDescent="0.2">
      <c r="A802" s="217"/>
      <c r="B802" s="218"/>
      <c r="C802" s="251" t="s">
        <v>1508</v>
      </c>
      <c r="D802" s="239"/>
      <c r="E802" s="239"/>
      <c r="F802" s="239"/>
      <c r="G802" s="239"/>
      <c r="H802" s="220"/>
      <c r="I802" s="220"/>
      <c r="J802" s="220"/>
      <c r="K802" s="220"/>
      <c r="L802" s="220"/>
      <c r="M802" s="220"/>
      <c r="N802" s="219"/>
      <c r="O802" s="219"/>
      <c r="P802" s="219"/>
      <c r="Q802" s="219"/>
      <c r="R802" s="220"/>
      <c r="S802" s="220"/>
      <c r="T802" s="220"/>
      <c r="U802" s="220"/>
      <c r="V802" s="220"/>
      <c r="W802" s="220"/>
      <c r="X802" s="220"/>
      <c r="Y802" s="220"/>
      <c r="Z802" s="210"/>
      <c r="AA802" s="210"/>
      <c r="AB802" s="210"/>
      <c r="AC802" s="210"/>
      <c r="AD802" s="210"/>
      <c r="AE802" s="210"/>
      <c r="AF802" s="210"/>
      <c r="AG802" s="210" t="s">
        <v>299</v>
      </c>
      <c r="AH802" s="210"/>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row>
    <row r="803" spans="1:60" outlineLevel="2" x14ac:dyDescent="0.2">
      <c r="A803" s="217"/>
      <c r="B803" s="218"/>
      <c r="C803" s="252" t="s">
        <v>1508</v>
      </c>
      <c r="D803" s="240"/>
      <c r="E803" s="240"/>
      <c r="F803" s="240"/>
      <c r="G803" s="240"/>
      <c r="H803" s="220"/>
      <c r="I803" s="220"/>
      <c r="J803" s="220"/>
      <c r="K803" s="220"/>
      <c r="L803" s="220"/>
      <c r="M803" s="220"/>
      <c r="N803" s="219"/>
      <c r="O803" s="219"/>
      <c r="P803" s="219"/>
      <c r="Q803" s="219"/>
      <c r="R803" s="220"/>
      <c r="S803" s="220"/>
      <c r="T803" s="220"/>
      <c r="U803" s="220"/>
      <c r="V803" s="220"/>
      <c r="W803" s="220"/>
      <c r="X803" s="220"/>
      <c r="Y803" s="220"/>
      <c r="Z803" s="210"/>
      <c r="AA803" s="210"/>
      <c r="AB803" s="210"/>
      <c r="AC803" s="210"/>
      <c r="AD803" s="210"/>
      <c r="AE803" s="210"/>
      <c r="AF803" s="210"/>
      <c r="AG803" s="210" t="s">
        <v>300</v>
      </c>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row>
    <row r="804" spans="1:60" x14ac:dyDescent="0.2">
      <c r="A804" s="224" t="s">
        <v>287</v>
      </c>
      <c r="B804" s="225" t="s">
        <v>198</v>
      </c>
      <c r="C804" s="249" t="s">
        <v>199</v>
      </c>
      <c r="D804" s="226"/>
      <c r="E804" s="227"/>
      <c r="F804" s="228"/>
      <c r="G804" s="228">
        <f>SUMIF(AG805:AG860,"&lt;&gt;NOR",G805:G860)</f>
        <v>0</v>
      </c>
      <c r="H804" s="228"/>
      <c r="I804" s="228">
        <f>SUM(I805:I860)</f>
        <v>0</v>
      </c>
      <c r="J804" s="228"/>
      <c r="K804" s="228">
        <f>SUM(K805:K860)</f>
        <v>0</v>
      </c>
      <c r="L804" s="228"/>
      <c r="M804" s="228">
        <f>SUM(M805:M860)</f>
        <v>0</v>
      </c>
      <c r="N804" s="227"/>
      <c r="O804" s="227">
        <f>SUM(O805:O860)</f>
        <v>2.6700000000000004</v>
      </c>
      <c r="P804" s="227"/>
      <c r="Q804" s="227">
        <f>SUM(Q805:Q860)</f>
        <v>7.6899999999999995</v>
      </c>
      <c r="R804" s="228"/>
      <c r="S804" s="228"/>
      <c r="T804" s="229"/>
      <c r="U804" s="223"/>
      <c r="V804" s="223">
        <f>SUM(V805:V860)</f>
        <v>232.98</v>
      </c>
      <c r="W804" s="223"/>
      <c r="X804" s="223"/>
      <c r="Y804" s="223"/>
      <c r="AG804" t="s">
        <v>288</v>
      </c>
    </row>
    <row r="805" spans="1:60" ht="22.5" outlineLevel="1" x14ac:dyDescent="0.2">
      <c r="A805" s="231">
        <v>149</v>
      </c>
      <c r="B805" s="232" t="s">
        <v>1518</v>
      </c>
      <c r="C805" s="250" t="s">
        <v>1519</v>
      </c>
      <c r="D805" s="233" t="s">
        <v>310</v>
      </c>
      <c r="E805" s="234">
        <v>193.65950000000001</v>
      </c>
      <c r="F805" s="235"/>
      <c r="G805" s="236">
        <f>ROUND(E805*F805,2)</f>
        <v>0</v>
      </c>
      <c r="H805" s="235"/>
      <c r="I805" s="236">
        <f>ROUND(E805*H805,2)</f>
        <v>0</v>
      </c>
      <c r="J805" s="235"/>
      <c r="K805" s="236">
        <f>ROUND(E805*J805,2)</f>
        <v>0</v>
      </c>
      <c r="L805" s="236">
        <v>21</v>
      </c>
      <c r="M805" s="236">
        <f>G805*(1+L805/100)</f>
        <v>0</v>
      </c>
      <c r="N805" s="234">
        <v>0</v>
      </c>
      <c r="O805" s="234">
        <f>ROUND(E805*N805,2)</f>
        <v>0</v>
      </c>
      <c r="P805" s="234">
        <v>2E-3</v>
      </c>
      <c r="Q805" s="234">
        <f>ROUND(E805*P805,2)</f>
        <v>0.39</v>
      </c>
      <c r="R805" s="236" t="s">
        <v>1511</v>
      </c>
      <c r="S805" s="236" t="s">
        <v>293</v>
      </c>
      <c r="T805" s="237" t="s">
        <v>294</v>
      </c>
      <c r="U805" s="220">
        <v>3.7999999999999999E-2</v>
      </c>
      <c r="V805" s="220">
        <f>ROUND(E805*U805,2)</f>
        <v>7.36</v>
      </c>
      <c r="W805" s="220"/>
      <c r="X805" s="220" t="s">
        <v>295</v>
      </c>
      <c r="Y805" s="220" t="s">
        <v>296</v>
      </c>
      <c r="Z805" s="210"/>
      <c r="AA805" s="210"/>
      <c r="AB805" s="210"/>
      <c r="AC805" s="210"/>
      <c r="AD805" s="210"/>
      <c r="AE805" s="210"/>
      <c r="AF805" s="210"/>
      <c r="AG805" s="210" t="s">
        <v>1407</v>
      </c>
      <c r="AH805" s="210"/>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row>
    <row r="806" spans="1:60" outlineLevel="2" x14ac:dyDescent="0.2">
      <c r="A806" s="217"/>
      <c r="B806" s="218"/>
      <c r="C806" s="253" t="s">
        <v>3663</v>
      </c>
      <c r="D806" s="221"/>
      <c r="E806" s="222"/>
      <c r="F806" s="220"/>
      <c r="G806" s="220"/>
      <c r="H806" s="220"/>
      <c r="I806" s="220"/>
      <c r="J806" s="220"/>
      <c r="K806" s="220"/>
      <c r="L806" s="220"/>
      <c r="M806" s="220"/>
      <c r="N806" s="219"/>
      <c r="O806" s="219"/>
      <c r="P806" s="219"/>
      <c r="Q806" s="219"/>
      <c r="R806" s="220"/>
      <c r="S806" s="220"/>
      <c r="T806" s="220"/>
      <c r="U806" s="220"/>
      <c r="V806" s="220"/>
      <c r="W806" s="220"/>
      <c r="X806" s="220"/>
      <c r="Y806" s="220"/>
      <c r="Z806" s="210"/>
      <c r="AA806" s="210"/>
      <c r="AB806" s="210"/>
      <c r="AC806" s="210"/>
      <c r="AD806" s="210"/>
      <c r="AE806" s="210"/>
      <c r="AF806" s="210"/>
      <c r="AG806" s="210" t="s">
        <v>314</v>
      </c>
      <c r="AH806" s="210">
        <v>0</v>
      </c>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row>
    <row r="807" spans="1:60" ht="33.75" outlineLevel="3" x14ac:dyDescent="0.2">
      <c r="A807" s="217"/>
      <c r="B807" s="218"/>
      <c r="C807" s="253" t="s">
        <v>3664</v>
      </c>
      <c r="D807" s="221"/>
      <c r="E807" s="222"/>
      <c r="F807" s="220"/>
      <c r="G807" s="220"/>
      <c r="H807" s="220"/>
      <c r="I807" s="220"/>
      <c r="J807" s="220"/>
      <c r="K807" s="220"/>
      <c r="L807" s="220"/>
      <c r="M807" s="220"/>
      <c r="N807" s="219"/>
      <c r="O807" s="219"/>
      <c r="P807" s="219"/>
      <c r="Q807" s="219"/>
      <c r="R807" s="220"/>
      <c r="S807" s="220"/>
      <c r="T807" s="220"/>
      <c r="U807" s="220"/>
      <c r="V807" s="220"/>
      <c r="W807" s="220"/>
      <c r="X807" s="220"/>
      <c r="Y807" s="220"/>
      <c r="Z807" s="210"/>
      <c r="AA807" s="210"/>
      <c r="AB807" s="210"/>
      <c r="AC807" s="210"/>
      <c r="AD807" s="210"/>
      <c r="AE807" s="210"/>
      <c r="AF807" s="210"/>
      <c r="AG807" s="210" t="s">
        <v>314</v>
      </c>
      <c r="AH807" s="210">
        <v>0</v>
      </c>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row>
    <row r="808" spans="1:60" outlineLevel="3" x14ac:dyDescent="0.2">
      <c r="A808" s="217"/>
      <c r="B808" s="218"/>
      <c r="C808" s="253" t="s">
        <v>3734</v>
      </c>
      <c r="D808" s="221"/>
      <c r="E808" s="222">
        <v>193.66</v>
      </c>
      <c r="F808" s="220"/>
      <c r="G808" s="220"/>
      <c r="H808" s="220"/>
      <c r="I808" s="220"/>
      <c r="J808" s="220"/>
      <c r="K808" s="220"/>
      <c r="L808" s="220"/>
      <c r="M808" s="220"/>
      <c r="N808" s="219"/>
      <c r="O808" s="219"/>
      <c r="P808" s="219"/>
      <c r="Q808" s="219"/>
      <c r="R808" s="220"/>
      <c r="S808" s="220"/>
      <c r="T808" s="220"/>
      <c r="U808" s="220"/>
      <c r="V808" s="220"/>
      <c r="W808" s="220"/>
      <c r="X808" s="220"/>
      <c r="Y808" s="220"/>
      <c r="Z808" s="210"/>
      <c r="AA808" s="210"/>
      <c r="AB808" s="210"/>
      <c r="AC808" s="210"/>
      <c r="AD808" s="210"/>
      <c r="AE808" s="210"/>
      <c r="AF808" s="210"/>
      <c r="AG808" s="210" t="s">
        <v>314</v>
      </c>
      <c r="AH808" s="210">
        <v>0</v>
      </c>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row>
    <row r="809" spans="1:60" ht="33.75" outlineLevel="1" x14ac:dyDescent="0.2">
      <c r="A809" s="231">
        <v>150</v>
      </c>
      <c r="B809" s="232" t="s">
        <v>1523</v>
      </c>
      <c r="C809" s="250" t="s">
        <v>1524</v>
      </c>
      <c r="D809" s="233" t="s">
        <v>310</v>
      </c>
      <c r="E809" s="234">
        <v>210.6328</v>
      </c>
      <c r="F809" s="235"/>
      <c r="G809" s="236">
        <f>ROUND(E809*F809,2)</f>
        <v>0</v>
      </c>
      <c r="H809" s="235"/>
      <c r="I809" s="236">
        <f>ROUND(E809*H809,2)</f>
        <v>0</v>
      </c>
      <c r="J809" s="235"/>
      <c r="K809" s="236">
        <f>ROUND(E809*J809,2)</f>
        <v>0</v>
      </c>
      <c r="L809" s="236">
        <v>21</v>
      </c>
      <c r="M809" s="236">
        <f>G809*(1+L809/100)</f>
        <v>0</v>
      </c>
      <c r="N809" s="234">
        <v>0</v>
      </c>
      <c r="O809" s="234">
        <f>ROUND(E809*N809,2)</f>
        <v>0</v>
      </c>
      <c r="P809" s="234">
        <v>0.03</v>
      </c>
      <c r="Q809" s="234">
        <f>ROUND(E809*P809,2)</f>
        <v>6.32</v>
      </c>
      <c r="R809" s="236" t="s">
        <v>1511</v>
      </c>
      <c r="S809" s="236" t="s">
        <v>293</v>
      </c>
      <c r="T809" s="237" t="s">
        <v>294</v>
      </c>
      <c r="U809" s="220">
        <v>5.5E-2</v>
      </c>
      <c r="V809" s="220">
        <f>ROUND(E809*U809,2)</f>
        <v>11.58</v>
      </c>
      <c r="W809" s="220"/>
      <c r="X809" s="220" t="s">
        <v>295</v>
      </c>
      <c r="Y809" s="220" t="s">
        <v>296</v>
      </c>
      <c r="Z809" s="210"/>
      <c r="AA809" s="210"/>
      <c r="AB809" s="210"/>
      <c r="AC809" s="210"/>
      <c r="AD809" s="210"/>
      <c r="AE809" s="210"/>
      <c r="AF809" s="210"/>
      <c r="AG809" s="210" t="s">
        <v>1407</v>
      </c>
      <c r="AH809" s="210"/>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row>
    <row r="810" spans="1:60" outlineLevel="2" x14ac:dyDescent="0.2">
      <c r="A810" s="217"/>
      <c r="B810" s="218"/>
      <c r="C810" s="255" t="s">
        <v>1525</v>
      </c>
      <c r="D810" s="248"/>
      <c r="E810" s="248"/>
      <c r="F810" s="248"/>
      <c r="G810" s="248"/>
      <c r="H810" s="220"/>
      <c r="I810" s="220"/>
      <c r="J810" s="220"/>
      <c r="K810" s="220"/>
      <c r="L810" s="220"/>
      <c r="M810" s="220"/>
      <c r="N810" s="219"/>
      <c r="O810" s="219"/>
      <c r="P810" s="219"/>
      <c r="Q810" s="219"/>
      <c r="R810" s="220"/>
      <c r="S810" s="220"/>
      <c r="T810" s="220"/>
      <c r="U810" s="220"/>
      <c r="V810" s="220"/>
      <c r="W810" s="220"/>
      <c r="X810" s="220"/>
      <c r="Y810" s="220"/>
      <c r="Z810" s="210"/>
      <c r="AA810" s="210"/>
      <c r="AB810" s="210"/>
      <c r="AC810" s="210"/>
      <c r="AD810" s="210"/>
      <c r="AE810" s="210"/>
      <c r="AF810" s="210"/>
      <c r="AG810" s="210" t="s">
        <v>300</v>
      </c>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row>
    <row r="811" spans="1:60" outlineLevel="3" x14ac:dyDescent="0.2">
      <c r="A811" s="217"/>
      <c r="B811" s="218"/>
      <c r="C811" s="252" t="s">
        <v>1525</v>
      </c>
      <c r="D811" s="240"/>
      <c r="E811" s="240"/>
      <c r="F811" s="240"/>
      <c r="G811" s="240"/>
      <c r="H811" s="220"/>
      <c r="I811" s="220"/>
      <c r="J811" s="220"/>
      <c r="K811" s="220"/>
      <c r="L811" s="220"/>
      <c r="M811" s="220"/>
      <c r="N811" s="219"/>
      <c r="O811" s="219"/>
      <c r="P811" s="219"/>
      <c r="Q811" s="219"/>
      <c r="R811" s="220"/>
      <c r="S811" s="220"/>
      <c r="T811" s="220"/>
      <c r="U811" s="220"/>
      <c r="V811" s="220"/>
      <c r="W811" s="220"/>
      <c r="X811" s="220"/>
      <c r="Y811" s="220"/>
      <c r="Z811" s="210"/>
      <c r="AA811" s="210"/>
      <c r="AB811" s="210"/>
      <c r="AC811" s="210"/>
      <c r="AD811" s="210"/>
      <c r="AE811" s="210"/>
      <c r="AF811" s="210"/>
      <c r="AG811" s="210" t="s">
        <v>300</v>
      </c>
      <c r="AH811" s="210"/>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row>
    <row r="812" spans="1:60" outlineLevel="2" x14ac:dyDescent="0.2">
      <c r="A812" s="217"/>
      <c r="B812" s="218"/>
      <c r="C812" s="253" t="s">
        <v>3807</v>
      </c>
      <c r="D812" s="221"/>
      <c r="E812" s="222"/>
      <c r="F812" s="220"/>
      <c r="G812" s="220"/>
      <c r="H812" s="220"/>
      <c r="I812" s="220"/>
      <c r="J812" s="220"/>
      <c r="K812" s="220"/>
      <c r="L812" s="220"/>
      <c r="M812" s="220"/>
      <c r="N812" s="219"/>
      <c r="O812" s="219"/>
      <c r="P812" s="219"/>
      <c r="Q812" s="219"/>
      <c r="R812" s="220"/>
      <c r="S812" s="220"/>
      <c r="T812" s="220"/>
      <c r="U812" s="220"/>
      <c r="V812" s="220"/>
      <c r="W812" s="220"/>
      <c r="X812" s="220"/>
      <c r="Y812" s="220"/>
      <c r="Z812" s="210"/>
      <c r="AA812" s="210"/>
      <c r="AB812" s="210"/>
      <c r="AC812" s="210"/>
      <c r="AD812" s="210"/>
      <c r="AE812" s="210"/>
      <c r="AF812" s="210"/>
      <c r="AG812" s="210" t="s">
        <v>314</v>
      </c>
      <c r="AH812" s="210">
        <v>0</v>
      </c>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row>
    <row r="813" spans="1:60" outlineLevel="3" x14ac:dyDescent="0.2">
      <c r="A813" s="217"/>
      <c r="B813" s="218"/>
      <c r="C813" s="253" t="s">
        <v>3793</v>
      </c>
      <c r="D813" s="221"/>
      <c r="E813" s="222">
        <v>210.63</v>
      </c>
      <c r="F813" s="220"/>
      <c r="G813" s="220"/>
      <c r="H813" s="220"/>
      <c r="I813" s="220"/>
      <c r="J813" s="220"/>
      <c r="K813" s="220"/>
      <c r="L813" s="220"/>
      <c r="M813" s="220"/>
      <c r="N813" s="219"/>
      <c r="O813" s="219"/>
      <c r="P813" s="219"/>
      <c r="Q813" s="219"/>
      <c r="R813" s="220"/>
      <c r="S813" s="220"/>
      <c r="T813" s="220"/>
      <c r="U813" s="220"/>
      <c r="V813" s="220"/>
      <c r="W813" s="220"/>
      <c r="X813" s="220"/>
      <c r="Y813" s="220"/>
      <c r="Z813" s="210"/>
      <c r="AA813" s="210"/>
      <c r="AB813" s="210"/>
      <c r="AC813" s="210"/>
      <c r="AD813" s="210"/>
      <c r="AE813" s="210"/>
      <c r="AF813" s="210"/>
      <c r="AG813" s="210" t="s">
        <v>314</v>
      </c>
      <c r="AH813" s="210">
        <v>0</v>
      </c>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row>
    <row r="814" spans="1:60" ht="33.75" outlineLevel="1" x14ac:dyDescent="0.2">
      <c r="A814" s="231">
        <v>151</v>
      </c>
      <c r="B814" s="232" t="s">
        <v>1530</v>
      </c>
      <c r="C814" s="250" t="s">
        <v>1531</v>
      </c>
      <c r="D814" s="233" t="s">
        <v>310</v>
      </c>
      <c r="E814" s="234">
        <v>421.26560000000001</v>
      </c>
      <c r="F814" s="235"/>
      <c r="G814" s="236">
        <f>ROUND(E814*F814,2)</f>
        <v>0</v>
      </c>
      <c r="H814" s="235"/>
      <c r="I814" s="236">
        <f>ROUND(E814*H814,2)</f>
        <v>0</v>
      </c>
      <c r="J814" s="235"/>
      <c r="K814" s="236">
        <f>ROUND(E814*J814,2)</f>
        <v>0</v>
      </c>
      <c r="L814" s="236">
        <v>21</v>
      </c>
      <c r="M814" s="236">
        <f>G814*(1+L814/100)</f>
        <v>0</v>
      </c>
      <c r="N814" s="234">
        <v>0</v>
      </c>
      <c r="O814" s="234">
        <f>ROUND(E814*N814,2)</f>
        <v>0</v>
      </c>
      <c r="P814" s="234">
        <v>2.33E-3</v>
      </c>
      <c r="Q814" s="234">
        <f>ROUND(E814*P814,2)</f>
        <v>0.98</v>
      </c>
      <c r="R814" s="236" t="s">
        <v>1511</v>
      </c>
      <c r="S814" s="236" t="s">
        <v>293</v>
      </c>
      <c r="T814" s="237" t="s">
        <v>294</v>
      </c>
      <c r="U814" s="220">
        <v>9.5000000000000001E-2</v>
      </c>
      <c r="V814" s="220">
        <f>ROUND(E814*U814,2)</f>
        <v>40.020000000000003</v>
      </c>
      <c r="W814" s="220"/>
      <c r="X814" s="220" t="s">
        <v>295</v>
      </c>
      <c r="Y814" s="220" t="s">
        <v>296</v>
      </c>
      <c r="Z814" s="210"/>
      <c r="AA814" s="210"/>
      <c r="AB814" s="210"/>
      <c r="AC814" s="210"/>
      <c r="AD814" s="210"/>
      <c r="AE814" s="210"/>
      <c r="AF814" s="210"/>
      <c r="AG814" s="210" t="s">
        <v>1407</v>
      </c>
      <c r="AH814" s="210"/>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row>
    <row r="815" spans="1:60" outlineLevel="2" x14ac:dyDescent="0.2">
      <c r="A815" s="217"/>
      <c r="B815" s="218"/>
      <c r="C815" s="253" t="s">
        <v>3808</v>
      </c>
      <c r="D815" s="221"/>
      <c r="E815" s="222"/>
      <c r="F815" s="220"/>
      <c r="G815" s="220"/>
      <c r="H815" s="220"/>
      <c r="I815" s="220"/>
      <c r="J815" s="220"/>
      <c r="K815" s="220"/>
      <c r="L815" s="220"/>
      <c r="M815" s="220"/>
      <c r="N815" s="219"/>
      <c r="O815" s="219"/>
      <c r="P815" s="219"/>
      <c r="Q815" s="219"/>
      <c r="R815" s="220"/>
      <c r="S815" s="220"/>
      <c r="T815" s="220"/>
      <c r="U815" s="220"/>
      <c r="V815" s="220"/>
      <c r="W815" s="220"/>
      <c r="X815" s="220"/>
      <c r="Y815" s="220"/>
      <c r="Z815" s="210"/>
      <c r="AA815" s="210"/>
      <c r="AB815" s="210"/>
      <c r="AC815" s="210"/>
      <c r="AD815" s="210"/>
      <c r="AE815" s="210"/>
      <c r="AF815" s="210"/>
      <c r="AG815" s="210" t="s">
        <v>314</v>
      </c>
      <c r="AH815" s="210">
        <v>0</v>
      </c>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row>
    <row r="816" spans="1:60" outlineLevel="3" x14ac:dyDescent="0.2">
      <c r="A816" s="217"/>
      <c r="B816" s="218"/>
      <c r="C816" s="253" t="s">
        <v>3809</v>
      </c>
      <c r="D816" s="221"/>
      <c r="E816" s="222">
        <v>421.27</v>
      </c>
      <c r="F816" s="220"/>
      <c r="G816" s="220"/>
      <c r="H816" s="220"/>
      <c r="I816" s="220"/>
      <c r="J816" s="220"/>
      <c r="K816" s="220"/>
      <c r="L816" s="220"/>
      <c r="M816" s="220"/>
      <c r="N816" s="219"/>
      <c r="O816" s="219"/>
      <c r="P816" s="219"/>
      <c r="Q816" s="219"/>
      <c r="R816" s="220"/>
      <c r="S816" s="220"/>
      <c r="T816" s="220"/>
      <c r="U816" s="220"/>
      <c r="V816" s="220"/>
      <c r="W816" s="220"/>
      <c r="X816" s="220"/>
      <c r="Y816" s="220"/>
      <c r="Z816" s="210"/>
      <c r="AA816" s="210"/>
      <c r="AB816" s="210"/>
      <c r="AC816" s="210"/>
      <c r="AD816" s="210"/>
      <c r="AE816" s="210"/>
      <c r="AF816" s="210"/>
      <c r="AG816" s="210" t="s">
        <v>314</v>
      </c>
      <c r="AH816" s="210">
        <v>0</v>
      </c>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row>
    <row r="817" spans="1:60" outlineLevel="1" x14ac:dyDescent="0.2">
      <c r="A817" s="231">
        <v>152</v>
      </c>
      <c r="B817" s="232" t="s">
        <v>1535</v>
      </c>
      <c r="C817" s="250" t="s">
        <v>1536</v>
      </c>
      <c r="D817" s="233" t="s">
        <v>310</v>
      </c>
      <c r="E817" s="234">
        <v>198.54</v>
      </c>
      <c r="F817" s="235"/>
      <c r="G817" s="236">
        <f>ROUND(E817*F817,2)</f>
        <v>0</v>
      </c>
      <c r="H817" s="235"/>
      <c r="I817" s="236">
        <f>ROUND(E817*H817,2)</f>
        <v>0</v>
      </c>
      <c r="J817" s="235"/>
      <c r="K817" s="236">
        <f>ROUND(E817*J817,2)</f>
        <v>0</v>
      </c>
      <c r="L817" s="236">
        <v>21</v>
      </c>
      <c r="M817" s="236">
        <f>G817*(1+L817/100)</f>
        <v>0</v>
      </c>
      <c r="N817" s="234">
        <v>0</v>
      </c>
      <c r="O817" s="234">
        <f>ROUND(E817*N817,2)</f>
        <v>0</v>
      </c>
      <c r="P817" s="234">
        <v>0</v>
      </c>
      <c r="Q817" s="234">
        <f>ROUND(E817*P817,2)</f>
        <v>0</v>
      </c>
      <c r="R817" s="236" t="s">
        <v>1511</v>
      </c>
      <c r="S817" s="236" t="s">
        <v>293</v>
      </c>
      <c r="T817" s="237" t="s">
        <v>294</v>
      </c>
      <c r="U817" s="220">
        <v>0.08</v>
      </c>
      <c r="V817" s="220">
        <f>ROUND(E817*U817,2)</f>
        <v>15.88</v>
      </c>
      <c r="W817" s="220"/>
      <c r="X817" s="220" t="s">
        <v>295</v>
      </c>
      <c r="Y817" s="220" t="s">
        <v>296</v>
      </c>
      <c r="Z817" s="210"/>
      <c r="AA817" s="210"/>
      <c r="AB817" s="210"/>
      <c r="AC817" s="210"/>
      <c r="AD817" s="210"/>
      <c r="AE817" s="210"/>
      <c r="AF817" s="210"/>
      <c r="AG817" s="210" t="s">
        <v>1407</v>
      </c>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row>
    <row r="818" spans="1:60" outlineLevel="2" x14ac:dyDescent="0.2">
      <c r="A818" s="217"/>
      <c r="B818" s="218"/>
      <c r="C818" s="253" t="s">
        <v>3810</v>
      </c>
      <c r="D818" s="221"/>
      <c r="E818" s="222"/>
      <c r="F818" s="220"/>
      <c r="G818" s="220"/>
      <c r="H818" s="220"/>
      <c r="I818" s="220"/>
      <c r="J818" s="220"/>
      <c r="K818" s="220"/>
      <c r="L818" s="220"/>
      <c r="M818" s="220"/>
      <c r="N818" s="219"/>
      <c r="O818" s="219"/>
      <c r="P818" s="219"/>
      <c r="Q818" s="219"/>
      <c r="R818" s="220"/>
      <c r="S818" s="220"/>
      <c r="T818" s="220"/>
      <c r="U818" s="220"/>
      <c r="V818" s="220"/>
      <c r="W818" s="220"/>
      <c r="X818" s="220"/>
      <c r="Y818" s="220"/>
      <c r="Z818" s="210"/>
      <c r="AA818" s="210"/>
      <c r="AB818" s="210"/>
      <c r="AC818" s="210"/>
      <c r="AD818" s="210"/>
      <c r="AE818" s="210"/>
      <c r="AF818" s="210"/>
      <c r="AG818" s="210" t="s">
        <v>314</v>
      </c>
      <c r="AH818" s="210">
        <v>0</v>
      </c>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row>
    <row r="819" spans="1:60" outlineLevel="3" x14ac:dyDescent="0.2">
      <c r="A819" s="217"/>
      <c r="B819" s="218"/>
      <c r="C819" s="253" t="s">
        <v>3811</v>
      </c>
      <c r="D819" s="221"/>
      <c r="E819" s="222">
        <v>198.54</v>
      </c>
      <c r="F819" s="220"/>
      <c r="G819" s="220"/>
      <c r="H819" s="220"/>
      <c r="I819" s="220"/>
      <c r="J819" s="220"/>
      <c r="K819" s="220"/>
      <c r="L819" s="220"/>
      <c r="M819" s="220"/>
      <c r="N819" s="219"/>
      <c r="O819" s="219"/>
      <c r="P819" s="219"/>
      <c r="Q819" s="219"/>
      <c r="R819" s="220"/>
      <c r="S819" s="220"/>
      <c r="T819" s="220"/>
      <c r="U819" s="220"/>
      <c r="V819" s="220"/>
      <c r="W819" s="220"/>
      <c r="X819" s="220"/>
      <c r="Y819" s="220"/>
      <c r="Z819" s="210"/>
      <c r="AA819" s="210"/>
      <c r="AB819" s="210"/>
      <c r="AC819" s="210"/>
      <c r="AD819" s="210"/>
      <c r="AE819" s="210"/>
      <c r="AF819" s="210"/>
      <c r="AG819" s="210" t="s">
        <v>314</v>
      </c>
      <c r="AH819" s="210">
        <v>0</v>
      </c>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row>
    <row r="820" spans="1:60" outlineLevel="1" x14ac:dyDescent="0.2">
      <c r="A820" s="231">
        <v>153</v>
      </c>
      <c r="B820" s="232" t="s">
        <v>3812</v>
      </c>
      <c r="C820" s="250" t="s">
        <v>3813</v>
      </c>
      <c r="D820" s="233" t="s">
        <v>310</v>
      </c>
      <c r="E820" s="234">
        <v>17.957999999999998</v>
      </c>
      <c r="F820" s="235"/>
      <c r="G820" s="236">
        <f>ROUND(E820*F820,2)</f>
        <v>0</v>
      </c>
      <c r="H820" s="235"/>
      <c r="I820" s="236">
        <f>ROUND(E820*H820,2)</f>
        <v>0</v>
      </c>
      <c r="J820" s="235"/>
      <c r="K820" s="236">
        <f>ROUND(E820*J820,2)</f>
        <v>0</v>
      </c>
      <c r="L820" s="236">
        <v>21</v>
      </c>
      <c r="M820" s="236">
        <f>G820*(1+L820/100)</f>
        <v>0</v>
      </c>
      <c r="N820" s="234">
        <v>3.3E-4</v>
      </c>
      <c r="O820" s="234">
        <f>ROUND(E820*N820,2)</f>
        <v>0.01</v>
      </c>
      <c r="P820" s="234">
        <v>0</v>
      </c>
      <c r="Q820" s="234">
        <f>ROUND(E820*P820,2)</f>
        <v>0</v>
      </c>
      <c r="R820" s="236" t="s">
        <v>1511</v>
      </c>
      <c r="S820" s="236" t="s">
        <v>2132</v>
      </c>
      <c r="T820" s="237" t="s">
        <v>294</v>
      </c>
      <c r="U820" s="220">
        <v>0.16</v>
      </c>
      <c r="V820" s="220">
        <f>ROUND(E820*U820,2)</f>
        <v>2.87</v>
      </c>
      <c r="W820" s="220"/>
      <c r="X820" s="220" t="s">
        <v>295</v>
      </c>
      <c r="Y820" s="220" t="s">
        <v>296</v>
      </c>
      <c r="Z820" s="210"/>
      <c r="AA820" s="210"/>
      <c r="AB820" s="210"/>
      <c r="AC820" s="210"/>
      <c r="AD820" s="210"/>
      <c r="AE820" s="210"/>
      <c r="AF820" s="210"/>
      <c r="AG820" s="210" t="s">
        <v>1407</v>
      </c>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row>
    <row r="821" spans="1:60" outlineLevel="2" x14ac:dyDescent="0.2">
      <c r="A821" s="217"/>
      <c r="B821" s="218"/>
      <c r="C821" s="253" t="s">
        <v>3814</v>
      </c>
      <c r="D821" s="221"/>
      <c r="E821" s="222"/>
      <c r="F821" s="220"/>
      <c r="G821" s="220"/>
      <c r="H821" s="220"/>
      <c r="I821" s="220"/>
      <c r="J821" s="220"/>
      <c r="K821" s="220"/>
      <c r="L821" s="220"/>
      <c r="M821" s="220"/>
      <c r="N821" s="219"/>
      <c r="O821" s="219"/>
      <c r="P821" s="219"/>
      <c r="Q821" s="219"/>
      <c r="R821" s="220"/>
      <c r="S821" s="220"/>
      <c r="T821" s="220"/>
      <c r="U821" s="220"/>
      <c r="V821" s="220"/>
      <c r="W821" s="220"/>
      <c r="X821" s="220"/>
      <c r="Y821" s="220"/>
      <c r="Z821" s="210"/>
      <c r="AA821" s="210"/>
      <c r="AB821" s="210"/>
      <c r="AC821" s="210"/>
      <c r="AD821" s="210"/>
      <c r="AE821" s="210"/>
      <c r="AF821" s="210"/>
      <c r="AG821" s="210" t="s">
        <v>314</v>
      </c>
      <c r="AH821" s="210">
        <v>0</v>
      </c>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row>
    <row r="822" spans="1:60" outlineLevel="3" x14ac:dyDescent="0.2">
      <c r="A822" s="217"/>
      <c r="B822" s="218"/>
      <c r="C822" s="253" t="s">
        <v>3815</v>
      </c>
      <c r="D822" s="221"/>
      <c r="E822" s="222">
        <v>17.96</v>
      </c>
      <c r="F822" s="220"/>
      <c r="G822" s="220"/>
      <c r="H822" s="220"/>
      <c r="I822" s="220"/>
      <c r="J822" s="220"/>
      <c r="K822" s="220"/>
      <c r="L822" s="220"/>
      <c r="M822" s="220"/>
      <c r="N822" s="219"/>
      <c r="O822" s="219"/>
      <c r="P822" s="219"/>
      <c r="Q822" s="219"/>
      <c r="R822" s="220"/>
      <c r="S822" s="220"/>
      <c r="T822" s="220"/>
      <c r="U822" s="220"/>
      <c r="V822" s="220"/>
      <c r="W822" s="220"/>
      <c r="X822" s="220"/>
      <c r="Y822" s="220"/>
      <c r="Z822" s="210"/>
      <c r="AA822" s="210"/>
      <c r="AB822" s="210"/>
      <c r="AC822" s="210"/>
      <c r="AD822" s="210"/>
      <c r="AE822" s="210"/>
      <c r="AF822" s="210"/>
      <c r="AG822" s="210" t="s">
        <v>314</v>
      </c>
      <c r="AH822" s="210">
        <v>0</v>
      </c>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row>
    <row r="823" spans="1:60" outlineLevel="1" x14ac:dyDescent="0.2">
      <c r="A823" s="231">
        <v>154</v>
      </c>
      <c r="B823" s="232" t="s">
        <v>1553</v>
      </c>
      <c r="C823" s="250" t="s">
        <v>1554</v>
      </c>
      <c r="D823" s="233" t="s">
        <v>310</v>
      </c>
      <c r="E823" s="234">
        <v>421.27</v>
      </c>
      <c r="F823" s="235"/>
      <c r="G823" s="236">
        <f>ROUND(E823*F823,2)</f>
        <v>0</v>
      </c>
      <c r="H823" s="235"/>
      <c r="I823" s="236">
        <f>ROUND(E823*H823,2)</f>
        <v>0</v>
      </c>
      <c r="J823" s="235"/>
      <c r="K823" s="236">
        <f>ROUND(E823*J823,2)</f>
        <v>0</v>
      </c>
      <c r="L823" s="236">
        <v>21</v>
      </c>
      <c r="M823" s="236">
        <f>G823*(1+L823/100)</f>
        <v>0</v>
      </c>
      <c r="N823" s="234">
        <v>1.6000000000000001E-4</v>
      </c>
      <c r="O823" s="234">
        <f>ROUND(E823*N823,2)</f>
        <v>7.0000000000000007E-2</v>
      </c>
      <c r="P823" s="234">
        <v>0</v>
      </c>
      <c r="Q823" s="234">
        <f>ROUND(E823*P823,2)</f>
        <v>0</v>
      </c>
      <c r="R823" s="236" t="s">
        <v>1511</v>
      </c>
      <c r="S823" s="236" t="s">
        <v>293</v>
      </c>
      <c r="T823" s="237" t="s">
        <v>294</v>
      </c>
      <c r="U823" s="220">
        <v>0.12</v>
      </c>
      <c r="V823" s="220">
        <f>ROUND(E823*U823,2)</f>
        <v>50.55</v>
      </c>
      <c r="W823" s="220"/>
      <c r="X823" s="220" t="s">
        <v>295</v>
      </c>
      <c r="Y823" s="220" t="s">
        <v>296</v>
      </c>
      <c r="Z823" s="210"/>
      <c r="AA823" s="210"/>
      <c r="AB823" s="210"/>
      <c r="AC823" s="210"/>
      <c r="AD823" s="210"/>
      <c r="AE823" s="210"/>
      <c r="AF823" s="210"/>
      <c r="AG823" s="210" t="s">
        <v>1407</v>
      </c>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row>
    <row r="824" spans="1:60" outlineLevel="2" x14ac:dyDescent="0.2">
      <c r="A824" s="217"/>
      <c r="B824" s="218"/>
      <c r="C824" s="253" t="s">
        <v>3816</v>
      </c>
      <c r="D824" s="221"/>
      <c r="E824" s="222"/>
      <c r="F824" s="220"/>
      <c r="G824" s="220"/>
      <c r="H824" s="220"/>
      <c r="I824" s="220"/>
      <c r="J824" s="220"/>
      <c r="K824" s="220"/>
      <c r="L824" s="220"/>
      <c r="M824" s="220"/>
      <c r="N824" s="219"/>
      <c r="O824" s="219"/>
      <c r="P824" s="219"/>
      <c r="Q824" s="219"/>
      <c r="R824" s="220"/>
      <c r="S824" s="220"/>
      <c r="T824" s="220"/>
      <c r="U824" s="220"/>
      <c r="V824" s="220"/>
      <c r="W824" s="220"/>
      <c r="X824" s="220"/>
      <c r="Y824" s="220"/>
      <c r="Z824" s="210"/>
      <c r="AA824" s="210"/>
      <c r="AB824" s="210"/>
      <c r="AC824" s="210"/>
      <c r="AD824" s="210"/>
      <c r="AE824" s="210"/>
      <c r="AF824" s="210"/>
      <c r="AG824" s="210" t="s">
        <v>314</v>
      </c>
      <c r="AH824" s="210">
        <v>0</v>
      </c>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row>
    <row r="825" spans="1:60" outlineLevel="3" x14ac:dyDescent="0.2">
      <c r="A825" s="217"/>
      <c r="B825" s="218"/>
      <c r="C825" s="253" t="s">
        <v>3817</v>
      </c>
      <c r="D825" s="221"/>
      <c r="E825" s="222">
        <v>421.27</v>
      </c>
      <c r="F825" s="220"/>
      <c r="G825" s="220"/>
      <c r="H825" s="220"/>
      <c r="I825" s="220"/>
      <c r="J825" s="220"/>
      <c r="K825" s="220"/>
      <c r="L825" s="220"/>
      <c r="M825" s="220"/>
      <c r="N825" s="219"/>
      <c r="O825" s="219"/>
      <c r="P825" s="219"/>
      <c r="Q825" s="219"/>
      <c r="R825" s="220"/>
      <c r="S825" s="220"/>
      <c r="T825" s="220"/>
      <c r="U825" s="220"/>
      <c r="V825" s="220"/>
      <c r="W825" s="220"/>
      <c r="X825" s="220"/>
      <c r="Y825" s="220"/>
      <c r="Z825" s="210"/>
      <c r="AA825" s="210"/>
      <c r="AB825" s="210"/>
      <c r="AC825" s="210"/>
      <c r="AD825" s="210"/>
      <c r="AE825" s="210"/>
      <c r="AF825" s="210"/>
      <c r="AG825" s="210" t="s">
        <v>314</v>
      </c>
      <c r="AH825" s="210">
        <v>0</v>
      </c>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row>
    <row r="826" spans="1:60" outlineLevel="1" x14ac:dyDescent="0.2">
      <c r="A826" s="231">
        <v>155</v>
      </c>
      <c r="B826" s="232" t="s">
        <v>1556</v>
      </c>
      <c r="C826" s="250" t="s">
        <v>1557</v>
      </c>
      <c r="D826" s="233" t="s">
        <v>310</v>
      </c>
      <c r="E826" s="234">
        <v>424.86</v>
      </c>
      <c r="F826" s="235"/>
      <c r="G826" s="236">
        <f>ROUND(E826*F826,2)</f>
        <v>0</v>
      </c>
      <c r="H826" s="235"/>
      <c r="I826" s="236">
        <f>ROUND(E826*H826,2)</f>
        <v>0</v>
      </c>
      <c r="J826" s="235"/>
      <c r="K826" s="236">
        <f>ROUND(E826*J826,2)</f>
        <v>0</v>
      </c>
      <c r="L826" s="236">
        <v>21</v>
      </c>
      <c r="M826" s="236">
        <f>G826*(1+L826/100)</f>
        <v>0</v>
      </c>
      <c r="N826" s="234">
        <v>1.6000000000000001E-4</v>
      </c>
      <c r="O826" s="234">
        <f>ROUND(E826*N826,2)</f>
        <v>7.0000000000000007E-2</v>
      </c>
      <c r="P826" s="234">
        <v>0</v>
      </c>
      <c r="Q826" s="234">
        <f>ROUND(E826*P826,2)</f>
        <v>0</v>
      </c>
      <c r="R826" s="236" t="s">
        <v>1511</v>
      </c>
      <c r="S826" s="236" t="s">
        <v>293</v>
      </c>
      <c r="T826" s="237" t="s">
        <v>294</v>
      </c>
      <c r="U826" s="220">
        <v>0.21</v>
      </c>
      <c r="V826" s="220">
        <f>ROUND(E826*U826,2)</f>
        <v>89.22</v>
      </c>
      <c r="W826" s="220"/>
      <c r="X826" s="220" t="s">
        <v>295</v>
      </c>
      <c r="Y826" s="220" t="s">
        <v>296</v>
      </c>
      <c r="Z826" s="210"/>
      <c r="AA826" s="210"/>
      <c r="AB826" s="210"/>
      <c r="AC826" s="210"/>
      <c r="AD826" s="210"/>
      <c r="AE826" s="210"/>
      <c r="AF826" s="210"/>
      <c r="AG826" s="210" t="s">
        <v>1407</v>
      </c>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row>
    <row r="827" spans="1:60" outlineLevel="2" x14ac:dyDescent="0.2">
      <c r="A827" s="217"/>
      <c r="B827" s="218"/>
      <c r="C827" s="253" t="s">
        <v>3818</v>
      </c>
      <c r="D827" s="221"/>
      <c r="E827" s="222"/>
      <c r="F827" s="220"/>
      <c r="G827" s="220"/>
      <c r="H827" s="220"/>
      <c r="I827" s="220"/>
      <c r="J827" s="220"/>
      <c r="K827" s="220"/>
      <c r="L827" s="220"/>
      <c r="M827" s="220"/>
      <c r="N827" s="219"/>
      <c r="O827" s="219"/>
      <c r="P827" s="219"/>
      <c r="Q827" s="219"/>
      <c r="R827" s="220"/>
      <c r="S827" s="220"/>
      <c r="T827" s="220"/>
      <c r="U827" s="220"/>
      <c r="V827" s="220"/>
      <c r="W827" s="220"/>
      <c r="X827" s="220"/>
      <c r="Y827" s="220"/>
      <c r="Z827" s="210"/>
      <c r="AA827" s="210"/>
      <c r="AB827" s="210"/>
      <c r="AC827" s="210"/>
      <c r="AD827" s="210"/>
      <c r="AE827" s="210"/>
      <c r="AF827" s="210"/>
      <c r="AG827" s="210" t="s">
        <v>314</v>
      </c>
      <c r="AH827" s="210">
        <v>0</v>
      </c>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row>
    <row r="828" spans="1:60" outlineLevel="3" x14ac:dyDescent="0.2">
      <c r="A828" s="217"/>
      <c r="B828" s="218"/>
      <c r="C828" s="253" t="s">
        <v>3819</v>
      </c>
      <c r="D828" s="221"/>
      <c r="E828" s="222"/>
      <c r="F828" s="220"/>
      <c r="G828" s="220"/>
      <c r="H828" s="220"/>
      <c r="I828" s="220"/>
      <c r="J828" s="220"/>
      <c r="K828" s="220"/>
      <c r="L828" s="220"/>
      <c r="M828" s="220"/>
      <c r="N828" s="219"/>
      <c r="O828" s="219"/>
      <c r="P828" s="219"/>
      <c r="Q828" s="219"/>
      <c r="R828" s="220"/>
      <c r="S828" s="220"/>
      <c r="T828" s="220"/>
      <c r="U828" s="220"/>
      <c r="V828" s="220"/>
      <c r="W828" s="220"/>
      <c r="X828" s="220"/>
      <c r="Y828" s="220"/>
      <c r="Z828" s="210"/>
      <c r="AA828" s="210"/>
      <c r="AB828" s="210"/>
      <c r="AC828" s="210"/>
      <c r="AD828" s="210"/>
      <c r="AE828" s="210"/>
      <c r="AF828" s="210"/>
      <c r="AG828" s="210" t="s">
        <v>314</v>
      </c>
      <c r="AH828" s="210">
        <v>0</v>
      </c>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row>
    <row r="829" spans="1:60" outlineLevel="3" x14ac:dyDescent="0.2">
      <c r="A829" s="217"/>
      <c r="B829" s="218"/>
      <c r="C829" s="253" t="s">
        <v>3820</v>
      </c>
      <c r="D829" s="221"/>
      <c r="E829" s="222">
        <v>424.86</v>
      </c>
      <c r="F829" s="220"/>
      <c r="G829" s="220"/>
      <c r="H829" s="220"/>
      <c r="I829" s="220"/>
      <c r="J829" s="220"/>
      <c r="K829" s="220"/>
      <c r="L829" s="220"/>
      <c r="M829" s="220"/>
      <c r="N829" s="219"/>
      <c r="O829" s="219"/>
      <c r="P829" s="219"/>
      <c r="Q829" s="219"/>
      <c r="R829" s="220"/>
      <c r="S829" s="220"/>
      <c r="T829" s="220"/>
      <c r="U829" s="220"/>
      <c r="V829" s="220"/>
      <c r="W829" s="220"/>
      <c r="X829" s="220"/>
      <c r="Y829" s="220"/>
      <c r="Z829" s="210"/>
      <c r="AA829" s="210"/>
      <c r="AB829" s="210"/>
      <c r="AC829" s="210"/>
      <c r="AD829" s="210"/>
      <c r="AE829" s="210"/>
      <c r="AF829" s="210"/>
      <c r="AG829" s="210" t="s">
        <v>314</v>
      </c>
      <c r="AH829" s="210">
        <v>0</v>
      </c>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row>
    <row r="830" spans="1:60" outlineLevel="1" x14ac:dyDescent="0.2">
      <c r="A830" s="231">
        <v>156</v>
      </c>
      <c r="B830" s="232" t="s">
        <v>1548</v>
      </c>
      <c r="C830" s="250" t="s">
        <v>1549</v>
      </c>
      <c r="D830" s="233" t="s">
        <v>310</v>
      </c>
      <c r="E830" s="234">
        <v>5.7</v>
      </c>
      <c r="F830" s="235"/>
      <c r="G830" s="236">
        <f>ROUND(E830*F830,2)</f>
        <v>0</v>
      </c>
      <c r="H830" s="235"/>
      <c r="I830" s="236">
        <f>ROUND(E830*H830,2)</f>
        <v>0</v>
      </c>
      <c r="J830" s="235"/>
      <c r="K830" s="236">
        <f>ROUND(E830*J830,2)</f>
        <v>0</v>
      </c>
      <c r="L830" s="236">
        <v>21</v>
      </c>
      <c r="M830" s="236">
        <f>G830*(1+L830/100)</f>
        <v>0</v>
      </c>
      <c r="N830" s="234">
        <v>3.0000000000000001E-3</v>
      </c>
      <c r="O830" s="234">
        <f>ROUND(E830*N830,2)</f>
        <v>0.02</v>
      </c>
      <c r="P830" s="234">
        <v>0</v>
      </c>
      <c r="Q830" s="234">
        <f>ROUND(E830*P830,2)</f>
        <v>0</v>
      </c>
      <c r="R830" s="236" t="s">
        <v>1511</v>
      </c>
      <c r="S830" s="236" t="s">
        <v>293</v>
      </c>
      <c r="T830" s="237" t="s">
        <v>294</v>
      </c>
      <c r="U830" s="220">
        <v>0.28000000000000003</v>
      </c>
      <c r="V830" s="220">
        <f>ROUND(E830*U830,2)</f>
        <v>1.6</v>
      </c>
      <c r="W830" s="220"/>
      <c r="X830" s="220" t="s">
        <v>295</v>
      </c>
      <c r="Y830" s="220" t="s">
        <v>296</v>
      </c>
      <c r="Z830" s="210"/>
      <c r="AA830" s="210"/>
      <c r="AB830" s="210"/>
      <c r="AC830" s="210"/>
      <c r="AD830" s="210"/>
      <c r="AE830" s="210"/>
      <c r="AF830" s="210"/>
      <c r="AG830" s="210" t="s">
        <v>1407</v>
      </c>
      <c r="AH830" s="210"/>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row>
    <row r="831" spans="1:60" outlineLevel="2" x14ac:dyDescent="0.2">
      <c r="A831" s="217"/>
      <c r="B831" s="218"/>
      <c r="C831" s="255" t="s">
        <v>3821</v>
      </c>
      <c r="D831" s="248"/>
      <c r="E831" s="248"/>
      <c r="F831" s="248"/>
      <c r="G831" s="248"/>
      <c r="H831" s="220"/>
      <c r="I831" s="220"/>
      <c r="J831" s="220"/>
      <c r="K831" s="220"/>
      <c r="L831" s="220"/>
      <c r="M831" s="220"/>
      <c r="N831" s="219"/>
      <c r="O831" s="219"/>
      <c r="P831" s="219"/>
      <c r="Q831" s="219"/>
      <c r="R831" s="220"/>
      <c r="S831" s="220"/>
      <c r="T831" s="220"/>
      <c r="U831" s="220"/>
      <c r="V831" s="220"/>
      <c r="W831" s="220"/>
      <c r="X831" s="220"/>
      <c r="Y831" s="220"/>
      <c r="Z831" s="210"/>
      <c r="AA831" s="210"/>
      <c r="AB831" s="210"/>
      <c r="AC831" s="210"/>
      <c r="AD831" s="210"/>
      <c r="AE831" s="210"/>
      <c r="AF831" s="210"/>
      <c r="AG831" s="210" t="s">
        <v>300</v>
      </c>
      <c r="AH831" s="210"/>
      <c r="AI831" s="210"/>
      <c r="AJ831" s="210"/>
      <c r="AK831" s="210"/>
      <c r="AL831" s="210"/>
      <c r="AM831" s="210"/>
      <c r="AN831" s="210"/>
      <c r="AO831" s="210"/>
      <c r="AP831" s="210"/>
      <c r="AQ831" s="210"/>
      <c r="AR831" s="210"/>
      <c r="AS831" s="210"/>
      <c r="AT831" s="210"/>
      <c r="AU831" s="210"/>
      <c r="AV831" s="210"/>
      <c r="AW831" s="210"/>
      <c r="AX831" s="210"/>
      <c r="AY831" s="210"/>
      <c r="AZ831" s="210"/>
      <c r="BA831" s="238" t="str">
        <f>C831</f>
        <v>Očištění povrchu stěny od prachu, nařezání izolačních desek na požadovaný rozměr, nanesení lepicího tmelu, osazení desek.</v>
      </c>
      <c r="BB831" s="210"/>
      <c r="BC831" s="210"/>
      <c r="BD831" s="210"/>
      <c r="BE831" s="210"/>
      <c r="BF831" s="210"/>
      <c r="BG831" s="210"/>
      <c r="BH831" s="210"/>
    </row>
    <row r="832" spans="1:60" outlineLevel="2" x14ac:dyDescent="0.2">
      <c r="A832" s="217"/>
      <c r="B832" s="218"/>
      <c r="C832" s="253" t="s">
        <v>3492</v>
      </c>
      <c r="D832" s="221"/>
      <c r="E832" s="222"/>
      <c r="F832" s="220"/>
      <c r="G832" s="220"/>
      <c r="H832" s="220"/>
      <c r="I832" s="220"/>
      <c r="J832" s="220"/>
      <c r="K832" s="220"/>
      <c r="L832" s="220"/>
      <c r="M832" s="220"/>
      <c r="N832" s="219"/>
      <c r="O832" s="219"/>
      <c r="P832" s="219"/>
      <c r="Q832" s="219"/>
      <c r="R832" s="220"/>
      <c r="S832" s="220"/>
      <c r="T832" s="220"/>
      <c r="U832" s="220"/>
      <c r="V832" s="220"/>
      <c r="W832" s="220"/>
      <c r="X832" s="220"/>
      <c r="Y832" s="220"/>
      <c r="Z832" s="210"/>
      <c r="AA832" s="210"/>
      <c r="AB832" s="210"/>
      <c r="AC832" s="210"/>
      <c r="AD832" s="210"/>
      <c r="AE832" s="210"/>
      <c r="AF832" s="210"/>
      <c r="AG832" s="210" t="s">
        <v>314</v>
      </c>
      <c r="AH832" s="210">
        <v>0</v>
      </c>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row>
    <row r="833" spans="1:60" outlineLevel="3" x14ac:dyDescent="0.2">
      <c r="A833" s="217"/>
      <c r="B833" s="218"/>
      <c r="C833" s="253" t="s">
        <v>3578</v>
      </c>
      <c r="D833" s="221"/>
      <c r="E833" s="222">
        <v>5.7</v>
      </c>
      <c r="F833" s="220"/>
      <c r="G833" s="220"/>
      <c r="H833" s="220"/>
      <c r="I833" s="220"/>
      <c r="J833" s="220"/>
      <c r="K833" s="220"/>
      <c r="L833" s="220"/>
      <c r="M833" s="220"/>
      <c r="N833" s="219"/>
      <c r="O833" s="219"/>
      <c r="P833" s="219"/>
      <c r="Q833" s="219"/>
      <c r="R833" s="220"/>
      <c r="S833" s="220"/>
      <c r="T833" s="220"/>
      <c r="U833" s="220"/>
      <c r="V833" s="220"/>
      <c r="W833" s="220"/>
      <c r="X833" s="220"/>
      <c r="Y833" s="220"/>
      <c r="Z833" s="210"/>
      <c r="AA833" s="210"/>
      <c r="AB833" s="210"/>
      <c r="AC833" s="210"/>
      <c r="AD833" s="210"/>
      <c r="AE833" s="210"/>
      <c r="AF833" s="210"/>
      <c r="AG833" s="210" t="s">
        <v>314</v>
      </c>
      <c r="AH833" s="210">
        <v>0</v>
      </c>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row>
    <row r="834" spans="1:60" ht="22.5" outlineLevel="1" x14ac:dyDescent="0.2">
      <c r="A834" s="241">
        <v>157</v>
      </c>
      <c r="B834" s="242" t="s">
        <v>1561</v>
      </c>
      <c r="C834" s="254" t="s">
        <v>1562</v>
      </c>
      <c r="D834" s="243" t="s">
        <v>310</v>
      </c>
      <c r="E834" s="244">
        <v>198.54</v>
      </c>
      <c r="F834" s="245"/>
      <c r="G834" s="246">
        <f>ROUND(E834*F834,2)</f>
        <v>0</v>
      </c>
      <c r="H834" s="245"/>
      <c r="I834" s="246">
        <f>ROUND(E834*H834,2)</f>
        <v>0</v>
      </c>
      <c r="J834" s="245"/>
      <c r="K834" s="246">
        <f>ROUND(E834*J834,2)</f>
        <v>0</v>
      </c>
      <c r="L834" s="246">
        <v>21</v>
      </c>
      <c r="M834" s="246">
        <f>G834*(1+L834/100)</f>
        <v>0</v>
      </c>
      <c r="N834" s="244">
        <v>3.0000000000000001E-5</v>
      </c>
      <c r="O834" s="244">
        <f>ROUND(E834*N834,2)</f>
        <v>0.01</v>
      </c>
      <c r="P834" s="244">
        <v>0</v>
      </c>
      <c r="Q834" s="244">
        <f>ROUND(E834*P834,2)</f>
        <v>0</v>
      </c>
      <c r="R834" s="246" t="s">
        <v>1511</v>
      </c>
      <c r="S834" s="246" t="s">
        <v>293</v>
      </c>
      <c r="T834" s="247" t="s">
        <v>294</v>
      </c>
      <c r="U834" s="220">
        <v>7.0000000000000007E-2</v>
      </c>
      <c r="V834" s="220">
        <f>ROUND(E834*U834,2)</f>
        <v>13.9</v>
      </c>
      <c r="W834" s="220"/>
      <c r="X834" s="220" t="s">
        <v>295</v>
      </c>
      <c r="Y834" s="220" t="s">
        <v>296</v>
      </c>
      <c r="Z834" s="210"/>
      <c r="AA834" s="210"/>
      <c r="AB834" s="210"/>
      <c r="AC834" s="210"/>
      <c r="AD834" s="210"/>
      <c r="AE834" s="210"/>
      <c r="AF834" s="210"/>
      <c r="AG834" s="210" t="s">
        <v>1407</v>
      </c>
      <c r="AH834" s="210"/>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row>
    <row r="835" spans="1:60" ht="33.75" outlineLevel="1" x14ac:dyDescent="0.2">
      <c r="A835" s="231">
        <v>158</v>
      </c>
      <c r="B835" s="232" t="s">
        <v>3822</v>
      </c>
      <c r="C835" s="250" t="s">
        <v>3823</v>
      </c>
      <c r="D835" s="233" t="s">
        <v>310</v>
      </c>
      <c r="E835" s="234">
        <v>5.9850000000000003</v>
      </c>
      <c r="F835" s="235"/>
      <c r="G835" s="236">
        <f>ROUND(E835*F835,2)</f>
        <v>0</v>
      </c>
      <c r="H835" s="235"/>
      <c r="I835" s="236">
        <f>ROUND(E835*H835,2)</f>
        <v>0</v>
      </c>
      <c r="J835" s="235"/>
      <c r="K835" s="236">
        <f>ROUND(E835*J835,2)</f>
        <v>0</v>
      </c>
      <c r="L835" s="236">
        <v>21</v>
      </c>
      <c r="M835" s="236">
        <f>G835*(1+L835/100)</f>
        <v>0</v>
      </c>
      <c r="N835" s="234">
        <v>1.0499999999999999E-3</v>
      </c>
      <c r="O835" s="234">
        <f>ROUND(E835*N835,2)</f>
        <v>0.01</v>
      </c>
      <c r="P835" s="234">
        <v>0</v>
      </c>
      <c r="Q835" s="234">
        <f>ROUND(E835*P835,2)</f>
        <v>0</v>
      </c>
      <c r="R835" s="236" t="s">
        <v>663</v>
      </c>
      <c r="S835" s="236" t="s">
        <v>293</v>
      </c>
      <c r="T835" s="237" t="s">
        <v>294</v>
      </c>
      <c r="U835" s="220">
        <v>0</v>
      </c>
      <c r="V835" s="220">
        <f>ROUND(E835*U835,2)</f>
        <v>0</v>
      </c>
      <c r="W835" s="220"/>
      <c r="X835" s="220" t="s">
        <v>664</v>
      </c>
      <c r="Y835" s="220" t="s">
        <v>296</v>
      </c>
      <c r="Z835" s="210"/>
      <c r="AA835" s="210"/>
      <c r="AB835" s="210"/>
      <c r="AC835" s="210"/>
      <c r="AD835" s="210"/>
      <c r="AE835" s="210"/>
      <c r="AF835" s="210"/>
      <c r="AG835" s="210" t="s">
        <v>665</v>
      </c>
      <c r="AH835" s="210"/>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row>
    <row r="836" spans="1:60" outlineLevel="2" x14ac:dyDescent="0.2">
      <c r="A836" s="217"/>
      <c r="B836" s="218"/>
      <c r="C836" s="253" t="s">
        <v>3824</v>
      </c>
      <c r="D836" s="221"/>
      <c r="E836" s="222"/>
      <c r="F836" s="220"/>
      <c r="G836" s="220"/>
      <c r="H836" s="220"/>
      <c r="I836" s="220"/>
      <c r="J836" s="220"/>
      <c r="K836" s="220"/>
      <c r="L836" s="220"/>
      <c r="M836" s="220"/>
      <c r="N836" s="219"/>
      <c r="O836" s="219"/>
      <c r="P836" s="219"/>
      <c r="Q836" s="219"/>
      <c r="R836" s="220"/>
      <c r="S836" s="220"/>
      <c r="T836" s="220"/>
      <c r="U836" s="220"/>
      <c r="V836" s="220"/>
      <c r="W836" s="220"/>
      <c r="X836" s="220"/>
      <c r="Y836" s="220"/>
      <c r="Z836" s="210"/>
      <c r="AA836" s="210"/>
      <c r="AB836" s="210"/>
      <c r="AC836" s="210"/>
      <c r="AD836" s="210"/>
      <c r="AE836" s="210"/>
      <c r="AF836" s="210"/>
      <c r="AG836" s="210" t="s">
        <v>314</v>
      </c>
      <c r="AH836" s="210">
        <v>0</v>
      </c>
      <c r="AI836" s="210"/>
      <c r="AJ836" s="210"/>
      <c r="AK836" s="210"/>
      <c r="AL836" s="210"/>
      <c r="AM836" s="210"/>
      <c r="AN836" s="210"/>
      <c r="AO836" s="210"/>
      <c r="AP836" s="210"/>
      <c r="AQ836" s="210"/>
      <c r="AR836" s="210"/>
      <c r="AS836" s="210"/>
      <c r="AT836" s="210"/>
      <c r="AU836" s="210"/>
      <c r="AV836" s="210"/>
      <c r="AW836" s="210"/>
      <c r="AX836" s="210"/>
      <c r="AY836" s="210"/>
      <c r="AZ836" s="210"/>
      <c r="BA836" s="210"/>
      <c r="BB836" s="210"/>
      <c r="BC836" s="210"/>
      <c r="BD836" s="210"/>
      <c r="BE836" s="210"/>
      <c r="BF836" s="210"/>
      <c r="BG836" s="210"/>
      <c r="BH836" s="210"/>
    </row>
    <row r="837" spans="1:60" outlineLevel="3" x14ac:dyDescent="0.2">
      <c r="A837" s="217"/>
      <c r="B837" s="218"/>
      <c r="C837" s="253" t="s">
        <v>3825</v>
      </c>
      <c r="D837" s="221"/>
      <c r="E837" s="222">
        <v>5.99</v>
      </c>
      <c r="F837" s="220"/>
      <c r="G837" s="220"/>
      <c r="H837" s="220"/>
      <c r="I837" s="220"/>
      <c r="J837" s="220"/>
      <c r="K837" s="220"/>
      <c r="L837" s="220"/>
      <c r="M837" s="220"/>
      <c r="N837" s="219"/>
      <c r="O837" s="219"/>
      <c r="P837" s="219"/>
      <c r="Q837" s="219"/>
      <c r="R837" s="220"/>
      <c r="S837" s="220"/>
      <c r="T837" s="220"/>
      <c r="U837" s="220"/>
      <c r="V837" s="220"/>
      <c r="W837" s="220"/>
      <c r="X837" s="220"/>
      <c r="Y837" s="220"/>
      <c r="Z837" s="210"/>
      <c r="AA837" s="210"/>
      <c r="AB837" s="210"/>
      <c r="AC837" s="210"/>
      <c r="AD837" s="210"/>
      <c r="AE837" s="210"/>
      <c r="AF837" s="210"/>
      <c r="AG837" s="210" t="s">
        <v>314</v>
      </c>
      <c r="AH837" s="210">
        <v>0</v>
      </c>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row>
    <row r="838" spans="1:60" ht="22.5" outlineLevel="1" x14ac:dyDescent="0.2">
      <c r="A838" s="231">
        <v>159</v>
      </c>
      <c r="B838" s="232" t="s">
        <v>3826</v>
      </c>
      <c r="C838" s="250" t="s">
        <v>3827</v>
      </c>
      <c r="D838" s="233" t="s">
        <v>310</v>
      </c>
      <c r="E838" s="234">
        <v>18.855899999999998</v>
      </c>
      <c r="F838" s="235"/>
      <c r="G838" s="236">
        <f>ROUND(E838*F838,2)</f>
        <v>0</v>
      </c>
      <c r="H838" s="235"/>
      <c r="I838" s="236">
        <f>ROUND(E838*H838,2)</f>
        <v>0</v>
      </c>
      <c r="J838" s="235"/>
      <c r="K838" s="236">
        <f>ROUND(E838*J838,2)</f>
        <v>0</v>
      </c>
      <c r="L838" s="236">
        <v>21</v>
      </c>
      <c r="M838" s="236">
        <f>G838*(1+L838/100)</f>
        <v>0</v>
      </c>
      <c r="N838" s="234">
        <v>2.3999999999999998E-3</v>
      </c>
      <c r="O838" s="234">
        <f>ROUND(E838*N838,2)</f>
        <v>0.05</v>
      </c>
      <c r="P838" s="234">
        <v>0</v>
      </c>
      <c r="Q838" s="234">
        <f>ROUND(E838*P838,2)</f>
        <v>0</v>
      </c>
      <c r="R838" s="236" t="s">
        <v>663</v>
      </c>
      <c r="S838" s="236" t="s">
        <v>293</v>
      </c>
      <c r="T838" s="237" t="s">
        <v>294</v>
      </c>
      <c r="U838" s="220">
        <v>0</v>
      </c>
      <c r="V838" s="220">
        <f>ROUND(E838*U838,2)</f>
        <v>0</v>
      </c>
      <c r="W838" s="220"/>
      <c r="X838" s="220" t="s">
        <v>664</v>
      </c>
      <c r="Y838" s="220" t="s">
        <v>296</v>
      </c>
      <c r="Z838" s="210"/>
      <c r="AA838" s="210"/>
      <c r="AB838" s="210"/>
      <c r="AC838" s="210"/>
      <c r="AD838" s="210"/>
      <c r="AE838" s="210"/>
      <c r="AF838" s="210"/>
      <c r="AG838" s="210" t="s">
        <v>665</v>
      </c>
      <c r="AH838" s="210"/>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row>
    <row r="839" spans="1:60" outlineLevel="2" x14ac:dyDescent="0.2">
      <c r="A839" s="217"/>
      <c r="B839" s="218"/>
      <c r="C839" s="253" t="s">
        <v>3828</v>
      </c>
      <c r="D839" s="221"/>
      <c r="E839" s="222"/>
      <c r="F839" s="220"/>
      <c r="G839" s="220"/>
      <c r="H839" s="220"/>
      <c r="I839" s="220"/>
      <c r="J839" s="220"/>
      <c r="K839" s="220"/>
      <c r="L839" s="220"/>
      <c r="M839" s="220"/>
      <c r="N839" s="219"/>
      <c r="O839" s="219"/>
      <c r="P839" s="219"/>
      <c r="Q839" s="219"/>
      <c r="R839" s="220"/>
      <c r="S839" s="220"/>
      <c r="T839" s="220"/>
      <c r="U839" s="220"/>
      <c r="V839" s="220"/>
      <c r="W839" s="220"/>
      <c r="X839" s="220"/>
      <c r="Y839" s="220"/>
      <c r="Z839" s="210"/>
      <c r="AA839" s="210"/>
      <c r="AB839" s="210"/>
      <c r="AC839" s="210"/>
      <c r="AD839" s="210"/>
      <c r="AE839" s="210"/>
      <c r="AF839" s="210"/>
      <c r="AG839" s="210" t="s">
        <v>314</v>
      </c>
      <c r="AH839" s="210">
        <v>0</v>
      </c>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row>
    <row r="840" spans="1:60" outlineLevel="3" x14ac:dyDescent="0.2">
      <c r="A840" s="217"/>
      <c r="B840" s="218"/>
      <c r="C840" s="253" t="s">
        <v>1577</v>
      </c>
      <c r="D840" s="221"/>
      <c r="E840" s="222"/>
      <c r="F840" s="220"/>
      <c r="G840" s="220"/>
      <c r="H840" s="220"/>
      <c r="I840" s="220"/>
      <c r="J840" s="220"/>
      <c r="K840" s="220"/>
      <c r="L840" s="220"/>
      <c r="M840" s="220"/>
      <c r="N840" s="219"/>
      <c r="O840" s="219"/>
      <c r="P840" s="219"/>
      <c r="Q840" s="219"/>
      <c r="R840" s="220"/>
      <c r="S840" s="220"/>
      <c r="T840" s="220"/>
      <c r="U840" s="220"/>
      <c r="V840" s="220"/>
      <c r="W840" s="220"/>
      <c r="X840" s="220"/>
      <c r="Y840" s="220"/>
      <c r="Z840" s="210"/>
      <c r="AA840" s="210"/>
      <c r="AB840" s="210"/>
      <c r="AC840" s="210"/>
      <c r="AD840" s="210"/>
      <c r="AE840" s="210"/>
      <c r="AF840" s="210"/>
      <c r="AG840" s="210" t="s">
        <v>314</v>
      </c>
      <c r="AH840" s="210">
        <v>0</v>
      </c>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row>
    <row r="841" spans="1:60" outlineLevel="3" x14ac:dyDescent="0.2">
      <c r="A841" s="217"/>
      <c r="B841" s="218"/>
      <c r="C841" s="253" t="s">
        <v>3829</v>
      </c>
      <c r="D841" s="221"/>
      <c r="E841" s="222">
        <v>18.86</v>
      </c>
      <c r="F841" s="220"/>
      <c r="G841" s="220"/>
      <c r="H841" s="220"/>
      <c r="I841" s="220"/>
      <c r="J841" s="220"/>
      <c r="K841" s="220"/>
      <c r="L841" s="220"/>
      <c r="M841" s="220"/>
      <c r="N841" s="219"/>
      <c r="O841" s="219"/>
      <c r="P841" s="219"/>
      <c r="Q841" s="219"/>
      <c r="R841" s="220"/>
      <c r="S841" s="220"/>
      <c r="T841" s="220"/>
      <c r="U841" s="220"/>
      <c r="V841" s="220"/>
      <c r="W841" s="220"/>
      <c r="X841" s="220"/>
      <c r="Y841" s="220"/>
      <c r="Z841" s="210"/>
      <c r="AA841" s="210"/>
      <c r="AB841" s="210"/>
      <c r="AC841" s="210"/>
      <c r="AD841" s="210"/>
      <c r="AE841" s="210"/>
      <c r="AF841" s="210"/>
      <c r="AG841" s="210" t="s">
        <v>314</v>
      </c>
      <c r="AH841" s="210">
        <v>0</v>
      </c>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row>
    <row r="842" spans="1:60" ht="22.5" outlineLevel="1" x14ac:dyDescent="0.2">
      <c r="A842" s="231">
        <v>160</v>
      </c>
      <c r="B842" s="232" t="s">
        <v>1565</v>
      </c>
      <c r="C842" s="250" t="s">
        <v>1566</v>
      </c>
      <c r="D842" s="233" t="s">
        <v>343</v>
      </c>
      <c r="E842" s="234">
        <v>20.846699999999998</v>
      </c>
      <c r="F842" s="235"/>
      <c r="G842" s="236">
        <f>ROUND(E842*F842,2)</f>
        <v>0</v>
      </c>
      <c r="H842" s="235"/>
      <c r="I842" s="236">
        <f>ROUND(E842*H842,2)</f>
        <v>0</v>
      </c>
      <c r="J842" s="235"/>
      <c r="K842" s="236">
        <f>ROUND(E842*J842,2)</f>
        <v>0</v>
      </c>
      <c r="L842" s="236">
        <v>21</v>
      </c>
      <c r="M842" s="236">
        <f>G842*(1+L842/100)</f>
        <v>0</v>
      </c>
      <c r="N842" s="234">
        <v>0.02</v>
      </c>
      <c r="O842" s="234">
        <f>ROUND(E842*N842,2)</f>
        <v>0.42</v>
      </c>
      <c r="P842" s="234">
        <v>0</v>
      </c>
      <c r="Q842" s="234">
        <f>ROUND(E842*P842,2)</f>
        <v>0</v>
      </c>
      <c r="R842" s="236" t="s">
        <v>663</v>
      </c>
      <c r="S842" s="236" t="s">
        <v>1567</v>
      </c>
      <c r="T842" s="237" t="s">
        <v>294</v>
      </c>
      <c r="U842" s="220">
        <v>0</v>
      </c>
      <c r="V842" s="220">
        <f>ROUND(E842*U842,2)</f>
        <v>0</v>
      </c>
      <c r="W842" s="220"/>
      <c r="X842" s="220" t="s">
        <v>664</v>
      </c>
      <c r="Y842" s="220" t="s">
        <v>296</v>
      </c>
      <c r="Z842" s="210"/>
      <c r="AA842" s="210"/>
      <c r="AB842" s="210"/>
      <c r="AC842" s="210"/>
      <c r="AD842" s="210"/>
      <c r="AE842" s="210"/>
      <c r="AF842" s="210"/>
      <c r="AG842" s="210" t="s">
        <v>665</v>
      </c>
      <c r="AH842" s="210"/>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row>
    <row r="843" spans="1:60" outlineLevel="2" x14ac:dyDescent="0.2">
      <c r="A843" s="217"/>
      <c r="B843" s="218"/>
      <c r="C843" s="253" t="s">
        <v>3830</v>
      </c>
      <c r="D843" s="221"/>
      <c r="E843" s="222"/>
      <c r="F843" s="220"/>
      <c r="G843" s="220"/>
      <c r="H843" s="220"/>
      <c r="I843" s="220"/>
      <c r="J843" s="220"/>
      <c r="K843" s="220"/>
      <c r="L843" s="220"/>
      <c r="M843" s="220"/>
      <c r="N843" s="219"/>
      <c r="O843" s="219"/>
      <c r="P843" s="219"/>
      <c r="Q843" s="219"/>
      <c r="R843" s="220"/>
      <c r="S843" s="220"/>
      <c r="T843" s="220"/>
      <c r="U843" s="220"/>
      <c r="V843" s="220"/>
      <c r="W843" s="220"/>
      <c r="X843" s="220"/>
      <c r="Y843" s="220"/>
      <c r="Z843" s="210"/>
      <c r="AA843" s="210"/>
      <c r="AB843" s="210"/>
      <c r="AC843" s="210"/>
      <c r="AD843" s="210"/>
      <c r="AE843" s="210"/>
      <c r="AF843" s="210"/>
      <c r="AG843" s="210" t="s">
        <v>314</v>
      </c>
      <c r="AH843" s="210">
        <v>0</v>
      </c>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row>
    <row r="844" spans="1:60" outlineLevel="3" x14ac:dyDescent="0.2">
      <c r="A844" s="217"/>
      <c r="B844" s="218"/>
      <c r="C844" s="253" t="s">
        <v>1577</v>
      </c>
      <c r="D844" s="221"/>
      <c r="E844" s="222"/>
      <c r="F844" s="220"/>
      <c r="G844" s="220"/>
      <c r="H844" s="220"/>
      <c r="I844" s="220"/>
      <c r="J844" s="220"/>
      <c r="K844" s="220"/>
      <c r="L844" s="220"/>
      <c r="M844" s="220"/>
      <c r="N844" s="219"/>
      <c r="O844" s="219"/>
      <c r="P844" s="219"/>
      <c r="Q844" s="219"/>
      <c r="R844" s="220"/>
      <c r="S844" s="220"/>
      <c r="T844" s="220"/>
      <c r="U844" s="220"/>
      <c r="V844" s="220"/>
      <c r="W844" s="220"/>
      <c r="X844" s="220"/>
      <c r="Y844" s="220"/>
      <c r="Z844" s="210"/>
      <c r="AA844" s="210"/>
      <c r="AB844" s="210"/>
      <c r="AC844" s="210"/>
      <c r="AD844" s="210"/>
      <c r="AE844" s="210"/>
      <c r="AF844" s="210"/>
      <c r="AG844" s="210" t="s">
        <v>314</v>
      </c>
      <c r="AH844" s="210">
        <v>0</v>
      </c>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row>
    <row r="845" spans="1:60" outlineLevel="3" x14ac:dyDescent="0.2">
      <c r="A845" s="217"/>
      <c r="B845" s="218"/>
      <c r="C845" s="253" t="s">
        <v>3831</v>
      </c>
      <c r="D845" s="221"/>
      <c r="E845" s="222">
        <v>20.85</v>
      </c>
      <c r="F845" s="220"/>
      <c r="G845" s="220"/>
      <c r="H845" s="220"/>
      <c r="I845" s="220"/>
      <c r="J845" s="220"/>
      <c r="K845" s="220"/>
      <c r="L845" s="220"/>
      <c r="M845" s="220"/>
      <c r="N845" s="219"/>
      <c r="O845" s="219"/>
      <c r="P845" s="219"/>
      <c r="Q845" s="219"/>
      <c r="R845" s="220"/>
      <c r="S845" s="220"/>
      <c r="T845" s="220"/>
      <c r="U845" s="220"/>
      <c r="V845" s="220"/>
      <c r="W845" s="220"/>
      <c r="X845" s="220"/>
      <c r="Y845" s="220"/>
      <c r="Z845" s="210"/>
      <c r="AA845" s="210"/>
      <c r="AB845" s="210"/>
      <c r="AC845" s="210"/>
      <c r="AD845" s="210"/>
      <c r="AE845" s="210"/>
      <c r="AF845" s="210"/>
      <c r="AG845" s="210" t="s">
        <v>314</v>
      </c>
      <c r="AH845" s="210">
        <v>0</v>
      </c>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row>
    <row r="846" spans="1:60" ht="22.5" outlineLevel="1" x14ac:dyDescent="0.2">
      <c r="A846" s="231">
        <v>161</v>
      </c>
      <c r="B846" s="232" t="s">
        <v>1579</v>
      </c>
      <c r="C846" s="250" t="s">
        <v>1580</v>
      </c>
      <c r="D846" s="233" t="s">
        <v>343</v>
      </c>
      <c r="E846" s="234">
        <v>34.712290000000003</v>
      </c>
      <c r="F846" s="235"/>
      <c r="G846" s="236">
        <f>ROUND(E846*F846,2)</f>
        <v>0</v>
      </c>
      <c r="H846" s="235"/>
      <c r="I846" s="236">
        <f>ROUND(E846*H846,2)</f>
        <v>0</v>
      </c>
      <c r="J846" s="235"/>
      <c r="K846" s="236">
        <f>ROUND(E846*J846,2)</f>
        <v>0</v>
      </c>
      <c r="L846" s="236">
        <v>21</v>
      </c>
      <c r="M846" s="236">
        <f>G846*(1+L846/100)</f>
        <v>0</v>
      </c>
      <c r="N846" s="234">
        <v>0.03</v>
      </c>
      <c r="O846" s="234">
        <f>ROUND(E846*N846,2)</f>
        <v>1.04</v>
      </c>
      <c r="P846" s="234">
        <v>0</v>
      </c>
      <c r="Q846" s="234">
        <f>ROUND(E846*P846,2)</f>
        <v>0</v>
      </c>
      <c r="R846" s="236" t="s">
        <v>663</v>
      </c>
      <c r="S846" s="236" t="s">
        <v>1567</v>
      </c>
      <c r="T846" s="237" t="s">
        <v>294</v>
      </c>
      <c r="U846" s="220">
        <v>0</v>
      </c>
      <c r="V846" s="220">
        <f>ROUND(E846*U846,2)</f>
        <v>0</v>
      </c>
      <c r="W846" s="220"/>
      <c r="X846" s="220" t="s">
        <v>664</v>
      </c>
      <c r="Y846" s="220" t="s">
        <v>296</v>
      </c>
      <c r="Z846" s="210"/>
      <c r="AA846" s="210"/>
      <c r="AB846" s="210"/>
      <c r="AC846" s="210"/>
      <c r="AD846" s="210"/>
      <c r="AE846" s="210"/>
      <c r="AF846" s="210"/>
      <c r="AG846" s="210" t="s">
        <v>665</v>
      </c>
      <c r="AH846" s="210"/>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row>
    <row r="847" spans="1:60" outlineLevel="2" x14ac:dyDescent="0.2">
      <c r="A847" s="217"/>
      <c r="B847" s="218"/>
      <c r="C847" s="253" t="s">
        <v>3832</v>
      </c>
      <c r="D847" s="221"/>
      <c r="E847" s="222"/>
      <c r="F847" s="220"/>
      <c r="G847" s="220"/>
      <c r="H847" s="220"/>
      <c r="I847" s="220"/>
      <c r="J847" s="220"/>
      <c r="K847" s="220"/>
      <c r="L847" s="220"/>
      <c r="M847" s="220"/>
      <c r="N847" s="219"/>
      <c r="O847" s="219"/>
      <c r="P847" s="219"/>
      <c r="Q847" s="219"/>
      <c r="R847" s="220"/>
      <c r="S847" s="220"/>
      <c r="T847" s="220"/>
      <c r="U847" s="220"/>
      <c r="V847" s="220"/>
      <c r="W847" s="220"/>
      <c r="X847" s="220"/>
      <c r="Y847" s="220"/>
      <c r="Z847" s="210"/>
      <c r="AA847" s="210"/>
      <c r="AB847" s="210"/>
      <c r="AC847" s="210"/>
      <c r="AD847" s="210"/>
      <c r="AE847" s="210"/>
      <c r="AF847" s="210"/>
      <c r="AG847" s="210" t="s">
        <v>314</v>
      </c>
      <c r="AH847" s="210">
        <v>0</v>
      </c>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row>
    <row r="848" spans="1:60" outlineLevel="3" x14ac:dyDescent="0.2">
      <c r="A848" s="217"/>
      <c r="B848" s="218"/>
      <c r="C848" s="253" t="s">
        <v>1572</v>
      </c>
      <c r="D848" s="221"/>
      <c r="E848" s="222"/>
      <c r="F848" s="220"/>
      <c r="G848" s="220"/>
      <c r="H848" s="220"/>
      <c r="I848" s="220"/>
      <c r="J848" s="220"/>
      <c r="K848" s="220"/>
      <c r="L848" s="220"/>
      <c r="M848" s="220"/>
      <c r="N848" s="219"/>
      <c r="O848" s="219"/>
      <c r="P848" s="219"/>
      <c r="Q848" s="219"/>
      <c r="R848" s="220"/>
      <c r="S848" s="220"/>
      <c r="T848" s="220"/>
      <c r="U848" s="220"/>
      <c r="V848" s="220"/>
      <c r="W848" s="220"/>
      <c r="X848" s="220"/>
      <c r="Y848" s="220"/>
      <c r="Z848" s="210"/>
      <c r="AA848" s="210"/>
      <c r="AB848" s="210"/>
      <c r="AC848" s="210"/>
      <c r="AD848" s="210"/>
      <c r="AE848" s="210"/>
      <c r="AF848" s="210"/>
      <c r="AG848" s="210" t="s">
        <v>314</v>
      </c>
      <c r="AH848" s="210">
        <v>0</v>
      </c>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row>
    <row r="849" spans="1:60" outlineLevel="3" x14ac:dyDescent="0.2">
      <c r="A849" s="217"/>
      <c r="B849" s="218"/>
      <c r="C849" s="253" t="s">
        <v>3833</v>
      </c>
      <c r="D849" s="221"/>
      <c r="E849" s="222">
        <v>34.71</v>
      </c>
      <c r="F849" s="220"/>
      <c r="G849" s="220"/>
      <c r="H849" s="220"/>
      <c r="I849" s="220"/>
      <c r="J849" s="220"/>
      <c r="K849" s="220"/>
      <c r="L849" s="220"/>
      <c r="M849" s="220"/>
      <c r="N849" s="219"/>
      <c r="O849" s="219"/>
      <c r="P849" s="219"/>
      <c r="Q849" s="219"/>
      <c r="R849" s="220"/>
      <c r="S849" s="220"/>
      <c r="T849" s="220"/>
      <c r="U849" s="220"/>
      <c r="V849" s="220"/>
      <c r="W849" s="220"/>
      <c r="X849" s="220"/>
      <c r="Y849" s="220"/>
      <c r="Z849" s="210"/>
      <c r="AA849" s="210"/>
      <c r="AB849" s="210"/>
      <c r="AC849" s="210"/>
      <c r="AD849" s="210"/>
      <c r="AE849" s="210"/>
      <c r="AF849" s="210"/>
      <c r="AG849" s="210" t="s">
        <v>314</v>
      </c>
      <c r="AH849" s="210">
        <v>0</v>
      </c>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row>
    <row r="850" spans="1:60" ht="22.5" outlineLevel="1" x14ac:dyDescent="0.2">
      <c r="A850" s="231">
        <v>162</v>
      </c>
      <c r="B850" s="232" t="s">
        <v>1583</v>
      </c>
      <c r="C850" s="250" t="s">
        <v>1584</v>
      </c>
      <c r="D850" s="233" t="s">
        <v>343</v>
      </c>
      <c r="E850" s="234">
        <v>3.7650100000000002</v>
      </c>
      <c r="F850" s="235"/>
      <c r="G850" s="236">
        <f>ROUND(E850*F850,2)</f>
        <v>0</v>
      </c>
      <c r="H850" s="235"/>
      <c r="I850" s="236">
        <f>ROUND(E850*H850,2)</f>
        <v>0</v>
      </c>
      <c r="J850" s="235"/>
      <c r="K850" s="236">
        <f>ROUND(E850*J850,2)</f>
        <v>0</v>
      </c>
      <c r="L850" s="236">
        <v>21</v>
      </c>
      <c r="M850" s="236">
        <f>G850*(1+L850/100)</f>
        <v>0</v>
      </c>
      <c r="N850" s="234">
        <v>0.02</v>
      </c>
      <c r="O850" s="234">
        <f>ROUND(E850*N850,2)</f>
        <v>0.08</v>
      </c>
      <c r="P850" s="234">
        <v>0</v>
      </c>
      <c r="Q850" s="234">
        <f>ROUND(E850*P850,2)</f>
        <v>0</v>
      </c>
      <c r="R850" s="236" t="s">
        <v>663</v>
      </c>
      <c r="S850" s="236" t="s">
        <v>293</v>
      </c>
      <c r="T850" s="237" t="s">
        <v>294</v>
      </c>
      <c r="U850" s="220">
        <v>0</v>
      </c>
      <c r="V850" s="220">
        <f>ROUND(E850*U850,2)</f>
        <v>0</v>
      </c>
      <c r="W850" s="220"/>
      <c r="X850" s="220" t="s">
        <v>664</v>
      </c>
      <c r="Y850" s="220" t="s">
        <v>296</v>
      </c>
      <c r="Z850" s="210"/>
      <c r="AA850" s="210"/>
      <c r="AB850" s="210"/>
      <c r="AC850" s="210"/>
      <c r="AD850" s="210"/>
      <c r="AE850" s="210"/>
      <c r="AF850" s="210"/>
      <c r="AG850" s="210" t="s">
        <v>665</v>
      </c>
      <c r="AH850" s="210"/>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row>
    <row r="851" spans="1:60" outlineLevel="2" x14ac:dyDescent="0.2">
      <c r="A851" s="217"/>
      <c r="B851" s="218"/>
      <c r="C851" s="253" t="s">
        <v>3834</v>
      </c>
      <c r="D851" s="221"/>
      <c r="E851" s="222"/>
      <c r="F851" s="220"/>
      <c r="G851" s="220"/>
      <c r="H851" s="220"/>
      <c r="I851" s="220"/>
      <c r="J851" s="220"/>
      <c r="K851" s="220"/>
      <c r="L851" s="220"/>
      <c r="M851" s="220"/>
      <c r="N851" s="219"/>
      <c r="O851" s="219"/>
      <c r="P851" s="219"/>
      <c r="Q851" s="219"/>
      <c r="R851" s="220"/>
      <c r="S851" s="220"/>
      <c r="T851" s="220"/>
      <c r="U851" s="220"/>
      <c r="V851" s="220"/>
      <c r="W851" s="220"/>
      <c r="X851" s="220"/>
      <c r="Y851" s="220"/>
      <c r="Z851" s="210"/>
      <c r="AA851" s="210"/>
      <c r="AB851" s="210"/>
      <c r="AC851" s="210"/>
      <c r="AD851" s="210"/>
      <c r="AE851" s="210"/>
      <c r="AF851" s="210"/>
      <c r="AG851" s="210" t="s">
        <v>314</v>
      </c>
      <c r="AH851" s="210">
        <v>0</v>
      </c>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row>
    <row r="852" spans="1:60" outlineLevel="3" x14ac:dyDescent="0.2">
      <c r="A852" s="217"/>
      <c r="B852" s="218"/>
      <c r="C852" s="253" t="s">
        <v>1577</v>
      </c>
      <c r="D852" s="221"/>
      <c r="E852" s="222"/>
      <c r="F852" s="220"/>
      <c r="G852" s="220"/>
      <c r="H852" s="220"/>
      <c r="I852" s="220"/>
      <c r="J852" s="220"/>
      <c r="K852" s="220"/>
      <c r="L852" s="220"/>
      <c r="M852" s="220"/>
      <c r="N852" s="219"/>
      <c r="O852" s="219"/>
      <c r="P852" s="219"/>
      <c r="Q852" s="219"/>
      <c r="R852" s="220"/>
      <c r="S852" s="220"/>
      <c r="T852" s="220"/>
      <c r="U852" s="220"/>
      <c r="V852" s="220"/>
      <c r="W852" s="220"/>
      <c r="X852" s="220"/>
      <c r="Y852" s="220"/>
      <c r="Z852" s="210"/>
      <c r="AA852" s="210"/>
      <c r="AB852" s="210"/>
      <c r="AC852" s="210"/>
      <c r="AD852" s="210"/>
      <c r="AE852" s="210"/>
      <c r="AF852" s="210"/>
      <c r="AG852" s="210" t="s">
        <v>314</v>
      </c>
      <c r="AH852" s="210">
        <v>0</v>
      </c>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row>
    <row r="853" spans="1:60" outlineLevel="3" x14ac:dyDescent="0.2">
      <c r="A853" s="217"/>
      <c r="B853" s="218"/>
      <c r="C853" s="253" t="s">
        <v>3835</v>
      </c>
      <c r="D853" s="221"/>
      <c r="E853" s="222">
        <v>3.77</v>
      </c>
      <c r="F853" s="220"/>
      <c r="G853" s="220"/>
      <c r="H853" s="220"/>
      <c r="I853" s="220"/>
      <c r="J853" s="220"/>
      <c r="K853" s="220"/>
      <c r="L853" s="220"/>
      <c r="M853" s="220"/>
      <c r="N853" s="219"/>
      <c r="O853" s="219"/>
      <c r="P853" s="219"/>
      <c r="Q853" s="219"/>
      <c r="R853" s="220"/>
      <c r="S853" s="220"/>
      <c r="T853" s="220"/>
      <c r="U853" s="220"/>
      <c r="V853" s="220"/>
      <c r="W853" s="220"/>
      <c r="X853" s="220"/>
      <c r="Y853" s="220"/>
      <c r="Z853" s="210"/>
      <c r="AA853" s="210"/>
      <c r="AB853" s="210"/>
      <c r="AC853" s="210"/>
      <c r="AD853" s="210"/>
      <c r="AE853" s="210"/>
      <c r="AF853" s="210"/>
      <c r="AG853" s="210" t="s">
        <v>314</v>
      </c>
      <c r="AH853" s="210">
        <v>0</v>
      </c>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row>
    <row r="854" spans="1:60" ht="22.5" outlineLevel="1" x14ac:dyDescent="0.2">
      <c r="A854" s="231">
        <v>163</v>
      </c>
      <c r="B854" s="232" t="s">
        <v>1587</v>
      </c>
      <c r="C854" s="250" t="s">
        <v>1588</v>
      </c>
      <c r="D854" s="233" t="s">
        <v>343</v>
      </c>
      <c r="E854" s="234">
        <v>35.797040000000003</v>
      </c>
      <c r="F854" s="235"/>
      <c r="G854" s="236">
        <f>ROUND(E854*F854,2)</f>
        <v>0</v>
      </c>
      <c r="H854" s="235"/>
      <c r="I854" s="236">
        <f>ROUND(E854*H854,2)</f>
        <v>0</v>
      </c>
      <c r="J854" s="235"/>
      <c r="K854" s="236">
        <f>ROUND(E854*J854,2)</f>
        <v>0</v>
      </c>
      <c r="L854" s="236">
        <v>21</v>
      </c>
      <c r="M854" s="236">
        <f>G854*(1+L854/100)</f>
        <v>0</v>
      </c>
      <c r="N854" s="234">
        <v>2.5000000000000001E-2</v>
      </c>
      <c r="O854" s="234">
        <f>ROUND(E854*N854,2)</f>
        <v>0.89</v>
      </c>
      <c r="P854" s="234">
        <v>0</v>
      </c>
      <c r="Q854" s="234">
        <f>ROUND(E854*P854,2)</f>
        <v>0</v>
      </c>
      <c r="R854" s="236" t="s">
        <v>663</v>
      </c>
      <c r="S854" s="236" t="s">
        <v>293</v>
      </c>
      <c r="T854" s="237" t="s">
        <v>294</v>
      </c>
      <c r="U854" s="220">
        <v>0</v>
      </c>
      <c r="V854" s="220">
        <f>ROUND(E854*U854,2)</f>
        <v>0</v>
      </c>
      <c r="W854" s="220"/>
      <c r="X854" s="220" t="s">
        <v>664</v>
      </c>
      <c r="Y854" s="220" t="s">
        <v>296</v>
      </c>
      <c r="Z854" s="210"/>
      <c r="AA854" s="210"/>
      <c r="AB854" s="210"/>
      <c r="AC854" s="210"/>
      <c r="AD854" s="210"/>
      <c r="AE854" s="210"/>
      <c r="AF854" s="210"/>
      <c r="AG854" s="210" t="s">
        <v>665</v>
      </c>
      <c r="AH854" s="210"/>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row>
    <row r="855" spans="1:60" outlineLevel="2" x14ac:dyDescent="0.2">
      <c r="A855" s="217"/>
      <c r="B855" s="218"/>
      <c r="C855" s="253" t="s">
        <v>3836</v>
      </c>
      <c r="D855" s="221"/>
      <c r="E855" s="222"/>
      <c r="F855" s="220"/>
      <c r="G855" s="220"/>
      <c r="H855" s="220"/>
      <c r="I855" s="220"/>
      <c r="J855" s="220"/>
      <c r="K855" s="220"/>
      <c r="L855" s="220"/>
      <c r="M855" s="220"/>
      <c r="N855" s="219"/>
      <c r="O855" s="219"/>
      <c r="P855" s="219"/>
      <c r="Q855" s="219"/>
      <c r="R855" s="220"/>
      <c r="S855" s="220"/>
      <c r="T855" s="220"/>
      <c r="U855" s="220"/>
      <c r="V855" s="220"/>
      <c r="W855" s="220"/>
      <c r="X855" s="220"/>
      <c r="Y855" s="220"/>
      <c r="Z855" s="210"/>
      <c r="AA855" s="210"/>
      <c r="AB855" s="210"/>
      <c r="AC855" s="210"/>
      <c r="AD855" s="210"/>
      <c r="AE855" s="210"/>
      <c r="AF855" s="210"/>
      <c r="AG855" s="210" t="s">
        <v>314</v>
      </c>
      <c r="AH855" s="210">
        <v>0</v>
      </c>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row>
    <row r="856" spans="1:60" outlineLevel="3" x14ac:dyDescent="0.2">
      <c r="A856" s="217"/>
      <c r="B856" s="218"/>
      <c r="C856" s="253" t="s">
        <v>1572</v>
      </c>
      <c r="D856" s="221"/>
      <c r="E856" s="222"/>
      <c r="F856" s="220"/>
      <c r="G856" s="220"/>
      <c r="H856" s="220"/>
      <c r="I856" s="220"/>
      <c r="J856" s="220"/>
      <c r="K856" s="220"/>
      <c r="L856" s="220"/>
      <c r="M856" s="220"/>
      <c r="N856" s="219"/>
      <c r="O856" s="219"/>
      <c r="P856" s="219"/>
      <c r="Q856" s="219"/>
      <c r="R856" s="220"/>
      <c r="S856" s="220"/>
      <c r="T856" s="220"/>
      <c r="U856" s="220"/>
      <c r="V856" s="220"/>
      <c r="W856" s="220"/>
      <c r="X856" s="220"/>
      <c r="Y856" s="220"/>
      <c r="Z856" s="210"/>
      <c r="AA856" s="210"/>
      <c r="AB856" s="210"/>
      <c r="AC856" s="210"/>
      <c r="AD856" s="210"/>
      <c r="AE856" s="210"/>
      <c r="AF856" s="210"/>
      <c r="AG856" s="210" t="s">
        <v>314</v>
      </c>
      <c r="AH856" s="210">
        <v>0</v>
      </c>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row>
    <row r="857" spans="1:60" outlineLevel="3" x14ac:dyDescent="0.2">
      <c r="A857" s="217"/>
      <c r="B857" s="218"/>
      <c r="C857" s="253" t="s">
        <v>3837</v>
      </c>
      <c r="D857" s="221"/>
      <c r="E857" s="222">
        <v>35.799999999999997</v>
      </c>
      <c r="F857" s="220"/>
      <c r="G857" s="220"/>
      <c r="H857" s="220"/>
      <c r="I857" s="220"/>
      <c r="J857" s="220"/>
      <c r="K857" s="220"/>
      <c r="L857" s="220"/>
      <c r="M857" s="220"/>
      <c r="N857" s="219"/>
      <c r="O857" s="219"/>
      <c r="P857" s="219"/>
      <c r="Q857" s="219"/>
      <c r="R857" s="220"/>
      <c r="S857" s="220"/>
      <c r="T857" s="220"/>
      <c r="U857" s="220"/>
      <c r="V857" s="220"/>
      <c r="W857" s="220"/>
      <c r="X857" s="220"/>
      <c r="Y857" s="220"/>
      <c r="Z857" s="210"/>
      <c r="AA857" s="210"/>
      <c r="AB857" s="210"/>
      <c r="AC857" s="210"/>
      <c r="AD857" s="210"/>
      <c r="AE857" s="210"/>
      <c r="AF857" s="210"/>
      <c r="AG857" s="210" t="s">
        <v>314</v>
      </c>
      <c r="AH857" s="210">
        <v>0</v>
      </c>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row>
    <row r="858" spans="1:60" outlineLevel="1" x14ac:dyDescent="0.2">
      <c r="A858" s="231">
        <v>164</v>
      </c>
      <c r="B858" s="232" t="s">
        <v>3838</v>
      </c>
      <c r="C858" s="250" t="s">
        <v>3839</v>
      </c>
      <c r="D858" s="233" t="s">
        <v>0</v>
      </c>
      <c r="E858" s="234">
        <v>0</v>
      </c>
      <c r="F858" s="235"/>
      <c r="G858" s="236">
        <f>ROUND(E858*F858,2)</f>
        <v>0</v>
      </c>
      <c r="H858" s="235"/>
      <c r="I858" s="236">
        <f>ROUND(E858*H858,2)</f>
        <v>0</v>
      </c>
      <c r="J858" s="235"/>
      <c r="K858" s="236">
        <f>ROUND(E858*J858,2)</f>
        <v>0</v>
      </c>
      <c r="L858" s="236">
        <v>21</v>
      </c>
      <c r="M858" s="236">
        <f>G858*(1+L858/100)</f>
        <v>0</v>
      </c>
      <c r="N858" s="234">
        <v>0</v>
      </c>
      <c r="O858" s="234">
        <f>ROUND(E858*N858,2)</f>
        <v>0</v>
      </c>
      <c r="P858" s="234">
        <v>0</v>
      </c>
      <c r="Q858" s="234">
        <f>ROUND(E858*P858,2)</f>
        <v>0</v>
      </c>
      <c r="R858" s="236" t="s">
        <v>1511</v>
      </c>
      <c r="S858" s="236" t="s">
        <v>293</v>
      </c>
      <c r="T858" s="237" t="s">
        <v>294</v>
      </c>
      <c r="U858" s="220">
        <v>0</v>
      </c>
      <c r="V858" s="220">
        <f>ROUND(E858*U858,2)</f>
        <v>0</v>
      </c>
      <c r="W858" s="220"/>
      <c r="X858" s="220" t="s">
        <v>295</v>
      </c>
      <c r="Y858" s="220" t="s">
        <v>296</v>
      </c>
      <c r="Z858" s="210"/>
      <c r="AA858" s="210"/>
      <c r="AB858" s="210"/>
      <c r="AC858" s="210"/>
      <c r="AD858" s="210"/>
      <c r="AE858" s="210"/>
      <c r="AF858" s="210"/>
      <c r="AG858" s="210" t="s">
        <v>1407</v>
      </c>
      <c r="AH858" s="210"/>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row>
    <row r="859" spans="1:60" outlineLevel="2" x14ac:dyDescent="0.2">
      <c r="A859" s="217"/>
      <c r="B859" s="218"/>
      <c r="C859" s="251" t="s">
        <v>1508</v>
      </c>
      <c r="D859" s="239"/>
      <c r="E859" s="239"/>
      <c r="F859" s="239"/>
      <c r="G859" s="239"/>
      <c r="H859" s="220"/>
      <c r="I859" s="220"/>
      <c r="J859" s="220"/>
      <c r="K859" s="220"/>
      <c r="L859" s="220"/>
      <c r="M859" s="220"/>
      <c r="N859" s="219"/>
      <c r="O859" s="219"/>
      <c r="P859" s="219"/>
      <c r="Q859" s="219"/>
      <c r="R859" s="220"/>
      <c r="S859" s="220"/>
      <c r="T859" s="220"/>
      <c r="U859" s="220"/>
      <c r="V859" s="220"/>
      <c r="W859" s="220"/>
      <c r="X859" s="220"/>
      <c r="Y859" s="220"/>
      <c r="Z859" s="210"/>
      <c r="AA859" s="210"/>
      <c r="AB859" s="210"/>
      <c r="AC859" s="210"/>
      <c r="AD859" s="210"/>
      <c r="AE859" s="210"/>
      <c r="AF859" s="210"/>
      <c r="AG859" s="210" t="s">
        <v>299</v>
      </c>
      <c r="AH859" s="210"/>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row>
    <row r="860" spans="1:60" outlineLevel="2" x14ac:dyDescent="0.2">
      <c r="A860" s="217"/>
      <c r="B860" s="218"/>
      <c r="C860" s="252" t="s">
        <v>1508</v>
      </c>
      <c r="D860" s="240"/>
      <c r="E860" s="240"/>
      <c r="F860" s="240"/>
      <c r="G860" s="240"/>
      <c r="H860" s="220"/>
      <c r="I860" s="220"/>
      <c r="J860" s="220"/>
      <c r="K860" s="220"/>
      <c r="L860" s="220"/>
      <c r="M860" s="220"/>
      <c r="N860" s="219"/>
      <c r="O860" s="219"/>
      <c r="P860" s="219"/>
      <c r="Q860" s="219"/>
      <c r="R860" s="220"/>
      <c r="S860" s="220"/>
      <c r="T860" s="220"/>
      <c r="U860" s="220"/>
      <c r="V860" s="220"/>
      <c r="W860" s="220"/>
      <c r="X860" s="220"/>
      <c r="Y860" s="220"/>
      <c r="Z860" s="210"/>
      <c r="AA860" s="210"/>
      <c r="AB860" s="210"/>
      <c r="AC860" s="210"/>
      <c r="AD860" s="210"/>
      <c r="AE860" s="210"/>
      <c r="AF860" s="210"/>
      <c r="AG860" s="210" t="s">
        <v>300</v>
      </c>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row>
    <row r="861" spans="1:60" x14ac:dyDescent="0.2">
      <c r="A861" s="224" t="s">
        <v>287</v>
      </c>
      <c r="B861" s="225" t="s">
        <v>202</v>
      </c>
      <c r="C861" s="249" t="s">
        <v>203</v>
      </c>
      <c r="D861" s="226"/>
      <c r="E861" s="227"/>
      <c r="F861" s="228"/>
      <c r="G861" s="228">
        <f>SUMIF(AG862:AG866,"&lt;&gt;NOR",G862:G866)</f>
        <v>0</v>
      </c>
      <c r="H861" s="228"/>
      <c r="I861" s="228">
        <f>SUM(I862:I866)</f>
        <v>0</v>
      </c>
      <c r="J861" s="228"/>
      <c r="K861" s="228">
        <f>SUM(K862:K866)</f>
        <v>0</v>
      </c>
      <c r="L861" s="228"/>
      <c r="M861" s="228">
        <f>SUM(M862:M866)</f>
        <v>0</v>
      </c>
      <c r="N861" s="227"/>
      <c r="O861" s="227">
        <f>SUM(O862:O866)</f>
        <v>0</v>
      </c>
      <c r="P861" s="227"/>
      <c r="Q861" s="227">
        <f>SUM(Q862:Q866)</f>
        <v>0.03</v>
      </c>
      <c r="R861" s="228"/>
      <c r="S861" s="228"/>
      <c r="T861" s="229"/>
      <c r="U861" s="223"/>
      <c r="V861" s="223">
        <f>SUM(V862:V866)</f>
        <v>2.15</v>
      </c>
      <c r="W861" s="223"/>
      <c r="X861" s="223"/>
      <c r="Y861" s="223"/>
      <c r="AG861" t="s">
        <v>288</v>
      </c>
    </row>
    <row r="862" spans="1:60" outlineLevel="1" x14ac:dyDescent="0.2">
      <c r="A862" s="241">
        <v>165</v>
      </c>
      <c r="B862" s="242" t="s">
        <v>3840</v>
      </c>
      <c r="C862" s="254" t="s">
        <v>3841</v>
      </c>
      <c r="D862" s="243" t="s">
        <v>291</v>
      </c>
      <c r="E862" s="244">
        <v>2</v>
      </c>
      <c r="F862" s="245"/>
      <c r="G862" s="246">
        <f>ROUND(E862*F862,2)</f>
        <v>0</v>
      </c>
      <c r="H862" s="245"/>
      <c r="I862" s="246">
        <f>ROUND(E862*H862,2)</f>
        <v>0</v>
      </c>
      <c r="J862" s="245"/>
      <c r="K862" s="246">
        <f>ROUND(E862*J862,2)</f>
        <v>0</v>
      </c>
      <c r="L862" s="246">
        <v>21</v>
      </c>
      <c r="M862" s="246">
        <f>G862*(1+L862/100)</f>
        <v>0</v>
      </c>
      <c r="N862" s="244">
        <v>0</v>
      </c>
      <c r="O862" s="244">
        <f>ROUND(E862*N862,2)</f>
        <v>0</v>
      </c>
      <c r="P862" s="244">
        <v>1.7049999999999999E-2</v>
      </c>
      <c r="Q862" s="244">
        <f>ROUND(E862*P862,2)</f>
        <v>0.03</v>
      </c>
      <c r="R862" s="246" t="s">
        <v>1613</v>
      </c>
      <c r="S862" s="246" t="s">
        <v>293</v>
      </c>
      <c r="T862" s="247" t="s">
        <v>294</v>
      </c>
      <c r="U862" s="220">
        <v>0.41399999999999998</v>
      </c>
      <c r="V862" s="220">
        <f>ROUND(E862*U862,2)</f>
        <v>0.83</v>
      </c>
      <c r="W862" s="220"/>
      <c r="X862" s="220" t="s">
        <v>295</v>
      </c>
      <c r="Y862" s="220" t="s">
        <v>296</v>
      </c>
      <c r="Z862" s="210"/>
      <c r="AA862" s="210"/>
      <c r="AB862" s="210"/>
      <c r="AC862" s="210"/>
      <c r="AD862" s="210"/>
      <c r="AE862" s="210"/>
      <c r="AF862" s="210"/>
      <c r="AG862" s="210" t="s">
        <v>1407</v>
      </c>
      <c r="AH862" s="210"/>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row>
    <row r="863" spans="1:60" ht="22.5" outlineLevel="1" x14ac:dyDescent="0.2">
      <c r="A863" s="241">
        <v>166</v>
      </c>
      <c r="B863" s="242" t="s">
        <v>3842</v>
      </c>
      <c r="C863" s="254" t="s">
        <v>3843</v>
      </c>
      <c r="D863" s="243" t="s">
        <v>291</v>
      </c>
      <c r="E863" s="244">
        <v>2</v>
      </c>
      <c r="F863" s="245"/>
      <c r="G863" s="246">
        <f>ROUND(E863*F863,2)</f>
        <v>0</v>
      </c>
      <c r="H863" s="245"/>
      <c r="I863" s="246">
        <f>ROUND(E863*H863,2)</f>
        <v>0</v>
      </c>
      <c r="J863" s="245"/>
      <c r="K863" s="246">
        <f>ROUND(E863*J863,2)</f>
        <v>0</v>
      </c>
      <c r="L863" s="246">
        <v>21</v>
      </c>
      <c r="M863" s="246">
        <f>G863*(1+L863/100)</f>
        <v>0</v>
      </c>
      <c r="N863" s="244">
        <v>1.97E-3</v>
      </c>
      <c r="O863" s="244">
        <f>ROUND(E863*N863,2)</f>
        <v>0</v>
      </c>
      <c r="P863" s="244">
        <v>0</v>
      </c>
      <c r="Q863" s="244">
        <f>ROUND(E863*P863,2)</f>
        <v>0</v>
      </c>
      <c r="R863" s="246" t="s">
        <v>1613</v>
      </c>
      <c r="S863" s="246" t="s">
        <v>293</v>
      </c>
      <c r="T863" s="247" t="s">
        <v>294</v>
      </c>
      <c r="U863" s="220">
        <v>0.66</v>
      </c>
      <c r="V863" s="220">
        <f>ROUND(E863*U863,2)</f>
        <v>1.32</v>
      </c>
      <c r="W863" s="220"/>
      <c r="X863" s="220" t="s">
        <v>295</v>
      </c>
      <c r="Y863" s="220" t="s">
        <v>296</v>
      </c>
      <c r="Z863" s="210"/>
      <c r="AA863" s="210"/>
      <c r="AB863" s="210"/>
      <c r="AC863" s="210"/>
      <c r="AD863" s="210"/>
      <c r="AE863" s="210"/>
      <c r="AF863" s="210"/>
      <c r="AG863" s="210" t="s">
        <v>1407</v>
      </c>
      <c r="AH863" s="210"/>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row>
    <row r="864" spans="1:60" outlineLevel="1" x14ac:dyDescent="0.2">
      <c r="A864" s="231">
        <v>167</v>
      </c>
      <c r="B864" s="232" t="s">
        <v>3373</v>
      </c>
      <c r="C864" s="250" t="s">
        <v>3374</v>
      </c>
      <c r="D864" s="233" t="s">
        <v>0</v>
      </c>
      <c r="E864" s="234">
        <v>0</v>
      </c>
      <c r="F864" s="235"/>
      <c r="G864" s="236">
        <f>ROUND(E864*F864,2)</f>
        <v>0</v>
      </c>
      <c r="H864" s="235"/>
      <c r="I864" s="236">
        <f>ROUND(E864*H864,2)</f>
        <v>0</v>
      </c>
      <c r="J864" s="235"/>
      <c r="K864" s="236">
        <f>ROUND(E864*J864,2)</f>
        <v>0</v>
      </c>
      <c r="L864" s="236">
        <v>21</v>
      </c>
      <c r="M864" s="236">
        <f>G864*(1+L864/100)</f>
        <v>0</v>
      </c>
      <c r="N864" s="234">
        <v>0</v>
      </c>
      <c r="O864" s="234">
        <f>ROUND(E864*N864,2)</f>
        <v>0</v>
      </c>
      <c r="P864" s="234">
        <v>0</v>
      </c>
      <c r="Q864" s="234">
        <f>ROUND(E864*P864,2)</f>
        <v>0</v>
      </c>
      <c r="R864" s="236" t="s">
        <v>1613</v>
      </c>
      <c r="S864" s="236" t="s">
        <v>293</v>
      </c>
      <c r="T864" s="237" t="s">
        <v>294</v>
      </c>
      <c r="U864" s="220">
        <v>0</v>
      </c>
      <c r="V864" s="220">
        <f>ROUND(E864*U864,2)</f>
        <v>0</v>
      </c>
      <c r="W864" s="220"/>
      <c r="X864" s="220" t="s">
        <v>295</v>
      </c>
      <c r="Y864" s="220" t="s">
        <v>296</v>
      </c>
      <c r="Z864" s="210"/>
      <c r="AA864" s="210"/>
      <c r="AB864" s="210"/>
      <c r="AC864" s="210"/>
      <c r="AD864" s="210"/>
      <c r="AE864" s="210"/>
      <c r="AF864" s="210"/>
      <c r="AG864" s="210" t="s">
        <v>1407</v>
      </c>
      <c r="AH864" s="210"/>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row>
    <row r="865" spans="1:60" outlineLevel="2" x14ac:dyDescent="0.2">
      <c r="A865" s="217"/>
      <c r="B865" s="218"/>
      <c r="C865" s="251" t="s">
        <v>2350</v>
      </c>
      <c r="D865" s="239"/>
      <c r="E865" s="239"/>
      <c r="F865" s="239"/>
      <c r="G865" s="239"/>
      <c r="H865" s="220"/>
      <c r="I865" s="220"/>
      <c r="J865" s="220"/>
      <c r="K865" s="220"/>
      <c r="L865" s="220"/>
      <c r="M865" s="220"/>
      <c r="N865" s="219"/>
      <c r="O865" s="219"/>
      <c r="P865" s="219"/>
      <c r="Q865" s="219"/>
      <c r="R865" s="220"/>
      <c r="S865" s="220"/>
      <c r="T865" s="220"/>
      <c r="U865" s="220"/>
      <c r="V865" s="220"/>
      <c r="W865" s="220"/>
      <c r="X865" s="220"/>
      <c r="Y865" s="220"/>
      <c r="Z865" s="210"/>
      <c r="AA865" s="210"/>
      <c r="AB865" s="210"/>
      <c r="AC865" s="210"/>
      <c r="AD865" s="210"/>
      <c r="AE865" s="210"/>
      <c r="AF865" s="210"/>
      <c r="AG865" s="210" t="s">
        <v>299</v>
      </c>
      <c r="AH865" s="210"/>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row>
    <row r="866" spans="1:60" outlineLevel="2" x14ac:dyDescent="0.2">
      <c r="A866" s="217"/>
      <c r="B866" s="218"/>
      <c r="C866" s="252" t="s">
        <v>2350</v>
      </c>
      <c r="D866" s="240"/>
      <c r="E866" s="240"/>
      <c r="F866" s="240"/>
      <c r="G866" s="240"/>
      <c r="H866" s="220"/>
      <c r="I866" s="220"/>
      <c r="J866" s="220"/>
      <c r="K866" s="220"/>
      <c r="L866" s="220"/>
      <c r="M866" s="220"/>
      <c r="N866" s="219"/>
      <c r="O866" s="219"/>
      <c r="P866" s="219"/>
      <c r="Q866" s="219"/>
      <c r="R866" s="220"/>
      <c r="S866" s="220"/>
      <c r="T866" s="220"/>
      <c r="U866" s="220"/>
      <c r="V866" s="220"/>
      <c r="W866" s="220"/>
      <c r="X866" s="220"/>
      <c r="Y866" s="220"/>
      <c r="Z866" s="210"/>
      <c r="AA866" s="210"/>
      <c r="AB866" s="210"/>
      <c r="AC866" s="210"/>
      <c r="AD866" s="210"/>
      <c r="AE866" s="210"/>
      <c r="AF866" s="210"/>
      <c r="AG866" s="210" t="s">
        <v>300</v>
      </c>
      <c r="AH866" s="210"/>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row>
    <row r="867" spans="1:60" x14ac:dyDescent="0.2">
      <c r="A867" s="224" t="s">
        <v>287</v>
      </c>
      <c r="B867" s="225" t="s">
        <v>210</v>
      </c>
      <c r="C867" s="249" t="s">
        <v>211</v>
      </c>
      <c r="D867" s="226"/>
      <c r="E867" s="227"/>
      <c r="F867" s="228"/>
      <c r="G867" s="228">
        <f>SUMIF(AG868:AG874,"&lt;&gt;NOR",G868:G874)</f>
        <v>0</v>
      </c>
      <c r="H867" s="228"/>
      <c r="I867" s="228">
        <f>SUM(I868:I874)</f>
        <v>0</v>
      </c>
      <c r="J867" s="228"/>
      <c r="K867" s="228">
        <f>SUM(K868:K874)</f>
        <v>0</v>
      </c>
      <c r="L867" s="228"/>
      <c r="M867" s="228">
        <f>SUM(M868:M874)</f>
        <v>0</v>
      </c>
      <c r="N867" s="227"/>
      <c r="O867" s="227">
        <f>SUM(O868:O874)</f>
        <v>0</v>
      </c>
      <c r="P867" s="227"/>
      <c r="Q867" s="227">
        <f>SUM(Q868:Q874)</f>
        <v>0.1</v>
      </c>
      <c r="R867" s="228"/>
      <c r="S867" s="228"/>
      <c r="T867" s="229"/>
      <c r="U867" s="223"/>
      <c r="V867" s="223">
        <f>SUM(V868:V874)</f>
        <v>4.66</v>
      </c>
      <c r="W867" s="223"/>
      <c r="X867" s="223"/>
      <c r="Y867" s="223"/>
      <c r="AG867" t="s">
        <v>288</v>
      </c>
    </row>
    <row r="868" spans="1:60" outlineLevel="1" x14ac:dyDescent="0.2">
      <c r="A868" s="241">
        <v>168</v>
      </c>
      <c r="B868" s="242" t="s">
        <v>1610</v>
      </c>
      <c r="C868" s="254" t="s">
        <v>1611</v>
      </c>
      <c r="D868" s="243" t="s">
        <v>1612</v>
      </c>
      <c r="E868" s="244">
        <v>1</v>
      </c>
      <c r="F868" s="245"/>
      <c r="G868" s="246">
        <f>ROUND(E868*F868,2)</f>
        <v>0</v>
      </c>
      <c r="H868" s="245"/>
      <c r="I868" s="246">
        <f>ROUND(E868*H868,2)</f>
        <v>0</v>
      </c>
      <c r="J868" s="245"/>
      <c r="K868" s="246">
        <f>ROUND(E868*J868,2)</f>
        <v>0</v>
      </c>
      <c r="L868" s="246">
        <v>21</v>
      </c>
      <c r="M868" s="246">
        <f>G868*(1+L868/100)</f>
        <v>0</v>
      </c>
      <c r="N868" s="244">
        <v>0</v>
      </c>
      <c r="O868" s="244">
        <f>ROUND(E868*N868,2)</f>
        <v>0</v>
      </c>
      <c r="P868" s="244">
        <v>1.933E-2</v>
      </c>
      <c r="Q868" s="244">
        <f>ROUND(E868*P868,2)</f>
        <v>0.02</v>
      </c>
      <c r="R868" s="246" t="s">
        <v>1613</v>
      </c>
      <c r="S868" s="246" t="s">
        <v>293</v>
      </c>
      <c r="T868" s="247" t="s">
        <v>294</v>
      </c>
      <c r="U868" s="220">
        <v>0.59</v>
      </c>
      <c r="V868" s="220">
        <f>ROUND(E868*U868,2)</f>
        <v>0.59</v>
      </c>
      <c r="W868" s="220"/>
      <c r="X868" s="220" t="s">
        <v>295</v>
      </c>
      <c r="Y868" s="220" t="s">
        <v>296</v>
      </c>
      <c r="Z868" s="210"/>
      <c r="AA868" s="210"/>
      <c r="AB868" s="210"/>
      <c r="AC868" s="210"/>
      <c r="AD868" s="210"/>
      <c r="AE868" s="210"/>
      <c r="AF868" s="210"/>
      <c r="AG868" s="210" t="s">
        <v>1407</v>
      </c>
      <c r="AH868" s="210"/>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row>
    <row r="869" spans="1:60" outlineLevel="1" x14ac:dyDescent="0.2">
      <c r="A869" s="241">
        <v>169</v>
      </c>
      <c r="B869" s="242" t="s">
        <v>1614</v>
      </c>
      <c r="C869" s="254" t="s">
        <v>1615</v>
      </c>
      <c r="D869" s="243" t="s">
        <v>1612</v>
      </c>
      <c r="E869" s="244">
        <v>1</v>
      </c>
      <c r="F869" s="245"/>
      <c r="G869" s="246">
        <f>ROUND(E869*F869,2)</f>
        <v>0</v>
      </c>
      <c r="H869" s="245"/>
      <c r="I869" s="246">
        <f>ROUND(E869*H869,2)</f>
        <v>0</v>
      </c>
      <c r="J869" s="245"/>
      <c r="K869" s="246">
        <f>ROUND(E869*J869,2)</f>
        <v>0</v>
      </c>
      <c r="L869" s="246">
        <v>21</v>
      </c>
      <c r="M869" s="246">
        <f>G869*(1+L869/100)</f>
        <v>0</v>
      </c>
      <c r="N869" s="244">
        <v>0</v>
      </c>
      <c r="O869" s="244">
        <f>ROUND(E869*N869,2)</f>
        <v>0</v>
      </c>
      <c r="P869" s="244">
        <v>1.9460000000000002E-2</v>
      </c>
      <c r="Q869" s="244">
        <f>ROUND(E869*P869,2)</f>
        <v>0.02</v>
      </c>
      <c r="R869" s="246" t="s">
        <v>1613</v>
      </c>
      <c r="S869" s="246" t="s">
        <v>293</v>
      </c>
      <c r="T869" s="247" t="s">
        <v>294</v>
      </c>
      <c r="U869" s="220">
        <v>0.38200000000000001</v>
      </c>
      <c r="V869" s="220">
        <f>ROUND(E869*U869,2)</f>
        <v>0.38</v>
      </c>
      <c r="W869" s="220"/>
      <c r="X869" s="220" t="s">
        <v>295</v>
      </c>
      <c r="Y869" s="220" t="s">
        <v>296</v>
      </c>
      <c r="Z869" s="210"/>
      <c r="AA869" s="210"/>
      <c r="AB869" s="210"/>
      <c r="AC869" s="210"/>
      <c r="AD869" s="210"/>
      <c r="AE869" s="210"/>
      <c r="AF869" s="210"/>
      <c r="AG869" s="210" t="s">
        <v>1407</v>
      </c>
      <c r="AH869" s="210"/>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row>
    <row r="870" spans="1:60" outlineLevel="1" x14ac:dyDescent="0.2">
      <c r="A870" s="241">
        <v>170</v>
      </c>
      <c r="B870" s="242" t="s">
        <v>1619</v>
      </c>
      <c r="C870" s="254" t="s">
        <v>1620</v>
      </c>
      <c r="D870" s="243" t="s">
        <v>1612</v>
      </c>
      <c r="E870" s="244">
        <v>1</v>
      </c>
      <c r="F870" s="245"/>
      <c r="G870" s="246">
        <f>ROUND(E870*F870,2)</f>
        <v>0</v>
      </c>
      <c r="H870" s="245"/>
      <c r="I870" s="246">
        <f>ROUND(E870*H870,2)</f>
        <v>0</v>
      </c>
      <c r="J870" s="245"/>
      <c r="K870" s="246">
        <f>ROUND(E870*J870,2)</f>
        <v>0</v>
      </c>
      <c r="L870" s="246">
        <v>21</v>
      </c>
      <c r="M870" s="246">
        <f>G870*(1+L870/100)</f>
        <v>0</v>
      </c>
      <c r="N870" s="244">
        <v>0</v>
      </c>
      <c r="O870" s="244">
        <f>ROUND(E870*N870,2)</f>
        <v>0</v>
      </c>
      <c r="P870" s="244">
        <v>1.56E-3</v>
      </c>
      <c r="Q870" s="244">
        <f>ROUND(E870*P870,2)</f>
        <v>0</v>
      </c>
      <c r="R870" s="246" t="s">
        <v>1613</v>
      </c>
      <c r="S870" s="246" t="s">
        <v>293</v>
      </c>
      <c r="T870" s="247" t="s">
        <v>294</v>
      </c>
      <c r="U870" s="220">
        <v>0.217</v>
      </c>
      <c r="V870" s="220">
        <f>ROUND(E870*U870,2)</f>
        <v>0.22</v>
      </c>
      <c r="W870" s="220"/>
      <c r="X870" s="220" t="s">
        <v>295</v>
      </c>
      <c r="Y870" s="220" t="s">
        <v>296</v>
      </c>
      <c r="Z870" s="210"/>
      <c r="AA870" s="210"/>
      <c r="AB870" s="210"/>
      <c r="AC870" s="210"/>
      <c r="AD870" s="210"/>
      <c r="AE870" s="210"/>
      <c r="AF870" s="210"/>
      <c r="AG870" s="210" t="s">
        <v>1407</v>
      </c>
      <c r="AH870" s="210"/>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row>
    <row r="871" spans="1:60" outlineLevel="1" x14ac:dyDescent="0.2">
      <c r="A871" s="241">
        <v>171</v>
      </c>
      <c r="B871" s="242" t="s">
        <v>1626</v>
      </c>
      <c r="C871" s="254" t="s">
        <v>1627</v>
      </c>
      <c r="D871" s="243" t="s">
        <v>291</v>
      </c>
      <c r="E871" s="244">
        <v>2</v>
      </c>
      <c r="F871" s="245"/>
      <c r="G871" s="246">
        <f>ROUND(E871*F871,2)</f>
        <v>0</v>
      </c>
      <c r="H871" s="245"/>
      <c r="I871" s="246">
        <f>ROUND(E871*H871,2)</f>
        <v>0</v>
      </c>
      <c r="J871" s="245"/>
      <c r="K871" s="246">
        <f>ROUND(E871*J871,2)</f>
        <v>0</v>
      </c>
      <c r="L871" s="246">
        <v>21</v>
      </c>
      <c r="M871" s="246">
        <f>G871*(1+L871/100)</f>
        <v>0</v>
      </c>
      <c r="N871" s="244">
        <v>0</v>
      </c>
      <c r="O871" s="244">
        <f>ROUND(E871*N871,2)</f>
        <v>0</v>
      </c>
      <c r="P871" s="244">
        <v>2.8000000000000001E-2</v>
      </c>
      <c r="Q871" s="244">
        <f>ROUND(E871*P871,2)</f>
        <v>0.06</v>
      </c>
      <c r="R871" s="246" t="s">
        <v>1628</v>
      </c>
      <c r="S871" s="246" t="s">
        <v>293</v>
      </c>
      <c r="T871" s="247" t="s">
        <v>294</v>
      </c>
      <c r="U871" s="220">
        <v>1.7355</v>
      </c>
      <c r="V871" s="220">
        <f>ROUND(E871*U871,2)</f>
        <v>3.47</v>
      </c>
      <c r="W871" s="220"/>
      <c r="X871" s="220" t="s">
        <v>295</v>
      </c>
      <c r="Y871" s="220" t="s">
        <v>296</v>
      </c>
      <c r="Z871" s="210"/>
      <c r="AA871" s="210"/>
      <c r="AB871" s="210"/>
      <c r="AC871" s="210"/>
      <c r="AD871" s="210"/>
      <c r="AE871" s="210"/>
      <c r="AF871" s="210"/>
      <c r="AG871" s="210" t="s">
        <v>1407</v>
      </c>
      <c r="AH871" s="210"/>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row>
    <row r="872" spans="1:60" outlineLevel="1" x14ac:dyDescent="0.2">
      <c r="A872" s="231">
        <v>172</v>
      </c>
      <c r="B872" s="232" t="s">
        <v>3844</v>
      </c>
      <c r="C872" s="250" t="s">
        <v>3845</v>
      </c>
      <c r="D872" s="233" t="s">
        <v>0</v>
      </c>
      <c r="E872" s="234">
        <v>0</v>
      </c>
      <c r="F872" s="235"/>
      <c r="G872" s="236">
        <f>ROUND(E872*F872,2)</f>
        <v>0</v>
      </c>
      <c r="H872" s="235"/>
      <c r="I872" s="236">
        <f>ROUND(E872*H872,2)</f>
        <v>0</v>
      </c>
      <c r="J872" s="235"/>
      <c r="K872" s="236">
        <f>ROUND(E872*J872,2)</f>
        <v>0</v>
      </c>
      <c r="L872" s="236">
        <v>21</v>
      </c>
      <c r="M872" s="236">
        <f>G872*(1+L872/100)</f>
        <v>0</v>
      </c>
      <c r="N872" s="234">
        <v>0</v>
      </c>
      <c r="O872" s="234">
        <f>ROUND(E872*N872,2)</f>
        <v>0</v>
      </c>
      <c r="P872" s="234">
        <v>0</v>
      </c>
      <c r="Q872" s="234">
        <f>ROUND(E872*P872,2)</f>
        <v>0</v>
      </c>
      <c r="R872" s="236" t="s">
        <v>1613</v>
      </c>
      <c r="S872" s="236" t="s">
        <v>293</v>
      </c>
      <c r="T872" s="237" t="s">
        <v>294</v>
      </c>
      <c r="U872" s="220">
        <v>0</v>
      </c>
      <c r="V872" s="220">
        <f>ROUND(E872*U872,2)</f>
        <v>0</v>
      </c>
      <c r="W872" s="220"/>
      <c r="X872" s="220" t="s">
        <v>295</v>
      </c>
      <c r="Y872" s="220" t="s">
        <v>296</v>
      </c>
      <c r="Z872" s="210"/>
      <c r="AA872" s="210"/>
      <c r="AB872" s="210"/>
      <c r="AC872" s="210"/>
      <c r="AD872" s="210"/>
      <c r="AE872" s="210"/>
      <c r="AF872" s="210"/>
      <c r="AG872" s="210" t="s">
        <v>1407</v>
      </c>
      <c r="AH872" s="210"/>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row>
    <row r="873" spans="1:60" outlineLevel="2" x14ac:dyDescent="0.2">
      <c r="A873" s="217"/>
      <c r="B873" s="218"/>
      <c r="C873" s="251" t="s">
        <v>1625</v>
      </c>
      <c r="D873" s="239"/>
      <c r="E873" s="239"/>
      <c r="F873" s="239"/>
      <c r="G873" s="239"/>
      <c r="H873" s="220"/>
      <c r="I873" s="220"/>
      <c r="J873" s="220"/>
      <c r="K873" s="220"/>
      <c r="L873" s="220"/>
      <c r="M873" s="220"/>
      <c r="N873" s="219"/>
      <c r="O873" s="219"/>
      <c r="P873" s="219"/>
      <c r="Q873" s="219"/>
      <c r="R873" s="220"/>
      <c r="S873" s="220"/>
      <c r="T873" s="220"/>
      <c r="U873" s="220"/>
      <c r="V873" s="220"/>
      <c r="W873" s="220"/>
      <c r="X873" s="220"/>
      <c r="Y873" s="220"/>
      <c r="Z873" s="210"/>
      <c r="AA873" s="210"/>
      <c r="AB873" s="210"/>
      <c r="AC873" s="210"/>
      <c r="AD873" s="210"/>
      <c r="AE873" s="210"/>
      <c r="AF873" s="210"/>
      <c r="AG873" s="210" t="s">
        <v>299</v>
      </c>
      <c r="AH873" s="210"/>
      <c r="AI873" s="210"/>
      <c r="AJ873" s="210"/>
      <c r="AK873" s="210"/>
      <c r="AL873" s="210"/>
      <c r="AM873" s="210"/>
      <c r="AN873" s="210"/>
      <c r="AO873" s="210"/>
      <c r="AP873" s="210"/>
      <c r="AQ873" s="210"/>
      <c r="AR873" s="210"/>
      <c r="AS873" s="210"/>
      <c r="AT873" s="210"/>
      <c r="AU873" s="210"/>
      <c r="AV873" s="210"/>
      <c r="AW873" s="210"/>
      <c r="AX873" s="210"/>
      <c r="AY873" s="210"/>
      <c r="AZ873" s="210"/>
      <c r="BA873" s="210"/>
      <c r="BB873" s="210"/>
      <c r="BC873" s="210"/>
      <c r="BD873" s="210"/>
      <c r="BE873" s="210"/>
      <c r="BF873" s="210"/>
      <c r="BG873" s="210"/>
      <c r="BH873" s="210"/>
    </row>
    <row r="874" spans="1:60" outlineLevel="2" x14ac:dyDescent="0.2">
      <c r="A874" s="217"/>
      <c r="B874" s="218"/>
      <c r="C874" s="252" t="s">
        <v>1625</v>
      </c>
      <c r="D874" s="240"/>
      <c r="E874" s="240"/>
      <c r="F874" s="240"/>
      <c r="G874" s="240"/>
      <c r="H874" s="220"/>
      <c r="I874" s="220"/>
      <c r="J874" s="220"/>
      <c r="K874" s="220"/>
      <c r="L874" s="220"/>
      <c r="M874" s="220"/>
      <c r="N874" s="219"/>
      <c r="O874" s="219"/>
      <c r="P874" s="219"/>
      <c r="Q874" s="219"/>
      <c r="R874" s="220"/>
      <c r="S874" s="220"/>
      <c r="T874" s="220"/>
      <c r="U874" s="220"/>
      <c r="V874" s="220"/>
      <c r="W874" s="220"/>
      <c r="X874" s="220"/>
      <c r="Y874" s="220"/>
      <c r="Z874" s="210"/>
      <c r="AA874" s="210"/>
      <c r="AB874" s="210"/>
      <c r="AC874" s="210"/>
      <c r="AD874" s="210"/>
      <c r="AE874" s="210"/>
      <c r="AF874" s="210"/>
      <c r="AG874" s="210" t="s">
        <v>300</v>
      </c>
      <c r="AH874" s="210"/>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row>
    <row r="875" spans="1:60" x14ac:dyDescent="0.2">
      <c r="A875" s="224" t="s">
        <v>287</v>
      </c>
      <c r="B875" s="225" t="s">
        <v>223</v>
      </c>
      <c r="C875" s="249" t="s">
        <v>224</v>
      </c>
      <c r="D875" s="226"/>
      <c r="E875" s="227"/>
      <c r="F875" s="228"/>
      <c r="G875" s="228">
        <f>SUMIF(AG876:AG894,"&lt;&gt;NOR",G876:G894)</f>
        <v>0</v>
      </c>
      <c r="H875" s="228"/>
      <c r="I875" s="228">
        <f>SUM(I876:I894)</f>
        <v>0</v>
      </c>
      <c r="J875" s="228"/>
      <c r="K875" s="228">
        <f>SUM(K876:K894)</f>
        <v>0</v>
      </c>
      <c r="L875" s="228"/>
      <c r="M875" s="228">
        <f>SUM(M876:M894)</f>
        <v>0</v>
      </c>
      <c r="N875" s="227"/>
      <c r="O875" s="227">
        <f>SUM(O876:O894)</f>
        <v>0.78</v>
      </c>
      <c r="P875" s="227"/>
      <c r="Q875" s="227">
        <f>SUM(Q876:Q894)</f>
        <v>0</v>
      </c>
      <c r="R875" s="228"/>
      <c r="S875" s="228"/>
      <c r="T875" s="229"/>
      <c r="U875" s="223"/>
      <c r="V875" s="223">
        <f>SUM(V876:V894)</f>
        <v>16.84</v>
      </c>
      <c r="W875" s="223"/>
      <c r="X875" s="223"/>
      <c r="Y875" s="223"/>
      <c r="AG875" t="s">
        <v>288</v>
      </c>
    </row>
    <row r="876" spans="1:60" outlineLevel="1" x14ac:dyDescent="0.2">
      <c r="A876" s="231">
        <v>173</v>
      </c>
      <c r="B876" s="232" t="s">
        <v>3846</v>
      </c>
      <c r="C876" s="250" t="s">
        <v>3847</v>
      </c>
      <c r="D876" s="233" t="s">
        <v>310</v>
      </c>
      <c r="E876" s="234">
        <v>20.55</v>
      </c>
      <c r="F876" s="235"/>
      <c r="G876" s="236">
        <f>ROUND(E876*F876,2)</f>
        <v>0</v>
      </c>
      <c r="H876" s="235"/>
      <c r="I876" s="236">
        <f>ROUND(E876*H876,2)</f>
        <v>0</v>
      </c>
      <c r="J876" s="235"/>
      <c r="K876" s="236">
        <f>ROUND(E876*J876,2)</f>
        <v>0</v>
      </c>
      <c r="L876" s="236">
        <v>21</v>
      </c>
      <c r="M876" s="236">
        <f>G876*(1+L876/100)</f>
        <v>0</v>
      </c>
      <c r="N876" s="234">
        <v>0</v>
      </c>
      <c r="O876" s="234">
        <f>ROUND(E876*N876,2)</f>
        <v>0</v>
      </c>
      <c r="P876" s="234">
        <v>0</v>
      </c>
      <c r="Q876" s="234">
        <f>ROUND(E876*P876,2)</f>
        <v>0</v>
      </c>
      <c r="R876" s="236" t="s">
        <v>1633</v>
      </c>
      <c r="S876" s="236" t="s">
        <v>293</v>
      </c>
      <c r="T876" s="237" t="s">
        <v>294</v>
      </c>
      <c r="U876" s="220">
        <v>0.156</v>
      </c>
      <c r="V876" s="220">
        <f>ROUND(E876*U876,2)</f>
        <v>3.21</v>
      </c>
      <c r="W876" s="220"/>
      <c r="X876" s="220" t="s">
        <v>295</v>
      </c>
      <c r="Y876" s="220" t="s">
        <v>296</v>
      </c>
      <c r="Z876" s="210"/>
      <c r="AA876" s="210"/>
      <c r="AB876" s="210"/>
      <c r="AC876" s="210"/>
      <c r="AD876" s="210"/>
      <c r="AE876" s="210"/>
      <c r="AF876" s="210"/>
      <c r="AG876" s="210" t="s">
        <v>1407</v>
      </c>
      <c r="AH876" s="210"/>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row>
    <row r="877" spans="1:60" outlineLevel="2" x14ac:dyDescent="0.2">
      <c r="A877" s="217"/>
      <c r="B877" s="218"/>
      <c r="C877" s="253" t="s">
        <v>3848</v>
      </c>
      <c r="D877" s="221"/>
      <c r="E877" s="222"/>
      <c r="F877" s="220"/>
      <c r="G877" s="220"/>
      <c r="H877" s="220"/>
      <c r="I877" s="220"/>
      <c r="J877" s="220"/>
      <c r="K877" s="220"/>
      <c r="L877" s="220"/>
      <c r="M877" s="220"/>
      <c r="N877" s="219"/>
      <c r="O877" s="219"/>
      <c r="P877" s="219"/>
      <c r="Q877" s="219"/>
      <c r="R877" s="220"/>
      <c r="S877" s="220"/>
      <c r="T877" s="220"/>
      <c r="U877" s="220"/>
      <c r="V877" s="220"/>
      <c r="W877" s="220"/>
      <c r="X877" s="220"/>
      <c r="Y877" s="220"/>
      <c r="Z877" s="210"/>
      <c r="AA877" s="210"/>
      <c r="AB877" s="210"/>
      <c r="AC877" s="210"/>
      <c r="AD877" s="210"/>
      <c r="AE877" s="210"/>
      <c r="AF877" s="210"/>
      <c r="AG877" s="210" t="s">
        <v>314</v>
      </c>
      <c r="AH877" s="210">
        <v>0</v>
      </c>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row>
    <row r="878" spans="1:60" outlineLevel="3" x14ac:dyDescent="0.2">
      <c r="A878" s="217"/>
      <c r="B878" s="218"/>
      <c r="C878" s="253" t="s">
        <v>3849</v>
      </c>
      <c r="D878" s="221"/>
      <c r="E878" s="222">
        <v>20.55</v>
      </c>
      <c r="F878" s="220"/>
      <c r="G878" s="220"/>
      <c r="H878" s="220"/>
      <c r="I878" s="220"/>
      <c r="J878" s="220"/>
      <c r="K878" s="220"/>
      <c r="L878" s="220"/>
      <c r="M878" s="220"/>
      <c r="N878" s="219"/>
      <c r="O878" s="219"/>
      <c r="P878" s="219"/>
      <c r="Q878" s="219"/>
      <c r="R878" s="220"/>
      <c r="S878" s="220"/>
      <c r="T878" s="220"/>
      <c r="U878" s="220"/>
      <c r="V878" s="220"/>
      <c r="W878" s="220"/>
      <c r="X878" s="220"/>
      <c r="Y878" s="220"/>
      <c r="Z878" s="210"/>
      <c r="AA878" s="210"/>
      <c r="AB878" s="210"/>
      <c r="AC878" s="210"/>
      <c r="AD878" s="210"/>
      <c r="AE878" s="210"/>
      <c r="AF878" s="210"/>
      <c r="AG878" s="210" t="s">
        <v>314</v>
      </c>
      <c r="AH878" s="210">
        <v>0</v>
      </c>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row>
    <row r="879" spans="1:60" ht="22.5" outlineLevel="1" x14ac:dyDescent="0.2">
      <c r="A879" s="231">
        <v>174</v>
      </c>
      <c r="B879" s="232" t="s">
        <v>3850</v>
      </c>
      <c r="C879" s="250" t="s">
        <v>3851</v>
      </c>
      <c r="D879" s="233" t="s">
        <v>310</v>
      </c>
      <c r="E879" s="234">
        <v>31.7258</v>
      </c>
      <c r="F879" s="235"/>
      <c r="G879" s="236">
        <f>ROUND(E879*F879,2)</f>
        <v>0</v>
      </c>
      <c r="H879" s="235"/>
      <c r="I879" s="236">
        <f>ROUND(E879*H879,2)</f>
        <v>0</v>
      </c>
      <c r="J879" s="235"/>
      <c r="K879" s="236">
        <f>ROUND(E879*J879,2)</f>
        <v>0</v>
      </c>
      <c r="L879" s="236">
        <v>21</v>
      </c>
      <c r="M879" s="236">
        <f>G879*(1+L879/100)</f>
        <v>0</v>
      </c>
      <c r="N879" s="234">
        <v>1.4019999999999999E-2</v>
      </c>
      <c r="O879" s="234">
        <f>ROUND(E879*N879,2)</f>
        <v>0.44</v>
      </c>
      <c r="P879" s="234">
        <v>0</v>
      </c>
      <c r="Q879" s="234">
        <f>ROUND(E879*P879,2)</f>
        <v>0</v>
      </c>
      <c r="R879" s="236" t="s">
        <v>1633</v>
      </c>
      <c r="S879" s="236" t="s">
        <v>3852</v>
      </c>
      <c r="T879" s="237" t="s">
        <v>294</v>
      </c>
      <c r="U879" s="220">
        <v>0.29499999999999998</v>
      </c>
      <c r="V879" s="220">
        <f>ROUND(E879*U879,2)</f>
        <v>9.36</v>
      </c>
      <c r="W879" s="220"/>
      <c r="X879" s="220" t="s">
        <v>295</v>
      </c>
      <c r="Y879" s="220" t="s">
        <v>296</v>
      </c>
      <c r="Z879" s="210"/>
      <c r="AA879" s="210"/>
      <c r="AB879" s="210"/>
      <c r="AC879" s="210"/>
      <c r="AD879" s="210"/>
      <c r="AE879" s="210"/>
      <c r="AF879" s="210"/>
      <c r="AG879" s="210" t="s">
        <v>1407</v>
      </c>
      <c r="AH879" s="210"/>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row>
    <row r="880" spans="1:60" outlineLevel="2" x14ac:dyDescent="0.2">
      <c r="A880" s="217"/>
      <c r="B880" s="218"/>
      <c r="C880" s="253" t="s">
        <v>3853</v>
      </c>
      <c r="D880" s="221"/>
      <c r="E880" s="222"/>
      <c r="F880" s="220"/>
      <c r="G880" s="220"/>
      <c r="H880" s="220"/>
      <c r="I880" s="220"/>
      <c r="J880" s="220"/>
      <c r="K880" s="220"/>
      <c r="L880" s="220"/>
      <c r="M880" s="220"/>
      <c r="N880" s="219"/>
      <c r="O880" s="219"/>
      <c r="P880" s="219"/>
      <c r="Q880" s="219"/>
      <c r="R880" s="220"/>
      <c r="S880" s="220"/>
      <c r="T880" s="220"/>
      <c r="U880" s="220"/>
      <c r="V880" s="220"/>
      <c r="W880" s="220"/>
      <c r="X880" s="220"/>
      <c r="Y880" s="220"/>
      <c r="Z880" s="210"/>
      <c r="AA880" s="210"/>
      <c r="AB880" s="210"/>
      <c r="AC880" s="210"/>
      <c r="AD880" s="210"/>
      <c r="AE880" s="210"/>
      <c r="AF880" s="210"/>
      <c r="AG880" s="210" t="s">
        <v>314</v>
      </c>
      <c r="AH880" s="210">
        <v>0</v>
      </c>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row>
    <row r="881" spans="1:60" outlineLevel="3" x14ac:dyDescent="0.2">
      <c r="A881" s="217"/>
      <c r="B881" s="218"/>
      <c r="C881" s="253" t="s">
        <v>3854</v>
      </c>
      <c r="D881" s="221"/>
      <c r="E881" s="222">
        <v>31.73</v>
      </c>
      <c r="F881" s="220"/>
      <c r="G881" s="220"/>
      <c r="H881" s="220"/>
      <c r="I881" s="220"/>
      <c r="J881" s="220"/>
      <c r="K881" s="220"/>
      <c r="L881" s="220"/>
      <c r="M881" s="220"/>
      <c r="N881" s="219"/>
      <c r="O881" s="219"/>
      <c r="P881" s="219"/>
      <c r="Q881" s="219"/>
      <c r="R881" s="220"/>
      <c r="S881" s="220"/>
      <c r="T881" s="220"/>
      <c r="U881" s="220"/>
      <c r="V881" s="220"/>
      <c r="W881" s="220"/>
      <c r="X881" s="220"/>
      <c r="Y881" s="220"/>
      <c r="Z881" s="210"/>
      <c r="AA881" s="210"/>
      <c r="AB881" s="210"/>
      <c r="AC881" s="210"/>
      <c r="AD881" s="210"/>
      <c r="AE881" s="210"/>
      <c r="AF881" s="210"/>
      <c r="AG881" s="210" t="s">
        <v>314</v>
      </c>
      <c r="AH881" s="210">
        <v>0</v>
      </c>
      <c r="AI881" s="210"/>
      <c r="AJ881" s="210"/>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row>
    <row r="882" spans="1:60" ht="22.5" outlineLevel="1" x14ac:dyDescent="0.2">
      <c r="A882" s="231">
        <v>175</v>
      </c>
      <c r="B882" s="232" t="s">
        <v>3855</v>
      </c>
      <c r="C882" s="250" t="s">
        <v>3856</v>
      </c>
      <c r="D882" s="233" t="s">
        <v>310</v>
      </c>
      <c r="E882" s="234">
        <v>20.55</v>
      </c>
      <c r="F882" s="235"/>
      <c r="G882" s="236">
        <f>ROUND(E882*F882,2)</f>
        <v>0</v>
      </c>
      <c r="H882" s="235"/>
      <c r="I882" s="236">
        <f>ROUND(E882*H882,2)</f>
        <v>0</v>
      </c>
      <c r="J882" s="235"/>
      <c r="K882" s="236">
        <f>ROUND(E882*J882,2)</f>
        <v>0</v>
      </c>
      <c r="L882" s="236">
        <v>21</v>
      </c>
      <c r="M882" s="236">
        <f>G882*(1+L882/100)</f>
        <v>0</v>
      </c>
      <c r="N882" s="234">
        <v>9.8600000000000007E-3</v>
      </c>
      <c r="O882" s="234">
        <f>ROUND(E882*N882,2)</f>
        <v>0.2</v>
      </c>
      <c r="P882" s="234">
        <v>0</v>
      </c>
      <c r="Q882" s="234">
        <f>ROUND(E882*P882,2)</f>
        <v>0</v>
      </c>
      <c r="R882" s="236" t="s">
        <v>3857</v>
      </c>
      <c r="S882" s="236" t="s">
        <v>293</v>
      </c>
      <c r="T882" s="237" t="s">
        <v>294</v>
      </c>
      <c r="U882" s="220">
        <v>0.20791999999999999</v>
      </c>
      <c r="V882" s="220">
        <f>ROUND(E882*U882,2)</f>
        <v>4.2699999999999996</v>
      </c>
      <c r="W882" s="220"/>
      <c r="X882" s="220" t="s">
        <v>295</v>
      </c>
      <c r="Y882" s="220" t="s">
        <v>296</v>
      </c>
      <c r="Z882" s="210"/>
      <c r="AA882" s="210"/>
      <c r="AB882" s="210"/>
      <c r="AC882" s="210"/>
      <c r="AD882" s="210"/>
      <c r="AE882" s="210"/>
      <c r="AF882" s="210"/>
      <c r="AG882" s="210" t="s">
        <v>1407</v>
      </c>
      <c r="AH882" s="210"/>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row>
    <row r="883" spans="1:60" outlineLevel="2" x14ac:dyDescent="0.2">
      <c r="A883" s="217"/>
      <c r="B883" s="218"/>
      <c r="C883" s="251" t="s">
        <v>3858</v>
      </c>
      <c r="D883" s="239"/>
      <c r="E883" s="239"/>
      <c r="F883" s="239"/>
      <c r="G883" s="239"/>
      <c r="H883" s="220"/>
      <c r="I883" s="220"/>
      <c r="J883" s="220"/>
      <c r="K883" s="220"/>
      <c r="L883" s="220"/>
      <c r="M883" s="220"/>
      <c r="N883" s="219"/>
      <c r="O883" s="219"/>
      <c r="P883" s="219"/>
      <c r="Q883" s="219"/>
      <c r="R883" s="220"/>
      <c r="S883" s="220"/>
      <c r="T883" s="220"/>
      <c r="U883" s="220"/>
      <c r="V883" s="220"/>
      <c r="W883" s="220"/>
      <c r="X883" s="220"/>
      <c r="Y883" s="220"/>
      <c r="Z883" s="210"/>
      <c r="AA883" s="210"/>
      <c r="AB883" s="210"/>
      <c r="AC883" s="210"/>
      <c r="AD883" s="210"/>
      <c r="AE883" s="210"/>
      <c r="AF883" s="210"/>
      <c r="AG883" s="210" t="s">
        <v>299</v>
      </c>
      <c r="AH883" s="210"/>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row>
    <row r="884" spans="1:60" outlineLevel="2" x14ac:dyDescent="0.2">
      <c r="A884" s="217"/>
      <c r="B884" s="218"/>
      <c r="C884" s="252" t="s">
        <v>3858</v>
      </c>
      <c r="D884" s="240"/>
      <c r="E884" s="240"/>
      <c r="F884" s="240"/>
      <c r="G884" s="240"/>
      <c r="H884" s="220"/>
      <c r="I884" s="220"/>
      <c r="J884" s="220"/>
      <c r="K884" s="220"/>
      <c r="L884" s="220"/>
      <c r="M884" s="220"/>
      <c r="N884" s="219"/>
      <c r="O884" s="219"/>
      <c r="P884" s="219"/>
      <c r="Q884" s="219"/>
      <c r="R884" s="220"/>
      <c r="S884" s="220"/>
      <c r="T884" s="220"/>
      <c r="U884" s="220"/>
      <c r="V884" s="220"/>
      <c r="W884" s="220"/>
      <c r="X884" s="220"/>
      <c r="Y884" s="220"/>
      <c r="Z884" s="210"/>
      <c r="AA884" s="210"/>
      <c r="AB884" s="210"/>
      <c r="AC884" s="210"/>
      <c r="AD884" s="210"/>
      <c r="AE884" s="210"/>
      <c r="AF884" s="210"/>
      <c r="AG884" s="210" t="s">
        <v>300</v>
      </c>
      <c r="AH884" s="210"/>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row>
    <row r="885" spans="1:60" outlineLevel="3" x14ac:dyDescent="0.2">
      <c r="A885" s="217"/>
      <c r="B885" s="218"/>
      <c r="C885" s="252" t="s">
        <v>3858</v>
      </c>
      <c r="D885" s="240"/>
      <c r="E885" s="240"/>
      <c r="F885" s="240"/>
      <c r="G885" s="240"/>
      <c r="H885" s="220"/>
      <c r="I885" s="220"/>
      <c r="J885" s="220"/>
      <c r="K885" s="220"/>
      <c r="L885" s="220"/>
      <c r="M885" s="220"/>
      <c r="N885" s="219"/>
      <c r="O885" s="219"/>
      <c r="P885" s="219"/>
      <c r="Q885" s="219"/>
      <c r="R885" s="220"/>
      <c r="S885" s="220"/>
      <c r="T885" s="220"/>
      <c r="U885" s="220"/>
      <c r="V885" s="220"/>
      <c r="W885" s="220"/>
      <c r="X885" s="220"/>
      <c r="Y885" s="220"/>
      <c r="Z885" s="210"/>
      <c r="AA885" s="210"/>
      <c r="AB885" s="210"/>
      <c r="AC885" s="210"/>
      <c r="AD885" s="210"/>
      <c r="AE885" s="210"/>
      <c r="AF885" s="210"/>
      <c r="AG885" s="210" t="s">
        <v>300</v>
      </c>
      <c r="AH885" s="210"/>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row>
    <row r="886" spans="1:60" outlineLevel="2" x14ac:dyDescent="0.2">
      <c r="A886" s="217"/>
      <c r="B886" s="218"/>
      <c r="C886" s="253" t="s">
        <v>3848</v>
      </c>
      <c r="D886" s="221"/>
      <c r="E886" s="222"/>
      <c r="F886" s="220"/>
      <c r="G886" s="220"/>
      <c r="H886" s="220"/>
      <c r="I886" s="220"/>
      <c r="J886" s="220"/>
      <c r="K886" s="220"/>
      <c r="L886" s="220"/>
      <c r="M886" s="220"/>
      <c r="N886" s="219"/>
      <c r="O886" s="219"/>
      <c r="P886" s="219"/>
      <c r="Q886" s="219"/>
      <c r="R886" s="220"/>
      <c r="S886" s="220"/>
      <c r="T886" s="220"/>
      <c r="U886" s="220"/>
      <c r="V886" s="220"/>
      <c r="W886" s="220"/>
      <c r="X886" s="220"/>
      <c r="Y886" s="220"/>
      <c r="Z886" s="210"/>
      <c r="AA886" s="210"/>
      <c r="AB886" s="210"/>
      <c r="AC886" s="210"/>
      <c r="AD886" s="210"/>
      <c r="AE886" s="210"/>
      <c r="AF886" s="210"/>
      <c r="AG886" s="210" t="s">
        <v>314</v>
      </c>
      <c r="AH886" s="210">
        <v>0</v>
      </c>
      <c r="AI886" s="210"/>
      <c r="AJ886" s="210"/>
      <c r="AK886" s="210"/>
      <c r="AL886" s="210"/>
      <c r="AM886" s="210"/>
      <c r="AN886" s="210"/>
      <c r="AO886" s="210"/>
      <c r="AP886" s="210"/>
      <c r="AQ886" s="210"/>
      <c r="AR886" s="210"/>
      <c r="AS886" s="210"/>
      <c r="AT886" s="210"/>
      <c r="AU886" s="210"/>
      <c r="AV886" s="210"/>
      <c r="AW886" s="210"/>
      <c r="AX886" s="210"/>
      <c r="AY886" s="210"/>
      <c r="AZ886" s="210"/>
      <c r="BA886" s="210"/>
      <c r="BB886" s="210"/>
      <c r="BC886" s="210"/>
      <c r="BD886" s="210"/>
      <c r="BE886" s="210"/>
      <c r="BF886" s="210"/>
      <c r="BG886" s="210"/>
      <c r="BH886" s="210"/>
    </row>
    <row r="887" spans="1:60" outlineLevel="3" x14ac:dyDescent="0.2">
      <c r="A887" s="217"/>
      <c r="B887" s="218"/>
      <c r="C887" s="253" t="s">
        <v>3849</v>
      </c>
      <c r="D887" s="221"/>
      <c r="E887" s="222">
        <v>20.55</v>
      </c>
      <c r="F887" s="220"/>
      <c r="G887" s="220"/>
      <c r="H887" s="220"/>
      <c r="I887" s="220"/>
      <c r="J887" s="220"/>
      <c r="K887" s="220"/>
      <c r="L887" s="220"/>
      <c r="M887" s="220"/>
      <c r="N887" s="219"/>
      <c r="O887" s="219"/>
      <c r="P887" s="219"/>
      <c r="Q887" s="219"/>
      <c r="R887" s="220"/>
      <c r="S887" s="220"/>
      <c r="T887" s="220"/>
      <c r="U887" s="220"/>
      <c r="V887" s="220"/>
      <c r="W887" s="220"/>
      <c r="X887" s="220"/>
      <c r="Y887" s="220"/>
      <c r="Z887" s="210"/>
      <c r="AA887" s="210"/>
      <c r="AB887" s="210"/>
      <c r="AC887" s="210"/>
      <c r="AD887" s="210"/>
      <c r="AE887" s="210"/>
      <c r="AF887" s="210"/>
      <c r="AG887" s="210" t="s">
        <v>314</v>
      </c>
      <c r="AH887" s="210">
        <v>0</v>
      </c>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row>
    <row r="888" spans="1:60" outlineLevel="1" x14ac:dyDescent="0.2">
      <c r="A888" s="231">
        <v>176</v>
      </c>
      <c r="B888" s="232" t="s">
        <v>3859</v>
      </c>
      <c r="C888" s="250" t="s">
        <v>3860</v>
      </c>
      <c r="D888" s="233" t="s">
        <v>343</v>
      </c>
      <c r="E888" s="234">
        <v>0.24660000000000001</v>
      </c>
      <c r="F888" s="235"/>
      <c r="G888" s="236">
        <f>ROUND(E888*F888,2)</f>
        <v>0</v>
      </c>
      <c r="H888" s="235"/>
      <c r="I888" s="236">
        <f>ROUND(E888*H888,2)</f>
        <v>0</v>
      </c>
      <c r="J888" s="235"/>
      <c r="K888" s="236">
        <f>ROUND(E888*J888,2)</f>
        <v>0</v>
      </c>
      <c r="L888" s="236">
        <v>21</v>
      </c>
      <c r="M888" s="236">
        <f>G888*(1+L888/100)</f>
        <v>0</v>
      </c>
      <c r="N888" s="234">
        <v>0.55000000000000004</v>
      </c>
      <c r="O888" s="234">
        <f>ROUND(E888*N888,2)</f>
        <v>0.14000000000000001</v>
      </c>
      <c r="P888" s="234">
        <v>0</v>
      </c>
      <c r="Q888" s="234">
        <f>ROUND(E888*P888,2)</f>
        <v>0</v>
      </c>
      <c r="R888" s="236" t="s">
        <v>663</v>
      </c>
      <c r="S888" s="236" t="s">
        <v>2132</v>
      </c>
      <c r="T888" s="237" t="s">
        <v>294</v>
      </c>
      <c r="U888" s="220">
        <v>0</v>
      </c>
      <c r="V888" s="220">
        <f>ROUND(E888*U888,2)</f>
        <v>0</v>
      </c>
      <c r="W888" s="220"/>
      <c r="X888" s="220" t="s">
        <v>664</v>
      </c>
      <c r="Y888" s="220" t="s">
        <v>296</v>
      </c>
      <c r="Z888" s="210"/>
      <c r="AA888" s="210"/>
      <c r="AB888" s="210"/>
      <c r="AC888" s="210"/>
      <c r="AD888" s="210"/>
      <c r="AE888" s="210"/>
      <c r="AF888" s="210"/>
      <c r="AG888" s="210" t="s">
        <v>665</v>
      </c>
      <c r="AH888" s="210"/>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row>
    <row r="889" spans="1:60" outlineLevel="2" x14ac:dyDescent="0.2">
      <c r="A889" s="217"/>
      <c r="B889" s="218"/>
      <c r="C889" s="253" t="s">
        <v>3861</v>
      </c>
      <c r="D889" s="221"/>
      <c r="E889" s="222"/>
      <c r="F889" s="220"/>
      <c r="G889" s="220"/>
      <c r="H889" s="220"/>
      <c r="I889" s="220"/>
      <c r="J889" s="220"/>
      <c r="K889" s="220"/>
      <c r="L889" s="220"/>
      <c r="M889" s="220"/>
      <c r="N889" s="219"/>
      <c r="O889" s="219"/>
      <c r="P889" s="219"/>
      <c r="Q889" s="219"/>
      <c r="R889" s="220"/>
      <c r="S889" s="220"/>
      <c r="T889" s="220"/>
      <c r="U889" s="220"/>
      <c r="V889" s="220"/>
      <c r="W889" s="220"/>
      <c r="X889" s="220"/>
      <c r="Y889" s="220"/>
      <c r="Z889" s="210"/>
      <c r="AA889" s="210"/>
      <c r="AB889" s="210"/>
      <c r="AC889" s="210"/>
      <c r="AD889" s="210"/>
      <c r="AE889" s="210"/>
      <c r="AF889" s="210"/>
      <c r="AG889" s="210" t="s">
        <v>314</v>
      </c>
      <c r="AH889" s="210">
        <v>0</v>
      </c>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row>
    <row r="890" spans="1:60" outlineLevel="3" x14ac:dyDescent="0.2">
      <c r="A890" s="217"/>
      <c r="B890" s="218"/>
      <c r="C890" s="253" t="s">
        <v>3862</v>
      </c>
      <c r="D890" s="221"/>
      <c r="E890" s="222"/>
      <c r="F890" s="220"/>
      <c r="G890" s="220"/>
      <c r="H890" s="220"/>
      <c r="I890" s="220"/>
      <c r="J890" s="220"/>
      <c r="K890" s="220"/>
      <c r="L890" s="220"/>
      <c r="M890" s="220"/>
      <c r="N890" s="219"/>
      <c r="O890" s="219"/>
      <c r="P890" s="219"/>
      <c r="Q890" s="219"/>
      <c r="R890" s="220"/>
      <c r="S890" s="220"/>
      <c r="T890" s="220"/>
      <c r="U890" s="220"/>
      <c r="V890" s="220"/>
      <c r="W890" s="220"/>
      <c r="X890" s="220"/>
      <c r="Y890" s="220"/>
      <c r="Z890" s="210"/>
      <c r="AA890" s="210"/>
      <c r="AB890" s="210"/>
      <c r="AC890" s="210"/>
      <c r="AD890" s="210"/>
      <c r="AE890" s="210"/>
      <c r="AF890" s="210"/>
      <c r="AG890" s="210" t="s">
        <v>314</v>
      </c>
      <c r="AH890" s="210">
        <v>0</v>
      </c>
      <c r="AI890" s="210"/>
      <c r="AJ890" s="210"/>
      <c r="AK890" s="210"/>
      <c r="AL890" s="210"/>
      <c r="AM890" s="210"/>
      <c r="AN890" s="210"/>
      <c r="AO890" s="210"/>
      <c r="AP890" s="210"/>
      <c r="AQ890" s="210"/>
      <c r="AR890" s="210"/>
      <c r="AS890" s="210"/>
      <c r="AT890" s="210"/>
      <c r="AU890" s="210"/>
      <c r="AV890" s="210"/>
      <c r="AW890" s="210"/>
      <c r="AX890" s="210"/>
      <c r="AY890" s="210"/>
      <c r="AZ890" s="210"/>
      <c r="BA890" s="210"/>
      <c r="BB890" s="210"/>
      <c r="BC890" s="210"/>
      <c r="BD890" s="210"/>
      <c r="BE890" s="210"/>
      <c r="BF890" s="210"/>
      <c r="BG890" s="210"/>
      <c r="BH890" s="210"/>
    </row>
    <row r="891" spans="1:60" outlineLevel="3" x14ac:dyDescent="0.2">
      <c r="A891" s="217"/>
      <c r="B891" s="218"/>
      <c r="C891" s="253" t="s">
        <v>3863</v>
      </c>
      <c r="D891" s="221"/>
      <c r="E891" s="222">
        <v>0.25</v>
      </c>
      <c r="F891" s="220"/>
      <c r="G891" s="220"/>
      <c r="H891" s="220"/>
      <c r="I891" s="220"/>
      <c r="J891" s="220"/>
      <c r="K891" s="220"/>
      <c r="L891" s="220"/>
      <c r="M891" s="220"/>
      <c r="N891" s="219"/>
      <c r="O891" s="219"/>
      <c r="P891" s="219"/>
      <c r="Q891" s="219"/>
      <c r="R891" s="220"/>
      <c r="S891" s="220"/>
      <c r="T891" s="220"/>
      <c r="U891" s="220"/>
      <c r="V891" s="220"/>
      <c r="W891" s="220"/>
      <c r="X891" s="220"/>
      <c r="Y891" s="220"/>
      <c r="Z891" s="210"/>
      <c r="AA891" s="210"/>
      <c r="AB891" s="210"/>
      <c r="AC891" s="210"/>
      <c r="AD891" s="210"/>
      <c r="AE891" s="210"/>
      <c r="AF891" s="210"/>
      <c r="AG891" s="210" t="s">
        <v>314</v>
      </c>
      <c r="AH891" s="210">
        <v>0</v>
      </c>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row>
    <row r="892" spans="1:60" outlineLevel="1" x14ac:dyDescent="0.2">
      <c r="A892" s="231">
        <v>177</v>
      </c>
      <c r="B892" s="232" t="s">
        <v>1667</v>
      </c>
      <c r="C892" s="250" t="s">
        <v>1668</v>
      </c>
      <c r="D892" s="233" t="s">
        <v>0</v>
      </c>
      <c r="E892" s="234">
        <v>0</v>
      </c>
      <c r="F892" s="235"/>
      <c r="G892" s="236">
        <f>ROUND(E892*F892,2)</f>
        <v>0</v>
      </c>
      <c r="H892" s="235"/>
      <c r="I892" s="236">
        <f>ROUND(E892*H892,2)</f>
        <v>0</v>
      </c>
      <c r="J892" s="235"/>
      <c r="K892" s="236">
        <f>ROUND(E892*J892,2)</f>
        <v>0</v>
      </c>
      <c r="L892" s="236">
        <v>21</v>
      </c>
      <c r="M892" s="236">
        <f>G892*(1+L892/100)</f>
        <v>0</v>
      </c>
      <c r="N892" s="234">
        <v>0</v>
      </c>
      <c r="O892" s="234">
        <f>ROUND(E892*N892,2)</f>
        <v>0</v>
      </c>
      <c r="P892" s="234">
        <v>0</v>
      </c>
      <c r="Q892" s="234">
        <f>ROUND(E892*P892,2)</f>
        <v>0</v>
      </c>
      <c r="R892" s="236" t="s">
        <v>1633</v>
      </c>
      <c r="S892" s="236" t="s">
        <v>293</v>
      </c>
      <c r="T892" s="237" t="s">
        <v>294</v>
      </c>
      <c r="U892" s="220">
        <v>0</v>
      </c>
      <c r="V892" s="220">
        <f>ROUND(E892*U892,2)</f>
        <v>0</v>
      </c>
      <c r="W892" s="220"/>
      <c r="X892" s="220" t="s">
        <v>295</v>
      </c>
      <c r="Y892" s="220" t="s">
        <v>296</v>
      </c>
      <c r="Z892" s="210"/>
      <c r="AA892" s="210"/>
      <c r="AB892" s="210"/>
      <c r="AC892" s="210"/>
      <c r="AD892" s="210"/>
      <c r="AE892" s="210"/>
      <c r="AF892" s="210"/>
      <c r="AG892" s="210" t="s">
        <v>1407</v>
      </c>
      <c r="AH892" s="210"/>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row>
    <row r="893" spans="1:60" outlineLevel="2" x14ac:dyDescent="0.2">
      <c r="A893" s="217"/>
      <c r="B893" s="218"/>
      <c r="C893" s="251" t="s">
        <v>1508</v>
      </c>
      <c r="D893" s="239"/>
      <c r="E893" s="239"/>
      <c r="F893" s="239"/>
      <c r="G893" s="239"/>
      <c r="H893" s="220"/>
      <c r="I893" s="220"/>
      <c r="J893" s="220"/>
      <c r="K893" s="220"/>
      <c r="L893" s="220"/>
      <c r="M893" s="220"/>
      <c r="N893" s="219"/>
      <c r="O893" s="219"/>
      <c r="P893" s="219"/>
      <c r="Q893" s="219"/>
      <c r="R893" s="220"/>
      <c r="S893" s="220"/>
      <c r="T893" s="220"/>
      <c r="U893" s="220"/>
      <c r="V893" s="220"/>
      <c r="W893" s="220"/>
      <c r="X893" s="220"/>
      <c r="Y893" s="220"/>
      <c r="Z893" s="210"/>
      <c r="AA893" s="210"/>
      <c r="AB893" s="210"/>
      <c r="AC893" s="210"/>
      <c r="AD893" s="210"/>
      <c r="AE893" s="210"/>
      <c r="AF893" s="210"/>
      <c r="AG893" s="210" t="s">
        <v>299</v>
      </c>
      <c r="AH893" s="210"/>
      <c r="AI893" s="210"/>
      <c r="AJ893" s="210"/>
      <c r="AK893" s="210"/>
      <c r="AL893" s="210"/>
      <c r="AM893" s="210"/>
      <c r="AN893" s="210"/>
      <c r="AO893" s="210"/>
      <c r="AP893" s="210"/>
      <c r="AQ893" s="210"/>
      <c r="AR893" s="210"/>
      <c r="AS893" s="210"/>
      <c r="AT893" s="210"/>
      <c r="AU893" s="210"/>
      <c r="AV893" s="210"/>
      <c r="AW893" s="210"/>
      <c r="AX893" s="210"/>
      <c r="AY893" s="210"/>
      <c r="AZ893" s="210"/>
      <c r="BA893" s="210"/>
      <c r="BB893" s="210"/>
      <c r="BC893" s="210"/>
      <c r="BD893" s="210"/>
      <c r="BE893" s="210"/>
      <c r="BF893" s="210"/>
      <c r="BG893" s="210"/>
      <c r="BH893" s="210"/>
    </row>
    <row r="894" spans="1:60" outlineLevel="2" x14ac:dyDescent="0.2">
      <c r="A894" s="217"/>
      <c r="B894" s="218"/>
      <c r="C894" s="252" t="s">
        <v>1508</v>
      </c>
      <c r="D894" s="240"/>
      <c r="E894" s="240"/>
      <c r="F894" s="240"/>
      <c r="G894" s="240"/>
      <c r="H894" s="220"/>
      <c r="I894" s="220"/>
      <c r="J894" s="220"/>
      <c r="K894" s="220"/>
      <c r="L894" s="220"/>
      <c r="M894" s="220"/>
      <c r="N894" s="219"/>
      <c r="O894" s="219"/>
      <c r="P894" s="219"/>
      <c r="Q894" s="219"/>
      <c r="R894" s="220"/>
      <c r="S894" s="220"/>
      <c r="T894" s="220"/>
      <c r="U894" s="220"/>
      <c r="V894" s="220"/>
      <c r="W894" s="220"/>
      <c r="X894" s="220"/>
      <c r="Y894" s="220"/>
      <c r="Z894" s="210"/>
      <c r="AA894" s="210"/>
      <c r="AB894" s="210"/>
      <c r="AC894" s="210"/>
      <c r="AD894" s="210"/>
      <c r="AE894" s="210"/>
      <c r="AF894" s="210"/>
      <c r="AG894" s="210" t="s">
        <v>300</v>
      </c>
      <c r="AH894" s="210"/>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row>
    <row r="895" spans="1:60" x14ac:dyDescent="0.2">
      <c r="A895" s="224" t="s">
        <v>287</v>
      </c>
      <c r="B895" s="225" t="s">
        <v>225</v>
      </c>
      <c r="C895" s="249" t="s">
        <v>226</v>
      </c>
      <c r="D895" s="226"/>
      <c r="E895" s="227"/>
      <c r="F895" s="228"/>
      <c r="G895" s="228">
        <f>SUMIF(AG896:AG934,"&lt;&gt;NOR",G896:G934)</f>
        <v>0</v>
      </c>
      <c r="H895" s="228"/>
      <c r="I895" s="228">
        <f>SUM(I896:I934)</f>
        <v>0</v>
      </c>
      <c r="J895" s="228"/>
      <c r="K895" s="228">
        <f>SUM(K896:K934)</f>
        <v>0</v>
      </c>
      <c r="L895" s="228"/>
      <c r="M895" s="228">
        <f>SUM(M896:M934)</f>
        <v>0</v>
      </c>
      <c r="N895" s="227"/>
      <c r="O895" s="227">
        <f>SUM(O896:O934)</f>
        <v>0.18000000000000002</v>
      </c>
      <c r="P895" s="227"/>
      <c r="Q895" s="227">
        <f>SUM(Q896:Q934)</f>
        <v>0.17</v>
      </c>
      <c r="R895" s="228"/>
      <c r="S895" s="228"/>
      <c r="T895" s="229"/>
      <c r="U895" s="223"/>
      <c r="V895" s="223">
        <f>SUM(V896:V934)</f>
        <v>35.64</v>
      </c>
      <c r="W895" s="223"/>
      <c r="X895" s="223"/>
      <c r="Y895" s="223"/>
      <c r="AG895" t="s">
        <v>288</v>
      </c>
    </row>
    <row r="896" spans="1:60" ht="22.5" outlineLevel="1" x14ac:dyDescent="0.2">
      <c r="A896" s="231">
        <v>178</v>
      </c>
      <c r="B896" s="232" t="s">
        <v>3864</v>
      </c>
      <c r="C896" s="250" t="s">
        <v>3865</v>
      </c>
      <c r="D896" s="233" t="s">
        <v>335</v>
      </c>
      <c r="E896" s="234">
        <v>3</v>
      </c>
      <c r="F896" s="235"/>
      <c r="G896" s="236">
        <f>ROUND(E896*F896,2)</f>
        <v>0</v>
      </c>
      <c r="H896" s="235"/>
      <c r="I896" s="236">
        <f>ROUND(E896*H896,2)</f>
        <v>0</v>
      </c>
      <c r="J896" s="235"/>
      <c r="K896" s="236">
        <f>ROUND(E896*J896,2)</f>
        <v>0</v>
      </c>
      <c r="L896" s="236">
        <v>21</v>
      </c>
      <c r="M896" s="236">
        <f>G896*(1+L896/100)</f>
        <v>0</v>
      </c>
      <c r="N896" s="234">
        <v>3.1700000000000001E-3</v>
      </c>
      <c r="O896" s="234">
        <f>ROUND(E896*N896,2)</f>
        <v>0.01</v>
      </c>
      <c r="P896" s="234">
        <v>0</v>
      </c>
      <c r="Q896" s="234">
        <f>ROUND(E896*P896,2)</f>
        <v>0</v>
      </c>
      <c r="R896" s="236" t="s">
        <v>1674</v>
      </c>
      <c r="S896" s="236" t="s">
        <v>293</v>
      </c>
      <c r="T896" s="237" t="s">
        <v>294</v>
      </c>
      <c r="U896" s="220">
        <v>0.219</v>
      </c>
      <c r="V896" s="220">
        <f>ROUND(E896*U896,2)</f>
        <v>0.66</v>
      </c>
      <c r="W896" s="220"/>
      <c r="X896" s="220" t="s">
        <v>295</v>
      </c>
      <c r="Y896" s="220" t="s">
        <v>296</v>
      </c>
      <c r="Z896" s="210"/>
      <c r="AA896" s="210"/>
      <c r="AB896" s="210"/>
      <c r="AC896" s="210"/>
      <c r="AD896" s="210"/>
      <c r="AE896" s="210"/>
      <c r="AF896" s="210"/>
      <c r="AG896" s="210" t="s">
        <v>1407</v>
      </c>
      <c r="AH896" s="210"/>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row>
    <row r="897" spans="1:60" outlineLevel="2" x14ac:dyDescent="0.2">
      <c r="A897" s="217"/>
      <c r="B897" s="218"/>
      <c r="C897" s="253" t="s">
        <v>3866</v>
      </c>
      <c r="D897" s="221"/>
      <c r="E897" s="222"/>
      <c r="F897" s="220"/>
      <c r="G897" s="220"/>
      <c r="H897" s="220"/>
      <c r="I897" s="220"/>
      <c r="J897" s="220"/>
      <c r="K897" s="220"/>
      <c r="L897" s="220"/>
      <c r="M897" s="220"/>
      <c r="N897" s="219"/>
      <c r="O897" s="219"/>
      <c r="P897" s="219"/>
      <c r="Q897" s="219"/>
      <c r="R897" s="220"/>
      <c r="S897" s="220"/>
      <c r="T897" s="220"/>
      <c r="U897" s="220"/>
      <c r="V897" s="220"/>
      <c r="W897" s="220"/>
      <c r="X897" s="220"/>
      <c r="Y897" s="220"/>
      <c r="Z897" s="210"/>
      <c r="AA897" s="210"/>
      <c r="AB897" s="210"/>
      <c r="AC897" s="210"/>
      <c r="AD897" s="210"/>
      <c r="AE897" s="210"/>
      <c r="AF897" s="210"/>
      <c r="AG897" s="210" t="s">
        <v>314</v>
      </c>
      <c r="AH897" s="210">
        <v>0</v>
      </c>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row>
    <row r="898" spans="1:60" outlineLevel="3" x14ac:dyDescent="0.2">
      <c r="A898" s="217"/>
      <c r="B898" s="218"/>
      <c r="C898" s="253" t="s">
        <v>161</v>
      </c>
      <c r="D898" s="221"/>
      <c r="E898" s="222">
        <v>3</v>
      </c>
      <c r="F898" s="220"/>
      <c r="G898" s="220"/>
      <c r="H898" s="220"/>
      <c r="I898" s="220"/>
      <c r="J898" s="220"/>
      <c r="K898" s="220"/>
      <c r="L898" s="220"/>
      <c r="M898" s="220"/>
      <c r="N898" s="219"/>
      <c r="O898" s="219"/>
      <c r="P898" s="219"/>
      <c r="Q898" s="219"/>
      <c r="R898" s="220"/>
      <c r="S898" s="220"/>
      <c r="T898" s="220"/>
      <c r="U898" s="220"/>
      <c r="V898" s="220"/>
      <c r="W898" s="220"/>
      <c r="X898" s="220"/>
      <c r="Y898" s="220"/>
      <c r="Z898" s="210"/>
      <c r="AA898" s="210"/>
      <c r="AB898" s="210"/>
      <c r="AC898" s="210"/>
      <c r="AD898" s="210"/>
      <c r="AE898" s="210"/>
      <c r="AF898" s="210"/>
      <c r="AG898" s="210" t="s">
        <v>314</v>
      </c>
      <c r="AH898" s="210">
        <v>0</v>
      </c>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row>
    <row r="899" spans="1:60" ht="22.5" outlineLevel="1" x14ac:dyDescent="0.2">
      <c r="A899" s="231">
        <v>179</v>
      </c>
      <c r="B899" s="232" t="s">
        <v>3867</v>
      </c>
      <c r="C899" s="250" t="s">
        <v>3868</v>
      </c>
      <c r="D899" s="233" t="s">
        <v>335</v>
      </c>
      <c r="E899" s="234">
        <v>13.7</v>
      </c>
      <c r="F899" s="235"/>
      <c r="G899" s="236">
        <f>ROUND(E899*F899,2)</f>
        <v>0</v>
      </c>
      <c r="H899" s="235"/>
      <c r="I899" s="236">
        <f>ROUND(E899*H899,2)</f>
        <v>0</v>
      </c>
      <c r="J899" s="235"/>
      <c r="K899" s="236">
        <f>ROUND(E899*J899,2)</f>
        <v>0</v>
      </c>
      <c r="L899" s="236">
        <v>21</v>
      </c>
      <c r="M899" s="236">
        <f>G899*(1+L899/100)</f>
        <v>0</v>
      </c>
      <c r="N899" s="234">
        <v>1.8400000000000001E-3</v>
      </c>
      <c r="O899" s="234">
        <f>ROUND(E899*N899,2)</f>
        <v>0.03</v>
      </c>
      <c r="P899" s="234">
        <v>0</v>
      </c>
      <c r="Q899" s="234">
        <f>ROUND(E899*P899,2)</f>
        <v>0</v>
      </c>
      <c r="R899" s="236" t="s">
        <v>1674</v>
      </c>
      <c r="S899" s="236" t="s">
        <v>293</v>
      </c>
      <c r="T899" s="237" t="s">
        <v>294</v>
      </c>
      <c r="U899" s="220">
        <v>0.26400000000000001</v>
      </c>
      <c r="V899" s="220">
        <f>ROUND(E899*U899,2)</f>
        <v>3.62</v>
      </c>
      <c r="W899" s="220"/>
      <c r="X899" s="220" t="s">
        <v>295</v>
      </c>
      <c r="Y899" s="220" t="s">
        <v>296</v>
      </c>
      <c r="Z899" s="210"/>
      <c r="AA899" s="210"/>
      <c r="AB899" s="210"/>
      <c r="AC899" s="210"/>
      <c r="AD899" s="210"/>
      <c r="AE899" s="210"/>
      <c r="AF899" s="210"/>
      <c r="AG899" s="210" t="s">
        <v>1407</v>
      </c>
      <c r="AH899" s="210"/>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row>
    <row r="900" spans="1:60" outlineLevel="2" x14ac:dyDescent="0.2">
      <c r="A900" s="217"/>
      <c r="B900" s="218"/>
      <c r="C900" s="251" t="s">
        <v>3869</v>
      </c>
      <c r="D900" s="239"/>
      <c r="E900" s="239"/>
      <c r="F900" s="239"/>
      <c r="G900" s="239"/>
      <c r="H900" s="220"/>
      <c r="I900" s="220"/>
      <c r="J900" s="220"/>
      <c r="K900" s="220"/>
      <c r="L900" s="220"/>
      <c r="M900" s="220"/>
      <c r="N900" s="219"/>
      <c r="O900" s="219"/>
      <c r="P900" s="219"/>
      <c r="Q900" s="219"/>
      <c r="R900" s="220"/>
      <c r="S900" s="220"/>
      <c r="T900" s="220"/>
      <c r="U900" s="220"/>
      <c r="V900" s="220"/>
      <c r="W900" s="220"/>
      <c r="X900" s="220"/>
      <c r="Y900" s="220"/>
      <c r="Z900" s="210"/>
      <c r="AA900" s="210"/>
      <c r="AB900" s="210"/>
      <c r="AC900" s="210"/>
      <c r="AD900" s="210"/>
      <c r="AE900" s="210"/>
      <c r="AF900" s="210"/>
      <c r="AG900" s="210" t="s">
        <v>299</v>
      </c>
      <c r="AH900" s="210"/>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row>
    <row r="901" spans="1:60" outlineLevel="2" x14ac:dyDescent="0.2">
      <c r="A901" s="217"/>
      <c r="B901" s="218"/>
      <c r="C901" s="252" t="s">
        <v>3869</v>
      </c>
      <c r="D901" s="240"/>
      <c r="E901" s="240"/>
      <c r="F901" s="240"/>
      <c r="G901" s="240"/>
      <c r="H901" s="220"/>
      <c r="I901" s="220"/>
      <c r="J901" s="220"/>
      <c r="K901" s="220"/>
      <c r="L901" s="220"/>
      <c r="M901" s="220"/>
      <c r="N901" s="219"/>
      <c r="O901" s="219"/>
      <c r="P901" s="219"/>
      <c r="Q901" s="219"/>
      <c r="R901" s="220"/>
      <c r="S901" s="220"/>
      <c r="T901" s="220"/>
      <c r="U901" s="220"/>
      <c r="V901" s="220"/>
      <c r="W901" s="220"/>
      <c r="X901" s="220"/>
      <c r="Y901" s="220"/>
      <c r="Z901" s="210"/>
      <c r="AA901" s="210"/>
      <c r="AB901" s="210"/>
      <c r="AC901" s="210"/>
      <c r="AD901" s="210"/>
      <c r="AE901" s="210"/>
      <c r="AF901" s="210"/>
      <c r="AG901" s="210" t="s">
        <v>300</v>
      </c>
      <c r="AH901" s="210"/>
      <c r="AI901" s="210"/>
      <c r="AJ901" s="210"/>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row>
    <row r="902" spans="1:60" outlineLevel="3" x14ac:dyDescent="0.2">
      <c r="A902" s="217"/>
      <c r="B902" s="218"/>
      <c r="C902" s="252" t="s">
        <v>3869</v>
      </c>
      <c r="D902" s="240"/>
      <c r="E902" s="240"/>
      <c r="F902" s="240"/>
      <c r="G902" s="240"/>
      <c r="H902" s="220"/>
      <c r="I902" s="220"/>
      <c r="J902" s="220"/>
      <c r="K902" s="220"/>
      <c r="L902" s="220"/>
      <c r="M902" s="220"/>
      <c r="N902" s="219"/>
      <c r="O902" s="219"/>
      <c r="P902" s="219"/>
      <c r="Q902" s="219"/>
      <c r="R902" s="220"/>
      <c r="S902" s="220"/>
      <c r="T902" s="220"/>
      <c r="U902" s="220"/>
      <c r="V902" s="220"/>
      <c r="W902" s="220"/>
      <c r="X902" s="220"/>
      <c r="Y902" s="220"/>
      <c r="Z902" s="210"/>
      <c r="AA902" s="210"/>
      <c r="AB902" s="210"/>
      <c r="AC902" s="210"/>
      <c r="AD902" s="210"/>
      <c r="AE902" s="210"/>
      <c r="AF902" s="210"/>
      <c r="AG902" s="210" t="s">
        <v>300</v>
      </c>
      <c r="AH902" s="210"/>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row>
    <row r="903" spans="1:60" outlineLevel="2" x14ac:dyDescent="0.2">
      <c r="A903" s="217"/>
      <c r="B903" s="218"/>
      <c r="C903" s="253" t="s">
        <v>3870</v>
      </c>
      <c r="D903" s="221"/>
      <c r="E903" s="222"/>
      <c r="F903" s="220"/>
      <c r="G903" s="220"/>
      <c r="H903" s="220"/>
      <c r="I903" s="220"/>
      <c r="J903" s="220"/>
      <c r="K903" s="220"/>
      <c r="L903" s="220"/>
      <c r="M903" s="220"/>
      <c r="N903" s="219"/>
      <c r="O903" s="219"/>
      <c r="P903" s="219"/>
      <c r="Q903" s="219"/>
      <c r="R903" s="220"/>
      <c r="S903" s="220"/>
      <c r="T903" s="220"/>
      <c r="U903" s="220"/>
      <c r="V903" s="220"/>
      <c r="W903" s="220"/>
      <c r="X903" s="220"/>
      <c r="Y903" s="220"/>
      <c r="Z903" s="210"/>
      <c r="AA903" s="210"/>
      <c r="AB903" s="210"/>
      <c r="AC903" s="210"/>
      <c r="AD903" s="210"/>
      <c r="AE903" s="210"/>
      <c r="AF903" s="210"/>
      <c r="AG903" s="210" t="s">
        <v>314</v>
      </c>
      <c r="AH903" s="210">
        <v>0</v>
      </c>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row>
    <row r="904" spans="1:60" outlineLevel="3" x14ac:dyDescent="0.2">
      <c r="A904" s="217"/>
      <c r="B904" s="218"/>
      <c r="C904" s="253" t="s">
        <v>3871</v>
      </c>
      <c r="D904" s="221"/>
      <c r="E904" s="222">
        <v>13.7</v>
      </c>
      <c r="F904" s="220"/>
      <c r="G904" s="220"/>
      <c r="H904" s="220"/>
      <c r="I904" s="220"/>
      <c r="J904" s="220"/>
      <c r="K904" s="220"/>
      <c r="L904" s="220"/>
      <c r="M904" s="220"/>
      <c r="N904" s="219"/>
      <c r="O904" s="219"/>
      <c r="P904" s="219"/>
      <c r="Q904" s="219"/>
      <c r="R904" s="220"/>
      <c r="S904" s="220"/>
      <c r="T904" s="220"/>
      <c r="U904" s="220"/>
      <c r="V904" s="220"/>
      <c r="W904" s="220"/>
      <c r="X904" s="220"/>
      <c r="Y904" s="220"/>
      <c r="Z904" s="210"/>
      <c r="AA904" s="210"/>
      <c r="AB904" s="210"/>
      <c r="AC904" s="210"/>
      <c r="AD904" s="210"/>
      <c r="AE904" s="210"/>
      <c r="AF904" s="210"/>
      <c r="AG904" s="210" t="s">
        <v>314</v>
      </c>
      <c r="AH904" s="210">
        <v>0</v>
      </c>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row>
    <row r="905" spans="1:60" ht="22.5" outlineLevel="1" x14ac:dyDescent="0.2">
      <c r="A905" s="241">
        <v>180</v>
      </c>
      <c r="B905" s="242" t="s">
        <v>3872</v>
      </c>
      <c r="C905" s="254" t="s">
        <v>3873</v>
      </c>
      <c r="D905" s="243" t="s">
        <v>291</v>
      </c>
      <c r="E905" s="244">
        <v>2</v>
      </c>
      <c r="F905" s="245"/>
      <c r="G905" s="246">
        <f>ROUND(E905*F905,2)</f>
        <v>0</v>
      </c>
      <c r="H905" s="245"/>
      <c r="I905" s="246">
        <f>ROUND(E905*H905,2)</f>
        <v>0</v>
      </c>
      <c r="J905" s="245"/>
      <c r="K905" s="246">
        <f>ROUND(E905*J905,2)</f>
        <v>0</v>
      </c>
      <c r="L905" s="246">
        <v>21</v>
      </c>
      <c r="M905" s="246">
        <f>G905*(1+L905/100)</f>
        <v>0</v>
      </c>
      <c r="N905" s="244">
        <v>4.0000000000000002E-4</v>
      </c>
      <c r="O905" s="244">
        <f>ROUND(E905*N905,2)</f>
        <v>0</v>
      </c>
      <c r="P905" s="244">
        <v>0</v>
      </c>
      <c r="Q905" s="244">
        <f>ROUND(E905*P905,2)</f>
        <v>0</v>
      </c>
      <c r="R905" s="246" t="s">
        <v>1674</v>
      </c>
      <c r="S905" s="246" t="s">
        <v>293</v>
      </c>
      <c r="T905" s="247" t="s">
        <v>294</v>
      </c>
      <c r="U905" s="220">
        <v>0.41</v>
      </c>
      <c r="V905" s="220">
        <f>ROUND(E905*U905,2)</f>
        <v>0.82</v>
      </c>
      <c r="W905" s="220"/>
      <c r="X905" s="220" t="s">
        <v>295</v>
      </c>
      <c r="Y905" s="220" t="s">
        <v>296</v>
      </c>
      <c r="Z905" s="210"/>
      <c r="AA905" s="210"/>
      <c r="AB905" s="210"/>
      <c r="AC905" s="210"/>
      <c r="AD905" s="210"/>
      <c r="AE905" s="210"/>
      <c r="AF905" s="210"/>
      <c r="AG905" s="210" t="s">
        <v>1407</v>
      </c>
      <c r="AH905" s="210"/>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row>
    <row r="906" spans="1:60" outlineLevel="1" x14ac:dyDescent="0.2">
      <c r="A906" s="231">
        <v>181</v>
      </c>
      <c r="B906" s="232" t="s">
        <v>1680</v>
      </c>
      <c r="C906" s="250" t="s">
        <v>1681</v>
      </c>
      <c r="D906" s="233" t="s">
        <v>335</v>
      </c>
      <c r="E906" s="234">
        <v>67</v>
      </c>
      <c r="F906" s="235"/>
      <c r="G906" s="236">
        <f>ROUND(E906*F906,2)</f>
        <v>0</v>
      </c>
      <c r="H906" s="235"/>
      <c r="I906" s="236">
        <f>ROUND(E906*H906,2)</f>
        <v>0</v>
      </c>
      <c r="J906" s="235"/>
      <c r="K906" s="236">
        <f>ROUND(E906*J906,2)</f>
        <v>0</v>
      </c>
      <c r="L906" s="236">
        <v>21</v>
      </c>
      <c r="M906" s="236">
        <f>G906*(1+L906/100)</f>
        <v>0</v>
      </c>
      <c r="N906" s="234">
        <v>1.0300000000000001E-3</v>
      </c>
      <c r="O906" s="234">
        <f>ROUND(E906*N906,2)</f>
        <v>7.0000000000000007E-2</v>
      </c>
      <c r="P906" s="234">
        <v>0</v>
      </c>
      <c r="Q906" s="234">
        <f>ROUND(E906*P906,2)</f>
        <v>0</v>
      </c>
      <c r="R906" s="236" t="s">
        <v>1674</v>
      </c>
      <c r="S906" s="236" t="s">
        <v>293</v>
      </c>
      <c r="T906" s="237" t="s">
        <v>294</v>
      </c>
      <c r="U906" s="220">
        <v>0.24</v>
      </c>
      <c r="V906" s="220">
        <f>ROUND(E906*U906,2)</f>
        <v>16.079999999999998</v>
      </c>
      <c r="W906" s="220"/>
      <c r="X906" s="220" t="s">
        <v>295</v>
      </c>
      <c r="Y906" s="220" t="s">
        <v>296</v>
      </c>
      <c r="Z906" s="210"/>
      <c r="AA906" s="210"/>
      <c r="AB906" s="210"/>
      <c r="AC906" s="210"/>
      <c r="AD906" s="210"/>
      <c r="AE906" s="210"/>
      <c r="AF906" s="210"/>
      <c r="AG906" s="210" t="s">
        <v>1407</v>
      </c>
      <c r="AH906" s="210"/>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row>
    <row r="907" spans="1:60" outlineLevel="2" x14ac:dyDescent="0.2">
      <c r="A907" s="217"/>
      <c r="B907" s="218"/>
      <c r="C907" s="253" t="s">
        <v>3874</v>
      </c>
      <c r="D907" s="221"/>
      <c r="E907" s="222"/>
      <c r="F907" s="220"/>
      <c r="G907" s="220"/>
      <c r="H907" s="220"/>
      <c r="I907" s="220"/>
      <c r="J907" s="220"/>
      <c r="K907" s="220"/>
      <c r="L907" s="220"/>
      <c r="M907" s="220"/>
      <c r="N907" s="219"/>
      <c r="O907" s="219"/>
      <c r="P907" s="219"/>
      <c r="Q907" s="219"/>
      <c r="R907" s="220"/>
      <c r="S907" s="220"/>
      <c r="T907" s="220"/>
      <c r="U907" s="220"/>
      <c r="V907" s="220"/>
      <c r="W907" s="220"/>
      <c r="X907" s="220"/>
      <c r="Y907" s="220"/>
      <c r="Z907" s="210"/>
      <c r="AA907" s="210"/>
      <c r="AB907" s="210"/>
      <c r="AC907" s="210"/>
      <c r="AD907" s="210"/>
      <c r="AE907" s="210"/>
      <c r="AF907" s="210"/>
      <c r="AG907" s="210" t="s">
        <v>314</v>
      </c>
      <c r="AH907" s="210">
        <v>0</v>
      </c>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row>
    <row r="908" spans="1:60" outlineLevel="3" x14ac:dyDescent="0.2">
      <c r="A908" s="217"/>
      <c r="B908" s="218"/>
      <c r="C908" s="253" t="s">
        <v>3875</v>
      </c>
      <c r="D908" s="221"/>
      <c r="E908" s="222">
        <v>67</v>
      </c>
      <c r="F908" s="220"/>
      <c r="G908" s="220"/>
      <c r="H908" s="220"/>
      <c r="I908" s="220"/>
      <c r="J908" s="220"/>
      <c r="K908" s="220"/>
      <c r="L908" s="220"/>
      <c r="M908" s="220"/>
      <c r="N908" s="219"/>
      <c r="O908" s="219"/>
      <c r="P908" s="219"/>
      <c r="Q908" s="219"/>
      <c r="R908" s="220"/>
      <c r="S908" s="220"/>
      <c r="T908" s="220"/>
      <c r="U908" s="220"/>
      <c r="V908" s="220"/>
      <c r="W908" s="220"/>
      <c r="X908" s="220"/>
      <c r="Y908" s="220"/>
      <c r="Z908" s="210"/>
      <c r="AA908" s="210"/>
      <c r="AB908" s="210"/>
      <c r="AC908" s="210"/>
      <c r="AD908" s="210"/>
      <c r="AE908" s="210"/>
      <c r="AF908" s="210"/>
      <c r="AG908" s="210" t="s">
        <v>314</v>
      </c>
      <c r="AH908" s="210">
        <v>0</v>
      </c>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row>
    <row r="909" spans="1:60" ht="33.75" outlineLevel="1" x14ac:dyDescent="0.2">
      <c r="A909" s="231">
        <v>182</v>
      </c>
      <c r="B909" s="232" t="s">
        <v>3876</v>
      </c>
      <c r="C909" s="250" t="s">
        <v>3877</v>
      </c>
      <c r="D909" s="233" t="s">
        <v>335</v>
      </c>
      <c r="E909" s="234">
        <v>19.5</v>
      </c>
      <c r="F909" s="235"/>
      <c r="G909" s="236">
        <f>ROUND(E909*F909,2)</f>
        <v>0</v>
      </c>
      <c r="H909" s="235"/>
      <c r="I909" s="236">
        <f>ROUND(E909*H909,2)</f>
        <v>0</v>
      </c>
      <c r="J909" s="235"/>
      <c r="K909" s="236">
        <f>ROUND(E909*J909,2)</f>
        <v>0</v>
      </c>
      <c r="L909" s="236">
        <v>21</v>
      </c>
      <c r="M909" s="236">
        <f>G909*(1+L909/100)</f>
        <v>0</v>
      </c>
      <c r="N909" s="234">
        <v>2.96E-3</v>
      </c>
      <c r="O909" s="234">
        <f>ROUND(E909*N909,2)</f>
        <v>0.06</v>
      </c>
      <c r="P909" s="234">
        <v>0</v>
      </c>
      <c r="Q909" s="234">
        <f>ROUND(E909*P909,2)</f>
        <v>0</v>
      </c>
      <c r="R909" s="236" t="s">
        <v>1674</v>
      </c>
      <c r="S909" s="236" t="s">
        <v>293</v>
      </c>
      <c r="T909" s="237" t="s">
        <v>294</v>
      </c>
      <c r="U909" s="220">
        <v>0.36799999999999999</v>
      </c>
      <c r="V909" s="220">
        <f>ROUND(E909*U909,2)</f>
        <v>7.18</v>
      </c>
      <c r="W909" s="220"/>
      <c r="X909" s="220" t="s">
        <v>295</v>
      </c>
      <c r="Y909" s="220" t="s">
        <v>296</v>
      </c>
      <c r="Z909" s="210"/>
      <c r="AA909" s="210"/>
      <c r="AB909" s="210"/>
      <c r="AC909" s="210"/>
      <c r="AD909" s="210"/>
      <c r="AE909" s="210"/>
      <c r="AF909" s="210"/>
      <c r="AG909" s="210" t="s">
        <v>1407</v>
      </c>
      <c r="AH909" s="210"/>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row>
    <row r="910" spans="1:60" outlineLevel="2" x14ac:dyDescent="0.2">
      <c r="A910" s="217"/>
      <c r="B910" s="218"/>
      <c r="C910" s="251" t="s">
        <v>1688</v>
      </c>
      <c r="D910" s="239"/>
      <c r="E910" s="239"/>
      <c r="F910" s="239"/>
      <c r="G910" s="239"/>
      <c r="H910" s="220"/>
      <c r="I910" s="220"/>
      <c r="J910" s="220"/>
      <c r="K910" s="220"/>
      <c r="L910" s="220"/>
      <c r="M910" s="220"/>
      <c r="N910" s="219"/>
      <c r="O910" s="219"/>
      <c r="P910" s="219"/>
      <c r="Q910" s="219"/>
      <c r="R910" s="220"/>
      <c r="S910" s="220"/>
      <c r="T910" s="220"/>
      <c r="U910" s="220"/>
      <c r="V910" s="220"/>
      <c r="W910" s="220"/>
      <c r="X910" s="220"/>
      <c r="Y910" s="220"/>
      <c r="Z910" s="210"/>
      <c r="AA910" s="210"/>
      <c r="AB910" s="210"/>
      <c r="AC910" s="210"/>
      <c r="AD910" s="210"/>
      <c r="AE910" s="210"/>
      <c r="AF910" s="210"/>
      <c r="AG910" s="210" t="s">
        <v>299</v>
      </c>
      <c r="AH910" s="210"/>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row>
    <row r="911" spans="1:60" outlineLevel="2" x14ac:dyDescent="0.2">
      <c r="A911" s="217"/>
      <c r="B911" s="218"/>
      <c r="C911" s="252" t="s">
        <v>1688</v>
      </c>
      <c r="D911" s="240"/>
      <c r="E911" s="240"/>
      <c r="F911" s="240"/>
      <c r="G911" s="240"/>
      <c r="H911" s="220"/>
      <c r="I911" s="220"/>
      <c r="J911" s="220"/>
      <c r="K911" s="220"/>
      <c r="L911" s="220"/>
      <c r="M911" s="220"/>
      <c r="N911" s="219"/>
      <c r="O911" s="219"/>
      <c r="P911" s="219"/>
      <c r="Q911" s="219"/>
      <c r="R911" s="220"/>
      <c r="S911" s="220"/>
      <c r="T911" s="220"/>
      <c r="U911" s="220"/>
      <c r="V911" s="220"/>
      <c r="W911" s="220"/>
      <c r="X911" s="220"/>
      <c r="Y911" s="220"/>
      <c r="Z911" s="210"/>
      <c r="AA911" s="210"/>
      <c r="AB911" s="210"/>
      <c r="AC911" s="210"/>
      <c r="AD911" s="210"/>
      <c r="AE911" s="210"/>
      <c r="AF911" s="210"/>
      <c r="AG911" s="210" t="s">
        <v>300</v>
      </c>
      <c r="AH911" s="210"/>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row>
    <row r="912" spans="1:60" outlineLevel="3" x14ac:dyDescent="0.2">
      <c r="A912" s="217"/>
      <c r="B912" s="218"/>
      <c r="C912" s="252" t="s">
        <v>1688</v>
      </c>
      <c r="D912" s="240"/>
      <c r="E912" s="240"/>
      <c r="F912" s="240"/>
      <c r="G912" s="240"/>
      <c r="H912" s="220"/>
      <c r="I912" s="220"/>
      <c r="J912" s="220"/>
      <c r="K912" s="220"/>
      <c r="L912" s="220"/>
      <c r="M912" s="220"/>
      <c r="N912" s="219"/>
      <c r="O912" s="219"/>
      <c r="P912" s="219"/>
      <c r="Q912" s="219"/>
      <c r="R912" s="220"/>
      <c r="S912" s="220"/>
      <c r="T912" s="220"/>
      <c r="U912" s="220"/>
      <c r="V912" s="220"/>
      <c r="W912" s="220"/>
      <c r="X912" s="220"/>
      <c r="Y912" s="220"/>
      <c r="Z912" s="210"/>
      <c r="AA912" s="210"/>
      <c r="AB912" s="210"/>
      <c r="AC912" s="210"/>
      <c r="AD912" s="210"/>
      <c r="AE912" s="210"/>
      <c r="AF912" s="210"/>
      <c r="AG912" s="210" t="s">
        <v>300</v>
      </c>
      <c r="AH912" s="210"/>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row>
    <row r="913" spans="1:60" outlineLevel="2" x14ac:dyDescent="0.2">
      <c r="A913" s="217"/>
      <c r="B913" s="218"/>
      <c r="C913" s="253" t="s">
        <v>3878</v>
      </c>
      <c r="D913" s="221"/>
      <c r="E913" s="222"/>
      <c r="F913" s="220"/>
      <c r="G913" s="220"/>
      <c r="H913" s="220"/>
      <c r="I913" s="220"/>
      <c r="J913" s="220"/>
      <c r="K913" s="220"/>
      <c r="L913" s="220"/>
      <c r="M913" s="220"/>
      <c r="N913" s="219"/>
      <c r="O913" s="219"/>
      <c r="P913" s="219"/>
      <c r="Q913" s="219"/>
      <c r="R913" s="220"/>
      <c r="S913" s="220"/>
      <c r="T913" s="220"/>
      <c r="U913" s="220"/>
      <c r="V913" s="220"/>
      <c r="W913" s="220"/>
      <c r="X913" s="220"/>
      <c r="Y913" s="220"/>
      <c r="Z913" s="210"/>
      <c r="AA913" s="210"/>
      <c r="AB913" s="210"/>
      <c r="AC913" s="210"/>
      <c r="AD913" s="210"/>
      <c r="AE913" s="210"/>
      <c r="AF913" s="210"/>
      <c r="AG913" s="210" t="s">
        <v>314</v>
      </c>
      <c r="AH913" s="210">
        <v>0</v>
      </c>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row>
    <row r="914" spans="1:60" outlineLevel="3" x14ac:dyDescent="0.2">
      <c r="A914" s="217"/>
      <c r="B914" s="218"/>
      <c r="C914" s="253" t="s">
        <v>3879</v>
      </c>
      <c r="D914" s="221"/>
      <c r="E914" s="222"/>
      <c r="F914" s="220"/>
      <c r="G914" s="220"/>
      <c r="H914" s="220"/>
      <c r="I914" s="220"/>
      <c r="J914" s="220"/>
      <c r="K914" s="220"/>
      <c r="L914" s="220"/>
      <c r="M914" s="220"/>
      <c r="N914" s="219"/>
      <c r="O914" s="219"/>
      <c r="P914" s="219"/>
      <c r="Q914" s="219"/>
      <c r="R914" s="220"/>
      <c r="S914" s="220"/>
      <c r="T914" s="220"/>
      <c r="U914" s="220"/>
      <c r="V914" s="220"/>
      <c r="W914" s="220"/>
      <c r="X914" s="220"/>
      <c r="Y914" s="220"/>
      <c r="Z914" s="210"/>
      <c r="AA914" s="210"/>
      <c r="AB914" s="210"/>
      <c r="AC914" s="210"/>
      <c r="AD914" s="210"/>
      <c r="AE914" s="210"/>
      <c r="AF914" s="210"/>
      <c r="AG914" s="210" t="s">
        <v>314</v>
      </c>
      <c r="AH914" s="210">
        <v>0</v>
      </c>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row>
    <row r="915" spans="1:60" outlineLevel="3" x14ac:dyDescent="0.2">
      <c r="A915" s="217"/>
      <c r="B915" s="218"/>
      <c r="C915" s="253" t="s">
        <v>3880</v>
      </c>
      <c r="D915" s="221"/>
      <c r="E915" s="222"/>
      <c r="F915" s="220"/>
      <c r="G915" s="220"/>
      <c r="H915" s="220"/>
      <c r="I915" s="220"/>
      <c r="J915" s="220"/>
      <c r="K915" s="220"/>
      <c r="L915" s="220"/>
      <c r="M915" s="220"/>
      <c r="N915" s="219"/>
      <c r="O915" s="219"/>
      <c r="P915" s="219"/>
      <c r="Q915" s="219"/>
      <c r="R915" s="220"/>
      <c r="S915" s="220"/>
      <c r="T915" s="220"/>
      <c r="U915" s="220"/>
      <c r="V915" s="220"/>
      <c r="W915" s="220"/>
      <c r="X915" s="220"/>
      <c r="Y915" s="220"/>
      <c r="Z915" s="210"/>
      <c r="AA915" s="210"/>
      <c r="AB915" s="210"/>
      <c r="AC915" s="210"/>
      <c r="AD915" s="210"/>
      <c r="AE915" s="210"/>
      <c r="AF915" s="210"/>
      <c r="AG915" s="210" t="s">
        <v>314</v>
      </c>
      <c r="AH915" s="210">
        <v>0</v>
      </c>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row>
    <row r="916" spans="1:60" outlineLevel="3" x14ac:dyDescent="0.2">
      <c r="A916" s="217"/>
      <c r="B916" s="218"/>
      <c r="C916" s="253" t="s">
        <v>3881</v>
      </c>
      <c r="D916" s="221"/>
      <c r="E916" s="222"/>
      <c r="F916" s="220"/>
      <c r="G916" s="220"/>
      <c r="H916" s="220"/>
      <c r="I916" s="220"/>
      <c r="J916" s="220"/>
      <c r="K916" s="220"/>
      <c r="L916" s="220"/>
      <c r="M916" s="220"/>
      <c r="N916" s="219"/>
      <c r="O916" s="219"/>
      <c r="P916" s="219"/>
      <c r="Q916" s="219"/>
      <c r="R916" s="220"/>
      <c r="S916" s="220"/>
      <c r="T916" s="220"/>
      <c r="U916" s="220"/>
      <c r="V916" s="220"/>
      <c r="W916" s="220"/>
      <c r="X916" s="220"/>
      <c r="Y916" s="220"/>
      <c r="Z916" s="210"/>
      <c r="AA916" s="210"/>
      <c r="AB916" s="210"/>
      <c r="AC916" s="210"/>
      <c r="AD916" s="210"/>
      <c r="AE916" s="210"/>
      <c r="AF916" s="210"/>
      <c r="AG916" s="210" t="s">
        <v>314</v>
      </c>
      <c r="AH916" s="210">
        <v>0</v>
      </c>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row>
    <row r="917" spans="1:60" outlineLevel="3" x14ac:dyDescent="0.2">
      <c r="A917" s="217"/>
      <c r="B917" s="218"/>
      <c r="C917" s="253" t="s">
        <v>3882</v>
      </c>
      <c r="D917" s="221"/>
      <c r="E917" s="222"/>
      <c r="F917" s="220"/>
      <c r="G917" s="220"/>
      <c r="H917" s="220"/>
      <c r="I917" s="220"/>
      <c r="J917" s="220"/>
      <c r="K917" s="220"/>
      <c r="L917" s="220"/>
      <c r="M917" s="220"/>
      <c r="N917" s="219"/>
      <c r="O917" s="219"/>
      <c r="P917" s="219"/>
      <c r="Q917" s="219"/>
      <c r="R917" s="220"/>
      <c r="S917" s="220"/>
      <c r="T917" s="220"/>
      <c r="U917" s="220"/>
      <c r="V917" s="220"/>
      <c r="W917" s="220"/>
      <c r="X917" s="220"/>
      <c r="Y917" s="220"/>
      <c r="Z917" s="210"/>
      <c r="AA917" s="210"/>
      <c r="AB917" s="210"/>
      <c r="AC917" s="210"/>
      <c r="AD917" s="210"/>
      <c r="AE917" s="210"/>
      <c r="AF917" s="210"/>
      <c r="AG917" s="210" t="s">
        <v>314</v>
      </c>
      <c r="AH917" s="210">
        <v>0</v>
      </c>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row>
    <row r="918" spans="1:60" outlineLevel="3" x14ac:dyDescent="0.2">
      <c r="A918" s="217"/>
      <c r="B918" s="218"/>
      <c r="C918" s="253" t="s">
        <v>3883</v>
      </c>
      <c r="D918" s="221"/>
      <c r="E918" s="222"/>
      <c r="F918" s="220"/>
      <c r="G918" s="220"/>
      <c r="H918" s="220"/>
      <c r="I918" s="220"/>
      <c r="J918" s="220"/>
      <c r="K918" s="220"/>
      <c r="L918" s="220"/>
      <c r="M918" s="220"/>
      <c r="N918" s="219"/>
      <c r="O918" s="219"/>
      <c r="P918" s="219"/>
      <c r="Q918" s="219"/>
      <c r="R918" s="220"/>
      <c r="S918" s="220"/>
      <c r="T918" s="220"/>
      <c r="U918" s="220"/>
      <c r="V918" s="220"/>
      <c r="W918" s="220"/>
      <c r="X918" s="220"/>
      <c r="Y918" s="220"/>
      <c r="Z918" s="210"/>
      <c r="AA918" s="210"/>
      <c r="AB918" s="210"/>
      <c r="AC918" s="210"/>
      <c r="AD918" s="210"/>
      <c r="AE918" s="210"/>
      <c r="AF918" s="210"/>
      <c r="AG918" s="210" t="s">
        <v>314</v>
      </c>
      <c r="AH918" s="210">
        <v>0</v>
      </c>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row>
    <row r="919" spans="1:60" outlineLevel="3" x14ac:dyDescent="0.2">
      <c r="A919" s="217"/>
      <c r="B919" s="218"/>
      <c r="C919" s="253" t="s">
        <v>3884</v>
      </c>
      <c r="D919" s="221"/>
      <c r="E919" s="222"/>
      <c r="F919" s="220"/>
      <c r="G919" s="220"/>
      <c r="H919" s="220"/>
      <c r="I919" s="220"/>
      <c r="J919" s="220"/>
      <c r="K919" s="220"/>
      <c r="L919" s="220"/>
      <c r="M919" s="220"/>
      <c r="N919" s="219"/>
      <c r="O919" s="219"/>
      <c r="P919" s="219"/>
      <c r="Q919" s="219"/>
      <c r="R919" s="220"/>
      <c r="S919" s="220"/>
      <c r="T919" s="220"/>
      <c r="U919" s="220"/>
      <c r="V919" s="220"/>
      <c r="W919" s="220"/>
      <c r="X919" s="220"/>
      <c r="Y919" s="220"/>
      <c r="Z919" s="210"/>
      <c r="AA919" s="210"/>
      <c r="AB919" s="210"/>
      <c r="AC919" s="210"/>
      <c r="AD919" s="210"/>
      <c r="AE919" s="210"/>
      <c r="AF919" s="210"/>
      <c r="AG919" s="210" t="s">
        <v>314</v>
      </c>
      <c r="AH919" s="210">
        <v>0</v>
      </c>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row>
    <row r="920" spans="1:60" outlineLevel="3" x14ac:dyDescent="0.2">
      <c r="A920" s="217"/>
      <c r="B920" s="218"/>
      <c r="C920" s="253" t="s">
        <v>3560</v>
      </c>
      <c r="D920" s="221"/>
      <c r="E920" s="222">
        <v>19.5</v>
      </c>
      <c r="F920" s="220"/>
      <c r="G920" s="220"/>
      <c r="H920" s="220"/>
      <c r="I920" s="220"/>
      <c r="J920" s="220"/>
      <c r="K920" s="220"/>
      <c r="L920" s="220"/>
      <c r="M920" s="220"/>
      <c r="N920" s="219"/>
      <c r="O920" s="219"/>
      <c r="P920" s="219"/>
      <c r="Q920" s="219"/>
      <c r="R920" s="220"/>
      <c r="S920" s="220"/>
      <c r="T920" s="220"/>
      <c r="U920" s="220"/>
      <c r="V920" s="220"/>
      <c r="W920" s="220"/>
      <c r="X920" s="220"/>
      <c r="Y920" s="220"/>
      <c r="Z920" s="210"/>
      <c r="AA920" s="210"/>
      <c r="AB920" s="210"/>
      <c r="AC920" s="210"/>
      <c r="AD920" s="210"/>
      <c r="AE920" s="210"/>
      <c r="AF920" s="210"/>
      <c r="AG920" s="210" t="s">
        <v>314</v>
      </c>
      <c r="AH920" s="210">
        <v>0</v>
      </c>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row>
    <row r="921" spans="1:60" ht="33.75" outlineLevel="1" x14ac:dyDescent="0.2">
      <c r="A921" s="241">
        <v>183</v>
      </c>
      <c r="B921" s="242" t="s">
        <v>1694</v>
      </c>
      <c r="C921" s="254" t="s">
        <v>1695</v>
      </c>
      <c r="D921" s="243" t="s">
        <v>291</v>
      </c>
      <c r="E921" s="244">
        <v>3</v>
      </c>
      <c r="F921" s="245"/>
      <c r="G921" s="246">
        <f>ROUND(E921*F921,2)</f>
        <v>0</v>
      </c>
      <c r="H921" s="245"/>
      <c r="I921" s="246">
        <f>ROUND(E921*H921,2)</f>
        <v>0</v>
      </c>
      <c r="J921" s="245"/>
      <c r="K921" s="246">
        <f>ROUND(E921*J921,2)</f>
        <v>0</v>
      </c>
      <c r="L921" s="246">
        <v>21</v>
      </c>
      <c r="M921" s="246">
        <f>G921*(1+L921/100)</f>
        <v>0</v>
      </c>
      <c r="N921" s="244">
        <v>0</v>
      </c>
      <c r="O921" s="244">
        <f>ROUND(E921*N921,2)</f>
        <v>0</v>
      </c>
      <c r="P921" s="244">
        <v>6.4000000000000005E-4</v>
      </c>
      <c r="Q921" s="244">
        <f>ROUND(E921*P921,2)</f>
        <v>0</v>
      </c>
      <c r="R921" s="246" t="s">
        <v>1674</v>
      </c>
      <c r="S921" s="246" t="s">
        <v>293</v>
      </c>
      <c r="T921" s="247" t="s">
        <v>294</v>
      </c>
      <c r="U921" s="220">
        <v>6.9000000000000006E-2</v>
      </c>
      <c r="V921" s="220">
        <f>ROUND(E921*U921,2)</f>
        <v>0.21</v>
      </c>
      <c r="W921" s="220"/>
      <c r="X921" s="220" t="s">
        <v>295</v>
      </c>
      <c r="Y921" s="220" t="s">
        <v>296</v>
      </c>
      <c r="Z921" s="210"/>
      <c r="AA921" s="210"/>
      <c r="AB921" s="210"/>
      <c r="AC921" s="210"/>
      <c r="AD921" s="210"/>
      <c r="AE921" s="210"/>
      <c r="AF921" s="210"/>
      <c r="AG921" s="210" t="s">
        <v>1407</v>
      </c>
      <c r="AH921" s="210"/>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row>
    <row r="922" spans="1:60" ht="33.75" outlineLevel="1" x14ac:dyDescent="0.2">
      <c r="A922" s="241">
        <v>184</v>
      </c>
      <c r="B922" s="242" t="s">
        <v>1696</v>
      </c>
      <c r="C922" s="254" t="s">
        <v>1697</v>
      </c>
      <c r="D922" s="243" t="s">
        <v>291</v>
      </c>
      <c r="E922" s="244">
        <v>2</v>
      </c>
      <c r="F922" s="245"/>
      <c r="G922" s="246">
        <f>ROUND(E922*F922,2)</f>
        <v>0</v>
      </c>
      <c r="H922" s="245"/>
      <c r="I922" s="246">
        <f>ROUND(E922*H922,2)</f>
        <v>0</v>
      </c>
      <c r="J922" s="245"/>
      <c r="K922" s="246">
        <f>ROUND(E922*J922,2)</f>
        <v>0</v>
      </c>
      <c r="L922" s="246">
        <v>21</v>
      </c>
      <c r="M922" s="246">
        <f>G922*(1+L922/100)</f>
        <v>0</v>
      </c>
      <c r="N922" s="244">
        <v>0</v>
      </c>
      <c r="O922" s="244">
        <f>ROUND(E922*N922,2)</f>
        <v>0</v>
      </c>
      <c r="P922" s="244">
        <v>8.0999999999999996E-4</v>
      </c>
      <c r="Q922" s="244">
        <f>ROUND(E922*P922,2)</f>
        <v>0</v>
      </c>
      <c r="R922" s="246" t="s">
        <v>1674</v>
      </c>
      <c r="S922" s="246" t="s">
        <v>293</v>
      </c>
      <c r="T922" s="247" t="s">
        <v>294</v>
      </c>
      <c r="U922" s="220">
        <v>8.0500000000000002E-2</v>
      </c>
      <c r="V922" s="220">
        <f>ROUND(E922*U922,2)</f>
        <v>0.16</v>
      </c>
      <c r="W922" s="220"/>
      <c r="X922" s="220" t="s">
        <v>295</v>
      </c>
      <c r="Y922" s="220" t="s">
        <v>296</v>
      </c>
      <c r="Z922" s="210"/>
      <c r="AA922" s="210"/>
      <c r="AB922" s="210"/>
      <c r="AC922" s="210"/>
      <c r="AD922" s="210"/>
      <c r="AE922" s="210"/>
      <c r="AF922" s="210"/>
      <c r="AG922" s="210" t="s">
        <v>1407</v>
      </c>
      <c r="AH922" s="210"/>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row>
    <row r="923" spans="1:60" outlineLevel="1" x14ac:dyDescent="0.2">
      <c r="A923" s="231">
        <v>185</v>
      </c>
      <c r="B923" s="232" t="s">
        <v>3885</v>
      </c>
      <c r="C923" s="250" t="s">
        <v>3886</v>
      </c>
      <c r="D923" s="233" t="s">
        <v>335</v>
      </c>
      <c r="E923" s="234">
        <v>7.9</v>
      </c>
      <c r="F923" s="235"/>
      <c r="G923" s="236">
        <f>ROUND(E923*F923,2)</f>
        <v>0</v>
      </c>
      <c r="H923" s="235"/>
      <c r="I923" s="236">
        <f>ROUND(E923*H923,2)</f>
        <v>0</v>
      </c>
      <c r="J923" s="235"/>
      <c r="K923" s="236">
        <f>ROUND(E923*J923,2)</f>
        <v>0</v>
      </c>
      <c r="L923" s="236">
        <v>21</v>
      </c>
      <c r="M923" s="236">
        <f>G923*(1+L923/100)</f>
        <v>0</v>
      </c>
      <c r="N923" s="234">
        <v>0</v>
      </c>
      <c r="O923" s="234">
        <f>ROUND(E923*N923,2)</f>
        <v>0</v>
      </c>
      <c r="P923" s="234">
        <v>2.8600000000000001E-3</v>
      </c>
      <c r="Q923" s="234">
        <f>ROUND(E923*P923,2)</f>
        <v>0.02</v>
      </c>
      <c r="R923" s="236" t="s">
        <v>1674</v>
      </c>
      <c r="S923" s="236" t="s">
        <v>293</v>
      </c>
      <c r="T923" s="237" t="s">
        <v>294</v>
      </c>
      <c r="U923" s="220">
        <v>5.7500000000000002E-2</v>
      </c>
      <c r="V923" s="220">
        <f>ROUND(E923*U923,2)</f>
        <v>0.45</v>
      </c>
      <c r="W923" s="220"/>
      <c r="X923" s="220" t="s">
        <v>295</v>
      </c>
      <c r="Y923" s="220" t="s">
        <v>296</v>
      </c>
      <c r="Z923" s="210"/>
      <c r="AA923" s="210"/>
      <c r="AB923" s="210"/>
      <c r="AC923" s="210"/>
      <c r="AD923" s="210"/>
      <c r="AE923" s="210"/>
      <c r="AF923" s="210"/>
      <c r="AG923" s="210" t="s">
        <v>1407</v>
      </c>
      <c r="AH923" s="210"/>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row>
    <row r="924" spans="1:60" outlineLevel="2" x14ac:dyDescent="0.2">
      <c r="A924" s="217"/>
      <c r="B924" s="218"/>
      <c r="C924" s="253" t="s">
        <v>3887</v>
      </c>
      <c r="D924" s="221"/>
      <c r="E924" s="222"/>
      <c r="F924" s="220"/>
      <c r="G924" s="220"/>
      <c r="H924" s="220"/>
      <c r="I924" s="220"/>
      <c r="J924" s="220"/>
      <c r="K924" s="220"/>
      <c r="L924" s="220"/>
      <c r="M924" s="220"/>
      <c r="N924" s="219"/>
      <c r="O924" s="219"/>
      <c r="P924" s="219"/>
      <c r="Q924" s="219"/>
      <c r="R924" s="220"/>
      <c r="S924" s="220"/>
      <c r="T924" s="220"/>
      <c r="U924" s="220"/>
      <c r="V924" s="220"/>
      <c r="W924" s="220"/>
      <c r="X924" s="220"/>
      <c r="Y924" s="220"/>
      <c r="Z924" s="210"/>
      <c r="AA924" s="210"/>
      <c r="AB924" s="210"/>
      <c r="AC924" s="210"/>
      <c r="AD924" s="210"/>
      <c r="AE924" s="210"/>
      <c r="AF924" s="210"/>
      <c r="AG924" s="210" t="s">
        <v>314</v>
      </c>
      <c r="AH924" s="210">
        <v>0</v>
      </c>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row>
    <row r="925" spans="1:60" outlineLevel="3" x14ac:dyDescent="0.2">
      <c r="A925" s="217"/>
      <c r="B925" s="218"/>
      <c r="C925" s="253" t="s">
        <v>3888</v>
      </c>
      <c r="D925" s="221"/>
      <c r="E925" s="222">
        <v>7.9</v>
      </c>
      <c r="F925" s="220"/>
      <c r="G925" s="220"/>
      <c r="H925" s="220"/>
      <c r="I925" s="220"/>
      <c r="J925" s="220"/>
      <c r="K925" s="220"/>
      <c r="L925" s="220"/>
      <c r="M925" s="220"/>
      <c r="N925" s="219"/>
      <c r="O925" s="219"/>
      <c r="P925" s="219"/>
      <c r="Q925" s="219"/>
      <c r="R925" s="220"/>
      <c r="S925" s="220"/>
      <c r="T925" s="220"/>
      <c r="U925" s="220"/>
      <c r="V925" s="220"/>
      <c r="W925" s="220"/>
      <c r="X925" s="220"/>
      <c r="Y925" s="220"/>
      <c r="Z925" s="210"/>
      <c r="AA925" s="210"/>
      <c r="AB925" s="210"/>
      <c r="AC925" s="210"/>
      <c r="AD925" s="210"/>
      <c r="AE925" s="210"/>
      <c r="AF925" s="210"/>
      <c r="AG925" s="210" t="s">
        <v>314</v>
      </c>
      <c r="AH925" s="210">
        <v>0</v>
      </c>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row>
    <row r="926" spans="1:60" outlineLevel="1" x14ac:dyDescent="0.2">
      <c r="A926" s="241">
        <v>186</v>
      </c>
      <c r="B926" s="242" t="s">
        <v>3889</v>
      </c>
      <c r="C926" s="254" t="s">
        <v>3890</v>
      </c>
      <c r="D926" s="243" t="s">
        <v>291</v>
      </c>
      <c r="E926" s="244">
        <v>1</v>
      </c>
      <c r="F926" s="245"/>
      <c r="G926" s="246">
        <f>ROUND(E926*F926,2)</f>
        <v>0</v>
      </c>
      <c r="H926" s="245"/>
      <c r="I926" s="246">
        <f>ROUND(E926*H926,2)</f>
        <v>0</v>
      </c>
      <c r="J926" s="245"/>
      <c r="K926" s="246">
        <f>ROUND(E926*J926,2)</f>
        <v>0</v>
      </c>
      <c r="L926" s="246">
        <v>21</v>
      </c>
      <c r="M926" s="246">
        <f>G926*(1+L926/100)</f>
        <v>0</v>
      </c>
      <c r="N926" s="244">
        <v>0</v>
      </c>
      <c r="O926" s="244">
        <f>ROUND(E926*N926,2)</f>
        <v>0</v>
      </c>
      <c r="P926" s="244">
        <v>1.15E-3</v>
      </c>
      <c r="Q926" s="244">
        <f>ROUND(E926*P926,2)</f>
        <v>0</v>
      </c>
      <c r="R926" s="246" t="s">
        <v>1674</v>
      </c>
      <c r="S926" s="246" t="s">
        <v>293</v>
      </c>
      <c r="T926" s="247" t="s">
        <v>294</v>
      </c>
      <c r="U926" s="220">
        <v>9.1999999999999998E-2</v>
      </c>
      <c r="V926" s="220">
        <f>ROUND(E926*U926,2)</f>
        <v>0.09</v>
      </c>
      <c r="W926" s="220"/>
      <c r="X926" s="220" t="s">
        <v>295</v>
      </c>
      <c r="Y926" s="220" t="s">
        <v>296</v>
      </c>
      <c r="Z926" s="210"/>
      <c r="AA926" s="210"/>
      <c r="AB926" s="210"/>
      <c r="AC926" s="210"/>
      <c r="AD926" s="210"/>
      <c r="AE926" s="210"/>
      <c r="AF926" s="210"/>
      <c r="AG926" s="210" t="s">
        <v>1407</v>
      </c>
      <c r="AH926" s="210"/>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row>
    <row r="927" spans="1:60" outlineLevel="1" x14ac:dyDescent="0.2">
      <c r="A927" s="231">
        <v>187</v>
      </c>
      <c r="B927" s="232" t="s">
        <v>1709</v>
      </c>
      <c r="C927" s="250" t="s">
        <v>1710</v>
      </c>
      <c r="D927" s="233" t="s">
        <v>335</v>
      </c>
      <c r="E927" s="234">
        <v>59.62</v>
      </c>
      <c r="F927" s="235"/>
      <c r="G927" s="236">
        <f>ROUND(E927*F927,2)</f>
        <v>0</v>
      </c>
      <c r="H927" s="235"/>
      <c r="I927" s="236">
        <f>ROUND(E927*H927,2)</f>
        <v>0</v>
      </c>
      <c r="J927" s="235"/>
      <c r="K927" s="236">
        <f>ROUND(E927*J927,2)</f>
        <v>0</v>
      </c>
      <c r="L927" s="236">
        <v>21</v>
      </c>
      <c r="M927" s="236">
        <f>G927*(1+L927/100)</f>
        <v>0</v>
      </c>
      <c r="N927" s="234">
        <v>0</v>
      </c>
      <c r="O927" s="234">
        <f>ROUND(E927*N927,2)</f>
        <v>0</v>
      </c>
      <c r="P927" s="234">
        <v>2.3E-3</v>
      </c>
      <c r="Q927" s="234">
        <f>ROUND(E927*P927,2)</f>
        <v>0.14000000000000001</v>
      </c>
      <c r="R927" s="236" t="s">
        <v>1674</v>
      </c>
      <c r="S927" s="236" t="s">
        <v>293</v>
      </c>
      <c r="T927" s="237" t="s">
        <v>294</v>
      </c>
      <c r="U927" s="220">
        <v>0.10349999999999999</v>
      </c>
      <c r="V927" s="220">
        <f>ROUND(E927*U927,2)</f>
        <v>6.17</v>
      </c>
      <c r="W927" s="220"/>
      <c r="X927" s="220" t="s">
        <v>295</v>
      </c>
      <c r="Y927" s="220" t="s">
        <v>296</v>
      </c>
      <c r="Z927" s="210"/>
      <c r="AA927" s="210"/>
      <c r="AB927" s="210"/>
      <c r="AC927" s="210"/>
      <c r="AD927" s="210"/>
      <c r="AE927" s="210"/>
      <c r="AF927" s="210"/>
      <c r="AG927" s="210" t="s">
        <v>1407</v>
      </c>
      <c r="AH927" s="210"/>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row>
    <row r="928" spans="1:60" outlineLevel="2" x14ac:dyDescent="0.2">
      <c r="A928" s="217"/>
      <c r="B928" s="218"/>
      <c r="C928" s="253" t="s">
        <v>3891</v>
      </c>
      <c r="D928" s="221"/>
      <c r="E928" s="222"/>
      <c r="F928" s="220"/>
      <c r="G928" s="220"/>
      <c r="H928" s="220"/>
      <c r="I928" s="220"/>
      <c r="J928" s="220"/>
      <c r="K928" s="220"/>
      <c r="L928" s="220"/>
      <c r="M928" s="220"/>
      <c r="N928" s="219"/>
      <c r="O928" s="219"/>
      <c r="P928" s="219"/>
      <c r="Q928" s="219"/>
      <c r="R928" s="220"/>
      <c r="S928" s="220"/>
      <c r="T928" s="220"/>
      <c r="U928" s="220"/>
      <c r="V928" s="220"/>
      <c r="W928" s="220"/>
      <c r="X928" s="220"/>
      <c r="Y928" s="220"/>
      <c r="Z928" s="210"/>
      <c r="AA928" s="210"/>
      <c r="AB928" s="210"/>
      <c r="AC928" s="210"/>
      <c r="AD928" s="210"/>
      <c r="AE928" s="210"/>
      <c r="AF928" s="210"/>
      <c r="AG928" s="210" t="s">
        <v>314</v>
      </c>
      <c r="AH928" s="210">
        <v>0</v>
      </c>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row>
    <row r="929" spans="1:60" outlineLevel="3" x14ac:dyDescent="0.2">
      <c r="A929" s="217"/>
      <c r="B929" s="218"/>
      <c r="C929" s="253" t="s">
        <v>3892</v>
      </c>
      <c r="D929" s="221"/>
      <c r="E929" s="222">
        <v>59.62</v>
      </c>
      <c r="F929" s="220"/>
      <c r="G929" s="220"/>
      <c r="H929" s="220"/>
      <c r="I929" s="220"/>
      <c r="J929" s="220"/>
      <c r="K929" s="220"/>
      <c r="L929" s="220"/>
      <c r="M929" s="220"/>
      <c r="N929" s="219"/>
      <c r="O929" s="219"/>
      <c r="P929" s="219"/>
      <c r="Q929" s="219"/>
      <c r="R929" s="220"/>
      <c r="S929" s="220"/>
      <c r="T929" s="220"/>
      <c r="U929" s="220"/>
      <c r="V929" s="220"/>
      <c r="W929" s="220"/>
      <c r="X929" s="220"/>
      <c r="Y929" s="220"/>
      <c r="Z929" s="210"/>
      <c r="AA929" s="210"/>
      <c r="AB929" s="210"/>
      <c r="AC929" s="210"/>
      <c r="AD929" s="210"/>
      <c r="AE929" s="210"/>
      <c r="AF929" s="210"/>
      <c r="AG929" s="210" t="s">
        <v>314</v>
      </c>
      <c r="AH929" s="210">
        <v>0</v>
      </c>
      <c r="AI929" s="210"/>
      <c r="AJ929" s="210"/>
      <c r="AK929" s="210"/>
      <c r="AL929" s="210"/>
      <c r="AM929" s="210"/>
      <c r="AN929" s="210"/>
      <c r="AO929" s="210"/>
      <c r="AP929" s="210"/>
      <c r="AQ929" s="210"/>
      <c r="AR929" s="210"/>
      <c r="AS929" s="210"/>
      <c r="AT929" s="210"/>
      <c r="AU929" s="210"/>
      <c r="AV929" s="210"/>
      <c r="AW929" s="210"/>
      <c r="AX929" s="210"/>
      <c r="AY929" s="210"/>
      <c r="AZ929" s="210"/>
      <c r="BA929" s="210"/>
      <c r="BB929" s="210"/>
      <c r="BC929" s="210"/>
      <c r="BD929" s="210"/>
      <c r="BE929" s="210"/>
      <c r="BF929" s="210"/>
      <c r="BG929" s="210"/>
      <c r="BH929" s="210"/>
    </row>
    <row r="930" spans="1:60" outlineLevel="1" x14ac:dyDescent="0.2">
      <c r="A930" s="241">
        <v>188</v>
      </c>
      <c r="B930" s="242" t="s">
        <v>3893</v>
      </c>
      <c r="C930" s="254" t="s">
        <v>3894</v>
      </c>
      <c r="D930" s="243" t="s">
        <v>335</v>
      </c>
      <c r="E930" s="244">
        <v>3.5</v>
      </c>
      <c r="F930" s="245"/>
      <c r="G930" s="246">
        <f>ROUND(E930*F930,2)</f>
        <v>0</v>
      </c>
      <c r="H930" s="245"/>
      <c r="I930" s="246">
        <f>ROUND(E930*H930,2)</f>
        <v>0</v>
      </c>
      <c r="J930" s="245"/>
      <c r="K930" s="246">
        <f>ROUND(E930*J930,2)</f>
        <v>0</v>
      </c>
      <c r="L930" s="246">
        <v>21</v>
      </c>
      <c r="M930" s="246">
        <f>G930*(1+L930/100)</f>
        <v>0</v>
      </c>
      <c r="N930" s="244">
        <v>0</v>
      </c>
      <c r="O930" s="244">
        <f>ROUND(E930*N930,2)</f>
        <v>0</v>
      </c>
      <c r="P930" s="244">
        <v>2.2599999999999999E-3</v>
      </c>
      <c r="Q930" s="244">
        <f>ROUND(E930*P930,2)</f>
        <v>0.01</v>
      </c>
      <c r="R930" s="246" t="s">
        <v>1674</v>
      </c>
      <c r="S930" s="246" t="s">
        <v>293</v>
      </c>
      <c r="T930" s="247" t="s">
        <v>294</v>
      </c>
      <c r="U930" s="220">
        <v>5.7500000000000002E-2</v>
      </c>
      <c r="V930" s="220">
        <f>ROUND(E930*U930,2)</f>
        <v>0.2</v>
      </c>
      <c r="W930" s="220"/>
      <c r="X930" s="220" t="s">
        <v>295</v>
      </c>
      <c r="Y930" s="220" t="s">
        <v>296</v>
      </c>
      <c r="Z930" s="210"/>
      <c r="AA930" s="210"/>
      <c r="AB930" s="210"/>
      <c r="AC930" s="210"/>
      <c r="AD930" s="210"/>
      <c r="AE930" s="210"/>
      <c r="AF930" s="210"/>
      <c r="AG930" s="210" t="s">
        <v>1407</v>
      </c>
      <c r="AH930" s="210"/>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row>
    <row r="931" spans="1:60" outlineLevel="1" x14ac:dyDescent="0.2">
      <c r="A931" s="241">
        <v>189</v>
      </c>
      <c r="B931" s="242" t="s">
        <v>3895</v>
      </c>
      <c r="C931" s="254" t="s">
        <v>3896</v>
      </c>
      <c r="D931" s="243" t="s">
        <v>335</v>
      </c>
      <c r="E931" s="244">
        <v>0.95</v>
      </c>
      <c r="F931" s="245"/>
      <c r="G931" s="246">
        <f>ROUND(E931*F931,2)</f>
        <v>0</v>
      </c>
      <c r="H931" s="245"/>
      <c r="I931" s="246">
        <f>ROUND(E931*H931,2)</f>
        <v>0</v>
      </c>
      <c r="J931" s="245"/>
      <c r="K931" s="246">
        <f>ROUND(E931*J931,2)</f>
        <v>0</v>
      </c>
      <c r="L931" s="246">
        <v>21</v>
      </c>
      <c r="M931" s="246">
        <f>G931*(1+L931/100)</f>
        <v>0</v>
      </c>
      <c r="N931" s="244">
        <v>6.5100000000000002E-3</v>
      </c>
      <c r="O931" s="244">
        <f>ROUND(E931*N931,2)</f>
        <v>0.01</v>
      </c>
      <c r="P931" s="244">
        <v>0</v>
      </c>
      <c r="Q931" s="244">
        <f>ROUND(E931*P931,2)</f>
        <v>0</v>
      </c>
      <c r="R931" s="246"/>
      <c r="S931" s="246" t="s">
        <v>861</v>
      </c>
      <c r="T931" s="247" t="s">
        <v>294</v>
      </c>
      <c r="U931" s="220">
        <v>0</v>
      </c>
      <c r="V931" s="220">
        <f>ROUND(E931*U931,2)</f>
        <v>0</v>
      </c>
      <c r="W931" s="220"/>
      <c r="X931" s="220" t="s">
        <v>295</v>
      </c>
      <c r="Y931" s="220" t="s">
        <v>296</v>
      </c>
      <c r="Z931" s="210"/>
      <c r="AA931" s="210"/>
      <c r="AB931" s="210"/>
      <c r="AC931" s="210"/>
      <c r="AD931" s="210"/>
      <c r="AE931" s="210"/>
      <c r="AF931" s="210"/>
      <c r="AG931" s="210" t="s">
        <v>1407</v>
      </c>
      <c r="AH931" s="210"/>
      <c r="AI931" s="210"/>
      <c r="AJ931" s="210"/>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row>
    <row r="932" spans="1:60" outlineLevel="1" x14ac:dyDescent="0.2">
      <c r="A932" s="231">
        <v>190</v>
      </c>
      <c r="B932" s="232" t="s">
        <v>3897</v>
      </c>
      <c r="C932" s="250" t="s">
        <v>3898</v>
      </c>
      <c r="D932" s="233" t="s">
        <v>0</v>
      </c>
      <c r="E932" s="234">
        <v>0</v>
      </c>
      <c r="F932" s="235"/>
      <c r="G932" s="236">
        <f>ROUND(E932*F932,2)</f>
        <v>0</v>
      </c>
      <c r="H932" s="235"/>
      <c r="I932" s="236">
        <f>ROUND(E932*H932,2)</f>
        <v>0</v>
      </c>
      <c r="J932" s="235"/>
      <c r="K932" s="236">
        <f>ROUND(E932*J932,2)</f>
        <v>0</v>
      </c>
      <c r="L932" s="236">
        <v>21</v>
      </c>
      <c r="M932" s="236">
        <f>G932*(1+L932/100)</f>
        <v>0</v>
      </c>
      <c r="N932" s="234">
        <v>0</v>
      </c>
      <c r="O932" s="234">
        <f>ROUND(E932*N932,2)</f>
        <v>0</v>
      </c>
      <c r="P932" s="234">
        <v>0</v>
      </c>
      <c r="Q932" s="234">
        <f>ROUND(E932*P932,2)</f>
        <v>0</v>
      </c>
      <c r="R932" s="236" t="s">
        <v>1674</v>
      </c>
      <c r="S932" s="236" t="s">
        <v>293</v>
      </c>
      <c r="T932" s="237" t="s">
        <v>294</v>
      </c>
      <c r="U932" s="220">
        <v>0</v>
      </c>
      <c r="V932" s="220">
        <f>ROUND(E932*U932,2)</f>
        <v>0</v>
      </c>
      <c r="W932" s="220"/>
      <c r="X932" s="220" t="s">
        <v>295</v>
      </c>
      <c r="Y932" s="220" t="s">
        <v>296</v>
      </c>
      <c r="Z932" s="210"/>
      <c r="AA932" s="210"/>
      <c r="AB932" s="210"/>
      <c r="AC932" s="210"/>
      <c r="AD932" s="210"/>
      <c r="AE932" s="210"/>
      <c r="AF932" s="210"/>
      <c r="AG932" s="210" t="s">
        <v>1407</v>
      </c>
      <c r="AH932" s="210"/>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210"/>
      <c r="BE932" s="210"/>
      <c r="BF932" s="210"/>
      <c r="BG932" s="210"/>
      <c r="BH932" s="210"/>
    </row>
    <row r="933" spans="1:60" outlineLevel="2" x14ac:dyDescent="0.2">
      <c r="A933" s="217"/>
      <c r="B933" s="218"/>
      <c r="C933" s="251" t="s">
        <v>1508</v>
      </c>
      <c r="D933" s="239"/>
      <c r="E933" s="239"/>
      <c r="F933" s="239"/>
      <c r="G933" s="239"/>
      <c r="H933" s="220"/>
      <c r="I933" s="220"/>
      <c r="J933" s="220"/>
      <c r="K933" s="220"/>
      <c r="L933" s="220"/>
      <c r="M933" s="220"/>
      <c r="N933" s="219"/>
      <c r="O933" s="219"/>
      <c r="P933" s="219"/>
      <c r="Q933" s="219"/>
      <c r="R933" s="220"/>
      <c r="S933" s="220"/>
      <c r="T933" s="220"/>
      <c r="U933" s="220"/>
      <c r="V933" s="220"/>
      <c r="W933" s="220"/>
      <c r="X933" s="220"/>
      <c r="Y933" s="220"/>
      <c r="Z933" s="210"/>
      <c r="AA933" s="210"/>
      <c r="AB933" s="210"/>
      <c r="AC933" s="210"/>
      <c r="AD933" s="210"/>
      <c r="AE933" s="210"/>
      <c r="AF933" s="210"/>
      <c r="AG933" s="210" t="s">
        <v>299</v>
      </c>
      <c r="AH933" s="210"/>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row>
    <row r="934" spans="1:60" outlineLevel="2" x14ac:dyDescent="0.2">
      <c r="A934" s="217"/>
      <c r="B934" s="218"/>
      <c r="C934" s="252" t="s">
        <v>1508</v>
      </c>
      <c r="D934" s="240"/>
      <c r="E934" s="240"/>
      <c r="F934" s="240"/>
      <c r="G934" s="240"/>
      <c r="H934" s="220"/>
      <c r="I934" s="220"/>
      <c r="J934" s="220"/>
      <c r="K934" s="220"/>
      <c r="L934" s="220"/>
      <c r="M934" s="220"/>
      <c r="N934" s="219"/>
      <c r="O934" s="219"/>
      <c r="P934" s="219"/>
      <c r="Q934" s="219"/>
      <c r="R934" s="220"/>
      <c r="S934" s="220"/>
      <c r="T934" s="220"/>
      <c r="U934" s="220"/>
      <c r="V934" s="220"/>
      <c r="W934" s="220"/>
      <c r="X934" s="220"/>
      <c r="Y934" s="220"/>
      <c r="Z934" s="210"/>
      <c r="AA934" s="210"/>
      <c r="AB934" s="210"/>
      <c r="AC934" s="210"/>
      <c r="AD934" s="210"/>
      <c r="AE934" s="210"/>
      <c r="AF934" s="210"/>
      <c r="AG934" s="210" t="s">
        <v>300</v>
      </c>
      <c r="AH934" s="210"/>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row>
    <row r="935" spans="1:60" x14ac:dyDescent="0.2">
      <c r="A935" s="224" t="s">
        <v>287</v>
      </c>
      <c r="B935" s="225" t="s">
        <v>227</v>
      </c>
      <c r="C935" s="249" t="s">
        <v>228</v>
      </c>
      <c r="D935" s="226"/>
      <c r="E935" s="227"/>
      <c r="F935" s="228"/>
      <c r="G935" s="228">
        <f>SUMIF(AG936:AG999,"&lt;&gt;NOR",G936:G999)</f>
        <v>0</v>
      </c>
      <c r="H935" s="228"/>
      <c r="I935" s="228">
        <f>SUM(I936:I999)</f>
        <v>0</v>
      </c>
      <c r="J935" s="228"/>
      <c r="K935" s="228">
        <f>SUM(K936:K999)</f>
        <v>0</v>
      </c>
      <c r="L935" s="228"/>
      <c r="M935" s="228">
        <f>SUM(M936:M999)</f>
        <v>0</v>
      </c>
      <c r="N935" s="227"/>
      <c r="O935" s="227">
        <f>SUM(O936:O999)</f>
        <v>0.26</v>
      </c>
      <c r="P935" s="227"/>
      <c r="Q935" s="227">
        <f>SUM(Q936:Q999)</f>
        <v>0</v>
      </c>
      <c r="R935" s="228"/>
      <c r="S935" s="228"/>
      <c r="T935" s="229"/>
      <c r="U935" s="223"/>
      <c r="V935" s="223">
        <f>SUM(V936:V999)</f>
        <v>45.09</v>
      </c>
      <c r="W935" s="223"/>
      <c r="X935" s="223"/>
      <c r="Y935" s="223"/>
      <c r="AG935" t="s">
        <v>288</v>
      </c>
    </row>
    <row r="936" spans="1:60" ht="22.5" outlineLevel="1" x14ac:dyDescent="0.2">
      <c r="A936" s="231">
        <v>191</v>
      </c>
      <c r="B936" s="232" t="s">
        <v>1729</v>
      </c>
      <c r="C936" s="250" t="s">
        <v>1730</v>
      </c>
      <c r="D936" s="233" t="s">
        <v>291</v>
      </c>
      <c r="E936" s="234">
        <v>7</v>
      </c>
      <c r="F936" s="235"/>
      <c r="G936" s="236">
        <f>ROUND(E936*F936,2)</f>
        <v>0</v>
      </c>
      <c r="H936" s="235"/>
      <c r="I936" s="236">
        <f>ROUND(E936*H936,2)</f>
        <v>0</v>
      </c>
      <c r="J936" s="235"/>
      <c r="K936" s="236">
        <f>ROUND(E936*J936,2)</f>
        <v>0</v>
      </c>
      <c r="L936" s="236">
        <v>21</v>
      </c>
      <c r="M936" s="236">
        <f>G936*(1+L936/100)</f>
        <v>0</v>
      </c>
      <c r="N936" s="234">
        <v>0</v>
      </c>
      <c r="O936" s="234">
        <f>ROUND(E936*N936,2)</f>
        <v>0</v>
      </c>
      <c r="P936" s="234">
        <v>0</v>
      </c>
      <c r="Q936" s="234">
        <f>ROUND(E936*P936,2)</f>
        <v>0</v>
      </c>
      <c r="R936" s="236" t="s">
        <v>1731</v>
      </c>
      <c r="S936" s="236" t="s">
        <v>293</v>
      </c>
      <c r="T936" s="237" t="s">
        <v>294</v>
      </c>
      <c r="U936" s="220">
        <v>1.45</v>
      </c>
      <c r="V936" s="220">
        <f>ROUND(E936*U936,2)</f>
        <v>10.15</v>
      </c>
      <c r="W936" s="220"/>
      <c r="X936" s="220" t="s">
        <v>295</v>
      </c>
      <c r="Y936" s="220" t="s">
        <v>296</v>
      </c>
      <c r="Z936" s="210"/>
      <c r="AA936" s="210"/>
      <c r="AB936" s="210"/>
      <c r="AC936" s="210"/>
      <c r="AD936" s="210"/>
      <c r="AE936" s="210"/>
      <c r="AF936" s="210"/>
      <c r="AG936" s="210" t="s">
        <v>1407</v>
      </c>
      <c r="AH936" s="210"/>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row>
    <row r="937" spans="1:60" outlineLevel="2" x14ac:dyDescent="0.2">
      <c r="A937" s="217"/>
      <c r="B937" s="218"/>
      <c r="C937" s="253" t="s">
        <v>3899</v>
      </c>
      <c r="D937" s="221"/>
      <c r="E937" s="222"/>
      <c r="F937" s="220"/>
      <c r="G937" s="220"/>
      <c r="H937" s="220"/>
      <c r="I937" s="220"/>
      <c r="J937" s="220"/>
      <c r="K937" s="220"/>
      <c r="L937" s="220"/>
      <c r="M937" s="220"/>
      <c r="N937" s="219"/>
      <c r="O937" s="219"/>
      <c r="P937" s="219"/>
      <c r="Q937" s="219"/>
      <c r="R937" s="220"/>
      <c r="S937" s="220"/>
      <c r="T937" s="220"/>
      <c r="U937" s="220"/>
      <c r="V937" s="220"/>
      <c r="W937" s="220"/>
      <c r="X937" s="220"/>
      <c r="Y937" s="220"/>
      <c r="Z937" s="210"/>
      <c r="AA937" s="210"/>
      <c r="AB937" s="210"/>
      <c r="AC937" s="210"/>
      <c r="AD937" s="210"/>
      <c r="AE937" s="210"/>
      <c r="AF937" s="210"/>
      <c r="AG937" s="210" t="s">
        <v>314</v>
      </c>
      <c r="AH937" s="210">
        <v>0</v>
      </c>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row>
    <row r="938" spans="1:60" outlineLevel="3" x14ac:dyDescent="0.2">
      <c r="A938" s="217"/>
      <c r="B938" s="218"/>
      <c r="C938" s="253" t="s">
        <v>3900</v>
      </c>
      <c r="D938" s="221"/>
      <c r="E938" s="222"/>
      <c r="F938" s="220"/>
      <c r="G938" s="220"/>
      <c r="H938" s="220"/>
      <c r="I938" s="220"/>
      <c r="J938" s="220"/>
      <c r="K938" s="220"/>
      <c r="L938" s="220"/>
      <c r="M938" s="220"/>
      <c r="N938" s="219"/>
      <c r="O938" s="219"/>
      <c r="P938" s="219"/>
      <c r="Q938" s="219"/>
      <c r="R938" s="220"/>
      <c r="S938" s="220"/>
      <c r="T938" s="220"/>
      <c r="U938" s="220"/>
      <c r="V938" s="220"/>
      <c r="W938" s="220"/>
      <c r="X938" s="220"/>
      <c r="Y938" s="220"/>
      <c r="Z938" s="210"/>
      <c r="AA938" s="210"/>
      <c r="AB938" s="210"/>
      <c r="AC938" s="210"/>
      <c r="AD938" s="210"/>
      <c r="AE938" s="210"/>
      <c r="AF938" s="210"/>
      <c r="AG938" s="210" t="s">
        <v>314</v>
      </c>
      <c r="AH938" s="210">
        <v>0</v>
      </c>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row>
    <row r="939" spans="1:60" outlineLevel="3" x14ac:dyDescent="0.2">
      <c r="A939" s="217"/>
      <c r="B939" s="218"/>
      <c r="C939" s="253" t="s">
        <v>3901</v>
      </c>
      <c r="D939" s="221"/>
      <c r="E939" s="222"/>
      <c r="F939" s="220"/>
      <c r="G939" s="220"/>
      <c r="H939" s="220"/>
      <c r="I939" s="220"/>
      <c r="J939" s="220"/>
      <c r="K939" s="220"/>
      <c r="L939" s="220"/>
      <c r="M939" s="220"/>
      <c r="N939" s="219"/>
      <c r="O939" s="219"/>
      <c r="P939" s="219"/>
      <c r="Q939" s="219"/>
      <c r="R939" s="220"/>
      <c r="S939" s="220"/>
      <c r="T939" s="220"/>
      <c r="U939" s="220"/>
      <c r="V939" s="220"/>
      <c r="W939" s="220"/>
      <c r="X939" s="220"/>
      <c r="Y939" s="220"/>
      <c r="Z939" s="210"/>
      <c r="AA939" s="210"/>
      <c r="AB939" s="210"/>
      <c r="AC939" s="210"/>
      <c r="AD939" s="210"/>
      <c r="AE939" s="210"/>
      <c r="AF939" s="210"/>
      <c r="AG939" s="210" t="s">
        <v>314</v>
      </c>
      <c r="AH939" s="210">
        <v>0</v>
      </c>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row>
    <row r="940" spans="1:60" outlineLevel="3" x14ac:dyDescent="0.2">
      <c r="A940" s="217"/>
      <c r="B940" s="218"/>
      <c r="C940" s="253" t="s">
        <v>1031</v>
      </c>
      <c r="D940" s="221"/>
      <c r="E940" s="222"/>
      <c r="F940" s="220"/>
      <c r="G940" s="220"/>
      <c r="H940" s="220"/>
      <c r="I940" s="220"/>
      <c r="J940" s="220"/>
      <c r="K940" s="220"/>
      <c r="L940" s="220"/>
      <c r="M940" s="220"/>
      <c r="N940" s="219"/>
      <c r="O940" s="219"/>
      <c r="P940" s="219"/>
      <c r="Q940" s="219"/>
      <c r="R940" s="220"/>
      <c r="S940" s="220"/>
      <c r="T940" s="220"/>
      <c r="U940" s="220"/>
      <c r="V940" s="220"/>
      <c r="W940" s="220"/>
      <c r="X940" s="220"/>
      <c r="Y940" s="220"/>
      <c r="Z940" s="210"/>
      <c r="AA940" s="210"/>
      <c r="AB940" s="210"/>
      <c r="AC940" s="210"/>
      <c r="AD940" s="210"/>
      <c r="AE940" s="210"/>
      <c r="AF940" s="210"/>
      <c r="AG940" s="210" t="s">
        <v>314</v>
      </c>
      <c r="AH940" s="210">
        <v>0</v>
      </c>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210"/>
      <c r="BE940" s="210"/>
      <c r="BF940" s="210"/>
      <c r="BG940" s="210"/>
      <c r="BH940" s="210"/>
    </row>
    <row r="941" spans="1:60" outlineLevel="3" x14ac:dyDescent="0.2">
      <c r="A941" s="217"/>
      <c r="B941" s="218"/>
      <c r="C941" s="253" t="s">
        <v>3902</v>
      </c>
      <c r="D941" s="221"/>
      <c r="E941" s="222"/>
      <c r="F941" s="220"/>
      <c r="G941" s="220"/>
      <c r="H941" s="220"/>
      <c r="I941" s="220"/>
      <c r="J941" s="220"/>
      <c r="K941" s="220"/>
      <c r="L941" s="220"/>
      <c r="M941" s="220"/>
      <c r="N941" s="219"/>
      <c r="O941" s="219"/>
      <c r="P941" s="219"/>
      <c r="Q941" s="219"/>
      <c r="R941" s="220"/>
      <c r="S941" s="220"/>
      <c r="T941" s="220"/>
      <c r="U941" s="220"/>
      <c r="V941" s="220"/>
      <c r="W941" s="220"/>
      <c r="X941" s="220"/>
      <c r="Y941" s="220"/>
      <c r="Z941" s="210"/>
      <c r="AA941" s="210"/>
      <c r="AB941" s="210"/>
      <c r="AC941" s="210"/>
      <c r="AD941" s="210"/>
      <c r="AE941" s="210"/>
      <c r="AF941" s="210"/>
      <c r="AG941" s="210" t="s">
        <v>314</v>
      </c>
      <c r="AH941" s="210">
        <v>0</v>
      </c>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row>
    <row r="942" spans="1:60" outlineLevel="3" x14ac:dyDescent="0.2">
      <c r="A942" s="217"/>
      <c r="B942" s="218"/>
      <c r="C942" s="253" t="s">
        <v>1831</v>
      </c>
      <c r="D942" s="221"/>
      <c r="E942" s="222">
        <v>7</v>
      </c>
      <c r="F942" s="220"/>
      <c r="G942" s="220"/>
      <c r="H942" s="220"/>
      <c r="I942" s="220"/>
      <c r="J942" s="220"/>
      <c r="K942" s="220"/>
      <c r="L942" s="220"/>
      <c r="M942" s="220"/>
      <c r="N942" s="219"/>
      <c r="O942" s="219"/>
      <c r="P942" s="219"/>
      <c r="Q942" s="219"/>
      <c r="R942" s="220"/>
      <c r="S942" s="220"/>
      <c r="T942" s="220"/>
      <c r="U942" s="220"/>
      <c r="V942" s="220"/>
      <c r="W942" s="220"/>
      <c r="X942" s="220"/>
      <c r="Y942" s="220"/>
      <c r="Z942" s="210"/>
      <c r="AA942" s="210"/>
      <c r="AB942" s="210"/>
      <c r="AC942" s="210"/>
      <c r="AD942" s="210"/>
      <c r="AE942" s="210"/>
      <c r="AF942" s="210"/>
      <c r="AG942" s="210" t="s">
        <v>314</v>
      </c>
      <c r="AH942" s="210">
        <v>0</v>
      </c>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row>
    <row r="943" spans="1:60" ht="22.5" outlineLevel="1" x14ac:dyDescent="0.2">
      <c r="A943" s="231">
        <v>192</v>
      </c>
      <c r="B943" s="232" t="s">
        <v>3903</v>
      </c>
      <c r="C943" s="250" t="s">
        <v>3904</v>
      </c>
      <c r="D943" s="233" t="s">
        <v>291</v>
      </c>
      <c r="E943" s="234">
        <v>2</v>
      </c>
      <c r="F943" s="235"/>
      <c r="G943" s="236">
        <f>ROUND(E943*F943,2)</f>
        <v>0</v>
      </c>
      <c r="H943" s="235"/>
      <c r="I943" s="236">
        <f>ROUND(E943*H943,2)</f>
        <v>0</v>
      </c>
      <c r="J943" s="235"/>
      <c r="K943" s="236">
        <f>ROUND(E943*J943,2)</f>
        <v>0</v>
      </c>
      <c r="L943" s="236">
        <v>21</v>
      </c>
      <c r="M943" s="236">
        <f>G943*(1+L943/100)</f>
        <v>0</v>
      </c>
      <c r="N943" s="234">
        <v>0</v>
      </c>
      <c r="O943" s="234">
        <f>ROUND(E943*N943,2)</f>
        <v>0</v>
      </c>
      <c r="P943" s="234">
        <v>0</v>
      </c>
      <c r="Q943" s="234">
        <f>ROUND(E943*P943,2)</f>
        <v>0</v>
      </c>
      <c r="R943" s="236" t="s">
        <v>1731</v>
      </c>
      <c r="S943" s="236" t="s">
        <v>293</v>
      </c>
      <c r="T943" s="237" t="s">
        <v>294</v>
      </c>
      <c r="U943" s="220">
        <v>1.5</v>
      </c>
      <c r="V943" s="220">
        <f>ROUND(E943*U943,2)</f>
        <v>3</v>
      </c>
      <c r="W943" s="220"/>
      <c r="X943" s="220" t="s">
        <v>295</v>
      </c>
      <c r="Y943" s="220" t="s">
        <v>296</v>
      </c>
      <c r="Z943" s="210"/>
      <c r="AA943" s="210"/>
      <c r="AB943" s="210"/>
      <c r="AC943" s="210"/>
      <c r="AD943" s="210"/>
      <c r="AE943" s="210"/>
      <c r="AF943" s="210"/>
      <c r="AG943" s="210" t="s">
        <v>1407</v>
      </c>
      <c r="AH943" s="210"/>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row>
    <row r="944" spans="1:60" outlineLevel="2" x14ac:dyDescent="0.2">
      <c r="A944" s="217"/>
      <c r="B944" s="218"/>
      <c r="C944" s="253" t="s">
        <v>1818</v>
      </c>
      <c r="D944" s="221"/>
      <c r="E944" s="222"/>
      <c r="F944" s="220"/>
      <c r="G944" s="220"/>
      <c r="H944" s="220"/>
      <c r="I944" s="220"/>
      <c r="J944" s="220"/>
      <c r="K944" s="220"/>
      <c r="L944" s="220"/>
      <c r="M944" s="220"/>
      <c r="N944" s="219"/>
      <c r="O944" s="219"/>
      <c r="P944" s="219"/>
      <c r="Q944" s="219"/>
      <c r="R944" s="220"/>
      <c r="S944" s="220"/>
      <c r="T944" s="220"/>
      <c r="U944" s="220"/>
      <c r="V944" s="220"/>
      <c r="W944" s="220"/>
      <c r="X944" s="220"/>
      <c r="Y944" s="220"/>
      <c r="Z944" s="210"/>
      <c r="AA944" s="210"/>
      <c r="AB944" s="210"/>
      <c r="AC944" s="210"/>
      <c r="AD944" s="210"/>
      <c r="AE944" s="210"/>
      <c r="AF944" s="210"/>
      <c r="AG944" s="210" t="s">
        <v>314</v>
      </c>
      <c r="AH944" s="210">
        <v>0</v>
      </c>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row>
    <row r="945" spans="1:60" outlineLevel="3" x14ac:dyDescent="0.2">
      <c r="A945" s="217"/>
      <c r="B945" s="218"/>
      <c r="C945" s="253" t="s">
        <v>3905</v>
      </c>
      <c r="D945" s="221"/>
      <c r="E945" s="222"/>
      <c r="F945" s="220"/>
      <c r="G945" s="220"/>
      <c r="H945" s="220"/>
      <c r="I945" s="220"/>
      <c r="J945" s="220"/>
      <c r="K945" s="220"/>
      <c r="L945" s="220"/>
      <c r="M945" s="220"/>
      <c r="N945" s="219"/>
      <c r="O945" s="219"/>
      <c r="P945" s="219"/>
      <c r="Q945" s="219"/>
      <c r="R945" s="220"/>
      <c r="S945" s="220"/>
      <c r="T945" s="220"/>
      <c r="U945" s="220"/>
      <c r="V945" s="220"/>
      <c r="W945" s="220"/>
      <c r="X945" s="220"/>
      <c r="Y945" s="220"/>
      <c r="Z945" s="210"/>
      <c r="AA945" s="210"/>
      <c r="AB945" s="210"/>
      <c r="AC945" s="210"/>
      <c r="AD945" s="210"/>
      <c r="AE945" s="210"/>
      <c r="AF945" s="210"/>
      <c r="AG945" s="210" t="s">
        <v>314</v>
      </c>
      <c r="AH945" s="210">
        <v>0</v>
      </c>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row>
    <row r="946" spans="1:60" outlineLevel="3" x14ac:dyDescent="0.2">
      <c r="A946" s="217"/>
      <c r="B946" s="218"/>
      <c r="C946" s="253" t="s">
        <v>159</v>
      </c>
      <c r="D946" s="221"/>
      <c r="E946" s="222">
        <v>2</v>
      </c>
      <c r="F946" s="220"/>
      <c r="G946" s="220"/>
      <c r="H946" s="220"/>
      <c r="I946" s="220"/>
      <c r="J946" s="220"/>
      <c r="K946" s="220"/>
      <c r="L946" s="220"/>
      <c r="M946" s="220"/>
      <c r="N946" s="219"/>
      <c r="O946" s="219"/>
      <c r="P946" s="219"/>
      <c r="Q946" s="219"/>
      <c r="R946" s="220"/>
      <c r="S946" s="220"/>
      <c r="T946" s="220"/>
      <c r="U946" s="220"/>
      <c r="V946" s="220"/>
      <c r="W946" s="220"/>
      <c r="X946" s="220"/>
      <c r="Y946" s="220"/>
      <c r="Z946" s="210"/>
      <c r="AA946" s="210"/>
      <c r="AB946" s="210"/>
      <c r="AC946" s="210"/>
      <c r="AD946" s="210"/>
      <c r="AE946" s="210"/>
      <c r="AF946" s="210"/>
      <c r="AG946" s="210" t="s">
        <v>314</v>
      </c>
      <c r="AH946" s="210">
        <v>0</v>
      </c>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row>
    <row r="947" spans="1:60" outlineLevel="1" x14ac:dyDescent="0.2">
      <c r="A947" s="241">
        <v>193</v>
      </c>
      <c r="B947" s="242" t="s">
        <v>1760</v>
      </c>
      <c r="C947" s="254" t="s">
        <v>1761</v>
      </c>
      <c r="D947" s="243" t="s">
        <v>291</v>
      </c>
      <c r="E947" s="244">
        <v>9</v>
      </c>
      <c r="F947" s="245"/>
      <c r="G947" s="246">
        <f>ROUND(E947*F947,2)</f>
        <v>0</v>
      </c>
      <c r="H947" s="245"/>
      <c r="I947" s="246">
        <f>ROUND(E947*H947,2)</f>
        <v>0</v>
      </c>
      <c r="J947" s="245"/>
      <c r="K947" s="246">
        <f>ROUND(E947*J947,2)</f>
        <v>0</v>
      </c>
      <c r="L947" s="246">
        <v>21</v>
      </c>
      <c r="M947" s="246">
        <f>G947*(1+L947/100)</f>
        <v>0</v>
      </c>
      <c r="N947" s="244">
        <v>0</v>
      </c>
      <c r="O947" s="244">
        <f>ROUND(E947*N947,2)</f>
        <v>0</v>
      </c>
      <c r="P947" s="244">
        <v>0</v>
      </c>
      <c r="Q947" s="244">
        <f>ROUND(E947*P947,2)</f>
        <v>0</v>
      </c>
      <c r="R947" s="246" t="s">
        <v>1731</v>
      </c>
      <c r="S947" s="246" t="s">
        <v>293</v>
      </c>
      <c r="T947" s="247" t="s">
        <v>294</v>
      </c>
      <c r="U947" s="220">
        <v>0.77500000000000002</v>
      </c>
      <c r="V947" s="220">
        <f>ROUND(E947*U947,2)</f>
        <v>6.98</v>
      </c>
      <c r="W947" s="220"/>
      <c r="X947" s="220" t="s">
        <v>295</v>
      </c>
      <c r="Y947" s="220" t="s">
        <v>296</v>
      </c>
      <c r="Z947" s="210"/>
      <c r="AA947" s="210"/>
      <c r="AB947" s="210"/>
      <c r="AC947" s="210"/>
      <c r="AD947" s="210"/>
      <c r="AE947" s="210"/>
      <c r="AF947" s="210"/>
      <c r="AG947" s="210" t="s">
        <v>1407</v>
      </c>
      <c r="AH947" s="210"/>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row>
    <row r="948" spans="1:60" ht="22.5" outlineLevel="1" x14ac:dyDescent="0.2">
      <c r="A948" s="231">
        <v>194</v>
      </c>
      <c r="B948" s="232" t="s">
        <v>1769</v>
      </c>
      <c r="C948" s="250" t="s">
        <v>1770</v>
      </c>
      <c r="D948" s="233" t="s">
        <v>291</v>
      </c>
      <c r="E948" s="234">
        <v>4</v>
      </c>
      <c r="F948" s="235"/>
      <c r="G948" s="236">
        <f>ROUND(E948*F948,2)</f>
        <v>0</v>
      </c>
      <c r="H948" s="235"/>
      <c r="I948" s="236">
        <f>ROUND(E948*H948,2)</f>
        <v>0</v>
      </c>
      <c r="J948" s="235"/>
      <c r="K948" s="236">
        <f>ROUND(E948*J948,2)</f>
        <v>0</v>
      </c>
      <c r="L948" s="236">
        <v>21</v>
      </c>
      <c r="M948" s="236">
        <f>G948*(1+L948/100)</f>
        <v>0</v>
      </c>
      <c r="N948" s="234">
        <v>2.0000000000000002E-5</v>
      </c>
      <c r="O948" s="234">
        <f>ROUND(E948*N948,2)</f>
        <v>0</v>
      </c>
      <c r="P948" s="234">
        <v>0</v>
      </c>
      <c r="Q948" s="234">
        <f>ROUND(E948*P948,2)</f>
        <v>0</v>
      </c>
      <c r="R948" s="236" t="s">
        <v>1731</v>
      </c>
      <c r="S948" s="236" t="s">
        <v>293</v>
      </c>
      <c r="T948" s="237" t="s">
        <v>294</v>
      </c>
      <c r="U948" s="220">
        <v>0.61085999999999996</v>
      </c>
      <c r="V948" s="220">
        <f>ROUND(E948*U948,2)</f>
        <v>2.44</v>
      </c>
      <c r="W948" s="220"/>
      <c r="X948" s="220" t="s">
        <v>295</v>
      </c>
      <c r="Y948" s="220" t="s">
        <v>296</v>
      </c>
      <c r="Z948" s="210"/>
      <c r="AA948" s="210"/>
      <c r="AB948" s="210"/>
      <c r="AC948" s="210"/>
      <c r="AD948" s="210"/>
      <c r="AE948" s="210"/>
      <c r="AF948" s="210"/>
      <c r="AG948" s="210" t="s">
        <v>1407</v>
      </c>
      <c r="AH948" s="210"/>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row>
    <row r="949" spans="1:60" outlineLevel="2" x14ac:dyDescent="0.2">
      <c r="A949" s="217"/>
      <c r="B949" s="218"/>
      <c r="C949" s="253" t="s">
        <v>1768</v>
      </c>
      <c r="D949" s="221"/>
      <c r="E949" s="222"/>
      <c r="F949" s="220"/>
      <c r="G949" s="220"/>
      <c r="H949" s="220"/>
      <c r="I949" s="220"/>
      <c r="J949" s="220"/>
      <c r="K949" s="220"/>
      <c r="L949" s="220"/>
      <c r="M949" s="220"/>
      <c r="N949" s="219"/>
      <c r="O949" s="219"/>
      <c r="P949" s="219"/>
      <c r="Q949" s="219"/>
      <c r="R949" s="220"/>
      <c r="S949" s="220"/>
      <c r="T949" s="220"/>
      <c r="U949" s="220"/>
      <c r="V949" s="220"/>
      <c r="W949" s="220"/>
      <c r="X949" s="220"/>
      <c r="Y949" s="220"/>
      <c r="Z949" s="210"/>
      <c r="AA949" s="210"/>
      <c r="AB949" s="210"/>
      <c r="AC949" s="210"/>
      <c r="AD949" s="210"/>
      <c r="AE949" s="210"/>
      <c r="AF949" s="210"/>
      <c r="AG949" s="210" t="s">
        <v>314</v>
      </c>
      <c r="AH949" s="210">
        <v>0</v>
      </c>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row>
    <row r="950" spans="1:60" outlineLevel="3" x14ac:dyDescent="0.2">
      <c r="A950" s="217"/>
      <c r="B950" s="218"/>
      <c r="C950" s="253" t="s">
        <v>3906</v>
      </c>
      <c r="D950" s="221"/>
      <c r="E950" s="222"/>
      <c r="F950" s="220"/>
      <c r="G950" s="220"/>
      <c r="H950" s="220"/>
      <c r="I950" s="220"/>
      <c r="J950" s="220"/>
      <c r="K950" s="220"/>
      <c r="L950" s="220"/>
      <c r="M950" s="220"/>
      <c r="N950" s="219"/>
      <c r="O950" s="219"/>
      <c r="P950" s="219"/>
      <c r="Q950" s="219"/>
      <c r="R950" s="220"/>
      <c r="S950" s="220"/>
      <c r="T950" s="220"/>
      <c r="U950" s="220"/>
      <c r="V950" s="220"/>
      <c r="W950" s="220"/>
      <c r="X950" s="220"/>
      <c r="Y950" s="220"/>
      <c r="Z950" s="210"/>
      <c r="AA950" s="210"/>
      <c r="AB950" s="210"/>
      <c r="AC950" s="210"/>
      <c r="AD950" s="210"/>
      <c r="AE950" s="210"/>
      <c r="AF950" s="210"/>
      <c r="AG950" s="210" t="s">
        <v>314</v>
      </c>
      <c r="AH950" s="210">
        <v>0</v>
      </c>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row>
    <row r="951" spans="1:60" outlineLevel="3" x14ac:dyDescent="0.2">
      <c r="A951" s="217"/>
      <c r="B951" s="218"/>
      <c r="C951" s="253" t="s">
        <v>163</v>
      </c>
      <c r="D951" s="221"/>
      <c r="E951" s="222">
        <v>4</v>
      </c>
      <c r="F951" s="220"/>
      <c r="G951" s="220"/>
      <c r="H951" s="220"/>
      <c r="I951" s="220"/>
      <c r="J951" s="220"/>
      <c r="K951" s="220"/>
      <c r="L951" s="220"/>
      <c r="M951" s="220"/>
      <c r="N951" s="219"/>
      <c r="O951" s="219"/>
      <c r="P951" s="219"/>
      <c r="Q951" s="219"/>
      <c r="R951" s="220"/>
      <c r="S951" s="220"/>
      <c r="T951" s="220"/>
      <c r="U951" s="220"/>
      <c r="V951" s="220"/>
      <c r="W951" s="220"/>
      <c r="X951" s="220"/>
      <c r="Y951" s="220"/>
      <c r="Z951" s="210"/>
      <c r="AA951" s="210"/>
      <c r="AB951" s="210"/>
      <c r="AC951" s="210"/>
      <c r="AD951" s="210"/>
      <c r="AE951" s="210"/>
      <c r="AF951" s="210"/>
      <c r="AG951" s="210" t="s">
        <v>314</v>
      </c>
      <c r="AH951" s="210">
        <v>0</v>
      </c>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row>
    <row r="952" spans="1:60" ht="22.5" outlineLevel="1" x14ac:dyDescent="0.2">
      <c r="A952" s="231">
        <v>195</v>
      </c>
      <c r="B952" s="232" t="s">
        <v>1772</v>
      </c>
      <c r="C952" s="250" t="s">
        <v>1773</v>
      </c>
      <c r="D952" s="233" t="s">
        <v>291</v>
      </c>
      <c r="E952" s="234">
        <v>3</v>
      </c>
      <c r="F952" s="235"/>
      <c r="G952" s="236">
        <f>ROUND(E952*F952,2)</f>
        <v>0</v>
      </c>
      <c r="H952" s="235"/>
      <c r="I952" s="236">
        <f>ROUND(E952*H952,2)</f>
        <v>0</v>
      </c>
      <c r="J952" s="235"/>
      <c r="K952" s="236">
        <f>ROUND(E952*J952,2)</f>
        <v>0</v>
      </c>
      <c r="L952" s="236">
        <v>21</v>
      </c>
      <c r="M952" s="236">
        <f>G952*(1+L952/100)</f>
        <v>0</v>
      </c>
      <c r="N952" s="234">
        <v>3.0000000000000001E-5</v>
      </c>
      <c r="O952" s="234">
        <f>ROUND(E952*N952,2)</f>
        <v>0</v>
      </c>
      <c r="P952" s="234">
        <v>0</v>
      </c>
      <c r="Q952" s="234">
        <f>ROUND(E952*P952,2)</f>
        <v>0</v>
      </c>
      <c r="R952" s="236" t="s">
        <v>1731</v>
      </c>
      <c r="S952" s="236" t="s">
        <v>293</v>
      </c>
      <c r="T952" s="237" t="s">
        <v>294</v>
      </c>
      <c r="U952" s="220">
        <v>1.13934</v>
      </c>
      <c r="V952" s="220">
        <f>ROUND(E952*U952,2)</f>
        <v>3.42</v>
      </c>
      <c r="W952" s="220"/>
      <c r="X952" s="220" t="s">
        <v>295</v>
      </c>
      <c r="Y952" s="220" t="s">
        <v>296</v>
      </c>
      <c r="Z952" s="210"/>
      <c r="AA952" s="210"/>
      <c r="AB952" s="210"/>
      <c r="AC952" s="210"/>
      <c r="AD952" s="210"/>
      <c r="AE952" s="210"/>
      <c r="AF952" s="210"/>
      <c r="AG952" s="210" t="s">
        <v>1407</v>
      </c>
      <c r="AH952" s="210"/>
      <c r="AI952" s="210"/>
      <c r="AJ952" s="210"/>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row>
    <row r="953" spans="1:60" outlineLevel="2" x14ac:dyDescent="0.2">
      <c r="A953" s="217"/>
      <c r="B953" s="218"/>
      <c r="C953" s="253" t="s">
        <v>3907</v>
      </c>
      <c r="D953" s="221"/>
      <c r="E953" s="222"/>
      <c r="F953" s="220"/>
      <c r="G953" s="220"/>
      <c r="H953" s="220"/>
      <c r="I953" s="220"/>
      <c r="J953" s="220"/>
      <c r="K953" s="220"/>
      <c r="L953" s="220"/>
      <c r="M953" s="220"/>
      <c r="N953" s="219"/>
      <c r="O953" s="219"/>
      <c r="P953" s="219"/>
      <c r="Q953" s="219"/>
      <c r="R953" s="220"/>
      <c r="S953" s="220"/>
      <c r="T953" s="220"/>
      <c r="U953" s="220"/>
      <c r="V953" s="220"/>
      <c r="W953" s="220"/>
      <c r="X953" s="220"/>
      <c r="Y953" s="220"/>
      <c r="Z953" s="210"/>
      <c r="AA953" s="210"/>
      <c r="AB953" s="210"/>
      <c r="AC953" s="210"/>
      <c r="AD953" s="210"/>
      <c r="AE953" s="210"/>
      <c r="AF953" s="210"/>
      <c r="AG953" s="210" t="s">
        <v>314</v>
      </c>
      <c r="AH953" s="210">
        <v>0</v>
      </c>
      <c r="AI953" s="210"/>
      <c r="AJ953" s="210"/>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row>
    <row r="954" spans="1:60" outlineLevel="3" x14ac:dyDescent="0.2">
      <c r="A954" s="217"/>
      <c r="B954" s="218"/>
      <c r="C954" s="253" t="s">
        <v>1764</v>
      </c>
      <c r="D954" s="221"/>
      <c r="E954" s="222"/>
      <c r="F954" s="220"/>
      <c r="G954" s="220"/>
      <c r="H954" s="220"/>
      <c r="I954" s="220"/>
      <c r="J954" s="220"/>
      <c r="K954" s="220"/>
      <c r="L954" s="220"/>
      <c r="M954" s="220"/>
      <c r="N954" s="219"/>
      <c r="O954" s="219"/>
      <c r="P954" s="219"/>
      <c r="Q954" s="219"/>
      <c r="R954" s="220"/>
      <c r="S954" s="220"/>
      <c r="T954" s="220"/>
      <c r="U954" s="220"/>
      <c r="V954" s="220"/>
      <c r="W954" s="220"/>
      <c r="X954" s="220"/>
      <c r="Y954" s="220"/>
      <c r="Z954" s="210"/>
      <c r="AA954" s="210"/>
      <c r="AB954" s="210"/>
      <c r="AC954" s="210"/>
      <c r="AD954" s="210"/>
      <c r="AE954" s="210"/>
      <c r="AF954" s="210"/>
      <c r="AG954" s="210" t="s">
        <v>314</v>
      </c>
      <c r="AH954" s="210">
        <v>0</v>
      </c>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c r="BG954" s="210"/>
      <c r="BH954" s="210"/>
    </row>
    <row r="955" spans="1:60" outlineLevel="3" x14ac:dyDescent="0.2">
      <c r="A955" s="217"/>
      <c r="B955" s="218"/>
      <c r="C955" s="253" t="s">
        <v>161</v>
      </c>
      <c r="D955" s="221"/>
      <c r="E955" s="222">
        <v>3</v>
      </c>
      <c r="F955" s="220"/>
      <c r="G955" s="220"/>
      <c r="H955" s="220"/>
      <c r="I955" s="220"/>
      <c r="J955" s="220"/>
      <c r="K955" s="220"/>
      <c r="L955" s="220"/>
      <c r="M955" s="220"/>
      <c r="N955" s="219"/>
      <c r="O955" s="219"/>
      <c r="P955" s="219"/>
      <c r="Q955" s="219"/>
      <c r="R955" s="220"/>
      <c r="S955" s="220"/>
      <c r="T955" s="220"/>
      <c r="U955" s="220"/>
      <c r="V955" s="220"/>
      <c r="W955" s="220"/>
      <c r="X955" s="220"/>
      <c r="Y955" s="220"/>
      <c r="Z955" s="210"/>
      <c r="AA955" s="210"/>
      <c r="AB955" s="210"/>
      <c r="AC955" s="210"/>
      <c r="AD955" s="210"/>
      <c r="AE955" s="210"/>
      <c r="AF955" s="210"/>
      <c r="AG955" s="210" t="s">
        <v>314</v>
      </c>
      <c r="AH955" s="210">
        <v>0</v>
      </c>
      <c r="AI955" s="210"/>
      <c r="AJ955" s="210"/>
      <c r="AK955" s="210"/>
      <c r="AL955" s="210"/>
      <c r="AM955" s="210"/>
      <c r="AN955" s="210"/>
      <c r="AO955" s="210"/>
      <c r="AP955" s="210"/>
      <c r="AQ955" s="210"/>
      <c r="AR955" s="210"/>
      <c r="AS955" s="210"/>
      <c r="AT955" s="210"/>
      <c r="AU955" s="210"/>
      <c r="AV955" s="210"/>
      <c r="AW955" s="210"/>
      <c r="AX955" s="210"/>
      <c r="AY955" s="210"/>
      <c r="AZ955" s="210"/>
      <c r="BA955" s="210"/>
      <c r="BB955" s="210"/>
      <c r="BC955" s="210"/>
      <c r="BD955" s="210"/>
      <c r="BE955" s="210"/>
      <c r="BF955" s="210"/>
      <c r="BG955" s="210"/>
      <c r="BH955" s="210"/>
    </row>
    <row r="956" spans="1:60" ht="22.5" outlineLevel="1" x14ac:dyDescent="0.2">
      <c r="A956" s="231">
        <v>196</v>
      </c>
      <c r="B956" s="232" t="s">
        <v>3908</v>
      </c>
      <c r="C956" s="250" t="s">
        <v>3909</v>
      </c>
      <c r="D956" s="233" t="s">
        <v>291</v>
      </c>
      <c r="E956" s="234">
        <v>3</v>
      </c>
      <c r="F956" s="235"/>
      <c r="G956" s="236">
        <f>ROUND(E956*F956,2)</f>
        <v>0</v>
      </c>
      <c r="H956" s="235"/>
      <c r="I956" s="236">
        <f>ROUND(E956*H956,2)</f>
        <v>0</v>
      </c>
      <c r="J956" s="235"/>
      <c r="K956" s="236">
        <f>ROUND(E956*J956,2)</f>
        <v>0</v>
      </c>
      <c r="L956" s="236">
        <v>21</v>
      </c>
      <c r="M956" s="236">
        <f>G956*(1+L956/100)</f>
        <v>0</v>
      </c>
      <c r="N956" s="234">
        <v>3.0000000000000001E-5</v>
      </c>
      <c r="O956" s="234">
        <f>ROUND(E956*N956,2)</f>
        <v>0</v>
      </c>
      <c r="P956" s="234">
        <v>0</v>
      </c>
      <c r="Q956" s="234">
        <f>ROUND(E956*P956,2)</f>
        <v>0</v>
      </c>
      <c r="R956" s="236" t="s">
        <v>1731</v>
      </c>
      <c r="S956" s="236" t="s">
        <v>293</v>
      </c>
      <c r="T956" s="237" t="s">
        <v>294</v>
      </c>
      <c r="U956" s="220">
        <v>1.2335</v>
      </c>
      <c r="V956" s="220">
        <f>ROUND(E956*U956,2)</f>
        <v>3.7</v>
      </c>
      <c r="W956" s="220"/>
      <c r="X956" s="220" t="s">
        <v>295</v>
      </c>
      <c r="Y956" s="220" t="s">
        <v>296</v>
      </c>
      <c r="Z956" s="210"/>
      <c r="AA956" s="210"/>
      <c r="AB956" s="210"/>
      <c r="AC956" s="210"/>
      <c r="AD956" s="210"/>
      <c r="AE956" s="210"/>
      <c r="AF956" s="210"/>
      <c r="AG956" s="210" t="s">
        <v>1407</v>
      </c>
      <c r="AH956" s="210"/>
      <c r="AI956" s="210"/>
      <c r="AJ956" s="210"/>
      <c r="AK956" s="210"/>
      <c r="AL956" s="210"/>
      <c r="AM956" s="210"/>
      <c r="AN956" s="210"/>
      <c r="AO956" s="210"/>
      <c r="AP956" s="210"/>
      <c r="AQ956" s="210"/>
      <c r="AR956" s="210"/>
      <c r="AS956" s="210"/>
      <c r="AT956" s="210"/>
      <c r="AU956" s="210"/>
      <c r="AV956" s="210"/>
      <c r="AW956" s="210"/>
      <c r="AX956" s="210"/>
      <c r="AY956" s="210"/>
      <c r="AZ956" s="210"/>
      <c r="BA956" s="210"/>
      <c r="BB956" s="210"/>
      <c r="BC956" s="210"/>
      <c r="BD956" s="210"/>
      <c r="BE956" s="210"/>
      <c r="BF956" s="210"/>
      <c r="BG956" s="210"/>
      <c r="BH956" s="210"/>
    </row>
    <row r="957" spans="1:60" outlineLevel="2" x14ac:dyDescent="0.2">
      <c r="A957" s="217"/>
      <c r="B957" s="218"/>
      <c r="C957" s="253" t="s">
        <v>3910</v>
      </c>
      <c r="D957" s="221"/>
      <c r="E957" s="222"/>
      <c r="F957" s="220"/>
      <c r="G957" s="220"/>
      <c r="H957" s="220"/>
      <c r="I957" s="220"/>
      <c r="J957" s="220"/>
      <c r="K957" s="220"/>
      <c r="L957" s="220"/>
      <c r="M957" s="220"/>
      <c r="N957" s="219"/>
      <c r="O957" s="219"/>
      <c r="P957" s="219"/>
      <c r="Q957" s="219"/>
      <c r="R957" s="220"/>
      <c r="S957" s="220"/>
      <c r="T957" s="220"/>
      <c r="U957" s="220"/>
      <c r="V957" s="220"/>
      <c r="W957" s="220"/>
      <c r="X957" s="220"/>
      <c r="Y957" s="220"/>
      <c r="Z957" s="210"/>
      <c r="AA957" s="210"/>
      <c r="AB957" s="210"/>
      <c r="AC957" s="210"/>
      <c r="AD957" s="210"/>
      <c r="AE957" s="210"/>
      <c r="AF957" s="210"/>
      <c r="AG957" s="210" t="s">
        <v>314</v>
      </c>
      <c r="AH957" s="210">
        <v>0</v>
      </c>
      <c r="AI957" s="210"/>
      <c r="AJ957" s="210"/>
      <c r="AK957" s="210"/>
      <c r="AL957" s="210"/>
      <c r="AM957" s="210"/>
      <c r="AN957" s="210"/>
      <c r="AO957" s="210"/>
      <c r="AP957" s="210"/>
      <c r="AQ957" s="210"/>
      <c r="AR957" s="210"/>
      <c r="AS957" s="210"/>
      <c r="AT957" s="210"/>
      <c r="AU957" s="210"/>
      <c r="AV957" s="210"/>
      <c r="AW957" s="210"/>
      <c r="AX957" s="210"/>
      <c r="AY957" s="210"/>
      <c r="AZ957" s="210"/>
      <c r="BA957" s="210"/>
      <c r="BB957" s="210"/>
      <c r="BC957" s="210"/>
      <c r="BD957" s="210"/>
      <c r="BE957" s="210"/>
      <c r="BF957" s="210"/>
      <c r="BG957" s="210"/>
      <c r="BH957" s="210"/>
    </row>
    <row r="958" spans="1:60" outlineLevel="3" x14ac:dyDescent="0.2">
      <c r="A958" s="217"/>
      <c r="B958" s="218"/>
      <c r="C958" s="253" t="s">
        <v>1765</v>
      </c>
      <c r="D958" s="221"/>
      <c r="E958" s="222"/>
      <c r="F958" s="220"/>
      <c r="G958" s="220"/>
      <c r="H958" s="220"/>
      <c r="I958" s="220"/>
      <c r="J958" s="220"/>
      <c r="K958" s="220"/>
      <c r="L958" s="220"/>
      <c r="M958" s="220"/>
      <c r="N958" s="219"/>
      <c r="O958" s="219"/>
      <c r="P958" s="219"/>
      <c r="Q958" s="219"/>
      <c r="R958" s="220"/>
      <c r="S958" s="220"/>
      <c r="T958" s="220"/>
      <c r="U958" s="220"/>
      <c r="V958" s="220"/>
      <c r="W958" s="220"/>
      <c r="X958" s="220"/>
      <c r="Y958" s="220"/>
      <c r="Z958" s="210"/>
      <c r="AA958" s="210"/>
      <c r="AB958" s="210"/>
      <c r="AC958" s="210"/>
      <c r="AD958" s="210"/>
      <c r="AE958" s="210"/>
      <c r="AF958" s="210"/>
      <c r="AG958" s="210" t="s">
        <v>314</v>
      </c>
      <c r="AH958" s="210">
        <v>0</v>
      </c>
      <c r="AI958" s="210"/>
      <c r="AJ958" s="210"/>
      <c r="AK958" s="210"/>
      <c r="AL958" s="210"/>
      <c r="AM958" s="210"/>
      <c r="AN958" s="210"/>
      <c r="AO958" s="210"/>
      <c r="AP958" s="210"/>
      <c r="AQ958" s="210"/>
      <c r="AR958" s="210"/>
      <c r="AS958" s="210"/>
      <c r="AT958" s="210"/>
      <c r="AU958" s="210"/>
      <c r="AV958" s="210"/>
      <c r="AW958" s="210"/>
      <c r="AX958" s="210"/>
      <c r="AY958" s="210"/>
      <c r="AZ958" s="210"/>
      <c r="BA958" s="210"/>
      <c r="BB958" s="210"/>
      <c r="BC958" s="210"/>
      <c r="BD958" s="210"/>
      <c r="BE958" s="210"/>
      <c r="BF958" s="210"/>
      <c r="BG958" s="210"/>
      <c r="BH958" s="210"/>
    </row>
    <row r="959" spans="1:60" outlineLevel="3" x14ac:dyDescent="0.2">
      <c r="A959" s="217"/>
      <c r="B959" s="218"/>
      <c r="C959" s="253" t="s">
        <v>161</v>
      </c>
      <c r="D959" s="221"/>
      <c r="E959" s="222">
        <v>3</v>
      </c>
      <c r="F959" s="220"/>
      <c r="G959" s="220"/>
      <c r="H959" s="220"/>
      <c r="I959" s="220"/>
      <c r="J959" s="220"/>
      <c r="K959" s="220"/>
      <c r="L959" s="220"/>
      <c r="M959" s="220"/>
      <c r="N959" s="219"/>
      <c r="O959" s="219"/>
      <c r="P959" s="219"/>
      <c r="Q959" s="219"/>
      <c r="R959" s="220"/>
      <c r="S959" s="220"/>
      <c r="T959" s="220"/>
      <c r="U959" s="220"/>
      <c r="V959" s="220"/>
      <c r="W959" s="220"/>
      <c r="X959" s="220"/>
      <c r="Y959" s="220"/>
      <c r="Z959" s="210"/>
      <c r="AA959" s="210"/>
      <c r="AB959" s="210"/>
      <c r="AC959" s="210"/>
      <c r="AD959" s="210"/>
      <c r="AE959" s="210"/>
      <c r="AF959" s="210"/>
      <c r="AG959" s="210" t="s">
        <v>314</v>
      </c>
      <c r="AH959" s="210">
        <v>0</v>
      </c>
      <c r="AI959" s="210"/>
      <c r="AJ959" s="210"/>
      <c r="AK959" s="210"/>
      <c r="AL959" s="210"/>
      <c r="AM959" s="210"/>
      <c r="AN959" s="210"/>
      <c r="AO959" s="210"/>
      <c r="AP959" s="210"/>
      <c r="AQ959" s="210"/>
      <c r="AR959" s="210"/>
      <c r="AS959" s="210"/>
      <c r="AT959" s="210"/>
      <c r="AU959" s="210"/>
      <c r="AV959" s="210"/>
      <c r="AW959" s="210"/>
      <c r="AX959" s="210"/>
      <c r="AY959" s="210"/>
      <c r="AZ959" s="210"/>
      <c r="BA959" s="210"/>
      <c r="BB959" s="210"/>
      <c r="BC959" s="210"/>
      <c r="BD959" s="210"/>
      <c r="BE959" s="210"/>
      <c r="BF959" s="210"/>
      <c r="BG959" s="210"/>
      <c r="BH959" s="210"/>
    </row>
    <row r="960" spans="1:60" outlineLevel="1" x14ac:dyDescent="0.2">
      <c r="A960" s="241">
        <v>197</v>
      </c>
      <c r="B960" s="242" t="s">
        <v>3911</v>
      </c>
      <c r="C960" s="254" t="s">
        <v>3912</v>
      </c>
      <c r="D960" s="243" t="s">
        <v>291</v>
      </c>
      <c r="E960" s="244">
        <v>7</v>
      </c>
      <c r="F960" s="245"/>
      <c r="G960" s="246">
        <f>ROUND(E960*F960,2)</f>
        <v>0</v>
      </c>
      <c r="H960" s="245"/>
      <c r="I960" s="246">
        <f>ROUND(E960*H960,2)</f>
        <v>0</v>
      </c>
      <c r="J960" s="245"/>
      <c r="K960" s="246">
        <f>ROUND(E960*J960,2)</f>
        <v>0</v>
      </c>
      <c r="L960" s="246">
        <v>21</v>
      </c>
      <c r="M960" s="246">
        <f>G960*(1+L960/100)</f>
        <v>0</v>
      </c>
      <c r="N960" s="244">
        <v>1.0000000000000001E-5</v>
      </c>
      <c r="O960" s="244">
        <f>ROUND(E960*N960,2)</f>
        <v>0</v>
      </c>
      <c r="P960" s="244">
        <v>0</v>
      </c>
      <c r="Q960" s="244">
        <f>ROUND(E960*P960,2)</f>
        <v>0</v>
      </c>
      <c r="R960" s="246" t="s">
        <v>1731</v>
      </c>
      <c r="S960" s="246" t="s">
        <v>293</v>
      </c>
      <c r="T960" s="247" t="s">
        <v>294</v>
      </c>
      <c r="U960" s="220">
        <v>0.26</v>
      </c>
      <c r="V960" s="220">
        <f>ROUND(E960*U960,2)</f>
        <v>1.82</v>
      </c>
      <c r="W960" s="220"/>
      <c r="X960" s="220" t="s">
        <v>295</v>
      </c>
      <c r="Y960" s="220" t="s">
        <v>296</v>
      </c>
      <c r="Z960" s="210"/>
      <c r="AA960" s="210"/>
      <c r="AB960" s="210"/>
      <c r="AC960" s="210"/>
      <c r="AD960" s="210"/>
      <c r="AE960" s="210"/>
      <c r="AF960" s="210"/>
      <c r="AG960" s="210" t="s">
        <v>1407</v>
      </c>
      <c r="AH960" s="210"/>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row>
    <row r="961" spans="1:60" outlineLevel="1" x14ac:dyDescent="0.2">
      <c r="A961" s="241">
        <v>198</v>
      </c>
      <c r="B961" s="242" t="s">
        <v>1776</v>
      </c>
      <c r="C961" s="254" t="s">
        <v>1777</v>
      </c>
      <c r="D961" s="243" t="s">
        <v>291</v>
      </c>
      <c r="E961" s="244">
        <v>2</v>
      </c>
      <c r="F961" s="245"/>
      <c r="G961" s="246">
        <f>ROUND(E961*F961,2)</f>
        <v>0</v>
      </c>
      <c r="H961" s="245"/>
      <c r="I961" s="246">
        <f>ROUND(E961*H961,2)</f>
        <v>0</v>
      </c>
      <c r="J961" s="245"/>
      <c r="K961" s="246">
        <f>ROUND(E961*J961,2)</f>
        <v>0</v>
      </c>
      <c r="L961" s="246">
        <v>21</v>
      </c>
      <c r="M961" s="246">
        <f>G961*(1+L961/100)</f>
        <v>0</v>
      </c>
      <c r="N961" s="244">
        <v>1.0000000000000001E-5</v>
      </c>
      <c r="O961" s="244">
        <f>ROUND(E961*N961,2)</f>
        <v>0</v>
      </c>
      <c r="P961" s="244">
        <v>0</v>
      </c>
      <c r="Q961" s="244">
        <f>ROUND(E961*P961,2)</f>
        <v>0</v>
      </c>
      <c r="R961" s="246" t="s">
        <v>1731</v>
      </c>
      <c r="S961" s="246" t="s">
        <v>293</v>
      </c>
      <c r="T961" s="247" t="s">
        <v>294</v>
      </c>
      <c r="U961" s="220">
        <v>0.28000000000000003</v>
      </c>
      <c r="V961" s="220">
        <f>ROUND(E961*U961,2)</f>
        <v>0.56000000000000005</v>
      </c>
      <c r="W961" s="220"/>
      <c r="X961" s="220" t="s">
        <v>295</v>
      </c>
      <c r="Y961" s="220" t="s">
        <v>296</v>
      </c>
      <c r="Z961" s="210"/>
      <c r="AA961" s="210"/>
      <c r="AB961" s="210"/>
      <c r="AC961" s="210"/>
      <c r="AD961" s="210"/>
      <c r="AE961" s="210"/>
      <c r="AF961" s="210"/>
      <c r="AG961" s="210" t="s">
        <v>1407</v>
      </c>
      <c r="AH961" s="210"/>
      <c r="AI961" s="210"/>
      <c r="AJ961" s="210"/>
      <c r="AK961" s="210"/>
      <c r="AL961" s="210"/>
      <c r="AM961" s="210"/>
      <c r="AN961" s="210"/>
      <c r="AO961" s="210"/>
      <c r="AP961" s="210"/>
      <c r="AQ961" s="210"/>
      <c r="AR961" s="210"/>
      <c r="AS961" s="210"/>
      <c r="AT961" s="210"/>
      <c r="AU961" s="210"/>
      <c r="AV961" s="210"/>
      <c r="AW961" s="210"/>
      <c r="AX961" s="210"/>
      <c r="AY961" s="210"/>
      <c r="AZ961" s="210"/>
      <c r="BA961" s="210"/>
      <c r="BB961" s="210"/>
      <c r="BC961" s="210"/>
      <c r="BD961" s="210"/>
      <c r="BE961" s="210"/>
      <c r="BF961" s="210"/>
      <c r="BG961" s="210"/>
      <c r="BH961" s="210"/>
    </row>
    <row r="962" spans="1:60" outlineLevel="1" x14ac:dyDescent="0.2">
      <c r="A962" s="231">
        <v>199</v>
      </c>
      <c r="B962" s="232" t="s">
        <v>1785</v>
      </c>
      <c r="C962" s="250" t="s">
        <v>1786</v>
      </c>
      <c r="D962" s="233" t="s">
        <v>291</v>
      </c>
      <c r="E962" s="234">
        <v>3</v>
      </c>
      <c r="F962" s="235"/>
      <c r="G962" s="236">
        <f>ROUND(E962*F962,2)</f>
        <v>0</v>
      </c>
      <c r="H962" s="235"/>
      <c r="I962" s="236">
        <f>ROUND(E962*H962,2)</f>
        <v>0</v>
      </c>
      <c r="J962" s="235"/>
      <c r="K962" s="236">
        <f>ROUND(E962*J962,2)</f>
        <v>0</v>
      </c>
      <c r="L962" s="236">
        <v>21</v>
      </c>
      <c r="M962" s="236">
        <f>G962*(1+L962/100)</f>
        <v>0</v>
      </c>
      <c r="N962" s="234">
        <v>0</v>
      </c>
      <c r="O962" s="234">
        <f>ROUND(E962*N962,2)</f>
        <v>0</v>
      </c>
      <c r="P962" s="234">
        <v>0</v>
      </c>
      <c r="Q962" s="234">
        <f>ROUND(E962*P962,2)</f>
        <v>0</v>
      </c>
      <c r="R962" s="236"/>
      <c r="S962" s="236" t="s">
        <v>861</v>
      </c>
      <c r="T962" s="237" t="s">
        <v>294</v>
      </c>
      <c r="U962" s="220">
        <v>0</v>
      </c>
      <c r="V962" s="220">
        <f>ROUND(E962*U962,2)</f>
        <v>0</v>
      </c>
      <c r="W962" s="220"/>
      <c r="X962" s="220" t="s">
        <v>295</v>
      </c>
      <c r="Y962" s="220" t="s">
        <v>296</v>
      </c>
      <c r="Z962" s="210"/>
      <c r="AA962" s="210"/>
      <c r="AB962" s="210"/>
      <c r="AC962" s="210"/>
      <c r="AD962" s="210"/>
      <c r="AE962" s="210"/>
      <c r="AF962" s="210"/>
      <c r="AG962" s="210" t="s">
        <v>1407</v>
      </c>
      <c r="AH962" s="210"/>
      <c r="AI962" s="210"/>
      <c r="AJ962" s="210"/>
      <c r="AK962" s="210"/>
      <c r="AL962" s="210"/>
      <c r="AM962" s="210"/>
      <c r="AN962" s="210"/>
      <c r="AO962" s="210"/>
      <c r="AP962" s="210"/>
      <c r="AQ962" s="210"/>
      <c r="AR962" s="210"/>
      <c r="AS962" s="210"/>
      <c r="AT962" s="210"/>
      <c r="AU962" s="210"/>
      <c r="AV962" s="210"/>
      <c r="AW962" s="210"/>
      <c r="AX962" s="210"/>
      <c r="AY962" s="210"/>
      <c r="AZ962" s="210"/>
      <c r="BA962" s="210"/>
      <c r="BB962" s="210"/>
      <c r="BC962" s="210"/>
      <c r="BD962" s="210"/>
      <c r="BE962" s="210"/>
      <c r="BF962" s="210"/>
      <c r="BG962" s="210"/>
      <c r="BH962" s="210"/>
    </row>
    <row r="963" spans="1:60" outlineLevel="2" x14ac:dyDescent="0.2">
      <c r="A963" s="217"/>
      <c r="B963" s="218"/>
      <c r="C963" s="253" t="s">
        <v>3899</v>
      </c>
      <c r="D963" s="221"/>
      <c r="E963" s="222"/>
      <c r="F963" s="220"/>
      <c r="G963" s="220"/>
      <c r="H963" s="220"/>
      <c r="I963" s="220"/>
      <c r="J963" s="220"/>
      <c r="K963" s="220"/>
      <c r="L963" s="220"/>
      <c r="M963" s="220"/>
      <c r="N963" s="219"/>
      <c r="O963" s="219"/>
      <c r="P963" s="219"/>
      <c r="Q963" s="219"/>
      <c r="R963" s="220"/>
      <c r="S963" s="220"/>
      <c r="T963" s="220"/>
      <c r="U963" s="220"/>
      <c r="V963" s="220"/>
      <c r="W963" s="220"/>
      <c r="X963" s="220"/>
      <c r="Y963" s="220"/>
      <c r="Z963" s="210"/>
      <c r="AA963" s="210"/>
      <c r="AB963" s="210"/>
      <c r="AC963" s="210"/>
      <c r="AD963" s="210"/>
      <c r="AE963" s="210"/>
      <c r="AF963" s="210"/>
      <c r="AG963" s="210" t="s">
        <v>314</v>
      </c>
      <c r="AH963" s="210">
        <v>0</v>
      </c>
      <c r="AI963" s="210"/>
      <c r="AJ963" s="210"/>
      <c r="AK963" s="210"/>
      <c r="AL963" s="210"/>
      <c r="AM963" s="210"/>
      <c r="AN963" s="210"/>
      <c r="AO963" s="210"/>
      <c r="AP963" s="210"/>
      <c r="AQ963" s="210"/>
      <c r="AR963" s="210"/>
      <c r="AS963" s="210"/>
      <c r="AT963" s="210"/>
      <c r="AU963" s="210"/>
      <c r="AV963" s="210"/>
      <c r="AW963" s="210"/>
      <c r="AX963" s="210"/>
      <c r="AY963" s="210"/>
      <c r="AZ963" s="210"/>
      <c r="BA963" s="210"/>
      <c r="BB963" s="210"/>
      <c r="BC963" s="210"/>
      <c r="BD963" s="210"/>
      <c r="BE963" s="210"/>
      <c r="BF963" s="210"/>
      <c r="BG963" s="210"/>
      <c r="BH963" s="210"/>
    </row>
    <row r="964" spans="1:60" outlineLevel="3" x14ac:dyDescent="0.2">
      <c r="A964" s="217"/>
      <c r="B964" s="218"/>
      <c r="C964" s="253" t="s">
        <v>3900</v>
      </c>
      <c r="D964" s="221"/>
      <c r="E964" s="222"/>
      <c r="F964" s="220"/>
      <c r="G964" s="220"/>
      <c r="H964" s="220"/>
      <c r="I964" s="220"/>
      <c r="J964" s="220"/>
      <c r="K964" s="220"/>
      <c r="L964" s="220"/>
      <c r="M964" s="220"/>
      <c r="N964" s="219"/>
      <c r="O964" s="219"/>
      <c r="P964" s="219"/>
      <c r="Q964" s="219"/>
      <c r="R964" s="220"/>
      <c r="S964" s="220"/>
      <c r="T964" s="220"/>
      <c r="U964" s="220"/>
      <c r="V964" s="220"/>
      <c r="W964" s="220"/>
      <c r="X964" s="220"/>
      <c r="Y964" s="220"/>
      <c r="Z964" s="210"/>
      <c r="AA964" s="210"/>
      <c r="AB964" s="210"/>
      <c r="AC964" s="210"/>
      <c r="AD964" s="210"/>
      <c r="AE964" s="210"/>
      <c r="AF964" s="210"/>
      <c r="AG964" s="210" t="s">
        <v>314</v>
      </c>
      <c r="AH964" s="210">
        <v>0</v>
      </c>
      <c r="AI964" s="210"/>
      <c r="AJ964" s="210"/>
      <c r="AK964" s="210"/>
      <c r="AL964" s="210"/>
      <c r="AM964" s="210"/>
      <c r="AN964" s="210"/>
      <c r="AO964" s="210"/>
      <c r="AP964" s="210"/>
      <c r="AQ964" s="210"/>
      <c r="AR964" s="210"/>
      <c r="AS964" s="210"/>
      <c r="AT964" s="210"/>
      <c r="AU964" s="210"/>
      <c r="AV964" s="210"/>
      <c r="AW964" s="210"/>
      <c r="AX964" s="210"/>
      <c r="AY964" s="210"/>
      <c r="AZ964" s="210"/>
      <c r="BA964" s="210"/>
      <c r="BB964" s="210"/>
      <c r="BC964" s="210"/>
      <c r="BD964" s="210"/>
      <c r="BE964" s="210"/>
      <c r="BF964" s="210"/>
      <c r="BG964" s="210"/>
      <c r="BH964" s="210"/>
    </row>
    <row r="965" spans="1:60" outlineLevel="3" x14ac:dyDescent="0.2">
      <c r="A965" s="217"/>
      <c r="B965" s="218"/>
      <c r="C965" s="253" t="s">
        <v>3901</v>
      </c>
      <c r="D965" s="221"/>
      <c r="E965" s="222"/>
      <c r="F965" s="220"/>
      <c r="G965" s="220"/>
      <c r="H965" s="220"/>
      <c r="I965" s="220"/>
      <c r="J965" s="220"/>
      <c r="K965" s="220"/>
      <c r="L965" s="220"/>
      <c r="M965" s="220"/>
      <c r="N965" s="219"/>
      <c r="O965" s="219"/>
      <c r="P965" s="219"/>
      <c r="Q965" s="219"/>
      <c r="R965" s="220"/>
      <c r="S965" s="220"/>
      <c r="T965" s="220"/>
      <c r="U965" s="220"/>
      <c r="V965" s="220"/>
      <c r="W965" s="220"/>
      <c r="X965" s="220"/>
      <c r="Y965" s="220"/>
      <c r="Z965" s="210"/>
      <c r="AA965" s="210"/>
      <c r="AB965" s="210"/>
      <c r="AC965" s="210"/>
      <c r="AD965" s="210"/>
      <c r="AE965" s="210"/>
      <c r="AF965" s="210"/>
      <c r="AG965" s="210" t="s">
        <v>314</v>
      </c>
      <c r="AH965" s="210">
        <v>0</v>
      </c>
      <c r="AI965" s="210"/>
      <c r="AJ965" s="210"/>
      <c r="AK965" s="210"/>
      <c r="AL965" s="210"/>
      <c r="AM965" s="210"/>
      <c r="AN965" s="210"/>
      <c r="AO965" s="210"/>
      <c r="AP965" s="210"/>
      <c r="AQ965" s="210"/>
      <c r="AR965" s="210"/>
      <c r="AS965" s="210"/>
      <c r="AT965" s="210"/>
      <c r="AU965" s="210"/>
      <c r="AV965" s="210"/>
      <c r="AW965" s="210"/>
      <c r="AX965" s="210"/>
      <c r="AY965" s="210"/>
      <c r="AZ965" s="210"/>
      <c r="BA965" s="210"/>
      <c r="BB965" s="210"/>
      <c r="BC965" s="210"/>
      <c r="BD965" s="210"/>
      <c r="BE965" s="210"/>
      <c r="BF965" s="210"/>
      <c r="BG965" s="210"/>
      <c r="BH965" s="210"/>
    </row>
    <row r="966" spans="1:60" outlineLevel="3" x14ac:dyDescent="0.2">
      <c r="A966" s="217"/>
      <c r="B966" s="218"/>
      <c r="C966" s="253" t="s">
        <v>161</v>
      </c>
      <c r="D966" s="221"/>
      <c r="E966" s="222">
        <v>3</v>
      </c>
      <c r="F966" s="220"/>
      <c r="G966" s="220"/>
      <c r="H966" s="220"/>
      <c r="I966" s="220"/>
      <c r="J966" s="220"/>
      <c r="K966" s="220"/>
      <c r="L966" s="220"/>
      <c r="M966" s="220"/>
      <c r="N966" s="219"/>
      <c r="O966" s="219"/>
      <c r="P966" s="219"/>
      <c r="Q966" s="219"/>
      <c r="R966" s="220"/>
      <c r="S966" s="220"/>
      <c r="T966" s="220"/>
      <c r="U966" s="220"/>
      <c r="V966" s="220"/>
      <c r="W966" s="220"/>
      <c r="X966" s="220"/>
      <c r="Y966" s="220"/>
      <c r="Z966" s="210"/>
      <c r="AA966" s="210"/>
      <c r="AB966" s="210"/>
      <c r="AC966" s="210"/>
      <c r="AD966" s="210"/>
      <c r="AE966" s="210"/>
      <c r="AF966" s="210"/>
      <c r="AG966" s="210" t="s">
        <v>314</v>
      </c>
      <c r="AH966" s="210">
        <v>0</v>
      </c>
      <c r="AI966" s="210"/>
      <c r="AJ966" s="210"/>
      <c r="AK966" s="210"/>
      <c r="AL966" s="210"/>
      <c r="AM966" s="210"/>
      <c r="AN966" s="210"/>
      <c r="AO966" s="210"/>
      <c r="AP966" s="210"/>
      <c r="AQ966" s="210"/>
      <c r="AR966" s="210"/>
      <c r="AS966" s="210"/>
      <c r="AT966" s="210"/>
      <c r="AU966" s="210"/>
      <c r="AV966" s="210"/>
      <c r="AW966" s="210"/>
      <c r="AX966" s="210"/>
      <c r="AY966" s="210"/>
      <c r="AZ966" s="210"/>
      <c r="BA966" s="210"/>
      <c r="BB966" s="210"/>
      <c r="BC966" s="210"/>
      <c r="BD966" s="210"/>
      <c r="BE966" s="210"/>
      <c r="BF966" s="210"/>
      <c r="BG966" s="210"/>
      <c r="BH966" s="210"/>
    </row>
    <row r="967" spans="1:60" ht="22.5" outlineLevel="1" x14ac:dyDescent="0.2">
      <c r="A967" s="231">
        <v>200</v>
      </c>
      <c r="B967" s="232" t="s">
        <v>3913</v>
      </c>
      <c r="C967" s="250" t="s">
        <v>3914</v>
      </c>
      <c r="D967" s="233" t="s">
        <v>310</v>
      </c>
      <c r="E967" s="234">
        <v>11.01</v>
      </c>
      <c r="F967" s="235"/>
      <c r="G967" s="236">
        <f>ROUND(E967*F967,2)</f>
        <v>0</v>
      </c>
      <c r="H967" s="235"/>
      <c r="I967" s="236">
        <f>ROUND(E967*H967,2)</f>
        <v>0</v>
      </c>
      <c r="J967" s="235"/>
      <c r="K967" s="236">
        <f>ROUND(E967*J967,2)</f>
        <v>0</v>
      </c>
      <c r="L967" s="236">
        <v>21</v>
      </c>
      <c r="M967" s="236">
        <f>G967*(1+L967/100)</f>
        <v>0</v>
      </c>
      <c r="N967" s="234">
        <v>1.2330000000000001E-2</v>
      </c>
      <c r="O967" s="234">
        <f>ROUND(E967*N967,2)</f>
        <v>0.14000000000000001</v>
      </c>
      <c r="P967" s="234">
        <v>0</v>
      </c>
      <c r="Q967" s="234">
        <f>ROUND(E967*P967,2)</f>
        <v>0</v>
      </c>
      <c r="R967" s="236" t="s">
        <v>1972</v>
      </c>
      <c r="S967" s="236" t="s">
        <v>293</v>
      </c>
      <c r="T967" s="237" t="s">
        <v>294</v>
      </c>
      <c r="U967" s="220">
        <v>1.1826000000000001</v>
      </c>
      <c r="V967" s="220">
        <f>ROUND(E967*U967,2)</f>
        <v>13.02</v>
      </c>
      <c r="W967" s="220"/>
      <c r="X967" s="220" t="s">
        <v>726</v>
      </c>
      <c r="Y967" s="220" t="s">
        <v>296</v>
      </c>
      <c r="Z967" s="210"/>
      <c r="AA967" s="210"/>
      <c r="AB967" s="210"/>
      <c r="AC967" s="210"/>
      <c r="AD967" s="210"/>
      <c r="AE967" s="210"/>
      <c r="AF967" s="210"/>
      <c r="AG967" s="210" t="s">
        <v>1973</v>
      </c>
      <c r="AH967" s="210"/>
      <c r="AI967" s="210"/>
      <c r="AJ967" s="210"/>
      <c r="AK967" s="210"/>
      <c r="AL967" s="210"/>
      <c r="AM967" s="210"/>
      <c r="AN967" s="210"/>
      <c r="AO967" s="210"/>
      <c r="AP967" s="210"/>
      <c r="AQ967" s="210"/>
      <c r="AR967" s="210"/>
      <c r="AS967" s="210"/>
      <c r="AT967" s="210"/>
      <c r="AU967" s="210"/>
      <c r="AV967" s="210"/>
      <c r="AW967" s="210"/>
      <c r="AX967" s="210"/>
      <c r="AY967" s="210"/>
      <c r="AZ967" s="210"/>
      <c r="BA967" s="210"/>
      <c r="BB967" s="210"/>
      <c r="BC967" s="210"/>
      <c r="BD967" s="210"/>
      <c r="BE967" s="210"/>
      <c r="BF967" s="210"/>
      <c r="BG967" s="210"/>
      <c r="BH967" s="210"/>
    </row>
    <row r="968" spans="1:60" outlineLevel="2" x14ac:dyDescent="0.2">
      <c r="A968" s="217"/>
      <c r="B968" s="218"/>
      <c r="C968" s="253" t="s">
        <v>3915</v>
      </c>
      <c r="D968" s="221"/>
      <c r="E968" s="222"/>
      <c r="F968" s="220"/>
      <c r="G968" s="220"/>
      <c r="H968" s="220"/>
      <c r="I968" s="220"/>
      <c r="J968" s="220"/>
      <c r="K968" s="220"/>
      <c r="L968" s="220"/>
      <c r="M968" s="220"/>
      <c r="N968" s="219"/>
      <c r="O968" s="219"/>
      <c r="P968" s="219"/>
      <c r="Q968" s="219"/>
      <c r="R968" s="220"/>
      <c r="S968" s="220"/>
      <c r="T968" s="220"/>
      <c r="U968" s="220"/>
      <c r="V968" s="220"/>
      <c r="W968" s="220"/>
      <c r="X968" s="220"/>
      <c r="Y968" s="220"/>
      <c r="Z968" s="210"/>
      <c r="AA968" s="210"/>
      <c r="AB968" s="210"/>
      <c r="AC968" s="210"/>
      <c r="AD968" s="210"/>
      <c r="AE968" s="210"/>
      <c r="AF968" s="210"/>
      <c r="AG968" s="210" t="s">
        <v>314</v>
      </c>
      <c r="AH968" s="210">
        <v>0</v>
      </c>
      <c r="AI968" s="210"/>
      <c r="AJ968" s="210"/>
      <c r="AK968" s="210"/>
      <c r="AL968" s="210"/>
      <c r="AM968" s="210"/>
      <c r="AN968" s="210"/>
      <c r="AO968" s="210"/>
      <c r="AP968" s="210"/>
      <c r="AQ968" s="210"/>
      <c r="AR968" s="210"/>
      <c r="AS968" s="210"/>
      <c r="AT968" s="210"/>
      <c r="AU968" s="210"/>
      <c r="AV968" s="210"/>
      <c r="AW968" s="210"/>
      <c r="AX968" s="210"/>
      <c r="AY968" s="210"/>
      <c r="AZ968" s="210"/>
      <c r="BA968" s="210"/>
      <c r="BB968" s="210"/>
      <c r="BC968" s="210"/>
      <c r="BD968" s="210"/>
      <c r="BE968" s="210"/>
      <c r="BF968" s="210"/>
      <c r="BG968" s="210"/>
      <c r="BH968" s="210"/>
    </row>
    <row r="969" spans="1:60" outlineLevel="3" x14ac:dyDescent="0.2">
      <c r="A969" s="217"/>
      <c r="B969" s="218"/>
      <c r="C969" s="253" t="s">
        <v>3916</v>
      </c>
      <c r="D969" s="221"/>
      <c r="E969" s="222">
        <v>11.01</v>
      </c>
      <c r="F969" s="220"/>
      <c r="G969" s="220"/>
      <c r="H969" s="220"/>
      <c r="I969" s="220"/>
      <c r="J969" s="220"/>
      <c r="K969" s="220"/>
      <c r="L969" s="220"/>
      <c r="M969" s="220"/>
      <c r="N969" s="219"/>
      <c r="O969" s="219"/>
      <c r="P969" s="219"/>
      <c r="Q969" s="219"/>
      <c r="R969" s="220"/>
      <c r="S969" s="220"/>
      <c r="T969" s="220"/>
      <c r="U969" s="220"/>
      <c r="V969" s="220"/>
      <c r="W969" s="220"/>
      <c r="X969" s="220"/>
      <c r="Y969" s="220"/>
      <c r="Z969" s="210"/>
      <c r="AA969" s="210"/>
      <c r="AB969" s="210"/>
      <c r="AC969" s="210"/>
      <c r="AD969" s="210"/>
      <c r="AE969" s="210"/>
      <c r="AF969" s="210"/>
      <c r="AG969" s="210" t="s">
        <v>314</v>
      </c>
      <c r="AH969" s="210">
        <v>0</v>
      </c>
      <c r="AI969" s="210"/>
      <c r="AJ969" s="210"/>
      <c r="AK969" s="210"/>
      <c r="AL969" s="210"/>
      <c r="AM969" s="210"/>
      <c r="AN969" s="210"/>
      <c r="AO969" s="210"/>
      <c r="AP969" s="210"/>
      <c r="AQ969" s="210"/>
      <c r="AR969" s="210"/>
      <c r="AS969" s="210"/>
      <c r="AT969" s="210"/>
      <c r="AU969" s="210"/>
      <c r="AV969" s="210"/>
      <c r="AW969" s="210"/>
      <c r="AX969" s="210"/>
      <c r="AY969" s="210"/>
      <c r="AZ969" s="210"/>
      <c r="BA969" s="210"/>
      <c r="BB969" s="210"/>
      <c r="BC969" s="210"/>
      <c r="BD969" s="210"/>
      <c r="BE969" s="210"/>
      <c r="BF969" s="210"/>
      <c r="BG969" s="210"/>
      <c r="BH969" s="210"/>
    </row>
    <row r="970" spans="1:60" ht="22.5" outlineLevel="1" x14ac:dyDescent="0.2">
      <c r="A970" s="241">
        <v>201</v>
      </c>
      <c r="B970" s="242" t="s">
        <v>1799</v>
      </c>
      <c r="C970" s="254" t="s">
        <v>1800</v>
      </c>
      <c r="D970" s="243" t="s">
        <v>291</v>
      </c>
      <c r="E970" s="244">
        <v>9</v>
      </c>
      <c r="F970" s="245"/>
      <c r="G970" s="246">
        <f>ROUND(E970*F970,2)</f>
        <v>0</v>
      </c>
      <c r="H970" s="245"/>
      <c r="I970" s="246">
        <f>ROUND(E970*H970,2)</f>
        <v>0</v>
      </c>
      <c r="J970" s="245"/>
      <c r="K970" s="246">
        <f>ROUND(E970*J970,2)</f>
        <v>0</v>
      </c>
      <c r="L970" s="246">
        <v>21</v>
      </c>
      <c r="M970" s="246">
        <f>G970*(1+L970/100)</f>
        <v>0</v>
      </c>
      <c r="N970" s="244">
        <v>8.0000000000000004E-4</v>
      </c>
      <c r="O970" s="244">
        <f>ROUND(E970*N970,2)</f>
        <v>0.01</v>
      </c>
      <c r="P970" s="244">
        <v>0</v>
      </c>
      <c r="Q970" s="244">
        <f>ROUND(E970*P970,2)</f>
        <v>0</v>
      </c>
      <c r="R970" s="246" t="s">
        <v>663</v>
      </c>
      <c r="S970" s="246" t="s">
        <v>293</v>
      </c>
      <c r="T970" s="247" t="s">
        <v>294</v>
      </c>
      <c r="U970" s="220">
        <v>0</v>
      </c>
      <c r="V970" s="220">
        <f>ROUND(E970*U970,2)</f>
        <v>0</v>
      </c>
      <c r="W970" s="220"/>
      <c r="X970" s="220" t="s">
        <v>664</v>
      </c>
      <c r="Y970" s="220" t="s">
        <v>296</v>
      </c>
      <c r="Z970" s="210"/>
      <c r="AA970" s="210"/>
      <c r="AB970" s="210"/>
      <c r="AC970" s="210"/>
      <c r="AD970" s="210"/>
      <c r="AE970" s="210"/>
      <c r="AF970" s="210"/>
      <c r="AG970" s="210" t="s">
        <v>665</v>
      </c>
      <c r="AH970" s="210"/>
      <c r="AI970" s="210"/>
      <c r="AJ970" s="210"/>
      <c r="AK970" s="210"/>
      <c r="AL970" s="210"/>
      <c r="AM970" s="210"/>
      <c r="AN970" s="210"/>
      <c r="AO970" s="210"/>
      <c r="AP970" s="210"/>
      <c r="AQ970" s="210"/>
      <c r="AR970" s="210"/>
      <c r="AS970" s="210"/>
      <c r="AT970" s="210"/>
      <c r="AU970" s="210"/>
      <c r="AV970" s="210"/>
      <c r="AW970" s="210"/>
      <c r="AX970" s="210"/>
      <c r="AY970" s="210"/>
      <c r="AZ970" s="210"/>
      <c r="BA970" s="210"/>
      <c r="BB970" s="210"/>
      <c r="BC970" s="210"/>
      <c r="BD970" s="210"/>
      <c r="BE970" s="210"/>
      <c r="BF970" s="210"/>
      <c r="BG970" s="210"/>
      <c r="BH970" s="210"/>
    </row>
    <row r="971" spans="1:60" ht="22.5" outlineLevel="1" x14ac:dyDescent="0.2">
      <c r="A971" s="231">
        <v>202</v>
      </c>
      <c r="B971" s="232" t="s">
        <v>1809</v>
      </c>
      <c r="C971" s="250" t="s">
        <v>1810</v>
      </c>
      <c r="D971" s="233" t="s">
        <v>335</v>
      </c>
      <c r="E971" s="234">
        <v>22.425000000000001</v>
      </c>
      <c r="F971" s="235"/>
      <c r="G971" s="236">
        <f>ROUND(E971*F971,2)</f>
        <v>0</v>
      </c>
      <c r="H971" s="235"/>
      <c r="I971" s="236">
        <f>ROUND(E971*H971,2)</f>
        <v>0</v>
      </c>
      <c r="J971" s="235"/>
      <c r="K971" s="236">
        <f>ROUND(E971*J971,2)</f>
        <v>0</v>
      </c>
      <c r="L971" s="236">
        <v>21</v>
      </c>
      <c r="M971" s="236">
        <f>G971*(1+L971/100)</f>
        <v>0</v>
      </c>
      <c r="N971" s="234">
        <v>4.2500000000000003E-3</v>
      </c>
      <c r="O971" s="234">
        <f>ROUND(E971*N971,2)</f>
        <v>0.1</v>
      </c>
      <c r="P971" s="234">
        <v>0</v>
      </c>
      <c r="Q971" s="234">
        <f>ROUND(E971*P971,2)</f>
        <v>0</v>
      </c>
      <c r="R971" s="236" t="s">
        <v>663</v>
      </c>
      <c r="S971" s="236" t="s">
        <v>293</v>
      </c>
      <c r="T971" s="237" t="s">
        <v>294</v>
      </c>
      <c r="U971" s="220">
        <v>0</v>
      </c>
      <c r="V971" s="220">
        <f>ROUND(E971*U971,2)</f>
        <v>0</v>
      </c>
      <c r="W971" s="220"/>
      <c r="X971" s="220" t="s">
        <v>664</v>
      </c>
      <c r="Y971" s="220" t="s">
        <v>296</v>
      </c>
      <c r="Z971" s="210"/>
      <c r="AA971" s="210"/>
      <c r="AB971" s="210"/>
      <c r="AC971" s="210"/>
      <c r="AD971" s="210"/>
      <c r="AE971" s="210"/>
      <c r="AF971" s="210"/>
      <c r="AG971" s="210" t="s">
        <v>665</v>
      </c>
      <c r="AH971" s="210"/>
      <c r="AI971" s="210"/>
      <c r="AJ971" s="210"/>
      <c r="AK971" s="210"/>
      <c r="AL971" s="210"/>
      <c r="AM971" s="210"/>
      <c r="AN971" s="210"/>
      <c r="AO971" s="210"/>
      <c r="AP971" s="210"/>
      <c r="AQ971" s="210"/>
      <c r="AR971" s="210"/>
      <c r="AS971" s="210"/>
      <c r="AT971" s="210"/>
      <c r="AU971" s="210"/>
      <c r="AV971" s="210"/>
      <c r="AW971" s="210"/>
      <c r="AX971" s="210"/>
      <c r="AY971" s="210"/>
      <c r="AZ971" s="210"/>
      <c r="BA971" s="210"/>
      <c r="BB971" s="210"/>
      <c r="BC971" s="210"/>
      <c r="BD971" s="210"/>
      <c r="BE971" s="210"/>
      <c r="BF971" s="210"/>
      <c r="BG971" s="210"/>
      <c r="BH971" s="210"/>
    </row>
    <row r="972" spans="1:60" outlineLevel="2" x14ac:dyDescent="0.2">
      <c r="A972" s="217"/>
      <c r="B972" s="218"/>
      <c r="C972" s="253" t="s">
        <v>3917</v>
      </c>
      <c r="D972" s="221"/>
      <c r="E972" s="222"/>
      <c r="F972" s="220"/>
      <c r="G972" s="220"/>
      <c r="H972" s="220"/>
      <c r="I972" s="220"/>
      <c r="J972" s="220"/>
      <c r="K972" s="220"/>
      <c r="L972" s="220"/>
      <c r="M972" s="220"/>
      <c r="N972" s="219"/>
      <c r="O972" s="219"/>
      <c r="P972" s="219"/>
      <c r="Q972" s="219"/>
      <c r="R972" s="220"/>
      <c r="S972" s="220"/>
      <c r="T972" s="220"/>
      <c r="U972" s="220"/>
      <c r="V972" s="220"/>
      <c r="W972" s="220"/>
      <c r="X972" s="220"/>
      <c r="Y972" s="220"/>
      <c r="Z972" s="210"/>
      <c r="AA972" s="210"/>
      <c r="AB972" s="210"/>
      <c r="AC972" s="210"/>
      <c r="AD972" s="210"/>
      <c r="AE972" s="210"/>
      <c r="AF972" s="210"/>
      <c r="AG972" s="210" t="s">
        <v>314</v>
      </c>
      <c r="AH972" s="210">
        <v>0</v>
      </c>
      <c r="AI972" s="210"/>
      <c r="AJ972" s="210"/>
      <c r="AK972" s="210"/>
      <c r="AL972" s="210"/>
      <c r="AM972" s="210"/>
      <c r="AN972" s="210"/>
      <c r="AO972" s="210"/>
      <c r="AP972" s="210"/>
      <c r="AQ972" s="210"/>
      <c r="AR972" s="210"/>
      <c r="AS972" s="210"/>
      <c r="AT972" s="210"/>
      <c r="AU972" s="210"/>
      <c r="AV972" s="210"/>
      <c r="AW972" s="210"/>
      <c r="AX972" s="210"/>
      <c r="AY972" s="210"/>
      <c r="AZ972" s="210"/>
      <c r="BA972" s="210"/>
      <c r="BB972" s="210"/>
      <c r="BC972" s="210"/>
      <c r="BD972" s="210"/>
      <c r="BE972" s="210"/>
      <c r="BF972" s="210"/>
      <c r="BG972" s="210"/>
      <c r="BH972" s="210"/>
    </row>
    <row r="973" spans="1:60" outlineLevel="3" x14ac:dyDescent="0.2">
      <c r="A973" s="217"/>
      <c r="B973" s="218"/>
      <c r="C973" s="253" t="s">
        <v>3918</v>
      </c>
      <c r="D973" s="221"/>
      <c r="E973" s="222"/>
      <c r="F973" s="220"/>
      <c r="G973" s="220"/>
      <c r="H973" s="220"/>
      <c r="I973" s="220"/>
      <c r="J973" s="220"/>
      <c r="K973" s="220"/>
      <c r="L973" s="220"/>
      <c r="M973" s="220"/>
      <c r="N973" s="219"/>
      <c r="O973" s="219"/>
      <c r="P973" s="219"/>
      <c r="Q973" s="219"/>
      <c r="R973" s="220"/>
      <c r="S973" s="220"/>
      <c r="T973" s="220"/>
      <c r="U973" s="220"/>
      <c r="V973" s="220"/>
      <c r="W973" s="220"/>
      <c r="X973" s="220"/>
      <c r="Y973" s="220"/>
      <c r="Z973" s="210"/>
      <c r="AA973" s="210"/>
      <c r="AB973" s="210"/>
      <c r="AC973" s="210"/>
      <c r="AD973" s="210"/>
      <c r="AE973" s="210"/>
      <c r="AF973" s="210"/>
      <c r="AG973" s="210" t="s">
        <v>314</v>
      </c>
      <c r="AH973" s="210">
        <v>0</v>
      </c>
      <c r="AI973" s="210"/>
      <c r="AJ973" s="210"/>
      <c r="AK973" s="210"/>
      <c r="AL973" s="210"/>
      <c r="AM973" s="210"/>
      <c r="AN973" s="210"/>
      <c r="AO973" s="210"/>
      <c r="AP973" s="210"/>
      <c r="AQ973" s="210"/>
      <c r="AR973" s="210"/>
      <c r="AS973" s="210"/>
      <c r="AT973" s="210"/>
      <c r="AU973" s="210"/>
      <c r="AV973" s="210"/>
      <c r="AW973" s="210"/>
      <c r="AX973" s="210"/>
      <c r="AY973" s="210"/>
      <c r="AZ973" s="210"/>
      <c r="BA973" s="210"/>
      <c r="BB973" s="210"/>
      <c r="BC973" s="210"/>
      <c r="BD973" s="210"/>
      <c r="BE973" s="210"/>
      <c r="BF973" s="210"/>
      <c r="BG973" s="210"/>
      <c r="BH973" s="210"/>
    </row>
    <row r="974" spans="1:60" outlineLevel="3" x14ac:dyDescent="0.2">
      <c r="A974" s="217"/>
      <c r="B974" s="218"/>
      <c r="C974" s="253" t="s">
        <v>3919</v>
      </c>
      <c r="D974" s="221"/>
      <c r="E974" s="222"/>
      <c r="F974" s="220"/>
      <c r="G974" s="220"/>
      <c r="H974" s="220"/>
      <c r="I974" s="220"/>
      <c r="J974" s="220"/>
      <c r="K974" s="220"/>
      <c r="L974" s="220"/>
      <c r="M974" s="220"/>
      <c r="N974" s="219"/>
      <c r="O974" s="219"/>
      <c r="P974" s="219"/>
      <c r="Q974" s="219"/>
      <c r="R974" s="220"/>
      <c r="S974" s="220"/>
      <c r="T974" s="220"/>
      <c r="U974" s="220"/>
      <c r="V974" s="220"/>
      <c r="W974" s="220"/>
      <c r="X974" s="220"/>
      <c r="Y974" s="220"/>
      <c r="Z974" s="210"/>
      <c r="AA974" s="210"/>
      <c r="AB974" s="210"/>
      <c r="AC974" s="210"/>
      <c r="AD974" s="210"/>
      <c r="AE974" s="210"/>
      <c r="AF974" s="210"/>
      <c r="AG974" s="210" t="s">
        <v>314</v>
      </c>
      <c r="AH974" s="210">
        <v>0</v>
      </c>
      <c r="AI974" s="210"/>
      <c r="AJ974" s="210"/>
      <c r="AK974" s="210"/>
      <c r="AL974" s="210"/>
      <c r="AM974" s="210"/>
      <c r="AN974" s="210"/>
      <c r="AO974" s="210"/>
      <c r="AP974" s="210"/>
      <c r="AQ974" s="210"/>
      <c r="AR974" s="210"/>
      <c r="AS974" s="210"/>
      <c r="AT974" s="210"/>
      <c r="AU974" s="210"/>
      <c r="AV974" s="210"/>
      <c r="AW974" s="210"/>
      <c r="AX974" s="210"/>
      <c r="AY974" s="210"/>
      <c r="AZ974" s="210"/>
      <c r="BA974" s="210"/>
      <c r="BB974" s="210"/>
      <c r="BC974" s="210"/>
      <c r="BD974" s="210"/>
      <c r="BE974" s="210"/>
      <c r="BF974" s="210"/>
      <c r="BG974" s="210"/>
      <c r="BH974" s="210"/>
    </row>
    <row r="975" spans="1:60" outlineLevel="3" x14ac:dyDescent="0.2">
      <c r="A975" s="217"/>
      <c r="B975" s="218"/>
      <c r="C975" s="253" t="s">
        <v>3920</v>
      </c>
      <c r="D975" s="221"/>
      <c r="E975" s="222"/>
      <c r="F975" s="220"/>
      <c r="G975" s="220"/>
      <c r="H975" s="220"/>
      <c r="I975" s="220"/>
      <c r="J975" s="220"/>
      <c r="K975" s="220"/>
      <c r="L975" s="220"/>
      <c r="M975" s="220"/>
      <c r="N975" s="219"/>
      <c r="O975" s="219"/>
      <c r="P975" s="219"/>
      <c r="Q975" s="219"/>
      <c r="R975" s="220"/>
      <c r="S975" s="220"/>
      <c r="T975" s="220"/>
      <c r="U975" s="220"/>
      <c r="V975" s="220"/>
      <c r="W975" s="220"/>
      <c r="X975" s="220"/>
      <c r="Y975" s="220"/>
      <c r="Z975" s="210"/>
      <c r="AA975" s="210"/>
      <c r="AB975" s="210"/>
      <c r="AC975" s="210"/>
      <c r="AD975" s="210"/>
      <c r="AE975" s="210"/>
      <c r="AF975" s="210"/>
      <c r="AG975" s="210" t="s">
        <v>314</v>
      </c>
      <c r="AH975" s="210">
        <v>0</v>
      </c>
      <c r="AI975" s="210"/>
      <c r="AJ975" s="210"/>
      <c r="AK975" s="210"/>
      <c r="AL975" s="210"/>
      <c r="AM975" s="210"/>
      <c r="AN975" s="210"/>
      <c r="AO975" s="210"/>
      <c r="AP975" s="210"/>
      <c r="AQ975" s="210"/>
      <c r="AR975" s="210"/>
      <c r="AS975" s="210"/>
      <c r="AT975" s="210"/>
      <c r="AU975" s="210"/>
      <c r="AV975" s="210"/>
      <c r="AW975" s="210"/>
      <c r="AX975" s="210"/>
      <c r="AY975" s="210"/>
      <c r="AZ975" s="210"/>
      <c r="BA975" s="210"/>
      <c r="BB975" s="210"/>
      <c r="BC975" s="210"/>
      <c r="BD975" s="210"/>
      <c r="BE975" s="210"/>
      <c r="BF975" s="210"/>
      <c r="BG975" s="210"/>
      <c r="BH975" s="210"/>
    </row>
    <row r="976" spans="1:60" outlineLevel="3" x14ac:dyDescent="0.2">
      <c r="A976" s="217"/>
      <c r="B976" s="218"/>
      <c r="C976" s="253" t="s">
        <v>3921</v>
      </c>
      <c r="D976" s="221"/>
      <c r="E976" s="222"/>
      <c r="F976" s="220"/>
      <c r="G976" s="220"/>
      <c r="H976" s="220"/>
      <c r="I976" s="220"/>
      <c r="J976" s="220"/>
      <c r="K976" s="220"/>
      <c r="L976" s="220"/>
      <c r="M976" s="220"/>
      <c r="N976" s="219"/>
      <c r="O976" s="219"/>
      <c r="P976" s="219"/>
      <c r="Q976" s="219"/>
      <c r="R976" s="220"/>
      <c r="S976" s="220"/>
      <c r="T976" s="220"/>
      <c r="U976" s="220"/>
      <c r="V976" s="220"/>
      <c r="W976" s="220"/>
      <c r="X976" s="220"/>
      <c r="Y976" s="220"/>
      <c r="Z976" s="210"/>
      <c r="AA976" s="210"/>
      <c r="AB976" s="210"/>
      <c r="AC976" s="210"/>
      <c r="AD976" s="210"/>
      <c r="AE976" s="210"/>
      <c r="AF976" s="210"/>
      <c r="AG976" s="210" t="s">
        <v>314</v>
      </c>
      <c r="AH976" s="210">
        <v>0</v>
      </c>
      <c r="AI976" s="210"/>
      <c r="AJ976" s="210"/>
      <c r="AK976" s="210"/>
      <c r="AL976" s="210"/>
      <c r="AM976" s="210"/>
      <c r="AN976" s="210"/>
      <c r="AO976" s="210"/>
      <c r="AP976" s="210"/>
      <c r="AQ976" s="210"/>
      <c r="AR976" s="210"/>
      <c r="AS976" s="210"/>
      <c r="AT976" s="210"/>
      <c r="AU976" s="210"/>
      <c r="AV976" s="210"/>
      <c r="AW976" s="210"/>
      <c r="AX976" s="210"/>
      <c r="AY976" s="210"/>
      <c r="AZ976" s="210"/>
      <c r="BA976" s="210"/>
      <c r="BB976" s="210"/>
      <c r="BC976" s="210"/>
      <c r="BD976" s="210"/>
      <c r="BE976" s="210"/>
      <c r="BF976" s="210"/>
      <c r="BG976" s="210"/>
      <c r="BH976" s="210"/>
    </row>
    <row r="977" spans="1:60" outlineLevel="3" x14ac:dyDescent="0.2">
      <c r="A977" s="217"/>
      <c r="B977" s="218"/>
      <c r="C977" s="253" t="s">
        <v>3922</v>
      </c>
      <c r="D977" s="221"/>
      <c r="E977" s="222"/>
      <c r="F977" s="220"/>
      <c r="G977" s="220"/>
      <c r="H977" s="220"/>
      <c r="I977" s="220"/>
      <c r="J977" s="220"/>
      <c r="K977" s="220"/>
      <c r="L977" s="220"/>
      <c r="M977" s="220"/>
      <c r="N977" s="219"/>
      <c r="O977" s="219"/>
      <c r="P977" s="219"/>
      <c r="Q977" s="219"/>
      <c r="R977" s="220"/>
      <c r="S977" s="220"/>
      <c r="T977" s="220"/>
      <c r="U977" s="220"/>
      <c r="V977" s="220"/>
      <c r="W977" s="220"/>
      <c r="X977" s="220"/>
      <c r="Y977" s="220"/>
      <c r="Z977" s="210"/>
      <c r="AA977" s="210"/>
      <c r="AB977" s="210"/>
      <c r="AC977" s="210"/>
      <c r="AD977" s="210"/>
      <c r="AE977" s="210"/>
      <c r="AF977" s="210"/>
      <c r="AG977" s="210" t="s">
        <v>314</v>
      </c>
      <c r="AH977" s="210">
        <v>0</v>
      </c>
      <c r="AI977" s="210"/>
      <c r="AJ977" s="210"/>
      <c r="AK977" s="210"/>
      <c r="AL977" s="210"/>
      <c r="AM977" s="210"/>
      <c r="AN977" s="210"/>
      <c r="AO977" s="210"/>
      <c r="AP977" s="210"/>
      <c r="AQ977" s="210"/>
      <c r="AR977" s="210"/>
      <c r="AS977" s="210"/>
      <c r="AT977" s="210"/>
      <c r="AU977" s="210"/>
      <c r="AV977" s="210"/>
      <c r="AW977" s="210"/>
      <c r="AX977" s="210"/>
      <c r="AY977" s="210"/>
      <c r="AZ977" s="210"/>
      <c r="BA977" s="210"/>
      <c r="BB977" s="210"/>
      <c r="BC977" s="210"/>
      <c r="BD977" s="210"/>
      <c r="BE977" s="210"/>
      <c r="BF977" s="210"/>
      <c r="BG977" s="210"/>
      <c r="BH977" s="210"/>
    </row>
    <row r="978" spans="1:60" outlineLevel="3" x14ac:dyDescent="0.2">
      <c r="A978" s="217"/>
      <c r="B978" s="218"/>
      <c r="C978" s="253" t="s">
        <v>1454</v>
      </c>
      <c r="D978" s="221"/>
      <c r="E978" s="222"/>
      <c r="F978" s="220"/>
      <c r="G978" s="220"/>
      <c r="H978" s="220"/>
      <c r="I978" s="220"/>
      <c r="J978" s="220"/>
      <c r="K978" s="220"/>
      <c r="L978" s="220"/>
      <c r="M978" s="220"/>
      <c r="N978" s="219"/>
      <c r="O978" s="219"/>
      <c r="P978" s="219"/>
      <c r="Q978" s="219"/>
      <c r="R978" s="220"/>
      <c r="S978" s="220"/>
      <c r="T978" s="220"/>
      <c r="U978" s="220"/>
      <c r="V978" s="220"/>
      <c r="W978" s="220"/>
      <c r="X978" s="220"/>
      <c r="Y978" s="220"/>
      <c r="Z978" s="210"/>
      <c r="AA978" s="210"/>
      <c r="AB978" s="210"/>
      <c r="AC978" s="210"/>
      <c r="AD978" s="210"/>
      <c r="AE978" s="210"/>
      <c r="AF978" s="210"/>
      <c r="AG978" s="210" t="s">
        <v>314</v>
      </c>
      <c r="AH978" s="210">
        <v>0</v>
      </c>
      <c r="AI978" s="210"/>
      <c r="AJ978" s="210"/>
      <c r="AK978" s="210"/>
      <c r="AL978" s="210"/>
      <c r="AM978" s="210"/>
      <c r="AN978" s="210"/>
      <c r="AO978" s="210"/>
      <c r="AP978" s="210"/>
      <c r="AQ978" s="210"/>
      <c r="AR978" s="210"/>
      <c r="AS978" s="210"/>
      <c r="AT978" s="210"/>
      <c r="AU978" s="210"/>
      <c r="AV978" s="210"/>
      <c r="AW978" s="210"/>
      <c r="AX978" s="210"/>
      <c r="AY978" s="210"/>
      <c r="AZ978" s="210"/>
      <c r="BA978" s="210"/>
      <c r="BB978" s="210"/>
      <c r="BC978" s="210"/>
      <c r="BD978" s="210"/>
      <c r="BE978" s="210"/>
      <c r="BF978" s="210"/>
      <c r="BG978" s="210"/>
      <c r="BH978" s="210"/>
    </row>
    <row r="979" spans="1:60" outlineLevel="3" x14ac:dyDescent="0.2">
      <c r="A979" s="217"/>
      <c r="B979" s="218"/>
      <c r="C979" s="253" t="s">
        <v>3923</v>
      </c>
      <c r="D979" s="221"/>
      <c r="E979" s="222">
        <v>22.43</v>
      </c>
      <c r="F979" s="220"/>
      <c r="G979" s="220"/>
      <c r="H979" s="220"/>
      <c r="I979" s="220"/>
      <c r="J979" s="220"/>
      <c r="K979" s="220"/>
      <c r="L979" s="220"/>
      <c r="M979" s="220"/>
      <c r="N979" s="219"/>
      <c r="O979" s="219"/>
      <c r="P979" s="219"/>
      <c r="Q979" s="219"/>
      <c r="R979" s="220"/>
      <c r="S979" s="220"/>
      <c r="T979" s="220"/>
      <c r="U979" s="220"/>
      <c r="V979" s="220"/>
      <c r="W979" s="220"/>
      <c r="X979" s="220"/>
      <c r="Y979" s="220"/>
      <c r="Z979" s="210"/>
      <c r="AA979" s="210"/>
      <c r="AB979" s="210"/>
      <c r="AC979" s="210"/>
      <c r="AD979" s="210"/>
      <c r="AE979" s="210"/>
      <c r="AF979" s="210"/>
      <c r="AG979" s="210" t="s">
        <v>314</v>
      </c>
      <c r="AH979" s="210">
        <v>0</v>
      </c>
      <c r="AI979" s="210"/>
      <c r="AJ979" s="210"/>
      <c r="AK979" s="210"/>
      <c r="AL979" s="210"/>
      <c r="AM979" s="210"/>
      <c r="AN979" s="210"/>
      <c r="AO979" s="210"/>
      <c r="AP979" s="210"/>
      <c r="AQ979" s="210"/>
      <c r="AR979" s="210"/>
      <c r="AS979" s="210"/>
      <c r="AT979" s="210"/>
      <c r="AU979" s="210"/>
      <c r="AV979" s="210"/>
      <c r="AW979" s="210"/>
      <c r="AX979" s="210"/>
      <c r="AY979" s="210"/>
      <c r="AZ979" s="210"/>
      <c r="BA979" s="210"/>
      <c r="BB979" s="210"/>
      <c r="BC979" s="210"/>
      <c r="BD979" s="210"/>
      <c r="BE979" s="210"/>
      <c r="BF979" s="210"/>
      <c r="BG979" s="210"/>
      <c r="BH979" s="210"/>
    </row>
    <row r="980" spans="1:60" outlineLevel="1" x14ac:dyDescent="0.2">
      <c r="A980" s="241">
        <v>203</v>
      </c>
      <c r="B980" s="242" t="s">
        <v>3924</v>
      </c>
      <c r="C980" s="254" t="s">
        <v>3925</v>
      </c>
      <c r="D980" s="243" t="s">
        <v>291</v>
      </c>
      <c r="E980" s="244">
        <v>1</v>
      </c>
      <c r="F980" s="245"/>
      <c r="G980" s="246">
        <f>ROUND(E980*F980,2)</f>
        <v>0</v>
      </c>
      <c r="H980" s="245"/>
      <c r="I980" s="246">
        <f>ROUND(E980*H980,2)</f>
        <v>0</v>
      </c>
      <c r="J980" s="245"/>
      <c r="K980" s="246">
        <f>ROUND(E980*J980,2)</f>
        <v>0</v>
      </c>
      <c r="L980" s="246">
        <v>21</v>
      </c>
      <c r="M980" s="246">
        <f>G980*(1+L980/100)</f>
        <v>0</v>
      </c>
      <c r="N980" s="244">
        <v>9.3999999999999997E-4</v>
      </c>
      <c r="O980" s="244">
        <f>ROUND(E980*N980,2)</f>
        <v>0</v>
      </c>
      <c r="P980" s="244">
        <v>0</v>
      </c>
      <c r="Q980" s="244">
        <f>ROUND(E980*P980,2)</f>
        <v>0</v>
      </c>
      <c r="R980" s="246" t="s">
        <v>663</v>
      </c>
      <c r="S980" s="246" t="s">
        <v>923</v>
      </c>
      <c r="T980" s="247" t="s">
        <v>294</v>
      </c>
      <c r="U980" s="220">
        <v>0</v>
      </c>
      <c r="V980" s="220">
        <f>ROUND(E980*U980,2)</f>
        <v>0</v>
      </c>
      <c r="W980" s="220"/>
      <c r="X980" s="220" t="s">
        <v>664</v>
      </c>
      <c r="Y980" s="220" t="s">
        <v>296</v>
      </c>
      <c r="Z980" s="210"/>
      <c r="AA980" s="210"/>
      <c r="AB980" s="210"/>
      <c r="AC980" s="210"/>
      <c r="AD980" s="210"/>
      <c r="AE980" s="210"/>
      <c r="AF980" s="210"/>
      <c r="AG980" s="210" t="s">
        <v>665</v>
      </c>
      <c r="AH980" s="210"/>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210"/>
      <c r="BE980" s="210"/>
      <c r="BF980" s="210"/>
      <c r="BG980" s="210"/>
      <c r="BH980" s="210"/>
    </row>
    <row r="981" spans="1:60" outlineLevel="1" x14ac:dyDescent="0.2">
      <c r="A981" s="241">
        <v>204</v>
      </c>
      <c r="B981" s="242" t="s">
        <v>3926</v>
      </c>
      <c r="C981" s="254" t="s">
        <v>3927</v>
      </c>
      <c r="D981" s="243" t="s">
        <v>291</v>
      </c>
      <c r="E981" s="244">
        <v>5</v>
      </c>
      <c r="F981" s="245"/>
      <c r="G981" s="246">
        <f>ROUND(E981*F981,2)</f>
        <v>0</v>
      </c>
      <c r="H981" s="245"/>
      <c r="I981" s="246">
        <f>ROUND(E981*H981,2)</f>
        <v>0</v>
      </c>
      <c r="J981" s="245"/>
      <c r="K981" s="246">
        <f>ROUND(E981*J981,2)</f>
        <v>0</v>
      </c>
      <c r="L981" s="246">
        <v>21</v>
      </c>
      <c r="M981" s="246">
        <f>G981*(1+L981/100)</f>
        <v>0</v>
      </c>
      <c r="N981" s="244">
        <v>1.07E-3</v>
      </c>
      <c r="O981" s="244">
        <f>ROUND(E981*N981,2)</f>
        <v>0.01</v>
      </c>
      <c r="P981" s="244">
        <v>0</v>
      </c>
      <c r="Q981" s="244">
        <f>ROUND(E981*P981,2)</f>
        <v>0</v>
      </c>
      <c r="R981" s="246" t="s">
        <v>663</v>
      </c>
      <c r="S981" s="246" t="s">
        <v>923</v>
      </c>
      <c r="T981" s="247" t="s">
        <v>294</v>
      </c>
      <c r="U981" s="220">
        <v>0</v>
      </c>
      <c r="V981" s="220">
        <f>ROUND(E981*U981,2)</f>
        <v>0</v>
      </c>
      <c r="W981" s="220"/>
      <c r="X981" s="220" t="s">
        <v>664</v>
      </c>
      <c r="Y981" s="220" t="s">
        <v>296</v>
      </c>
      <c r="Z981" s="210"/>
      <c r="AA981" s="210"/>
      <c r="AB981" s="210"/>
      <c r="AC981" s="210"/>
      <c r="AD981" s="210"/>
      <c r="AE981" s="210"/>
      <c r="AF981" s="210"/>
      <c r="AG981" s="210" t="s">
        <v>665</v>
      </c>
      <c r="AH981" s="210"/>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210"/>
      <c r="BE981" s="210"/>
      <c r="BF981" s="210"/>
      <c r="BG981" s="210"/>
      <c r="BH981" s="210"/>
    </row>
    <row r="982" spans="1:60" outlineLevel="1" x14ac:dyDescent="0.2">
      <c r="A982" s="241">
        <v>205</v>
      </c>
      <c r="B982" s="242" t="s">
        <v>3928</v>
      </c>
      <c r="C982" s="254" t="s">
        <v>3929</v>
      </c>
      <c r="D982" s="243" t="s">
        <v>291</v>
      </c>
      <c r="E982" s="244">
        <v>1</v>
      </c>
      <c r="F982" s="245"/>
      <c r="G982" s="246">
        <f>ROUND(E982*F982,2)</f>
        <v>0</v>
      </c>
      <c r="H982" s="245"/>
      <c r="I982" s="246">
        <f>ROUND(E982*H982,2)</f>
        <v>0</v>
      </c>
      <c r="J982" s="245"/>
      <c r="K982" s="246">
        <f>ROUND(E982*J982,2)</f>
        <v>0</v>
      </c>
      <c r="L982" s="246">
        <v>21</v>
      </c>
      <c r="M982" s="246">
        <f>G982*(1+L982/100)</f>
        <v>0</v>
      </c>
      <c r="N982" s="244">
        <v>1.2099999999999999E-3</v>
      </c>
      <c r="O982" s="244">
        <f>ROUND(E982*N982,2)</f>
        <v>0</v>
      </c>
      <c r="P982" s="244">
        <v>0</v>
      </c>
      <c r="Q982" s="244">
        <f>ROUND(E982*P982,2)</f>
        <v>0</v>
      </c>
      <c r="R982" s="246" t="s">
        <v>663</v>
      </c>
      <c r="S982" s="246" t="s">
        <v>923</v>
      </c>
      <c r="T982" s="247" t="s">
        <v>294</v>
      </c>
      <c r="U982" s="220">
        <v>0</v>
      </c>
      <c r="V982" s="220">
        <f>ROUND(E982*U982,2)</f>
        <v>0</v>
      </c>
      <c r="W982" s="220"/>
      <c r="X982" s="220" t="s">
        <v>664</v>
      </c>
      <c r="Y982" s="220" t="s">
        <v>296</v>
      </c>
      <c r="Z982" s="210"/>
      <c r="AA982" s="210"/>
      <c r="AB982" s="210"/>
      <c r="AC982" s="210"/>
      <c r="AD982" s="210"/>
      <c r="AE982" s="210"/>
      <c r="AF982" s="210"/>
      <c r="AG982" s="210" t="s">
        <v>665</v>
      </c>
      <c r="AH982" s="210"/>
      <c r="AI982" s="210"/>
      <c r="AJ982" s="210"/>
      <c r="AK982" s="210"/>
      <c r="AL982" s="210"/>
      <c r="AM982" s="210"/>
      <c r="AN982" s="210"/>
      <c r="AO982" s="210"/>
      <c r="AP982" s="210"/>
      <c r="AQ982" s="210"/>
      <c r="AR982" s="210"/>
      <c r="AS982" s="210"/>
      <c r="AT982" s="210"/>
      <c r="AU982" s="210"/>
      <c r="AV982" s="210"/>
      <c r="AW982" s="210"/>
      <c r="AX982" s="210"/>
      <c r="AY982" s="210"/>
      <c r="AZ982" s="210"/>
      <c r="BA982" s="210"/>
      <c r="BB982" s="210"/>
      <c r="BC982" s="210"/>
      <c r="BD982" s="210"/>
      <c r="BE982" s="210"/>
      <c r="BF982" s="210"/>
      <c r="BG982" s="210"/>
      <c r="BH982" s="210"/>
    </row>
    <row r="983" spans="1:60" outlineLevel="1" x14ac:dyDescent="0.2">
      <c r="A983" s="241">
        <v>206</v>
      </c>
      <c r="B983" s="242" t="s">
        <v>1851</v>
      </c>
      <c r="C983" s="254" t="s">
        <v>1852</v>
      </c>
      <c r="D983" s="243" t="s">
        <v>291</v>
      </c>
      <c r="E983" s="244">
        <v>1</v>
      </c>
      <c r="F983" s="245"/>
      <c r="G983" s="246">
        <f>ROUND(E983*F983,2)</f>
        <v>0</v>
      </c>
      <c r="H983" s="245"/>
      <c r="I983" s="246">
        <f>ROUND(E983*H983,2)</f>
        <v>0</v>
      </c>
      <c r="J983" s="245"/>
      <c r="K983" s="246">
        <f>ROUND(E983*J983,2)</f>
        <v>0</v>
      </c>
      <c r="L983" s="246">
        <v>21</v>
      </c>
      <c r="M983" s="246">
        <f>G983*(1+L983/100)</f>
        <v>0</v>
      </c>
      <c r="N983" s="244">
        <v>1.81E-3</v>
      </c>
      <c r="O983" s="244">
        <f>ROUND(E983*N983,2)</f>
        <v>0</v>
      </c>
      <c r="P983" s="244">
        <v>0</v>
      </c>
      <c r="Q983" s="244">
        <f>ROUND(E983*P983,2)</f>
        <v>0</v>
      </c>
      <c r="R983" s="246" t="s">
        <v>663</v>
      </c>
      <c r="S983" s="246" t="s">
        <v>923</v>
      </c>
      <c r="T983" s="247" t="s">
        <v>294</v>
      </c>
      <c r="U983" s="220">
        <v>0</v>
      </c>
      <c r="V983" s="220">
        <f>ROUND(E983*U983,2)</f>
        <v>0</v>
      </c>
      <c r="W983" s="220"/>
      <c r="X983" s="220" t="s">
        <v>664</v>
      </c>
      <c r="Y983" s="220" t="s">
        <v>296</v>
      </c>
      <c r="Z983" s="210"/>
      <c r="AA983" s="210"/>
      <c r="AB983" s="210"/>
      <c r="AC983" s="210"/>
      <c r="AD983" s="210"/>
      <c r="AE983" s="210"/>
      <c r="AF983" s="210"/>
      <c r="AG983" s="210" t="s">
        <v>665</v>
      </c>
      <c r="AH983" s="210"/>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210"/>
      <c r="BE983" s="210"/>
      <c r="BF983" s="210"/>
      <c r="BG983" s="210"/>
      <c r="BH983" s="210"/>
    </row>
    <row r="984" spans="1:60" outlineLevel="1" x14ac:dyDescent="0.2">
      <c r="A984" s="241">
        <v>207</v>
      </c>
      <c r="B984" s="242" t="s">
        <v>1857</v>
      </c>
      <c r="C984" s="254" t="s">
        <v>1858</v>
      </c>
      <c r="D984" s="243" t="s">
        <v>291</v>
      </c>
      <c r="E984" s="244">
        <v>1</v>
      </c>
      <c r="F984" s="245"/>
      <c r="G984" s="246">
        <f>ROUND(E984*F984,2)</f>
        <v>0</v>
      </c>
      <c r="H984" s="245"/>
      <c r="I984" s="246">
        <f>ROUND(E984*H984,2)</f>
        <v>0</v>
      </c>
      <c r="J984" s="245"/>
      <c r="K984" s="246">
        <f>ROUND(E984*J984,2)</f>
        <v>0</v>
      </c>
      <c r="L984" s="246">
        <v>21</v>
      </c>
      <c r="M984" s="246">
        <f>G984*(1+L984/100)</f>
        <v>0</v>
      </c>
      <c r="N984" s="244">
        <v>1.8E-3</v>
      </c>
      <c r="O984" s="244">
        <f>ROUND(E984*N984,2)</f>
        <v>0</v>
      </c>
      <c r="P984" s="244">
        <v>0</v>
      </c>
      <c r="Q984" s="244">
        <f>ROUND(E984*P984,2)</f>
        <v>0</v>
      </c>
      <c r="R984" s="246" t="s">
        <v>663</v>
      </c>
      <c r="S984" s="246" t="s">
        <v>923</v>
      </c>
      <c r="T984" s="247" t="s">
        <v>294</v>
      </c>
      <c r="U984" s="220">
        <v>0</v>
      </c>
      <c r="V984" s="220">
        <f>ROUND(E984*U984,2)</f>
        <v>0</v>
      </c>
      <c r="W984" s="220"/>
      <c r="X984" s="220" t="s">
        <v>664</v>
      </c>
      <c r="Y984" s="220" t="s">
        <v>296</v>
      </c>
      <c r="Z984" s="210"/>
      <c r="AA984" s="210"/>
      <c r="AB984" s="210"/>
      <c r="AC984" s="210"/>
      <c r="AD984" s="210"/>
      <c r="AE984" s="210"/>
      <c r="AF984" s="210"/>
      <c r="AG984" s="210" t="s">
        <v>665</v>
      </c>
      <c r="AH984" s="210"/>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210"/>
      <c r="BE984" s="210"/>
      <c r="BF984" s="210"/>
      <c r="BG984" s="210"/>
      <c r="BH984" s="210"/>
    </row>
    <row r="985" spans="1:60" outlineLevel="1" x14ac:dyDescent="0.2">
      <c r="A985" s="231">
        <v>208</v>
      </c>
      <c r="B985" s="232" t="s">
        <v>3930</v>
      </c>
      <c r="C985" s="250" t="s">
        <v>3931</v>
      </c>
      <c r="D985" s="233" t="s">
        <v>291</v>
      </c>
      <c r="E985" s="234">
        <v>1</v>
      </c>
      <c r="F985" s="235"/>
      <c r="G985" s="236">
        <f>ROUND(E985*F985,2)</f>
        <v>0</v>
      </c>
      <c r="H985" s="235"/>
      <c r="I985" s="236">
        <f>ROUND(E985*H985,2)</f>
        <v>0</v>
      </c>
      <c r="J985" s="235"/>
      <c r="K985" s="236">
        <f>ROUND(E985*J985,2)</f>
        <v>0</v>
      </c>
      <c r="L985" s="236">
        <v>21</v>
      </c>
      <c r="M985" s="236">
        <f>G985*(1+L985/100)</f>
        <v>0</v>
      </c>
      <c r="N985" s="234">
        <v>0</v>
      </c>
      <c r="O985" s="234">
        <f>ROUND(E985*N985,2)</f>
        <v>0</v>
      </c>
      <c r="P985" s="234">
        <v>0</v>
      </c>
      <c r="Q985" s="234">
        <f>ROUND(E985*P985,2)</f>
        <v>0</v>
      </c>
      <c r="R985" s="236"/>
      <c r="S985" s="236" t="s">
        <v>861</v>
      </c>
      <c r="T985" s="237" t="s">
        <v>294</v>
      </c>
      <c r="U985" s="220">
        <v>0</v>
      </c>
      <c r="V985" s="220">
        <f>ROUND(E985*U985,2)</f>
        <v>0</v>
      </c>
      <c r="W985" s="220"/>
      <c r="X985" s="220" t="s">
        <v>664</v>
      </c>
      <c r="Y985" s="220" t="s">
        <v>296</v>
      </c>
      <c r="Z985" s="210"/>
      <c r="AA985" s="210"/>
      <c r="AB985" s="210"/>
      <c r="AC985" s="210"/>
      <c r="AD985" s="210"/>
      <c r="AE985" s="210"/>
      <c r="AF985" s="210"/>
      <c r="AG985" s="210" t="s">
        <v>665</v>
      </c>
      <c r="AH985" s="210"/>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210"/>
      <c r="BE985" s="210"/>
      <c r="BF985" s="210"/>
      <c r="BG985" s="210"/>
      <c r="BH985" s="210"/>
    </row>
    <row r="986" spans="1:60" outlineLevel="2" x14ac:dyDescent="0.2">
      <c r="A986" s="217"/>
      <c r="B986" s="218"/>
      <c r="C986" s="253" t="s">
        <v>3899</v>
      </c>
      <c r="D986" s="221"/>
      <c r="E986" s="222"/>
      <c r="F986" s="220"/>
      <c r="G986" s="220"/>
      <c r="H986" s="220"/>
      <c r="I986" s="220"/>
      <c r="J986" s="220"/>
      <c r="K986" s="220"/>
      <c r="L986" s="220"/>
      <c r="M986" s="220"/>
      <c r="N986" s="219"/>
      <c r="O986" s="219"/>
      <c r="P986" s="219"/>
      <c r="Q986" s="219"/>
      <c r="R986" s="220"/>
      <c r="S986" s="220"/>
      <c r="T986" s="220"/>
      <c r="U986" s="220"/>
      <c r="V986" s="220"/>
      <c r="W986" s="220"/>
      <c r="X986" s="220"/>
      <c r="Y986" s="220"/>
      <c r="Z986" s="210"/>
      <c r="AA986" s="210"/>
      <c r="AB986" s="210"/>
      <c r="AC986" s="210"/>
      <c r="AD986" s="210"/>
      <c r="AE986" s="210"/>
      <c r="AF986" s="210"/>
      <c r="AG986" s="210" t="s">
        <v>314</v>
      </c>
      <c r="AH986" s="210">
        <v>0</v>
      </c>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210"/>
      <c r="BE986" s="210"/>
      <c r="BF986" s="210"/>
      <c r="BG986" s="210"/>
      <c r="BH986" s="210"/>
    </row>
    <row r="987" spans="1:60" outlineLevel="3" x14ac:dyDescent="0.2">
      <c r="A987" s="217"/>
      <c r="B987" s="218"/>
      <c r="C987" s="253" t="s">
        <v>157</v>
      </c>
      <c r="D987" s="221"/>
      <c r="E987" s="222">
        <v>1</v>
      </c>
      <c r="F987" s="220"/>
      <c r="G987" s="220"/>
      <c r="H987" s="220"/>
      <c r="I987" s="220"/>
      <c r="J987" s="220"/>
      <c r="K987" s="220"/>
      <c r="L987" s="220"/>
      <c r="M987" s="220"/>
      <c r="N987" s="219"/>
      <c r="O987" s="219"/>
      <c r="P987" s="219"/>
      <c r="Q987" s="219"/>
      <c r="R987" s="220"/>
      <c r="S987" s="220"/>
      <c r="T987" s="220"/>
      <c r="U987" s="220"/>
      <c r="V987" s="220"/>
      <c r="W987" s="220"/>
      <c r="X987" s="220"/>
      <c r="Y987" s="220"/>
      <c r="Z987" s="210"/>
      <c r="AA987" s="210"/>
      <c r="AB987" s="210"/>
      <c r="AC987" s="210"/>
      <c r="AD987" s="210"/>
      <c r="AE987" s="210"/>
      <c r="AF987" s="210"/>
      <c r="AG987" s="210" t="s">
        <v>314</v>
      </c>
      <c r="AH987" s="210">
        <v>0</v>
      </c>
      <c r="AI987" s="210"/>
      <c r="AJ987" s="210"/>
      <c r="AK987" s="210"/>
      <c r="AL987" s="210"/>
      <c r="AM987" s="210"/>
      <c r="AN987" s="210"/>
      <c r="AO987" s="210"/>
      <c r="AP987" s="210"/>
      <c r="AQ987" s="210"/>
      <c r="AR987" s="210"/>
      <c r="AS987" s="210"/>
      <c r="AT987" s="210"/>
      <c r="AU987" s="210"/>
      <c r="AV987" s="210"/>
      <c r="AW987" s="210"/>
      <c r="AX987" s="210"/>
      <c r="AY987" s="210"/>
      <c r="AZ987" s="210"/>
      <c r="BA987" s="210"/>
      <c r="BB987" s="210"/>
      <c r="BC987" s="210"/>
      <c r="BD987" s="210"/>
      <c r="BE987" s="210"/>
      <c r="BF987" s="210"/>
      <c r="BG987" s="210"/>
      <c r="BH987" s="210"/>
    </row>
    <row r="988" spans="1:60" outlineLevel="1" x14ac:dyDescent="0.2">
      <c r="A988" s="231">
        <v>209</v>
      </c>
      <c r="B988" s="232" t="s">
        <v>1879</v>
      </c>
      <c r="C988" s="250" t="s">
        <v>3932</v>
      </c>
      <c r="D988" s="233" t="s">
        <v>291</v>
      </c>
      <c r="E988" s="234">
        <v>2</v>
      </c>
      <c r="F988" s="235"/>
      <c r="G988" s="236">
        <f>ROUND(E988*F988,2)</f>
        <v>0</v>
      </c>
      <c r="H988" s="235"/>
      <c r="I988" s="236">
        <f>ROUND(E988*H988,2)</f>
        <v>0</v>
      </c>
      <c r="J988" s="235"/>
      <c r="K988" s="236">
        <f>ROUND(E988*J988,2)</f>
        <v>0</v>
      </c>
      <c r="L988" s="236">
        <v>21</v>
      </c>
      <c r="M988" s="236">
        <f>G988*(1+L988/100)</f>
        <v>0</v>
      </c>
      <c r="N988" s="234">
        <v>0</v>
      </c>
      <c r="O988" s="234">
        <f>ROUND(E988*N988,2)</f>
        <v>0</v>
      </c>
      <c r="P988" s="234">
        <v>0</v>
      </c>
      <c r="Q988" s="234">
        <f>ROUND(E988*P988,2)</f>
        <v>0</v>
      </c>
      <c r="R988" s="236"/>
      <c r="S988" s="236" t="s">
        <v>861</v>
      </c>
      <c r="T988" s="237" t="s">
        <v>294</v>
      </c>
      <c r="U988" s="220">
        <v>0</v>
      </c>
      <c r="V988" s="220">
        <f>ROUND(E988*U988,2)</f>
        <v>0</v>
      </c>
      <c r="W988" s="220"/>
      <c r="X988" s="220" t="s">
        <v>664</v>
      </c>
      <c r="Y988" s="220" t="s">
        <v>296</v>
      </c>
      <c r="Z988" s="210"/>
      <c r="AA988" s="210"/>
      <c r="AB988" s="210"/>
      <c r="AC988" s="210"/>
      <c r="AD988" s="210"/>
      <c r="AE988" s="210"/>
      <c r="AF988" s="210"/>
      <c r="AG988" s="210" t="s">
        <v>665</v>
      </c>
      <c r="AH988" s="210"/>
      <c r="AI988" s="210"/>
      <c r="AJ988" s="210"/>
      <c r="AK988" s="210"/>
      <c r="AL988" s="210"/>
      <c r="AM988" s="210"/>
      <c r="AN988" s="210"/>
      <c r="AO988" s="210"/>
      <c r="AP988" s="210"/>
      <c r="AQ988" s="210"/>
      <c r="AR988" s="210"/>
      <c r="AS988" s="210"/>
      <c r="AT988" s="210"/>
      <c r="AU988" s="210"/>
      <c r="AV988" s="210"/>
      <c r="AW988" s="210"/>
      <c r="AX988" s="210"/>
      <c r="AY988" s="210"/>
      <c r="AZ988" s="210"/>
      <c r="BA988" s="210"/>
      <c r="BB988" s="210"/>
      <c r="BC988" s="210"/>
      <c r="BD988" s="210"/>
      <c r="BE988" s="210"/>
      <c r="BF988" s="210"/>
      <c r="BG988" s="210"/>
      <c r="BH988" s="210"/>
    </row>
    <row r="989" spans="1:60" outlineLevel="2" x14ac:dyDescent="0.2">
      <c r="A989" s="217"/>
      <c r="B989" s="218"/>
      <c r="C989" s="253" t="s">
        <v>3933</v>
      </c>
      <c r="D989" s="221"/>
      <c r="E989" s="222"/>
      <c r="F989" s="220"/>
      <c r="G989" s="220"/>
      <c r="H989" s="220"/>
      <c r="I989" s="220"/>
      <c r="J989" s="220"/>
      <c r="K989" s="220"/>
      <c r="L989" s="220"/>
      <c r="M989" s="220"/>
      <c r="N989" s="219"/>
      <c r="O989" s="219"/>
      <c r="P989" s="219"/>
      <c r="Q989" s="219"/>
      <c r="R989" s="220"/>
      <c r="S989" s="220"/>
      <c r="T989" s="220"/>
      <c r="U989" s="220"/>
      <c r="V989" s="220"/>
      <c r="W989" s="220"/>
      <c r="X989" s="220"/>
      <c r="Y989" s="220"/>
      <c r="Z989" s="210"/>
      <c r="AA989" s="210"/>
      <c r="AB989" s="210"/>
      <c r="AC989" s="210"/>
      <c r="AD989" s="210"/>
      <c r="AE989" s="210"/>
      <c r="AF989" s="210"/>
      <c r="AG989" s="210" t="s">
        <v>314</v>
      </c>
      <c r="AH989" s="210">
        <v>0</v>
      </c>
      <c r="AI989" s="210"/>
      <c r="AJ989" s="210"/>
      <c r="AK989" s="210"/>
      <c r="AL989" s="210"/>
      <c r="AM989" s="210"/>
      <c r="AN989" s="210"/>
      <c r="AO989" s="210"/>
      <c r="AP989" s="210"/>
      <c r="AQ989" s="210"/>
      <c r="AR989" s="210"/>
      <c r="AS989" s="210"/>
      <c r="AT989" s="210"/>
      <c r="AU989" s="210"/>
      <c r="AV989" s="210"/>
      <c r="AW989" s="210"/>
      <c r="AX989" s="210"/>
      <c r="AY989" s="210"/>
      <c r="AZ989" s="210"/>
      <c r="BA989" s="210"/>
      <c r="BB989" s="210"/>
      <c r="BC989" s="210"/>
      <c r="BD989" s="210"/>
      <c r="BE989" s="210"/>
      <c r="BF989" s="210"/>
      <c r="BG989" s="210"/>
      <c r="BH989" s="210"/>
    </row>
    <row r="990" spans="1:60" outlineLevel="3" x14ac:dyDescent="0.2">
      <c r="A990" s="217"/>
      <c r="B990" s="218"/>
      <c r="C990" s="253" t="s">
        <v>159</v>
      </c>
      <c r="D990" s="221"/>
      <c r="E990" s="222">
        <v>2</v>
      </c>
      <c r="F990" s="220"/>
      <c r="G990" s="220"/>
      <c r="H990" s="220"/>
      <c r="I990" s="220"/>
      <c r="J990" s="220"/>
      <c r="K990" s="220"/>
      <c r="L990" s="220"/>
      <c r="M990" s="220"/>
      <c r="N990" s="219"/>
      <c r="O990" s="219"/>
      <c r="P990" s="219"/>
      <c r="Q990" s="219"/>
      <c r="R990" s="220"/>
      <c r="S990" s="220"/>
      <c r="T990" s="220"/>
      <c r="U990" s="220"/>
      <c r="V990" s="220"/>
      <c r="W990" s="220"/>
      <c r="X990" s="220"/>
      <c r="Y990" s="220"/>
      <c r="Z990" s="210"/>
      <c r="AA990" s="210"/>
      <c r="AB990" s="210"/>
      <c r="AC990" s="210"/>
      <c r="AD990" s="210"/>
      <c r="AE990" s="210"/>
      <c r="AF990" s="210"/>
      <c r="AG990" s="210" t="s">
        <v>314</v>
      </c>
      <c r="AH990" s="210">
        <v>0</v>
      </c>
      <c r="AI990" s="210"/>
      <c r="AJ990" s="210"/>
      <c r="AK990" s="210"/>
      <c r="AL990" s="210"/>
      <c r="AM990" s="210"/>
      <c r="AN990" s="210"/>
      <c r="AO990" s="210"/>
      <c r="AP990" s="210"/>
      <c r="AQ990" s="210"/>
      <c r="AR990" s="210"/>
      <c r="AS990" s="210"/>
      <c r="AT990" s="210"/>
      <c r="AU990" s="210"/>
      <c r="AV990" s="210"/>
      <c r="AW990" s="210"/>
      <c r="AX990" s="210"/>
      <c r="AY990" s="210"/>
      <c r="AZ990" s="210"/>
      <c r="BA990" s="210"/>
      <c r="BB990" s="210"/>
      <c r="BC990" s="210"/>
      <c r="BD990" s="210"/>
      <c r="BE990" s="210"/>
      <c r="BF990" s="210"/>
      <c r="BG990" s="210"/>
      <c r="BH990" s="210"/>
    </row>
    <row r="991" spans="1:60" outlineLevel="1" x14ac:dyDescent="0.2">
      <c r="A991" s="231">
        <v>210</v>
      </c>
      <c r="B991" s="232" t="s">
        <v>1881</v>
      </c>
      <c r="C991" s="250" t="s">
        <v>3932</v>
      </c>
      <c r="D991" s="233" t="s">
        <v>291</v>
      </c>
      <c r="E991" s="234">
        <v>4</v>
      </c>
      <c r="F991" s="235"/>
      <c r="G991" s="236">
        <f>ROUND(E991*F991,2)</f>
        <v>0</v>
      </c>
      <c r="H991" s="235"/>
      <c r="I991" s="236">
        <f>ROUND(E991*H991,2)</f>
        <v>0</v>
      </c>
      <c r="J991" s="235"/>
      <c r="K991" s="236">
        <f>ROUND(E991*J991,2)</f>
        <v>0</v>
      </c>
      <c r="L991" s="236">
        <v>21</v>
      </c>
      <c r="M991" s="236">
        <f>G991*(1+L991/100)</f>
        <v>0</v>
      </c>
      <c r="N991" s="234">
        <v>0</v>
      </c>
      <c r="O991" s="234">
        <f>ROUND(E991*N991,2)</f>
        <v>0</v>
      </c>
      <c r="P991" s="234">
        <v>0</v>
      </c>
      <c r="Q991" s="234">
        <f>ROUND(E991*P991,2)</f>
        <v>0</v>
      </c>
      <c r="R991" s="236"/>
      <c r="S991" s="236" t="s">
        <v>861</v>
      </c>
      <c r="T991" s="237" t="s">
        <v>294</v>
      </c>
      <c r="U991" s="220">
        <v>0</v>
      </c>
      <c r="V991" s="220">
        <f>ROUND(E991*U991,2)</f>
        <v>0</v>
      </c>
      <c r="W991" s="220"/>
      <c r="X991" s="220" t="s">
        <v>664</v>
      </c>
      <c r="Y991" s="220" t="s">
        <v>296</v>
      </c>
      <c r="Z991" s="210"/>
      <c r="AA991" s="210"/>
      <c r="AB991" s="210"/>
      <c r="AC991" s="210"/>
      <c r="AD991" s="210"/>
      <c r="AE991" s="210"/>
      <c r="AF991" s="210"/>
      <c r="AG991" s="210" t="s">
        <v>665</v>
      </c>
      <c r="AH991" s="210"/>
      <c r="AI991" s="210"/>
      <c r="AJ991" s="210"/>
      <c r="AK991" s="210"/>
      <c r="AL991" s="210"/>
      <c r="AM991" s="210"/>
      <c r="AN991" s="210"/>
      <c r="AO991" s="210"/>
      <c r="AP991" s="210"/>
      <c r="AQ991" s="210"/>
      <c r="AR991" s="210"/>
      <c r="AS991" s="210"/>
      <c r="AT991" s="210"/>
      <c r="AU991" s="210"/>
      <c r="AV991" s="210"/>
      <c r="AW991" s="210"/>
      <c r="AX991" s="210"/>
      <c r="AY991" s="210"/>
      <c r="AZ991" s="210"/>
      <c r="BA991" s="210"/>
      <c r="BB991" s="210"/>
      <c r="BC991" s="210"/>
      <c r="BD991" s="210"/>
      <c r="BE991" s="210"/>
      <c r="BF991" s="210"/>
      <c r="BG991" s="210"/>
      <c r="BH991" s="210"/>
    </row>
    <row r="992" spans="1:60" outlineLevel="2" x14ac:dyDescent="0.2">
      <c r="A992" s="217"/>
      <c r="B992" s="218"/>
      <c r="C992" s="253" t="s">
        <v>3934</v>
      </c>
      <c r="D992" s="221"/>
      <c r="E992" s="222"/>
      <c r="F992" s="220"/>
      <c r="G992" s="220"/>
      <c r="H992" s="220"/>
      <c r="I992" s="220"/>
      <c r="J992" s="220"/>
      <c r="K992" s="220"/>
      <c r="L992" s="220"/>
      <c r="M992" s="220"/>
      <c r="N992" s="219"/>
      <c r="O992" s="219"/>
      <c r="P992" s="219"/>
      <c r="Q992" s="219"/>
      <c r="R992" s="220"/>
      <c r="S992" s="220"/>
      <c r="T992" s="220"/>
      <c r="U992" s="220"/>
      <c r="V992" s="220"/>
      <c r="W992" s="220"/>
      <c r="X992" s="220"/>
      <c r="Y992" s="220"/>
      <c r="Z992" s="210"/>
      <c r="AA992" s="210"/>
      <c r="AB992" s="210"/>
      <c r="AC992" s="210"/>
      <c r="AD992" s="210"/>
      <c r="AE992" s="210"/>
      <c r="AF992" s="210"/>
      <c r="AG992" s="210" t="s">
        <v>314</v>
      </c>
      <c r="AH992" s="210">
        <v>0</v>
      </c>
      <c r="AI992" s="210"/>
      <c r="AJ992" s="210"/>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c r="BG992" s="210"/>
      <c r="BH992" s="210"/>
    </row>
    <row r="993" spans="1:60" outlineLevel="3" x14ac:dyDescent="0.2">
      <c r="A993" s="217"/>
      <c r="B993" s="218"/>
      <c r="C993" s="253" t="s">
        <v>163</v>
      </c>
      <c r="D993" s="221"/>
      <c r="E993" s="222">
        <v>4</v>
      </c>
      <c r="F993" s="220"/>
      <c r="G993" s="220"/>
      <c r="H993" s="220"/>
      <c r="I993" s="220"/>
      <c r="J993" s="220"/>
      <c r="K993" s="220"/>
      <c r="L993" s="220"/>
      <c r="M993" s="220"/>
      <c r="N993" s="219"/>
      <c r="O993" s="219"/>
      <c r="P993" s="219"/>
      <c r="Q993" s="219"/>
      <c r="R993" s="220"/>
      <c r="S993" s="220"/>
      <c r="T993" s="220"/>
      <c r="U993" s="220"/>
      <c r="V993" s="220"/>
      <c r="W993" s="220"/>
      <c r="X993" s="220"/>
      <c r="Y993" s="220"/>
      <c r="Z993" s="210"/>
      <c r="AA993" s="210"/>
      <c r="AB993" s="210"/>
      <c r="AC993" s="210"/>
      <c r="AD993" s="210"/>
      <c r="AE993" s="210"/>
      <c r="AF993" s="210"/>
      <c r="AG993" s="210" t="s">
        <v>314</v>
      </c>
      <c r="AH993" s="210">
        <v>0</v>
      </c>
      <c r="AI993" s="210"/>
      <c r="AJ993" s="210"/>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c r="BG993" s="210"/>
      <c r="BH993" s="210"/>
    </row>
    <row r="994" spans="1:60" outlineLevel="1" x14ac:dyDescent="0.2">
      <c r="A994" s="231">
        <v>211</v>
      </c>
      <c r="B994" s="232" t="s">
        <v>3935</v>
      </c>
      <c r="C994" s="250" t="s">
        <v>3936</v>
      </c>
      <c r="D994" s="233" t="s">
        <v>291</v>
      </c>
      <c r="E994" s="234">
        <v>2</v>
      </c>
      <c r="F994" s="235"/>
      <c r="G994" s="236">
        <f>ROUND(E994*F994,2)</f>
        <v>0</v>
      </c>
      <c r="H994" s="235"/>
      <c r="I994" s="236">
        <f>ROUND(E994*H994,2)</f>
        <v>0</v>
      </c>
      <c r="J994" s="235"/>
      <c r="K994" s="236">
        <f>ROUND(E994*J994,2)</f>
        <v>0</v>
      </c>
      <c r="L994" s="236">
        <v>21</v>
      </c>
      <c r="M994" s="236">
        <f>G994*(1+L994/100)</f>
        <v>0</v>
      </c>
      <c r="N994" s="234">
        <v>0</v>
      </c>
      <c r="O994" s="234">
        <f>ROUND(E994*N994,2)</f>
        <v>0</v>
      </c>
      <c r="P994" s="234">
        <v>0</v>
      </c>
      <c r="Q994" s="234">
        <f>ROUND(E994*P994,2)</f>
        <v>0</v>
      </c>
      <c r="R994" s="236"/>
      <c r="S994" s="236" t="s">
        <v>861</v>
      </c>
      <c r="T994" s="237" t="s">
        <v>294</v>
      </c>
      <c r="U994" s="220">
        <v>0</v>
      </c>
      <c r="V994" s="220">
        <f>ROUND(E994*U994,2)</f>
        <v>0</v>
      </c>
      <c r="W994" s="220"/>
      <c r="X994" s="220" t="s">
        <v>664</v>
      </c>
      <c r="Y994" s="220" t="s">
        <v>296</v>
      </c>
      <c r="Z994" s="210"/>
      <c r="AA994" s="210"/>
      <c r="AB994" s="210"/>
      <c r="AC994" s="210"/>
      <c r="AD994" s="210"/>
      <c r="AE994" s="210"/>
      <c r="AF994" s="210"/>
      <c r="AG994" s="210" t="s">
        <v>665</v>
      </c>
      <c r="AH994" s="210"/>
      <c r="AI994" s="210"/>
      <c r="AJ994" s="210"/>
      <c r="AK994" s="210"/>
      <c r="AL994" s="210"/>
      <c r="AM994" s="210"/>
      <c r="AN994" s="210"/>
      <c r="AO994" s="210"/>
      <c r="AP994" s="210"/>
      <c r="AQ994" s="210"/>
      <c r="AR994" s="210"/>
      <c r="AS994" s="210"/>
      <c r="AT994" s="210"/>
      <c r="AU994" s="210"/>
      <c r="AV994" s="210"/>
      <c r="AW994" s="210"/>
      <c r="AX994" s="210"/>
      <c r="AY994" s="210"/>
      <c r="AZ994" s="210"/>
      <c r="BA994" s="210"/>
      <c r="BB994" s="210"/>
      <c r="BC994" s="210"/>
      <c r="BD994" s="210"/>
      <c r="BE994" s="210"/>
      <c r="BF994" s="210"/>
      <c r="BG994" s="210"/>
      <c r="BH994" s="210"/>
    </row>
    <row r="995" spans="1:60" outlineLevel="2" x14ac:dyDescent="0.2">
      <c r="A995" s="217"/>
      <c r="B995" s="218"/>
      <c r="C995" s="253" t="s">
        <v>3937</v>
      </c>
      <c r="D995" s="221"/>
      <c r="E995" s="222"/>
      <c r="F995" s="220"/>
      <c r="G995" s="220"/>
      <c r="H995" s="220"/>
      <c r="I995" s="220"/>
      <c r="J995" s="220"/>
      <c r="K995" s="220"/>
      <c r="L995" s="220"/>
      <c r="M995" s="220"/>
      <c r="N995" s="219"/>
      <c r="O995" s="219"/>
      <c r="P995" s="219"/>
      <c r="Q995" s="219"/>
      <c r="R995" s="220"/>
      <c r="S995" s="220"/>
      <c r="T995" s="220"/>
      <c r="U995" s="220"/>
      <c r="V995" s="220"/>
      <c r="W995" s="220"/>
      <c r="X995" s="220"/>
      <c r="Y995" s="220"/>
      <c r="Z995" s="210"/>
      <c r="AA995" s="210"/>
      <c r="AB995" s="210"/>
      <c r="AC995" s="210"/>
      <c r="AD995" s="210"/>
      <c r="AE995" s="210"/>
      <c r="AF995" s="210"/>
      <c r="AG995" s="210" t="s">
        <v>314</v>
      </c>
      <c r="AH995" s="210">
        <v>0</v>
      </c>
      <c r="AI995" s="210"/>
      <c r="AJ995" s="210"/>
      <c r="AK995" s="210"/>
      <c r="AL995" s="210"/>
      <c r="AM995" s="210"/>
      <c r="AN995" s="210"/>
      <c r="AO995" s="210"/>
      <c r="AP995" s="210"/>
      <c r="AQ995" s="210"/>
      <c r="AR995" s="210"/>
      <c r="AS995" s="210"/>
      <c r="AT995" s="210"/>
      <c r="AU995" s="210"/>
      <c r="AV995" s="210"/>
      <c r="AW995" s="210"/>
      <c r="AX995" s="210"/>
      <c r="AY995" s="210"/>
      <c r="AZ995" s="210"/>
      <c r="BA995" s="210"/>
      <c r="BB995" s="210"/>
      <c r="BC995" s="210"/>
      <c r="BD995" s="210"/>
      <c r="BE995" s="210"/>
      <c r="BF995" s="210"/>
      <c r="BG995" s="210"/>
      <c r="BH995" s="210"/>
    </row>
    <row r="996" spans="1:60" outlineLevel="3" x14ac:dyDescent="0.2">
      <c r="A996" s="217"/>
      <c r="B996" s="218"/>
      <c r="C996" s="253" t="s">
        <v>159</v>
      </c>
      <c r="D996" s="221"/>
      <c r="E996" s="222">
        <v>2</v>
      </c>
      <c r="F996" s="220"/>
      <c r="G996" s="220"/>
      <c r="H996" s="220"/>
      <c r="I996" s="220"/>
      <c r="J996" s="220"/>
      <c r="K996" s="220"/>
      <c r="L996" s="220"/>
      <c r="M996" s="220"/>
      <c r="N996" s="219"/>
      <c r="O996" s="219"/>
      <c r="P996" s="219"/>
      <c r="Q996" s="219"/>
      <c r="R996" s="220"/>
      <c r="S996" s="220"/>
      <c r="T996" s="220"/>
      <c r="U996" s="220"/>
      <c r="V996" s="220"/>
      <c r="W996" s="220"/>
      <c r="X996" s="220"/>
      <c r="Y996" s="220"/>
      <c r="Z996" s="210"/>
      <c r="AA996" s="210"/>
      <c r="AB996" s="210"/>
      <c r="AC996" s="210"/>
      <c r="AD996" s="210"/>
      <c r="AE996" s="210"/>
      <c r="AF996" s="210"/>
      <c r="AG996" s="210" t="s">
        <v>314</v>
      </c>
      <c r="AH996" s="210">
        <v>0</v>
      </c>
      <c r="AI996" s="210"/>
      <c r="AJ996" s="210"/>
      <c r="AK996" s="210"/>
      <c r="AL996" s="210"/>
      <c r="AM996" s="210"/>
      <c r="AN996" s="210"/>
      <c r="AO996" s="210"/>
      <c r="AP996" s="210"/>
      <c r="AQ996" s="210"/>
      <c r="AR996" s="210"/>
      <c r="AS996" s="210"/>
      <c r="AT996" s="210"/>
      <c r="AU996" s="210"/>
      <c r="AV996" s="210"/>
      <c r="AW996" s="210"/>
      <c r="AX996" s="210"/>
      <c r="AY996" s="210"/>
      <c r="AZ996" s="210"/>
      <c r="BA996" s="210"/>
      <c r="BB996" s="210"/>
      <c r="BC996" s="210"/>
      <c r="BD996" s="210"/>
      <c r="BE996" s="210"/>
      <c r="BF996" s="210"/>
      <c r="BG996" s="210"/>
      <c r="BH996" s="210"/>
    </row>
    <row r="997" spans="1:60" outlineLevel="1" x14ac:dyDescent="0.2">
      <c r="A997" s="231">
        <v>212</v>
      </c>
      <c r="B997" s="232" t="s">
        <v>3938</v>
      </c>
      <c r="C997" s="250" t="s">
        <v>3939</v>
      </c>
      <c r="D997" s="233" t="s">
        <v>0</v>
      </c>
      <c r="E997" s="234">
        <v>0</v>
      </c>
      <c r="F997" s="235"/>
      <c r="G997" s="236">
        <f>ROUND(E997*F997,2)</f>
        <v>0</v>
      </c>
      <c r="H997" s="235"/>
      <c r="I997" s="236">
        <f>ROUND(E997*H997,2)</f>
        <v>0</v>
      </c>
      <c r="J997" s="235"/>
      <c r="K997" s="236">
        <f>ROUND(E997*J997,2)</f>
        <v>0</v>
      </c>
      <c r="L997" s="236">
        <v>21</v>
      </c>
      <c r="M997" s="236">
        <f>G997*(1+L997/100)</f>
        <v>0</v>
      </c>
      <c r="N997" s="234">
        <v>0</v>
      </c>
      <c r="O997" s="234">
        <f>ROUND(E997*N997,2)</f>
        <v>0</v>
      </c>
      <c r="P997" s="234">
        <v>0</v>
      </c>
      <c r="Q997" s="234">
        <f>ROUND(E997*P997,2)</f>
        <v>0</v>
      </c>
      <c r="R997" s="236" t="s">
        <v>1731</v>
      </c>
      <c r="S997" s="236" t="s">
        <v>293</v>
      </c>
      <c r="T997" s="237" t="s">
        <v>294</v>
      </c>
      <c r="U997" s="220">
        <v>0</v>
      </c>
      <c r="V997" s="220">
        <f>ROUND(E997*U997,2)</f>
        <v>0</v>
      </c>
      <c r="W997" s="220"/>
      <c r="X997" s="220" t="s">
        <v>295</v>
      </c>
      <c r="Y997" s="220" t="s">
        <v>296</v>
      </c>
      <c r="Z997" s="210"/>
      <c r="AA997" s="210"/>
      <c r="AB997" s="210"/>
      <c r="AC997" s="210"/>
      <c r="AD997" s="210"/>
      <c r="AE997" s="210"/>
      <c r="AF997" s="210"/>
      <c r="AG997" s="210" t="s">
        <v>1407</v>
      </c>
      <c r="AH997" s="210"/>
      <c r="AI997" s="210"/>
      <c r="AJ997" s="210"/>
      <c r="AK997" s="210"/>
      <c r="AL997" s="210"/>
      <c r="AM997" s="210"/>
      <c r="AN997" s="210"/>
      <c r="AO997" s="210"/>
      <c r="AP997" s="210"/>
      <c r="AQ997" s="210"/>
      <c r="AR997" s="210"/>
      <c r="AS997" s="210"/>
      <c r="AT997" s="210"/>
      <c r="AU997" s="210"/>
      <c r="AV997" s="210"/>
      <c r="AW997" s="210"/>
      <c r="AX997" s="210"/>
      <c r="AY997" s="210"/>
      <c r="AZ997" s="210"/>
      <c r="BA997" s="210"/>
      <c r="BB997" s="210"/>
      <c r="BC997" s="210"/>
      <c r="BD997" s="210"/>
      <c r="BE997" s="210"/>
      <c r="BF997" s="210"/>
      <c r="BG997" s="210"/>
      <c r="BH997" s="210"/>
    </row>
    <row r="998" spans="1:60" outlineLevel="2" x14ac:dyDescent="0.2">
      <c r="A998" s="217"/>
      <c r="B998" s="218"/>
      <c r="C998" s="251" t="s">
        <v>1508</v>
      </c>
      <c r="D998" s="239"/>
      <c r="E998" s="239"/>
      <c r="F998" s="239"/>
      <c r="G998" s="239"/>
      <c r="H998" s="220"/>
      <c r="I998" s="220"/>
      <c r="J998" s="220"/>
      <c r="K998" s="220"/>
      <c r="L998" s="220"/>
      <c r="M998" s="220"/>
      <c r="N998" s="219"/>
      <c r="O998" s="219"/>
      <c r="P998" s="219"/>
      <c r="Q998" s="219"/>
      <c r="R998" s="220"/>
      <c r="S998" s="220"/>
      <c r="T998" s="220"/>
      <c r="U998" s="220"/>
      <c r="V998" s="220"/>
      <c r="W998" s="220"/>
      <c r="X998" s="220"/>
      <c r="Y998" s="220"/>
      <c r="Z998" s="210"/>
      <c r="AA998" s="210"/>
      <c r="AB998" s="210"/>
      <c r="AC998" s="210"/>
      <c r="AD998" s="210"/>
      <c r="AE998" s="210"/>
      <c r="AF998" s="210"/>
      <c r="AG998" s="210" t="s">
        <v>299</v>
      </c>
      <c r="AH998" s="210"/>
      <c r="AI998" s="210"/>
      <c r="AJ998" s="210"/>
      <c r="AK998" s="210"/>
      <c r="AL998" s="210"/>
      <c r="AM998" s="210"/>
      <c r="AN998" s="210"/>
      <c r="AO998" s="210"/>
      <c r="AP998" s="210"/>
      <c r="AQ998" s="210"/>
      <c r="AR998" s="210"/>
      <c r="AS998" s="210"/>
      <c r="AT998" s="210"/>
      <c r="AU998" s="210"/>
      <c r="AV998" s="210"/>
      <c r="AW998" s="210"/>
      <c r="AX998" s="210"/>
      <c r="AY998" s="210"/>
      <c r="AZ998" s="210"/>
      <c r="BA998" s="210"/>
      <c r="BB998" s="210"/>
      <c r="BC998" s="210"/>
      <c r="BD998" s="210"/>
      <c r="BE998" s="210"/>
      <c r="BF998" s="210"/>
      <c r="BG998" s="210"/>
      <c r="BH998" s="210"/>
    </row>
    <row r="999" spans="1:60" outlineLevel="2" x14ac:dyDescent="0.2">
      <c r="A999" s="217"/>
      <c r="B999" s="218"/>
      <c r="C999" s="252" t="s">
        <v>1508</v>
      </c>
      <c r="D999" s="240"/>
      <c r="E999" s="240"/>
      <c r="F999" s="240"/>
      <c r="G999" s="240"/>
      <c r="H999" s="220"/>
      <c r="I999" s="220"/>
      <c r="J999" s="220"/>
      <c r="K999" s="220"/>
      <c r="L999" s="220"/>
      <c r="M999" s="220"/>
      <c r="N999" s="219"/>
      <c r="O999" s="219"/>
      <c r="P999" s="219"/>
      <c r="Q999" s="219"/>
      <c r="R999" s="220"/>
      <c r="S999" s="220"/>
      <c r="T999" s="220"/>
      <c r="U999" s="220"/>
      <c r="V999" s="220"/>
      <c r="W999" s="220"/>
      <c r="X999" s="220"/>
      <c r="Y999" s="220"/>
      <c r="Z999" s="210"/>
      <c r="AA999" s="210"/>
      <c r="AB999" s="210"/>
      <c r="AC999" s="210"/>
      <c r="AD999" s="210"/>
      <c r="AE999" s="210"/>
      <c r="AF999" s="210"/>
      <c r="AG999" s="210" t="s">
        <v>300</v>
      </c>
      <c r="AH999" s="210"/>
      <c r="AI999" s="210"/>
      <c r="AJ999" s="210"/>
      <c r="AK999" s="210"/>
      <c r="AL999" s="210"/>
      <c r="AM999" s="210"/>
      <c r="AN999" s="210"/>
      <c r="AO999" s="210"/>
      <c r="AP999" s="210"/>
      <c r="AQ999" s="210"/>
      <c r="AR999" s="210"/>
      <c r="AS999" s="210"/>
      <c r="AT999" s="210"/>
      <c r="AU999" s="210"/>
      <c r="AV999" s="210"/>
      <c r="AW999" s="210"/>
      <c r="AX999" s="210"/>
      <c r="AY999" s="210"/>
      <c r="AZ999" s="210"/>
      <c r="BA999" s="210"/>
      <c r="BB999" s="210"/>
      <c r="BC999" s="210"/>
      <c r="BD999" s="210"/>
      <c r="BE999" s="210"/>
      <c r="BF999" s="210"/>
      <c r="BG999" s="210"/>
      <c r="BH999" s="210"/>
    </row>
    <row r="1000" spans="1:60" x14ac:dyDescent="0.2">
      <c r="A1000" s="224" t="s">
        <v>287</v>
      </c>
      <c r="B1000" s="225" t="s">
        <v>229</v>
      </c>
      <c r="C1000" s="249" t="s">
        <v>230</v>
      </c>
      <c r="D1000" s="226"/>
      <c r="E1000" s="227"/>
      <c r="F1000" s="228"/>
      <c r="G1000" s="228">
        <f>SUMIF(AG1001:AG1035,"&lt;&gt;NOR",G1001:G1035)</f>
        <v>0</v>
      </c>
      <c r="H1000" s="228"/>
      <c r="I1000" s="228">
        <f>SUM(I1001:I1035)</f>
        <v>0</v>
      </c>
      <c r="J1000" s="228"/>
      <c r="K1000" s="228">
        <f>SUM(K1001:K1035)</f>
        <v>0</v>
      </c>
      <c r="L1000" s="228"/>
      <c r="M1000" s="228">
        <f>SUM(M1001:M1035)</f>
        <v>0</v>
      </c>
      <c r="N1000" s="227"/>
      <c r="O1000" s="227">
        <f>SUM(O1001:O1035)</f>
        <v>0.04</v>
      </c>
      <c r="P1000" s="227"/>
      <c r="Q1000" s="227">
        <f>SUM(Q1001:Q1035)</f>
        <v>0.91</v>
      </c>
      <c r="R1000" s="228"/>
      <c r="S1000" s="228"/>
      <c r="T1000" s="229"/>
      <c r="U1000" s="223"/>
      <c r="V1000" s="223">
        <f>SUM(V1001:V1035)</f>
        <v>79.889999999999986</v>
      </c>
      <c r="W1000" s="223"/>
      <c r="X1000" s="223"/>
      <c r="Y1000" s="223"/>
      <c r="AG1000" t="s">
        <v>288</v>
      </c>
    </row>
    <row r="1001" spans="1:60" outlineLevel="1" x14ac:dyDescent="0.2">
      <c r="A1001" s="231">
        <v>213</v>
      </c>
      <c r="B1001" s="232" t="s">
        <v>3940</v>
      </c>
      <c r="C1001" s="250" t="s">
        <v>3941</v>
      </c>
      <c r="D1001" s="233" t="s">
        <v>310</v>
      </c>
      <c r="E1001" s="234">
        <v>18.62</v>
      </c>
      <c r="F1001" s="235"/>
      <c r="G1001" s="236">
        <f>ROUND(E1001*F1001,2)</f>
        <v>0</v>
      </c>
      <c r="H1001" s="235"/>
      <c r="I1001" s="236">
        <f>ROUND(E1001*H1001,2)</f>
        <v>0</v>
      </c>
      <c r="J1001" s="235"/>
      <c r="K1001" s="236">
        <f>ROUND(E1001*J1001,2)</f>
        <v>0</v>
      </c>
      <c r="L1001" s="236">
        <v>21</v>
      </c>
      <c r="M1001" s="236">
        <f>G1001*(1+L1001/100)</f>
        <v>0</v>
      </c>
      <c r="N1001" s="234">
        <v>0</v>
      </c>
      <c r="O1001" s="234">
        <f>ROUND(E1001*N1001,2)</f>
        <v>0</v>
      </c>
      <c r="P1001" s="234">
        <v>7.0000000000000001E-3</v>
      </c>
      <c r="Q1001" s="234">
        <f>ROUND(E1001*P1001,2)</f>
        <v>0.13</v>
      </c>
      <c r="R1001" s="236" t="s">
        <v>1887</v>
      </c>
      <c r="S1001" s="236" t="s">
        <v>293</v>
      </c>
      <c r="T1001" s="237" t="s">
        <v>294</v>
      </c>
      <c r="U1001" s="220">
        <v>0.23799999999999999</v>
      </c>
      <c r="V1001" s="220">
        <f>ROUND(E1001*U1001,2)</f>
        <v>4.43</v>
      </c>
      <c r="W1001" s="220"/>
      <c r="X1001" s="220" t="s">
        <v>295</v>
      </c>
      <c r="Y1001" s="220" t="s">
        <v>296</v>
      </c>
      <c r="Z1001" s="210"/>
      <c r="AA1001" s="210"/>
      <c r="AB1001" s="210"/>
      <c r="AC1001" s="210"/>
      <c r="AD1001" s="210"/>
      <c r="AE1001" s="210"/>
      <c r="AF1001" s="210"/>
      <c r="AG1001" s="210" t="s">
        <v>1407</v>
      </c>
      <c r="AH1001" s="210"/>
      <c r="AI1001" s="210"/>
      <c r="AJ1001" s="210"/>
      <c r="AK1001" s="210"/>
      <c r="AL1001" s="210"/>
      <c r="AM1001" s="210"/>
      <c r="AN1001" s="210"/>
      <c r="AO1001" s="210"/>
      <c r="AP1001" s="210"/>
      <c r="AQ1001" s="210"/>
      <c r="AR1001" s="210"/>
      <c r="AS1001" s="210"/>
      <c r="AT1001" s="210"/>
      <c r="AU1001" s="210"/>
      <c r="AV1001" s="210"/>
      <c r="AW1001" s="210"/>
      <c r="AX1001" s="210"/>
      <c r="AY1001" s="210"/>
      <c r="AZ1001" s="210"/>
      <c r="BA1001" s="210"/>
      <c r="BB1001" s="210"/>
      <c r="BC1001" s="210"/>
      <c r="BD1001" s="210"/>
      <c r="BE1001" s="210"/>
      <c r="BF1001" s="210"/>
      <c r="BG1001" s="210"/>
      <c r="BH1001" s="210"/>
    </row>
    <row r="1002" spans="1:60" outlineLevel="2" x14ac:dyDescent="0.2">
      <c r="A1002" s="217"/>
      <c r="B1002" s="218"/>
      <c r="C1002" s="253" t="s">
        <v>3942</v>
      </c>
      <c r="D1002" s="221"/>
      <c r="E1002" s="222"/>
      <c r="F1002" s="220"/>
      <c r="G1002" s="220"/>
      <c r="H1002" s="220"/>
      <c r="I1002" s="220"/>
      <c r="J1002" s="220"/>
      <c r="K1002" s="220"/>
      <c r="L1002" s="220"/>
      <c r="M1002" s="220"/>
      <c r="N1002" s="219"/>
      <c r="O1002" s="219"/>
      <c r="P1002" s="219"/>
      <c r="Q1002" s="219"/>
      <c r="R1002" s="220"/>
      <c r="S1002" s="220"/>
      <c r="T1002" s="220"/>
      <c r="U1002" s="220"/>
      <c r="V1002" s="220"/>
      <c r="W1002" s="220"/>
      <c r="X1002" s="220"/>
      <c r="Y1002" s="220"/>
      <c r="Z1002" s="210"/>
      <c r="AA1002" s="210"/>
      <c r="AB1002" s="210"/>
      <c r="AC1002" s="210"/>
      <c r="AD1002" s="210"/>
      <c r="AE1002" s="210"/>
      <c r="AF1002" s="210"/>
      <c r="AG1002" s="210" t="s">
        <v>314</v>
      </c>
      <c r="AH1002" s="210">
        <v>0</v>
      </c>
      <c r="AI1002" s="210"/>
      <c r="AJ1002" s="210"/>
      <c r="AK1002" s="210"/>
      <c r="AL1002" s="210"/>
      <c r="AM1002" s="210"/>
      <c r="AN1002" s="210"/>
      <c r="AO1002" s="210"/>
      <c r="AP1002" s="210"/>
      <c r="AQ1002" s="210"/>
      <c r="AR1002" s="210"/>
      <c r="AS1002" s="210"/>
      <c r="AT1002" s="210"/>
      <c r="AU1002" s="210"/>
      <c r="AV1002" s="210"/>
      <c r="AW1002" s="210"/>
      <c r="AX1002" s="210"/>
      <c r="AY1002" s="210"/>
      <c r="AZ1002" s="210"/>
      <c r="BA1002" s="210"/>
      <c r="BB1002" s="210"/>
      <c r="BC1002" s="210"/>
      <c r="BD1002" s="210"/>
      <c r="BE1002" s="210"/>
      <c r="BF1002" s="210"/>
      <c r="BG1002" s="210"/>
      <c r="BH1002" s="210"/>
    </row>
    <row r="1003" spans="1:60" outlineLevel="3" x14ac:dyDescent="0.2">
      <c r="A1003" s="217"/>
      <c r="B1003" s="218"/>
      <c r="C1003" s="253" t="s">
        <v>3943</v>
      </c>
      <c r="D1003" s="221"/>
      <c r="E1003" s="222"/>
      <c r="F1003" s="220"/>
      <c r="G1003" s="220"/>
      <c r="H1003" s="220"/>
      <c r="I1003" s="220"/>
      <c r="J1003" s="220"/>
      <c r="K1003" s="220"/>
      <c r="L1003" s="220"/>
      <c r="M1003" s="220"/>
      <c r="N1003" s="219"/>
      <c r="O1003" s="219"/>
      <c r="P1003" s="219"/>
      <c r="Q1003" s="219"/>
      <c r="R1003" s="220"/>
      <c r="S1003" s="220"/>
      <c r="T1003" s="220"/>
      <c r="U1003" s="220"/>
      <c r="V1003" s="220"/>
      <c r="W1003" s="220"/>
      <c r="X1003" s="220"/>
      <c r="Y1003" s="220"/>
      <c r="Z1003" s="210"/>
      <c r="AA1003" s="210"/>
      <c r="AB1003" s="210"/>
      <c r="AC1003" s="210"/>
      <c r="AD1003" s="210"/>
      <c r="AE1003" s="210"/>
      <c r="AF1003" s="210"/>
      <c r="AG1003" s="210" t="s">
        <v>314</v>
      </c>
      <c r="AH1003" s="210">
        <v>0</v>
      </c>
      <c r="AI1003" s="210"/>
      <c r="AJ1003" s="210"/>
      <c r="AK1003" s="210"/>
      <c r="AL1003" s="210"/>
      <c r="AM1003" s="210"/>
      <c r="AN1003" s="210"/>
      <c r="AO1003" s="210"/>
      <c r="AP1003" s="210"/>
      <c r="AQ1003" s="210"/>
      <c r="AR1003" s="210"/>
      <c r="AS1003" s="210"/>
      <c r="AT1003" s="210"/>
      <c r="AU1003" s="210"/>
      <c r="AV1003" s="210"/>
      <c r="AW1003" s="210"/>
      <c r="AX1003" s="210"/>
      <c r="AY1003" s="210"/>
      <c r="AZ1003" s="210"/>
      <c r="BA1003" s="210"/>
      <c r="BB1003" s="210"/>
      <c r="BC1003" s="210"/>
      <c r="BD1003" s="210"/>
      <c r="BE1003" s="210"/>
      <c r="BF1003" s="210"/>
      <c r="BG1003" s="210"/>
      <c r="BH1003" s="210"/>
    </row>
    <row r="1004" spans="1:60" outlineLevel="3" x14ac:dyDescent="0.2">
      <c r="A1004" s="217"/>
      <c r="B1004" s="218"/>
      <c r="C1004" s="253" t="s">
        <v>3944</v>
      </c>
      <c r="D1004" s="221"/>
      <c r="E1004" s="222">
        <v>18.62</v>
      </c>
      <c r="F1004" s="220"/>
      <c r="G1004" s="220"/>
      <c r="H1004" s="220"/>
      <c r="I1004" s="220"/>
      <c r="J1004" s="220"/>
      <c r="K1004" s="220"/>
      <c r="L1004" s="220"/>
      <c r="M1004" s="220"/>
      <c r="N1004" s="219"/>
      <c r="O1004" s="219"/>
      <c r="P1004" s="219"/>
      <c r="Q1004" s="219"/>
      <c r="R1004" s="220"/>
      <c r="S1004" s="220"/>
      <c r="T1004" s="220"/>
      <c r="U1004" s="220"/>
      <c r="V1004" s="220"/>
      <c r="W1004" s="220"/>
      <c r="X1004" s="220"/>
      <c r="Y1004" s="220"/>
      <c r="Z1004" s="210"/>
      <c r="AA1004" s="210"/>
      <c r="AB1004" s="210"/>
      <c r="AC1004" s="210"/>
      <c r="AD1004" s="210"/>
      <c r="AE1004" s="210"/>
      <c r="AF1004" s="210"/>
      <c r="AG1004" s="210" t="s">
        <v>314</v>
      </c>
      <c r="AH1004" s="210">
        <v>0</v>
      </c>
      <c r="AI1004" s="210"/>
      <c r="AJ1004" s="210"/>
      <c r="AK1004" s="210"/>
      <c r="AL1004" s="210"/>
      <c r="AM1004" s="210"/>
      <c r="AN1004" s="210"/>
      <c r="AO1004" s="210"/>
      <c r="AP1004" s="210"/>
      <c r="AQ1004" s="210"/>
      <c r="AR1004" s="210"/>
      <c r="AS1004" s="210"/>
      <c r="AT1004" s="210"/>
      <c r="AU1004" s="210"/>
      <c r="AV1004" s="210"/>
      <c r="AW1004" s="210"/>
      <c r="AX1004" s="210"/>
      <c r="AY1004" s="210"/>
      <c r="AZ1004" s="210"/>
      <c r="BA1004" s="210"/>
      <c r="BB1004" s="210"/>
      <c r="BC1004" s="210"/>
      <c r="BD1004" s="210"/>
      <c r="BE1004" s="210"/>
      <c r="BF1004" s="210"/>
      <c r="BG1004" s="210"/>
      <c r="BH1004" s="210"/>
    </row>
    <row r="1005" spans="1:60" outlineLevel="1" x14ac:dyDescent="0.2">
      <c r="A1005" s="231">
        <v>214</v>
      </c>
      <c r="B1005" s="232" t="s">
        <v>1897</v>
      </c>
      <c r="C1005" s="250" t="s">
        <v>1898</v>
      </c>
      <c r="D1005" s="233" t="s">
        <v>1899</v>
      </c>
      <c r="E1005" s="234">
        <v>777.94749999999999</v>
      </c>
      <c r="F1005" s="235"/>
      <c r="G1005" s="236">
        <f>ROUND(E1005*F1005,2)</f>
        <v>0</v>
      </c>
      <c r="H1005" s="235"/>
      <c r="I1005" s="236">
        <f>ROUND(E1005*H1005,2)</f>
        <v>0</v>
      </c>
      <c r="J1005" s="235"/>
      <c r="K1005" s="236">
        <f>ROUND(E1005*J1005,2)</f>
        <v>0</v>
      </c>
      <c r="L1005" s="236">
        <v>21</v>
      </c>
      <c r="M1005" s="236">
        <f>G1005*(1+L1005/100)</f>
        <v>0</v>
      </c>
      <c r="N1005" s="234">
        <v>5.0000000000000002E-5</v>
      </c>
      <c r="O1005" s="234">
        <f>ROUND(E1005*N1005,2)</f>
        <v>0.04</v>
      </c>
      <c r="P1005" s="234">
        <v>1E-3</v>
      </c>
      <c r="Q1005" s="234">
        <f>ROUND(E1005*P1005,2)</f>
        <v>0.78</v>
      </c>
      <c r="R1005" s="236" t="s">
        <v>1887</v>
      </c>
      <c r="S1005" s="236" t="s">
        <v>293</v>
      </c>
      <c r="T1005" s="237" t="s">
        <v>294</v>
      </c>
      <c r="U1005" s="220">
        <v>9.7000000000000003E-2</v>
      </c>
      <c r="V1005" s="220">
        <f>ROUND(E1005*U1005,2)</f>
        <v>75.459999999999994</v>
      </c>
      <c r="W1005" s="220"/>
      <c r="X1005" s="220" t="s">
        <v>295</v>
      </c>
      <c r="Y1005" s="220" t="s">
        <v>296</v>
      </c>
      <c r="Z1005" s="210"/>
      <c r="AA1005" s="210"/>
      <c r="AB1005" s="210"/>
      <c r="AC1005" s="210"/>
      <c r="AD1005" s="210"/>
      <c r="AE1005" s="210"/>
      <c r="AF1005" s="210"/>
      <c r="AG1005" s="210" t="s">
        <v>1407</v>
      </c>
      <c r="AH1005" s="210"/>
      <c r="AI1005" s="210"/>
      <c r="AJ1005" s="210"/>
      <c r="AK1005" s="210"/>
      <c r="AL1005" s="210"/>
      <c r="AM1005" s="210"/>
      <c r="AN1005" s="210"/>
      <c r="AO1005" s="210"/>
      <c r="AP1005" s="210"/>
      <c r="AQ1005" s="210"/>
      <c r="AR1005" s="210"/>
      <c r="AS1005" s="210"/>
      <c r="AT1005" s="210"/>
      <c r="AU1005" s="210"/>
      <c r="AV1005" s="210"/>
      <c r="AW1005" s="210"/>
      <c r="AX1005" s="210"/>
      <c r="AY1005" s="210"/>
      <c r="AZ1005" s="210"/>
      <c r="BA1005" s="210"/>
      <c r="BB1005" s="210"/>
      <c r="BC1005" s="210"/>
      <c r="BD1005" s="210"/>
      <c r="BE1005" s="210"/>
      <c r="BF1005" s="210"/>
      <c r="BG1005" s="210"/>
      <c r="BH1005" s="210"/>
    </row>
    <row r="1006" spans="1:60" outlineLevel="2" x14ac:dyDescent="0.2">
      <c r="A1006" s="217"/>
      <c r="B1006" s="218"/>
      <c r="C1006" s="253" t="s">
        <v>3945</v>
      </c>
      <c r="D1006" s="221"/>
      <c r="E1006" s="222"/>
      <c r="F1006" s="220"/>
      <c r="G1006" s="220"/>
      <c r="H1006" s="220"/>
      <c r="I1006" s="220"/>
      <c r="J1006" s="220"/>
      <c r="K1006" s="220"/>
      <c r="L1006" s="220"/>
      <c r="M1006" s="220"/>
      <c r="N1006" s="219"/>
      <c r="O1006" s="219"/>
      <c r="P1006" s="219"/>
      <c r="Q1006" s="219"/>
      <c r="R1006" s="220"/>
      <c r="S1006" s="220"/>
      <c r="T1006" s="220"/>
      <c r="U1006" s="220"/>
      <c r="V1006" s="220"/>
      <c r="W1006" s="220"/>
      <c r="X1006" s="220"/>
      <c r="Y1006" s="220"/>
      <c r="Z1006" s="210"/>
      <c r="AA1006" s="210"/>
      <c r="AB1006" s="210"/>
      <c r="AC1006" s="210"/>
      <c r="AD1006" s="210"/>
      <c r="AE1006" s="210"/>
      <c r="AF1006" s="210"/>
      <c r="AG1006" s="210" t="s">
        <v>314</v>
      </c>
      <c r="AH1006" s="210">
        <v>0</v>
      </c>
      <c r="AI1006" s="210"/>
      <c r="AJ1006" s="210"/>
      <c r="AK1006" s="210"/>
      <c r="AL1006" s="210"/>
      <c r="AM1006" s="210"/>
      <c r="AN1006" s="210"/>
      <c r="AO1006" s="210"/>
      <c r="AP1006" s="210"/>
      <c r="AQ1006" s="210"/>
      <c r="AR1006" s="210"/>
      <c r="AS1006" s="210"/>
      <c r="AT1006" s="210"/>
      <c r="AU1006" s="210"/>
      <c r="AV1006" s="210"/>
      <c r="AW1006" s="210"/>
      <c r="AX1006" s="210"/>
      <c r="AY1006" s="210"/>
      <c r="AZ1006" s="210"/>
      <c r="BA1006" s="210"/>
      <c r="BB1006" s="210"/>
      <c r="BC1006" s="210"/>
      <c r="BD1006" s="210"/>
      <c r="BE1006" s="210"/>
      <c r="BF1006" s="210"/>
      <c r="BG1006" s="210"/>
      <c r="BH1006" s="210"/>
    </row>
    <row r="1007" spans="1:60" outlineLevel="3" x14ac:dyDescent="0.2">
      <c r="A1007" s="217"/>
      <c r="B1007" s="218"/>
      <c r="C1007" s="253" t="s">
        <v>3946</v>
      </c>
      <c r="D1007" s="221"/>
      <c r="E1007" s="222"/>
      <c r="F1007" s="220"/>
      <c r="G1007" s="220"/>
      <c r="H1007" s="220"/>
      <c r="I1007" s="220"/>
      <c r="J1007" s="220"/>
      <c r="K1007" s="220"/>
      <c r="L1007" s="220"/>
      <c r="M1007" s="220"/>
      <c r="N1007" s="219"/>
      <c r="O1007" s="219"/>
      <c r="P1007" s="219"/>
      <c r="Q1007" s="219"/>
      <c r="R1007" s="220"/>
      <c r="S1007" s="220"/>
      <c r="T1007" s="220"/>
      <c r="U1007" s="220"/>
      <c r="V1007" s="220"/>
      <c r="W1007" s="220"/>
      <c r="X1007" s="220"/>
      <c r="Y1007" s="220"/>
      <c r="Z1007" s="210"/>
      <c r="AA1007" s="210"/>
      <c r="AB1007" s="210"/>
      <c r="AC1007" s="210"/>
      <c r="AD1007" s="210"/>
      <c r="AE1007" s="210"/>
      <c r="AF1007" s="210"/>
      <c r="AG1007" s="210" t="s">
        <v>314</v>
      </c>
      <c r="AH1007" s="210">
        <v>0</v>
      </c>
      <c r="AI1007" s="210"/>
      <c r="AJ1007" s="210"/>
      <c r="AK1007" s="210"/>
      <c r="AL1007" s="210"/>
      <c r="AM1007" s="210"/>
      <c r="AN1007" s="210"/>
      <c r="AO1007" s="210"/>
      <c r="AP1007" s="210"/>
      <c r="AQ1007" s="210"/>
      <c r="AR1007" s="210"/>
      <c r="AS1007" s="210"/>
      <c r="AT1007" s="210"/>
      <c r="AU1007" s="210"/>
      <c r="AV1007" s="210"/>
      <c r="AW1007" s="210"/>
      <c r="AX1007" s="210"/>
      <c r="AY1007" s="210"/>
      <c r="AZ1007" s="210"/>
      <c r="BA1007" s="210"/>
      <c r="BB1007" s="210"/>
      <c r="BC1007" s="210"/>
      <c r="BD1007" s="210"/>
      <c r="BE1007" s="210"/>
      <c r="BF1007" s="210"/>
      <c r="BG1007" s="210"/>
      <c r="BH1007" s="210"/>
    </row>
    <row r="1008" spans="1:60" outlineLevel="3" x14ac:dyDescent="0.2">
      <c r="A1008" s="217"/>
      <c r="B1008" s="218"/>
      <c r="C1008" s="253" t="s">
        <v>3947</v>
      </c>
      <c r="D1008" s="221"/>
      <c r="E1008" s="222">
        <v>777.95</v>
      </c>
      <c r="F1008" s="220"/>
      <c r="G1008" s="220"/>
      <c r="H1008" s="220"/>
      <c r="I1008" s="220"/>
      <c r="J1008" s="220"/>
      <c r="K1008" s="220"/>
      <c r="L1008" s="220"/>
      <c r="M1008" s="220"/>
      <c r="N1008" s="219"/>
      <c r="O1008" s="219"/>
      <c r="P1008" s="219"/>
      <c r="Q1008" s="219"/>
      <c r="R1008" s="220"/>
      <c r="S1008" s="220"/>
      <c r="T1008" s="220"/>
      <c r="U1008" s="220"/>
      <c r="V1008" s="220"/>
      <c r="W1008" s="220"/>
      <c r="X1008" s="220"/>
      <c r="Y1008" s="220"/>
      <c r="Z1008" s="210"/>
      <c r="AA1008" s="210"/>
      <c r="AB1008" s="210"/>
      <c r="AC1008" s="210"/>
      <c r="AD1008" s="210"/>
      <c r="AE1008" s="210"/>
      <c r="AF1008" s="210"/>
      <c r="AG1008" s="210" t="s">
        <v>314</v>
      </c>
      <c r="AH1008" s="210">
        <v>0</v>
      </c>
      <c r="AI1008" s="210"/>
      <c r="AJ1008" s="210"/>
      <c r="AK1008" s="210"/>
      <c r="AL1008" s="210"/>
      <c r="AM1008" s="210"/>
      <c r="AN1008" s="210"/>
      <c r="AO1008" s="210"/>
      <c r="AP1008" s="210"/>
      <c r="AQ1008" s="210"/>
      <c r="AR1008" s="210"/>
      <c r="AS1008" s="210"/>
      <c r="AT1008" s="210"/>
      <c r="AU1008" s="210"/>
      <c r="AV1008" s="210"/>
      <c r="AW1008" s="210"/>
      <c r="AX1008" s="210"/>
      <c r="AY1008" s="210"/>
      <c r="AZ1008" s="210"/>
      <c r="BA1008" s="210"/>
      <c r="BB1008" s="210"/>
      <c r="BC1008" s="210"/>
      <c r="BD1008" s="210"/>
      <c r="BE1008" s="210"/>
      <c r="BF1008" s="210"/>
      <c r="BG1008" s="210"/>
      <c r="BH1008" s="210"/>
    </row>
    <row r="1009" spans="1:60" ht="22.5" outlineLevel="1" x14ac:dyDescent="0.2">
      <c r="A1009" s="231">
        <v>215</v>
      </c>
      <c r="B1009" s="232" t="s">
        <v>1915</v>
      </c>
      <c r="C1009" s="250" t="s">
        <v>1916</v>
      </c>
      <c r="D1009" s="233" t="s">
        <v>1899</v>
      </c>
      <c r="E1009" s="234">
        <v>1585.2</v>
      </c>
      <c r="F1009" s="235"/>
      <c r="G1009" s="236">
        <f>ROUND(E1009*F1009,2)</f>
        <v>0</v>
      </c>
      <c r="H1009" s="235"/>
      <c r="I1009" s="236">
        <f>ROUND(E1009*H1009,2)</f>
        <v>0</v>
      </c>
      <c r="J1009" s="235"/>
      <c r="K1009" s="236">
        <f>ROUND(E1009*J1009,2)</f>
        <v>0</v>
      </c>
      <c r="L1009" s="236">
        <v>21</v>
      </c>
      <c r="M1009" s="236">
        <f>G1009*(1+L1009/100)</f>
        <v>0</v>
      </c>
      <c r="N1009" s="234">
        <v>0</v>
      </c>
      <c r="O1009" s="234">
        <f>ROUND(E1009*N1009,2)</f>
        <v>0</v>
      </c>
      <c r="P1009" s="234">
        <v>0</v>
      </c>
      <c r="Q1009" s="234">
        <f>ROUND(E1009*P1009,2)</f>
        <v>0</v>
      </c>
      <c r="R1009" s="236"/>
      <c r="S1009" s="236" t="s">
        <v>861</v>
      </c>
      <c r="T1009" s="237" t="s">
        <v>294</v>
      </c>
      <c r="U1009" s="220">
        <v>0</v>
      </c>
      <c r="V1009" s="220">
        <f>ROUND(E1009*U1009,2)</f>
        <v>0</v>
      </c>
      <c r="W1009" s="220"/>
      <c r="X1009" s="220" t="s">
        <v>295</v>
      </c>
      <c r="Y1009" s="220" t="s">
        <v>296</v>
      </c>
      <c r="Z1009" s="210"/>
      <c r="AA1009" s="210"/>
      <c r="AB1009" s="210"/>
      <c r="AC1009" s="210"/>
      <c r="AD1009" s="210"/>
      <c r="AE1009" s="210"/>
      <c r="AF1009" s="210"/>
      <c r="AG1009" s="210" t="s">
        <v>1407</v>
      </c>
      <c r="AH1009" s="210"/>
      <c r="AI1009" s="210"/>
      <c r="AJ1009" s="210"/>
      <c r="AK1009" s="210"/>
      <c r="AL1009" s="210"/>
      <c r="AM1009" s="210"/>
      <c r="AN1009" s="210"/>
      <c r="AO1009" s="210"/>
      <c r="AP1009" s="210"/>
      <c r="AQ1009" s="210"/>
      <c r="AR1009" s="210"/>
      <c r="AS1009" s="210"/>
      <c r="AT1009" s="210"/>
      <c r="AU1009" s="210"/>
      <c r="AV1009" s="210"/>
      <c r="AW1009" s="210"/>
      <c r="AX1009" s="210"/>
      <c r="AY1009" s="210"/>
      <c r="AZ1009" s="210"/>
      <c r="BA1009" s="210"/>
      <c r="BB1009" s="210"/>
      <c r="BC1009" s="210"/>
      <c r="BD1009" s="210"/>
      <c r="BE1009" s="210"/>
      <c r="BF1009" s="210"/>
      <c r="BG1009" s="210"/>
      <c r="BH1009" s="210"/>
    </row>
    <row r="1010" spans="1:60" outlineLevel="2" x14ac:dyDescent="0.2">
      <c r="A1010" s="217"/>
      <c r="B1010" s="218"/>
      <c r="C1010" s="253" t="s">
        <v>3948</v>
      </c>
      <c r="D1010" s="221"/>
      <c r="E1010" s="222"/>
      <c r="F1010" s="220"/>
      <c r="G1010" s="220"/>
      <c r="H1010" s="220"/>
      <c r="I1010" s="220"/>
      <c r="J1010" s="220"/>
      <c r="K1010" s="220"/>
      <c r="L1010" s="220"/>
      <c r="M1010" s="220"/>
      <c r="N1010" s="219"/>
      <c r="O1010" s="219"/>
      <c r="P1010" s="219"/>
      <c r="Q1010" s="219"/>
      <c r="R1010" s="220"/>
      <c r="S1010" s="220"/>
      <c r="T1010" s="220"/>
      <c r="U1010" s="220"/>
      <c r="V1010" s="220"/>
      <c r="W1010" s="220"/>
      <c r="X1010" s="220"/>
      <c r="Y1010" s="220"/>
      <c r="Z1010" s="210"/>
      <c r="AA1010" s="210"/>
      <c r="AB1010" s="210"/>
      <c r="AC1010" s="210"/>
      <c r="AD1010" s="210"/>
      <c r="AE1010" s="210"/>
      <c r="AF1010" s="210"/>
      <c r="AG1010" s="210" t="s">
        <v>314</v>
      </c>
      <c r="AH1010" s="210">
        <v>0</v>
      </c>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10"/>
      <c r="BB1010" s="210"/>
      <c r="BC1010" s="210"/>
      <c r="BD1010" s="210"/>
      <c r="BE1010" s="210"/>
      <c r="BF1010" s="210"/>
      <c r="BG1010" s="210"/>
      <c r="BH1010" s="210"/>
    </row>
    <row r="1011" spans="1:60" outlineLevel="3" x14ac:dyDescent="0.2">
      <c r="A1011" s="217"/>
      <c r="B1011" s="218"/>
      <c r="C1011" s="253" t="s">
        <v>3949</v>
      </c>
      <c r="D1011" s="221"/>
      <c r="E1011" s="222"/>
      <c r="F1011" s="220"/>
      <c r="G1011" s="220"/>
      <c r="H1011" s="220"/>
      <c r="I1011" s="220"/>
      <c r="J1011" s="220"/>
      <c r="K1011" s="220"/>
      <c r="L1011" s="220"/>
      <c r="M1011" s="220"/>
      <c r="N1011" s="219"/>
      <c r="O1011" s="219"/>
      <c r="P1011" s="219"/>
      <c r="Q1011" s="219"/>
      <c r="R1011" s="220"/>
      <c r="S1011" s="220"/>
      <c r="T1011" s="220"/>
      <c r="U1011" s="220"/>
      <c r="V1011" s="220"/>
      <c r="W1011" s="220"/>
      <c r="X1011" s="220"/>
      <c r="Y1011" s="220"/>
      <c r="Z1011" s="210"/>
      <c r="AA1011" s="210"/>
      <c r="AB1011" s="210"/>
      <c r="AC1011" s="210"/>
      <c r="AD1011" s="210"/>
      <c r="AE1011" s="210"/>
      <c r="AF1011" s="210"/>
      <c r="AG1011" s="210" t="s">
        <v>314</v>
      </c>
      <c r="AH1011" s="210">
        <v>0</v>
      </c>
      <c r="AI1011" s="210"/>
      <c r="AJ1011" s="210"/>
      <c r="AK1011" s="210"/>
      <c r="AL1011" s="210"/>
      <c r="AM1011" s="210"/>
      <c r="AN1011" s="210"/>
      <c r="AO1011" s="210"/>
      <c r="AP1011" s="210"/>
      <c r="AQ1011" s="210"/>
      <c r="AR1011" s="210"/>
      <c r="AS1011" s="210"/>
      <c r="AT1011" s="210"/>
      <c r="AU1011" s="210"/>
      <c r="AV1011" s="210"/>
      <c r="AW1011" s="210"/>
      <c r="AX1011" s="210"/>
      <c r="AY1011" s="210"/>
      <c r="AZ1011" s="210"/>
      <c r="BA1011" s="210"/>
      <c r="BB1011" s="210"/>
      <c r="BC1011" s="210"/>
      <c r="BD1011" s="210"/>
      <c r="BE1011" s="210"/>
      <c r="BF1011" s="210"/>
      <c r="BG1011" s="210"/>
      <c r="BH1011" s="210"/>
    </row>
    <row r="1012" spans="1:60" outlineLevel="3" x14ac:dyDescent="0.2">
      <c r="A1012" s="217"/>
      <c r="B1012" s="218"/>
      <c r="C1012" s="253" t="s">
        <v>3950</v>
      </c>
      <c r="D1012" s="221"/>
      <c r="E1012" s="222"/>
      <c r="F1012" s="220"/>
      <c r="G1012" s="220"/>
      <c r="H1012" s="220"/>
      <c r="I1012" s="220"/>
      <c r="J1012" s="220"/>
      <c r="K1012" s="220"/>
      <c r="L1012" s="220"/>
      <c r="M1012" s="220"/>
      <c r="N1012" s="219"/>
      <c r="O1012" s="219"/>
      <c r="P1012" s="219"/>
      <c r="Q1012" s="219"/>
      <c r="R1012" s="220"/>
      <c r="S1012" s="220"/>
      <c r="T1012" s="220"/>
      <c r="U1012" s="220"/>
      <c r="V1012" s="220"/>
      <c r="W1012" s="220"/>
      <c r="X1012" s="220"/>
      <c r="Y1012" s="220"/>
      <c r="Z1012" s="210"/>
      <c r="AA1012" s="210"/>
      <c r="AB1012" s="210"/>
      <c r="AC1012" s="210"/>
      <c r="AD1012" s="210"/>
      <c r="AE1012" s="210"/>
      <c r="AF1012" s="210"/>
      <c r="AG1012" s="210" t="s">
        <v>314</v>
      </c>
      <c r="AH1012" s="210">
        <v>0</v>
      </c>
      <c r="AI1012" s="210"/>
      <c r="AJ1012" s="210"/>
      <c r="AK1012" s="210"/>
      <c r="AL1012" s="210"/>
      <c r="AM1012" s="210"/>
      <c r="AN1012" s="210"/>
      <c r="AO1012" s="210"/>
      <c r="AP1012" s="210"/>
      <c r="AQ1012" s="210"/>
      <c r="AR1012" s="210"/>
      <c r="AS1012" s="210"/>
      <c r="AT1012" s="210"/>
      <c r="AU1012" s="210"/>
      <c r="AV1012" s="210"/>
      <c r="AW1012" s="210"/>
      <c r="AX1012" s="210"/>
      <c r="AY1012" s="210"/>
      <c r="AZ1012" s="210"/>
      <c r="BA1012" s="210"/>
      <c r="BB1012" s="210"/>
      <c r="BC1012" s="210"/>
      <c r="BD1012" s="210"/>
      <c r="BE1012" s="210"/>
      <c r="BF1012" s="210"/>
      <c r="BG1012" s="210"/>
      <c r="BH1012" s="210"/>
    </row>
    <row r="1013" spans="1:60" outlineLevel="3" x14ac:dyDescent="0.2">
      <c r="A1013" s="217"/>
      <c r="B1013" s="218"/>
      <c r="C1013" s="253" t="s">
        <v>3951</v>
      </c>
      <c r="D1013" s="221"/>
      <c r="E1013" s="222"/>
      <c r="F1013" s="220"/>
      <c r="G1013" s="220"/>
      <c r="H1013" s="220"/>
      <c r="I1013" s="220"/>
      <c r="J1013" s="220"/>
      <c r="K1013" s="220"/>
      <c r="L1013" s="220"/>
      <c r="M1013" s="220"/>
      <c r="N1013" s="219"/>
      <c r="O1013" s="219"/>
      <c r="P1013" s="219"/>
      <c r="Q1013" s="219"/>
      <c r="R1013" s="220"/>
      <c r="S1013" s="220"/>
      <c r="T1013" s="220"/>
      <c r="U1013" s="220"/>
      <c r="V1013" s="220"/>
      <c r="W1013" s="220"/>
      <c r="X1013" s="220"/>
      <c r="Y1013" s="220"/>
      <c r="Z1013" s="210"/>
      <c r="AA1013" s="210"/>
      <c r="AB1013" s="210"/>
      <c r="AC1013" s="210"/>
      <c r="AD1013" s="210"/>
      <c r="AE1013" s="210"/>
      <c r="AF1013" s="210"/>
      <c r="AG1013" s="210" t="s">
        <v>314</v>
      </c>
      <c r="AH1013" s="210">
        <v>0</v>
      </c>
      <c r="AI1013" s="210"/>
      <c r="AJ1013" s="210"/>
      <c r="AK1013" s="210"/>
      <c r="AL1013" s="210"/>
      <c r="AM1013" s="210"/>
      <c r="AN1013" s="210"/>
      <c r="AO1013" s="210"/>
      <c r="AP1013" s="210"/>
      <c r="AQ1013" s="210"/>
      <c r="AR1013" s="210"/>
      <c r="AS1013" s="210"/>
      <c r="AT1013" s="210"/>
      <c r="AU1013" s="210"/>
      <c r="AV1013" s="210"/>
      <c r="AW1013" s="210"/>
      <c r="AX1013" s="210"/>
      <c r="AY1013" s="210"/>
      <c r="AZ1013" s="210"/>
      <c r="BA1013" s="210"/>
      <c r="BB1013" s="210"/>
      <c r="BC1013" s="210"/>
      <c r="BD1013" s="210"/>
      <c r="BE1013" s="210"/>
      <c r="BF1013" s="210"/>
      <c r="BG1013" s="210"/>
      <c r="BH1013" s="210"/>
    </row>
    <row r="1014" spans="1:60" outlineLevel="3" x14ac:dyDescent="0.2">
      <c r="A1014" s="217"/>
      <c r="B1014" s="218"/>
      <c r="C1014" s="253" t="s">
        <v>3952</v>
      </c>
      <c r="D1014" s="221"/>
      <c r="E1014" s="222"/>
      <c r="F1014" s="220"/>
      <c r="G1014" s="220"/>
      <c r="H1014" s="220"/>
      <c r="I1014" s="220"/>
      <c r="J1014" s="220"/>
      <c r="K1014" s="220"/>
      <c r="L1014" s="220"/>
      <c r="M1014" s="220"/>
      <c r="N1014" s="219"/>
      <c r="O1014" s="219"/>
      <c r="P1014" s="219"/>
      <c r="Q1014" s="219"/>
      <c r="R1014" s="220"/>
      <c r="S1014" s="220"/>
      <c r="T1014" s="220"/>
      <c r="U1014" s="220"/>
      <c r="V1014" s="220"/>
      <c r="W1014" s="220"/>
      <c r="X1014" s="220"/>
      <c r="Y1014" s="220"/>
      <c r="Z1014" s="210"/>
      <c r="AA1014" s="210"/>
      <c r="AB1014" s="210"/>
      <c r="AC1014" s="210"/>
      <c r="AD1014" s="210"/>
      <c r="AE1014" s="210"/>
      <c r="AF1014" s="210"/>
      <c r="AG1014" s="210" t="s">
        <v>314</v>
      </c>
      <c r="AH1014" s="210">
        <v>0</v>
      </c>
      <c r="AI1014" s="210"/>
      <c r="AJ1014" s="210"/>
      <c r="AK1014" s="210"/>
      <c r="AL1014" s="210"/>
      <c r="AM1014" s="210"/>
      <c r="AN1014" s="210"/>
      <c r="AO1014" s="210"/>
      <c r="AP1014" s="210"/>
      <c r="AQ1014" s="210"/>
      <c r="AR1014" s="210"/>
      <c r="AS1014" s="210"/>
      <c r="AT1014" s="210"/>
      <c r="AU1014" s="210"/>
      <c r="AV1014" s="210"/>
      <c r="AW1014" s="210"/>
      <c r="AX1014" s="210"/>
      <c r="AY1014" s="210"/>
      <c r="AZ1014" s="210"/>
      <c r="BA1014" s="210"/>
      <c r="BB1014" s="210"/>
      <c r="BC1014" s="210"/>
      <c r="BD1014" s="210"/>
      <c r="BE1014" s="210"/>
      <c r="BF1014" s="210"/>
      <c r="BG1014" s="210"/>
      <c r="BH1014" s="210"/>
    </row>
    <row r="1015" spans="1:60" outlineLevel="3" x14ac:dyDescent="0.2">
      <c r="A1015" s="217"/>
      <c r="B1015" s="218"/>
      <c r="C1015" s="253" t="s">
        <v>3953</v>
      </c>
      <c r="D1015" s="221"/>
      <c r="E1015" s="222"/>
      <c r="F1015" s="220"/>
      <c r="G1015" s="220"/>
      <c r="H1015" s="220"/>
      <c r="I1015" s="220"/>
      <c r="J1015" s="220"/>
      <c r="K1015" s="220"/>
      <c r="L1015" s="220"/>
      <c r="M1015" s="220"/>
      <c r="N1015" s="219"/>
      <c r="O1015" s="219"/>
      <c r="P1015" s="219"/>
      <c r="Q1015" s="219"/>
      <c r="R1015" s="220"/>
      <c r="S1015" s="220"/>
      <c r="T1015" s="220"/>
      <c r="U1015" s="220"/>
      <c r="V1015" s="220"/>
      <c r="W1015" s="220"/>
      <c r="X1015" s="220"/>
      <c r="Y1015" s="220"/>
      <c r="Z1015" s="210"/>
      <c r="AA1015" s="210"/>
      <c r="AB1015" s="210"/>
      <c r="AC1015" s="210"/>
      <c r="AD1015" s="210"/>
      <c r="AE1015" s="210"/>
      <c r="AF1015" s="210"/>
      <c r="AG1015" s="210" t="s">
        <v>314</v>
      </c>
      <c r="AH1015" s="210">
        <v>0</v>
      </c>
      <c r="AI1015" s="210"/>
      <c r="AJ1015" s="210"/>
      <c r="AK1015" s="210"/>
      <c r="AL1015" s="210"/>
      <c r="AM1015" s="210"/>
      <c r="AN1015" s="210"/>
      <c r="AO1015" s="210"/>
      <c r="AP1015" s="210"/>
      <c r="AQ1015" s="210"/>
      <c r="AR1015" s="210"/>
      <c r="AS1015" s="210"/>
      <c r="AT1015" s="210"/>
      <c r="AU1015" s="210"/>
      <c r="AV1015" s="210"/>
      <c r="AW1015" s="210"/>
      <c r="AX1015" s="210"/>
      <c r="AY1015" s="210"/>
      <c r="AZ1015" s="210"/>
      <c r="BA1015" s="210"/>
      <c r="BB1015" s="210"/>
      <c r="BC1015" s="210"/>
      <c r="BD1015" s="210"/>
      <c r="BE1015" s="210"/>
      <c r="BF1015" s="210"/>
      <c r="BG1015" s="210"/>
      <c r="BH1015" s="210"/>
    </row>
    <row r="1016" spans="1:60" outlineLevel="3" x14ac:dyDescent="0.2">
      <c r="A1016" s="217"/>
      <c r="B1016" s="218"/>
      <c r="C1016" s="253" t="s">
        <v>3954</v>
      </c>
      <c r="D1016" s="221"/>
      <c r="E1016" s="222">
        <v>1585.2</v>
      </c>
      <c r="F1016" s="220"/>
      <c r="G1016" s="220"/>
      <c r="H1016" s="220"/>
      <c r="I1016" s="220"/>
      <c r="J1016" s="220"/>
      <c r="K1016" s="220"/>
      <c r="L1016" s="220"/>
      <c r="M1016" s="220"/>
      <c r="N1016" s="219"/>
      <c r="O1016" s="219"/>
      <c r="P1016" s="219"/>
      <c r="Q1016" s="219"/>
      <c r="R1016" s="220"/>
      <c r="S1016" s="220"/>
      <c r="T1016" s="220"/>
      <c r="U1016" s="220"/>
      <c r="V1016" s="220"/>
      <c r="W1016" s="220"/>
      <c r="X1016" s="220"/>
      <c r="Y1016" s="220"/>
      <c r="Z1016" s="210"/>
      <c r="AA1016" s="210"/>
      <c r="AB1016" s="210"/>
      <c r="AC1016" s="210"/>
      <c r="AD1016" s="210"/>
      <c r="AE1016" s="210"/>
      <c r="AF1016" s="210"/>
      <c r="AG1016" s="210" t="s">
        <v>314</v>
      </c>
      <c r="AH1016" s="210">
        <v>0</v>
      </c>
      <c r="AI1016" s="210"/>
      <c r="AJ1016" s="210"/>
      <c r="AK1016" s="210"/>
      <c r="AL1016" s="210"/>
      <c r="AM1016" s="210"/>
      <c r="AN1016" s="210"/>
      <c r="AO1016" s="210"/>
      <c r="AP1016" s="210"/>
      <c r="AQ1016" s="210"/>
      <c r="AR1016" s="210"/>
      <c r="AS1016" s="210"/>
      <c r="AT1016" s="210"/>
      <c r="AU1016" s="210"/>
      <c r="AV1016" s="210"/>
      <c r="AW1016" s="210"/>
      <c r="AX1016" s="210"/>
      <c r="AY1016" s="210"/>
      <c r="AZ1016" s="210"/>
      <c r="BA1016" s="210"/>
      <c r="BB1016" s="210"/>
      <c r="BC1016" s="210"/>
      <c r="BD1016" s="210"/>
      <c r="BE1016" s="210"/>
      <c r="BF1016" s="210"/>
      <c r="BG1016" s="210"/>
      <c r="BH1016" s="210"/>
    </row>
    <row r="1017" spans="1:60" outlineLevel="1" x14ac:dyDescent="0.2">
      <c r="A1017" s="231">
        <v>216</v>
      </c>
      <c r="B1017" s="232" t="s">
        <v>1945</v>
      </c>
      <c r="C1017" s="250" t="s">
        <v>1946</v>
      </c>
      <c r="D1017" s="233" t="s">
        <v>310</v>
      </c>
      <c r="E1017" s="234">
        <v>1.71</v>
      </c>
      <c r="F1017" s="235"/>
      <c r="G1017" s="236">
        <f>ROUND(E1017*F1017,2)</f>
        <v>0</v>
      </c>
      <c r="H1017" s="235"/>
      <c r="I1017" s="236">
        <f>ROUND(E1017*H1017,2)</f>
        <v>0</v>
      </c>
      <c r="J1017" s="235"/>
      <c r="K1017" s="236">
        <f>ROUND(E1017*J1017,2)</f>
        <v>0</v>
      </c>
      <c r="L1017" s="236">
        <v>21</v>
      </c>
      <c r="M1017" s="236">
        <f>G1017*(1+L1017/100)</f>
        <v>0</v>
      </c>
      <c r="N1017" s="234">
        <v>0</v>
      </c>
      <c r="O1017" s="234">
        <f>ROUND(E1017*N1017,2)</f>
        <v>0</v>
      </c>
      <c r="P1017" s="234">
        <v>0</v>
      </c>
      <c r="Q1017" s="234">
        <f>ROUND(E1017*P1017,2)</f>
        <v>0</v>
      </c>
      <c r="R1017" s="236"/>
      <c r="S1017" s="236" t="s">
        <v>861</v>
      </c>
      <c r="T1017" s="237" t="s">
        <v>294</v>
      </c>
      <c r="U1017" s="220">
        <v>0</v>
      </c>
      <c r="V1017" s="220">
        <f>ROUND(E1017*U1017,2)</f>
        <v>0</v>
      </c>
      <c r="W1017" s="220"/>
      <c r="X1017" s="220" t="s">
        <v>295</v>
      </c>
      <c r="Y1017" s="220" t="s">
        <v>296</v>
      </c>
      <c r="Z1017" s="210"/>
      <c r="AA1017" s="210"/>
      <c r="AB1017" s="210"/>
      <c r="AC1017" s="210"/>
      <c r="AD1017" s="210"/>
      <c r="AE1017" s="210"/>
      <c r="AF1017" s="210"/>
      <c r="AG1017" s="210" t="s">
        <v>1407</v>
      </c>
      <c r="AH1017" s="210"/>
      <c r="AI1017" s="210"/>
      <c r="AJ1017" s="210"/>
      <c r="AK1017" s="210"/>
      <c r="AL1017" s="210"/>
      <c r="AM1017" s="210"/>
      <c r="AN1017" s="210"/>
      <c r="AO1017" s="210"/>
      <c r="AP1017" s="210"/>
      <c r="AQ1017" s="210"/>
      <c r="AR1017" s="210"/>
      <c r="AS1017" s="210"/>
      <c r="AT1017" s="210"/>
      <c r="AU1017" s="210"/>
      <c r="AV1017" s="210"/>
      <c r="AW1017" s="210"/>
      <c r="AX1017" s="210"/>
      <c r="AY1017" s="210"/>
      <c r="AZ1017" s="210"/>
      <c r="BA1017" s="210"/>
      <c r="BB1017" s="210"/>
      <c r="BC1017" s="210"/>
      <c r="BD1017" s="210"/>
      <c r="BE1017" s="210"/>
      <c r="BF1017" s="210"/>
      <c r="BG1017" s="210"/>
      <c r="BH1017" s="210"/>
    </row>
    <row r="1018" spans="1:60" outlineLevel="2" x14ac:dyDescent="0.2">
      <c r="A1018" s="217"/>
      <c r="B1018" s="218"/>
      <c r="C1018" s="253" t="s">
        <v>3955</v>
      </c>
      <c r="D1018" s="221"/>
      <c r="E1018" s="222"/>
      <c r="F1018" s="220"/>
      <c r="G1018" s="220"/>
      <c r="H1018" s="220"/>
      <c r="I1018" s="220"/>
      <c r="J1018" s="220"/>
      <c r="K1018" s="220"/>
      <c r="L1018" s="220"/>
      <c r="M1018" s="220"/>
      <c r="N1018" s="219"/>
      <c r="O1018" s="219"/>
      <c r="P1018" s="219"/>
      <c r="Q1018" s="219"/>
      <c r="R1018" s="220"/>
      <c r="S1018" s="220"/>
      <c r="T1018" s="220"/>
      <c r="U1018" s="220"/>
      <c r="V1018" s="220"/>
      <c r="W1018" s="220"/>
      <c r="X1018" s="220"/>
      <c r="Y1018" s="220"/>
      <c r="Z1018" s="210"/>
      <c r="AA1018" s="210"/>
      <c r="AB1018" s="210"/>
      <c r="AC1018" s="210"/>
      <c r="AD1018" s="210"/>
      <c r="AE1018" s="210"/>
      <c r="AF1018" s="210"/>
      <c r="AG1018" s="210" t="s">
        <v>314</v>
      </c>
      <c r="AH1018" s="210">
        <v>0</v>
      </c>
      <c r="AI1018" s="210"/>
      <c r="AJ1018" s="210"/>
      <c r="AK1018" s="210"/>
      <c r="AL1018" s="210"/>
      <c r="AM1018" s="210"/>
      <c r="AN1018" s="210"/>
      <c r="AO1018" s="210"/>
      <c r="AP1018" s="210"/>
      <c r="AQ1018" s="210"/>
      <c r="AR1018" s="210"/>
      <c r="AS1018" s="210"/>
      <c r="AT1018" s="210"/>
      <c r="AU1018" s="210"/>
      <c r="AV1018" s="210"/>
      <c r="AW1018" s="210"/>
      <c r="AX1018" s="210"/>
      <c r="AY1018" s="210"/>
      <c r="AZ1018" s="210"/>
      <c r="BA1018" s="210"/>
      <c r="BB1018" s="210"/>
      <c r="BC1018" s="210"/>
      <c r="BD1018" s="210"/>
      <c r="BE1018" s="210"/>
      <c r="BF1018" s="210"/>
      <c r="BG1018" s="210"/>
      <c r="BH1018" s="210"/>
    </row>
    <row r="1019" spans="1:60" outlineLevel="3" x14ac:dyDescent="0.2">
      <c r="A1019" s="217"/>
      <c r="B1019" s="218"/>
      <c r="C1019" s="253" t="s">
        <v>3956</v>
      </c>
      <c r="D1019" s="221"/>
      <c r="E1019" s="222">
        <v>1.71</v>
      </c>
      <c r="F1019" s="220"/>
      <c r="G1019" s="220"/>
      <c r="H1019" s="220"/>
      <c r="I1019" s="220"/>
      <c r="J1019" s="220"/>
      <c r="K1019" s="220"/>
      <c r="L1019" s="220"/>
      <c r="M1019" s="220"/>
      <c r="N1019" s="219"/>
      <c r="O1019" s="219"/>
      <c r="P1019" s="219"/>
      <c r="Q1019" s="219"/>
      <c r="R1019" s="220"/>
      <c r="S1019" s="220"/>
      <c r="T1019" s="220"/>
      <c r="U1019" s="220"/>
      <c r="V1019" s="220"/>
      <c r="W1019" s="220"/>
      <c r="X1019" s="220"/>
      <c r="Y1019" s="220"/>
      <c r="Z1019" s="210"/>
      <c r="AA1019" s="210"/>
      <c r="AB1019" s="210"/>
      <c r="AC1019" s="210"/>
      <c r="AD1019" s="210"/>
      <c r="AE1019" s="210"/>
      <c r="AF1019" s="210"/>
      <c r="AG1019" s="210" t="s">
        <v>314</v>
      </c>
      <c r="AH1019" s="210">
        <v>0</v>
      </c>
      <c r="AI1019" s="210"/>
      <c r="AJ1019" s="210"/>
      <c r="AK1019" s="210"/>
      <c r="AL1019" s="210"/>
      <c r="AM1019" s="210"/>
      <c r="AN1019" s="210"/>
      <c r="AO1019" s="210"/>
      <c r="AP1019" s="210"/>
      <c r="AQ1019" s="210"/>
      <c r="AR1019" s="210"/>
      <c r="AS1019" s="210"/>
      <c r="AT1019" s="210"/>
      <c r="AU1019" s="210"/>
      <c r="AV1019" s="210"/>
      <c r="AW1019" s="210"/>
      <c r="AX1019" s="210"/>
      <c r="AY1019" s="210"/>
      <c r="AZ1019" s="210"/>
      <c r="BA1019" s="210"/>
      <c r="BB1019" s="210"/>
      <c r="BC1019" s="210"/>
      <c r="BD1019" s="210"/>
      <c r="BE1019" s="210"/>
      <c r="BF1019" s="210"/>
      <c r="BG1019" s="210"/>
      <c r="BH1019" s="210"/>
    </row>
    <row r="1020" spans="1:60" outlineLevel="1" x14ac:dyDescent="0.2">
      <c r="A1020" s="231">
        <v>217</v>
      </c>
      <c r="B1020" s="232" t="s">
        <v>1951</v>
      </c>
      <c r="C1020" s="250" t="s">
        <v>3957</v>
      </c>
      <c r="D1020" s="233" t="s">
        <v>310</v>
      </c>
      <c r="E1020" s="234">
        <v>3.9</v>
      </c>
      <c r="F1020" s="235"/>
      <c r="G1020" s="236">
        <f>ROUND(E1020*F1020,2)</f>
        <v>0</v>
      </c>
      <c r="H1020" s="235"/>
      <c r="I1020" s="236">
        <f>ROUND(E1020*H1020,2)</f>
        <v>0</v>
      </c>
      <c r="J1020" s="235"/>
      <c r="K1020" s="236">
        <f>ROUND(E1020*J1020,2)</f>
        <v>0</v>
      </c>
      <c r="L1020" s="236">
        <v>21</v>
      </c>
      <c r="M1020" s="236">
        <f>G1020*(1+L1020/100)</f>
        <v>0</v>
      </c>
      <c r="N1020" s="234">
        <v>0</v>
      </c>
      <c r="O1020" s="234">
        <f>ROUND(E1020*N1020,2)</f>
        <v>0</v>
      </c>
      <c r="P1020" s="234">
        <v>0</v>
      </c>
      <c r="Q1020" s="234">
        <f>ROUND(E1020*P1020,2)</f>
        <v>0</v>
      </c>
      <c r="R1020" s="236"/>
      <c r="S1020" s="236" t="s">
        <v>861</v>
      </c>
      <c r="T1020" s="237" t="s">
        <v>294</v>
      </c>
      <c r="U1020" s="220">
        <v>0</v>
      </c>
      <c r="V1020" s="220">
        <f>ROUND(E1020*U1020,2)</f>
        <v>0</v>
      </c>
      <c r="W1020" s="220"/>
      <c r="X1020" s="220" t="s">
        <v>295</v>
      </c>
      <c r="Y1020" s="220" t="s">
        <v>296</v>
      </c>
      <c r="Z1020" s="210"/>
      <c r="AA1020" s="210"/>
      <c r="AB1020" s="210"/>
      <c r="AC1020" s="210"/>
      <c r="AD1020" s="210"/>
      <c r="AE1020" s="210"/>
      <c r="AF1020" s="210"/>
      <c r="AG1020" s="210" t="s">
        <v>1407</v>
      </c>
      <c r="AH1020" s="210"/>
      <c r="AI1020" s="210"/>
      <c r="AJ1020" s="210"/>
      <c r="AK1020" s="210"/>
      <c r="AL1020" s="210"/>
      <c r="AM1020" s="210"/>
      <c r="AN1020" s="210"/>
      <c r="AO1020" s="210"/>
      <c r="AP1020" s="210"/>
      <c r="AQ1020" s="210"/>
      <c r="AR1020" s="210"/>
      <c r="AS1020" s="210"/>
      <c r="AT1020" s="210"/>
      <c r="AU1020" s="210"/>
      <c r="AV1020" s="210"/>
      <c r="AW1020" s="210"/>
      <c r="AX1020" s="210"/>
      <c r="AY1020" s="210"/>
      <c r="AZ1020" s="210"/>
      <c r="BA1020" s="210"/>
      <c r="BB1020" s="210"/>
      <c r="BC1020" s="210"/>
      <c r="BD1020" s="210"/>
      <c r="BE1020" s="210"/>
      <c r="BF1020" s="210"/>
      <c r="BG1020" s="210"/>
      <c r="BH1020" s="210"/>
    </row>
    <row r="1021" spans="1:60" outlineLevel="2" x14ac:dyDescent="0.2">
      <c r="A1021" s="217"/>
      <c r="B1021" s="218"/>
      <c r="C1021" s="253" t="s">
        <v>3958</v>
      </c>
      <c r="D1021" s="221"/>
      <c r="E1021" s="222"/>
      <c r="F1021" s="220"/>
      <c r="G1021" s="220"/>
      <c r="H1021" s="220"/>
      <c r="I1021" s="220"/>
      <c r="J1021" s="220"/>
      <c r="K1021" s="220"/>
      <c r="L1021" s="220"/>
      <c r="M1021" s="220"/>
      <c r="N1021" s="219"/>
      <c r="O1021" s="219"/>
      <c r="P1021" s="219"/>
      <c r="Q1021" s="219"/>
      <c r="R1021" s="220"/>
      <c r="S1021" s="220"/>
      <c r="T1021" s="220"/>
      <c r="U1021" s="220"/>
      <c r="V1021" s="220"/>
      <c r="W1021" s="220"/>
      <c r="X1021" s="220"/>
      <c r="Y1021" s="220"/>
      <c r="Z1021" s="210"/>
      <c r="AA1021" s="210"/>
      <c r="AB1021" s="210"/>
      <c r="AC1021" s="210"/>
      <c r="AD1021" s="210"/>
      <c r="AE1021" s="210"/>
      <c r="AF1021" s="210"/>
      <c r="AG1021" s="210" t="s">
        <v>314</v>
      </c>
      <c r="AH1021" s="210">
        <v>0</v>
      </c>
      <c r="AI1021" s="210"/>
      <c r="AJ1021" s="210"/>
      <c r="AK1021" s="210"/>
      <c r="AL1021" s="210"/>
      <c r="AM1021" s="210"/>
      <c r="AN1021" s="210"/>
      <c r="AO1021" s="210"/>
      <c r="AP1021" s="210"/>
      <c r="AQ1021" s="210"/>
      <c r="AR1021" s="210"/>
      <c r="AS1021" s="210"/>
      <c r="AT1021" s="210"/>
      <c r="AU1021" s="210"/>
      <c r="AV1021" s="210"/>
      <c r="AW1021" s="210"/>
      <c r="AX1021" s="210"/>
      <c r="AY1021" s="210"/>
      <c r="AZ1021" s="210"/>
      <c r="BA1021" s="210"/>
      <c r="BB1021" s="210"/>
      <c r="BC1021" s="210"/>
      <c r="BD1021" s="210"/>
      <c r="BE1021" s="210"/>
      <c r="BF1021" s="210"/>
      <c r="BG1021" s="210"/>
      <c r="BH1021" s="210"/>
    </row>
    <row r="1022" spans="1:60" outlineLevel="3" x14ac:dyDescent="0.2">
      <c r="A1022" s="217"/>
      <c r="B1022" s="218"/>
      <c r="C1022" s="253" t="s">
        <v>3959</v>
      </c>
      <c r="D1022" s="221"/>
      <c r="E1022" s="222">
        <v>3.9</v>
      </c>
      <c r="F1022" s="220"/>
      <c r="G1022" s="220"/>
      <c r="H1022" s="220"/>
      <c r="I1022" s="220"/>
      <c r="J1022" s="220"/>
      <c r="K1022" s="220"/>
      <c r="L1022" s="220"/>
      <c r="M1022" s="220"/>
      <c r="N1022" s="219"/>
      <c r="O1022" s="219"/>
      <c r="P1022" s="219"/>
      <c r="Q1022" s="219"/>
      <c r="R1022" s="220"/>
      <c r="S1022" s="220"/>
      <c r="T1022" s="220"/>
      <c r="U1022" s="220"/>
      <c r="V1022" s="220"/>
      <c r="W1022" s="220"/>
      <c r="X1022" s="220"/>
      <c r="Y1022" s="220"/>
      <c r="Z1022" s="210"/>
      <c r="AA1022" s="210"/>
      <c r="AB1022" s="210"/>
      <c r="AC1022" s="210"/>
      <c r="AD1022" s="210"/>
      <c r="AE1022" s="210"/>
      <c r="AF1022" s="210"/>
      <c r="AG1022" s="210" t="s">
        <v>314</v>
      </c>
      <c r="AH1022" s="210">
        <v>0</v>
      </c>
      <c r="AI1022" s="210"/>
      <c r="AJ1022" s="210"/>
      <c r="AK1022" s="210"/>
      <c r="AL1022" s="210"/>
      <c r="AM1022" s="210"/>
      <c r="AN1022" s="210"/>
      <c r="AO1022" s="210"/>
      <c r="AP1022" s="210"/>
      <c r="AQ1022" s="210"/>
      <c r="AR1022" s="210"/>
      <c r="AS1022" s="210"/>
      <c r="AT1022" s="210"/>
      <c r="AU1022" s="210"/>
      <c r="AV1022" s="210"/>
      <c r="AW1022" s="210"/>
      <c r="AX1022" s="210"/>
      <c r="AY1022" s="210"/>
      <c r="AZ1022" s="210"/>
      <c r="BA1022" s="210"/>
      <c r="BB1022" s="210"/>
      <c r="BC1022" s="210"/>
      <c r="BD1022" s="210"/>
      <c r="BE1022" s="210"/>
      <c r="BF1022" s="210"/>
      <c r="BG1022" s="210"/>
      <c r="BH1022" s="210"/>
    </row>
    <row r="1023" spans="1:60" ht="22.5" outlineLevel="1" x14ac:dyDescent="0.2">
      <c r="A1023" s="241">
        <v>218</v>
      </c>
      <c r="B1023" s="242" t="s">
        <v>1957</v>
      </c>
      <c r="C1023" s="254" t="s">
        <v>1958</v>
      </c>
      <c r="D1023" s="243" t="s">
        <v>291</v>
      </c>
      <c r="E1023" s="244">
        <v>1</v>
      </c>
      <c r="F1023" s="245"/>
      <c r="G1023" s="246">
        <f>ROUND(E1023*F1023,2)</f>
        <v>0</v>
      </c>
      <c r="H1023" s="245"/>
      <c r="I1023" s="246">
        <f>ROUND(E1023*H1023,2)</f>
        <v>0</v>
      </c>
      <c r="J1023" s="245"/>
      <c r="K1023" s="246">
        <f>ROUND(E1023*J1023,2)</f>
        <v>0</v>
      </c>
      <c r="L1023" s="246">
        <v>21</v>
      </c>
      <c r="M1023" s="246">
        <f>G1023*(1+L1023/100)</f>
        <v>0</v>
      </c>
      <c r="N1023" s="244">
        <v>0</v>
      </c>
      <c r="O1023" s="244">
        <f>ROUND(E1023*N1023,2)</f>
        <v>0</v>
      </c>
      <c r="P1023" s="244">
        <v>0</v>
      </c>
      <c r="Q1023" s="244">
        <f>ROUND(E1023*P1023,2)</f>
        <v>0</v>
      </c>
      <c r="R1023" s="246"/>
      <c r="S1023" s="246" t="s">
        <v>861</v>
      </c>
      <c r="T1023" s="247" t="s">
        <v>294</v>
      </c>
      <c r="U1023" s="220">
        <v>0</v>
      </c>
      <c r="V1023" s="220">
        <f>ROUND(E1023*U1023,2)</f>
        <v>0</v>
      </c>
      <c r="W1023" s="220"/>
      <c r="X1023" s="220" t="s">
        <v>295</v>
      </c>
      <c r="Y1023" s="220" t="s">
        <v>296</v>
      </c>
      <c r="Z1023" s="210"/>
      <c r="AA1023" s="210"/>
      <c r="AB1023" s="210"/>
      <c r="AC1023" s="210"/>
      <c r="AD1023" s="210"/>
      <c r="AE1023" s="210"/>
      <c r="AF1023" s="210"/>
      <c r="AG1023" s="210" t="s">
        <v>1407</v>
      </c>
      <c r="AH1023" s="210"/>
      <c r="AI1023" s="210"/>
      <c r="AJ1023" s="210"/>
      <c r="AK1023" s="210"/>
      <c r="AL1023" s="210"/>
      <c r="AM1023" s="210"/>
      <c r="AN1023" s="210"/>
      <c r="AO1023" s="210"/>
      <c r="AP1023" s="210"/>
      <c r="AQ1023" s="210"/>
      <c r="AR1023" s="210"/>
      <c r="AS1023" s="210"/>
      <c r="AT1023" s="210"/>
      <c r="AU1023" s="210"/>
      <c r="AV1023" s="210"/>
      <c r="AW1023" s="210"/>
      <c r="AX1023" s="210"/>
      <c r="AY1023" s="210"/>
      <c r="AZ1023" s="210"/>
      <c r="BA1023" s="210"/>
      <c r="BB1023" s="210"/>
      <c r="BC1023" s="210"/>
      <c r="BD1023" s="210"/>
      <c r="BE1023" s="210"/>
      <c r="BF1023" s="210"/>
      <c r="BG1023" s="210"/>
      <c r="BH1023" s="210"/>
    </row>
    <row r="1024" spans="1:60" outlineLevel="1" x14ac:dyDescent="0.2">
      <c r="A1024" s="241">
        <v>219</v>
      </c>
      <c r="B1024" s="242" t="s">
        <v>3960</v>
      </c>
      <c r="C1024" s="254" t="s">
        <v>3961</v>
      </c>
      <c r="D1024" s="243" t="s">
        <v>2701</v>
      </c>
      <c r="E1024" s="244">
        <v>7</v>
      </c>
      <c r="F1024" s="245"/>
      <c r="G1024" s="246">
        <f>ROUND(E1024*F1024,2)</f>
        <v>0</v>
      </c>
      <c r="H1024" s="245"/>
      <c r="I1024" s="246">
        <f>ROUND(E1024*H1024,2)</f>
        <v>0</v>
      </c>
      <c r="J1024" s="245"/>
      <c r="K1024" s="246">
        <f>ROUND(E1024*J1024,2)</f>
        <v>0</v>
      </c>
      <c r="L1024" s="246">
        <v>21</v>
      </c>
      <c r="M1024" s="246">
        <f>G1024*(1+L1024/100)</f>
        <v>0</v>
      </c>
      <c r="N1024" s="244">
        <v>0</v>
      </c>
      <c r="O1024" s="244">
        <f>ROUND(E1024*N1024,2)</f>
        <v>0</v>
      </c>
      <c r="P1024" s="244">
        <v>0</v>
      </c>
      <c r="Q1024" s="244">
        <f>ROUND(E1024*P1024,2)</f>
        <v>0</v>
      </c>
      <c r="R1024" s="246"/>
      <c r="S1024" s="246" t="s">
        <v>861</v>
      </c>
      <c r="T1024" s="247" t="s">
        <v>294</v>
      </c>
      <c r="U1024" s="220">
        <v>0</v>
      </c>
      <c r="V1024" s="220">
        <f>ROUND(E1024*U1024,2)</f>
        <v>0</v>
      </c>
      <c r="W1024" s="220"/>
      <c r="X1024" s="220" t="s">
        <v>664</v>
      </c>
      <c r="Y1024" s="220" t="s">
        <v>296</v>
      </c>
      <c r="Z1024" s="210"/>
      <c r="AA1024" s="210"/>
      <c r="AB1024" s="210"/>
      <c r="AC1024" s="210"/>
      <c r="AD1024" s="210"/>
      <c r="AE1024" s="210"/>
      <c r="AF1024" s="210"/>
      <c r="AG1024" s="210" t="s">
        <v>665</v>
      </c>
      <c r="AH1024" s="210"/>
      <c r="AI1024" s="210"/>
      <c r="AJ1024" s="210"/>
      <c r="AK1024" s="210"/>
      <c r="AL1024" s="210"/>
      <c r="AM1024" s="210"/>
      <c r="AN1024" s="210"/>
      <c r="AO1024" s="210"/>
      <c r="AP1024" s="210"/>
      <c r="AQ1024" s="210"/>
      <c r="AR1024" s="210"/>
      <c r="AS1024" s="210"/>
      <c r="AT1024" s="210"/>
      <c r="AU1024" s="210"/>
      <c r="AV1024" s="210"/>
      <c r="AW1024" s="210"/>
      <c r="AX1024" s="210"/>
      <c r="AY1024" s="210"/>
      <c r="AZ1024" s="210"/>
      <c r="BA1024" s="210"/>
      <c r="BB1024" s="210"/>
      <c r="BC1024" s="210"/>
      <c r="BD1024" s="210"/>
      <c r="BE1024" s="210"/>
      <c r="BF1024" s="210"/>
      <c r="BG1024" s="210"/>
      <c r="BH1024" s="210"/>
    </row>
    <row r="1025" spans="1:60" outlineLevel="1" x14ac:dyDescent="0.2">
      <c r="A1025" s="241">
        <v>220</v>
      </c>
      <c r="B1025" s="242" t="s">
        <v>3962</v>
      </c>
      <c r="C1025" s="254" t="s">
        <v>3963</v>
      </c>
      <c r="D1025" s="243" t="s">
        <v>2701</v>
      </c>
      <c r="E1025" s="244">
        <v>7.7</v>
      </c>
      <c r="F1025" s="245"/>
      <c r="G1025" s="246">
        <f>ROUND(E1025*F1025,2)</f>
        <v>0</v>
      </c>
      <c r="H1025" s="245"/>
      <c r="I1025" s="246">
        <f>ROUND(E1025*H1025,2)</f>
        <v>0</v>
      </c>
      <c r="J1025" s="245"/>
      <c r="K1025" s="246">
        <f>ROUND(E1025*J1025,2)</f>
        <v>0</v>
      </c>
      <c r="L1025" s="246">
        <v>21</v>
      </c>
      <c r="M1025" s="246">
        <f>G1025*(1+L1025/100)</f>
        <v>0</v>
      </c>
      <c r="N1025" s="244">
        <v>0</v>
      </c>
      <c r="O1025" s="244">
        <f>ROUND(E1025*N1025,2)</f>
        <v>0</v>
      </c>
      <c r="P1025" s="244">
        <v>0</v>
      </c>
      <c r="Q1025" s="244">
        <f>ROUND(E1025*P1025,2)</f>
        <v>0</v>
      </c>
      <c r="R1025" s="246"/>
      <c r="S1025" s="246" t="s">
        <v>861</v>
      </c>
      <c r="T1025" s="247" t="s">
        <v>294</v>
      </c>
      <c r="U1025" s="220">
        <v>0</v>
      </c>
      <c r="V1025" s="220">
        <f>ROUND(E1025*U1025,2)</f>
        <v>0</v>
      </c>
      <c r="W1025" s="220"/>
      <c r="X1025" s="220" t="s">
        <v>664</v>
      </c>
      <c r="Y1025" s="220" t="s">
        <v>296</v>
      </c>
      <c r="Z1025" s="210"/>
      <c r="AA1025" s="210"/>
      <c r="AB1025" s="210"/>
      <c r="AC1025" s="210"/>
      <c r="AD1025" s="210"/>
      <c r="AE1025" s="210"/>
      <c r="AF1025" s="210"/>
      <c r="AG1025" s="210" t="s">
        <v>665</v>
      </c>
      <c r="AH1025" s="210"/>
      <c r="AI1025" s="210"/>
      <c r="AJ1025" s="210"/>
      <c r="AK1025" s="210"/>
      <c r="AL1025" s="210"/>
      <c r="AM1025" s="210"/>
      <c r="AN1025" s="210"/>
      <c r="AO1025" s="210"/>
      <c r="AP1025" s="210"/>
      <c r="AQ1025" s="210"/>
      <c r="AR1025" s="210"/>
      <c r="AS1025" s="210"/>
      <c r="AT1025" s="210"/>
      <c r="AU1025" s="210"/>
      <c r="AV1025" s="210"/>
      <c r="AW1025" s="210"/>
      <c r="AX1025" s="210"/>
      <c r="AY1025" s="210"/>
      <c r="AZ1025" s="210"/>
      <c r="BA1025" s="210"/>
      <c r="BB1025" s="210"/>
      <c r="BC1025" s="210"/>
      <c r="BD1025" s="210"/>
      <c r="BE1025" s="210"/>
      <c r="BF1025" s="210"/>
      <c r="BG1025" s="210"/>
      <c r="BH1025" s="210"/>
    </row>
    <row r="1026" spans="1:60" outlineLevel="1" x14ac:dyDescent="0.2">
      <c r="A1026" s="241">
        <v>221</v>
      </c>
      <c r="B1026" s="242" t="s">
        <v>3964</v>
      </c>
      <c r="C1026" s="254" t="s">
        <v>3965</v>
      </c>
      <c r="D1026" s="243" t="s">
        <v>2701</v>
      </c>
      <c r="E1026" s="244">
        <v>7.7</v>
      </c>
      <c r="F1026" s="245"/>
      <c r="G1026" s="246">
        <f>ROUND(E1026*F1026,2)</f>
        <v>0</v>
      </c>
      <c r="H1026" s="245"/>
      <c r="I1026" s="246">
        <f>ROUND(E1026*H1026,2)</f>
        <v>0</v>
      </c>
      <c r="J1026" s="245"/>
      <c r="K1026" s="246">
        <f>ROUND(E1026*J1026,2)</f>
        <v>0</v>
      </c>
      <c r="L1026" s="246">
        <v>21</v>
      </c>
      <c r="M1026" s="246">
        <f>G1026*(1+L1026/100)</f>
        <v>0</v>
      </c>
      <c r="N1026" s="244">
        <v>0</v>
      </c>
      <c r="O1026" s="244">
        <f>ROUND(E1026*N1026,2)</f>
        <v>0</v>
      </c>
      <c r="P1026" s="244">
        <v>0</v>
      </c>
      <c r="Q1026" s="244">
        <f>ROUND(E1026*P1026,2)</f>
        <v>0</v>
      </c>
      <c r="R1026" s="246"/>
      <c r="S1026" s="246" t="s">
        <v>861</v>
      </c>
      <c r="T1026" s="247" t="s">
        <v>294</v>
      </c>
      <c r="U1026" s="220">
        <v>0</v>
      </c>
      <c r="V1026" s="220">
        <f>ROUND(E1026*U1026,2)</f>
        <v>0</v>
      </c>
      <c r="W1026" s="220"/>
      <c r="X1026" s="220" t="s">
        <v>664</v>
      </c>
      <c r="Y1026" s="220" t="s">
        <v>296</v>
      </c>
      <c r="Z1026" s="210"/>
      <c r="AA1026" s="210"/>
      <c r="AB1026" s="210"/>
      <c r="AC1026" s="210"/>
      <c r="AD1026" s="210"/>
      <c r="AE1026" s="210"/>
      <c r="AF1026" s="210"/>
      <c r="AG1026" s="210" t="s">
        <v>665</v>
      </c>
      <c r="AH1026" s="210"/>
      <c r="AI1026" s="210"/>
      <c r="AJ1026" s="210"/>
      <c r="AK1026" s="210"/>
      <c r="AL1026" s="210"/>
      <c r="AM1026" s="210"/>
      <c r="AN1026" s="210"/>
      <c r="AO1026" s="210"/>
      <c r="AP1026" s="210"/>
      <c r="AQ1026" s="210"/>
      <c r="AR1026" s="210"/>
      <c r="AS1026" s="210"/>
      <c r="AT1026" s="210"/>
      <c r="AU1026" s="210"/>
      <c r="AV1026" s="210"/>
      <c r="AW1026" s="210"/>
      <c r="AX1026" s="210"/>
      <c r="AY1026" s="210"/>
      <c r="AZ1026" s="210"/>
      <c r="BA1026" s="210"/>
      <c r="BB1026" s="210"/>
      <c r="BC1026" s="210"/>
      <c r="BD1026" s="210"/>
      <c r="BE1026" s="210"/>
      <c r="BF1026" s="210"/>
      <c r="BG1026" s="210"/>
      <c r="BH1026" s="210"/>
    </row>
    <row r="1027" spans="1:60" outlineLevel="1" x14ac:dyDescent="0.2">
      <c r="A1027" s="231">
        <v>222</v>
      </c>
      <c r="B1027" s="232" t="s">
        <v>3966</v>
      </c>
      <c r="C1027" s="250" t="s">
        <v>3963</v>
      </c>
      <c r="D1027" s="233" t="s">
        <v>2701</v>
      </c>
      <c r="E1027" s="234">
        <v>2.87</v>
      </c>
      <c r="F1027" s="235"/>
      <c r="G1027" s="236">
        <f>ROUND(E1027*F1027,2)</f>
        <v>0</v>
      </c>
      <c r="H1027" s="235"/>
      <c r="I1027" s="236">
        <f>ROUND(E1027*H1027,2)</f>
        <v>0</v>
      </c>
      <c r="J1027" s="235"/>
      <c r="K1027" s="236">
        <f>ROUND(E1027*J1027,2)</f>
        <v>0</v>
      </c>
      <c r="L1027" s="236">
        <v>21</v>
      </c>
      <c r="M1027" s="236">
        <f>G1027*(1+L1027/100)</f>
        <v>0</v>
      </c>
      <c r="N1027" s="234">
        <v>0</v>
      </c>
      <c r="O1027" s="234">
        <f>ROUND(E1027*N1027,2)</f>
        <v>0</v>
      </c>
      <c r="P1027" s="234">
        <v>0</v>
      </c>
      <c r="Q1027" s="234">
        <f>ROUND(E1027*P1027,2)</f>
        <v>0</v>
      </c>
      <c r="R1027" s="236"/>
      <c r="S1027" s="236" t="s">
        <v>861</v>
      </c>
      <c r="T1027" s="237" t="s">
        <v>294</v>
      </c>
      <c r="U1027" s="220">
        <v>0</v>
      </c>
      <c r="V1027" s="220">
        <f>ROUND(E1027*U1027,2)</f>
        <v>0</v>
      </c>
      <c r="W1027" s="220"/>
      <c r="X1027" s="220" t="s">
        <v>664</v>
      </c>
      <c r="Y1027" s="220" t="s">
        <v>296</v>
      </c>
      <c r="Z1027" s="210"/>
      <c r="AA1027" s="210"/>
      <c r="AB1027" s="210"/>
      <c r="AC1027" s="210"/>
      <c r="AD1027" s="210"/>
      <c r="AE1027" s="210"/>
      <c r="AF1027" s="210"/>
      <c r="AG1027" s="210" t="s">
        <v>665</v>
      </c>
      <c r="AH1027" s="210"/>
      <c r="AI1027" s="210"/>
      <c r="AJ1027" s="210"/>
      <c r="AK1027" s="210"/>
      <c r="AL1027" s="210"/>
      <c r="AM1027" s="210"/>
      <c r="AN1027" s="210"/>
      <c r="AO1027" s="210"/>
      <c r="AP1027" s="210"/>
      <c r="AQ1027" s="210"/>
      <c r="AR1027" s="210"/>
      <c r="AS1027" s="210"/>
      <c r="AT1027" s="210"/>
      <c r="AU1027" s="210"/>
      <c r="AV1027" s="210"/>
      <c r="AW1027" s="210"/>
      <c r="AX1027" s="210"/>
      <c r="AY1027" s="210"/>
      <c r="AZ1027" s="210"/>
      <c r="BA1027" s="210"/>
      <c r="BB1027" s="210"/>
      <c r="BC1027" s="210"/>
      <c r="BD1027" s="210"/>
      <c r="BE1027" s="210"/>
      <c r="BF1027" s="210"/>
      <c r="BG1027" s="210"/>
      <c r="BH1027" s="210"/>
    </row>
    <row r="1028" spans="1:60" outlineLevel="2" x14ac:dyDescent="0.2">
      <c r="A1028" s="217"/>
      <c r="B1028" s="218"/>
      <c r="C1028" s="253" t="s">
        <v>3967</v>
      </c>
      <c r="D1028" s="221"/>
      <c r="E1028" s="222"/>
      <c r="F1028" s="220"/>
      <c r="G1028" s="220"/>
      <c r="H1028" s="220"/>
      <c r="I1028" s="220"/>
      <c r="J1028" s="220"/>
      <c r="K1028" s="220"/>
      <c r="L1028" s="220"/>
      <c r="M1028" s="220"/>
      <c r="N1028" s="219"/>
      <c r="O1028" s="219"/>
      <c r="P1028" s="219"/>
      <c r="Q1028" s="219"/>
      <c r="R1028" s="220"/>
      <c r="S1028" s="220"/>
      <c r="T1028" s="220"/>
      <c r="U1028" s="220"/>
      <c r="V1028" s="220"/>
      <c r="W1028" s="220"/>
      <c r="X1028" s="220"/>
      <c r="Y1028" s="220"/>
      <c r="Z1028" s="210"/>
      <c r="AA1028" s="210"/>
      <c r="AB1028" s="210"/>
      <c r="AC1028" s="210"/>
      <c r="AD1028" s="210"/>
      <c r="AE1028" s="210"/>
      <c r="AF1028" s="210"/>
      <c r="AG1028" s="210" t="s">
        <v>314</v>
      </c>
      <c r="AH1028" s="210">
        <v>0</v>
      </c>
      <c r="AI1028" s="210"/>
      <c r="AJ1028" s="210"/>
      <c r="AK1028" s="210"/>
      <c r="AL1028" s="210"/>
      <c r="AM1028" s="210"/>
      <c r="AN1028" s="210"/>
      <c r="AO1028" s="210"/>
      <c r="AP1028" s="210"/>
      <c r="AQ1028" s="210"/>
      <c r="AR1028" s="210"/>
      <c r="AS1028" s="210"/>
      <c r="AT1028" s="210"/>
      <c r="AU1028" s="210"/>
      <c r="AV1028" s="210"/>
      <c r="AW1028" s="210"/>
      <c r="AX1028" s="210"/>
      <c r="AY1028" s="210"/>
      <c r="AZ1028" s="210"/>
      <c r="BA1028" s="210"/>
      <c r="BB1028" s="210"/>
      <c r="BC1028" s="210"/>
      <c r="BD1028" s="210"/>
      <c r="BE1028" s="210"/>
      <c r="BF1028" s="210"/>
      <c r="BG1028" s="210"/>
      <c r="BH1028" s="210"/>
    </row>
    <row r="1029" spans="1:60" outlineLevel="3" x14ac:dyDescent="0.2">
      <c r="A1029" s="217"/>
      <c r="B1029" s="218"/>
      <c r="C1029" s="253" t="s">
        <v>3968</v>
      </c>
      <c r="D1029" s="221"/>
      <c r="E1029" s="222">
        <v>2.87</v>
      </c>
      <c r="F1029" s="220"/>
      <c r="G1029" s="220"/>
      <c r="H1029" s="220"/>
      <c r="I1029" s="220"/>
      <c r="J1029" s="220"/>
      <c r="K1029" s="220"/>
      <c r="L1029" s="220"/>
      <c r="M1029" s="220"/>
      <c r="N1029" s="219"/>
      <c r="O1029" s="219"/>
      <c r="P1029" s="219"/>
      <c r="Q1029" s="219"/>
      <c r="R1029" s="220"/>
      <c r="S1029" s="220"/>
      <c r="T1029" s="220"/>
      <c r="U1029" s="220"/>
      <c r="V1029" s="220"/>
      <c r="W1029" s="220"/>
      <c r="X1029" s="220"/>
      <c r="Y1029" s="220"/>
      <c r="Z1029" s="210"/>
      <c r="AA1029" s="210"/>
      <c r="AB1029" s="210"/>
      <c r="AC1029" s="210"/>
      <c r="AD1029" s="210"/>
      <c r="AE1029" s="210"/>
      <c r="AF1029" s="210"/>
      <c r="AG1029" s="210" t="s">
        <v>314</v>
      </c>
      <c r="AH1029" s="210">
        <v>0</v>
      </c>
      <c r="AI1029" s="210"/>
      <c r="AJ1029" s="210"/>
      <c r="AK1029" s="210"/>
      <c r="AL1029" s="210"/>
      <c r="AM1029" s="210"/>
      <c r="AN1029" s="210"/>
      <c r="AO1029" s="210"/>
      <c r="AP1029" s="210"/>
      <c r="AQ1029" s="210"/>
      <c r="AR1029" s="210"/>
      <c r="AS1029" s="210"/>
      <c r="AT1029" s="210"/>
      <c r="AU1029" s="210"/>
      <c r="AV1029" s="210"/>
      <c r="AW1029" s="210"/>
      <c r="AX1029" s="210"/>
      <c r="AY1029" s="210"/>
      <c r="AZ1029" s="210"/>
      <c r="BA1029" s="210"/>
      <c r="BB1029" s="210"/>
      <c r="BC1029" s="210"/>
      <c r="BD1029" s="210"/>
      <c r="BE1029" s="210"/>
      <c r="BF1029" s="210"/>
      <c r="BG1029" s="210"/>
      <c r="BH1029" s="210"/>
    </row>
    <row r="1030" spans="1:60" outlineLevel="1" x14ac:dyDescent="0.2">
      <c r="A1030" s="231">
        <v>223</v>
      </c>
      <c r="B1030" s="232" t="s">
        <v>1963</v>
      </c>
      <c r="C1030" s="250" t="s">
        <v>1964</v>
      </c>
      <c r="D1030" s="233" t="s">
        <v>1120</v>
      </c>
      <c r="E1030" s="234">
        <v>1</v>
      </c>
      <c r="F1030" s="235"/>
      <c r="G1030" s="236">
        <f>ROUND(E1030*F1030,2)</f>
        <v>0</v>
      </c>
      <c r="H1030" s="235"/>
      <c r="I1030" s="236">
        <f>ROUND(E1030*H1030,2)</f>
        <v>0</v>
      </c>
      <c r="J1030" s="235"/>
      <c r="K1030" s="236">
        <f>ROUND(E1030*J1030,2)</f>
        <v>0</v>
      </c>
      <c r="L1030" s="236">
        <v>21</v>
      </c>
      <c r="M1030" s="236">
        <f>G1030*(1+L1030/100)</f>
        <v>0</v>
      </c>
      <c r="N1030" s="234">
        <v>0</v>
      </c>
      <c r="O1030" s="234">
        <f>ROUND(E1030*N1030,2)</f>
        <v>0</v>
      </c>
      <c r="P1030" s="234">
        <v>0</v>
      </c>
      <c r="Q1030" s="234">
        <f>ROUND(E1030*P1030,2)</f>
        <v>0</v>
      </c>
      <c r="R1030" s="236"/>
      <c r="S1030" s="236" t="s">
        <v>861</v>
      </c>
      <c r="T1030" s="237" t="s">
        <v>294</v>
      </c>
      <c r="U1030" s="220">
        <v>0</v>
      </c>
      <c r="V1030" s="220">
        <f>ROUND(E1030*U1030,2)</f>
        <v>0</v>
      </c>
      <c r="W1030" s="220"/>
      <c r="X1030" s="220" t="s">
        <v>295</v>
      </c>
      <c r="Y1030" s="220" t="s">
        <v>296</v>
      </c>
      <c r="Z1030" s="210"/>
      <c r="AA1030" s="210"/>
      <c r="AB1030" s="210"/>
      <c r="AC1030" s="210"/>
      <c r="AD1030" s="210"/>
      <c r="AE1030" s="210"/>
      <c r="AF1030" s="210"/>
      <c r="AG1030" s="210" t="s">
        <v>1407</v>
      </c>
      <c r="AH1030" s="210"/>
      <c r="AI1030" s="210"/>
      <c r="AJ1030" s="210"/>
      <c r="AK1030" s="210"/>
      <c r="AL1030" s="210"/>
      <c r="AM1030" s="210"/>
      <c r="AN1030" s="210"/>
      <c r="AO1030" s="210"/>
      <c r="AP1030" s="210"/>
      <c r="AQ1030" s="210"/>
      <c r="AR1030" s="210"/>
      <c r="AS1030" s="210"/>
      <c r="AT1030" s="210"/>
      <c r="AU1030" s="210"/>
      <c r="AV1030" s="210"/>
      <c r="AW1030" s="210"/>
      <c r="AX1030" s="210"/>
      <c r="AY1030" s="210"/>
      <c r="AZ1030" s="210"/>
      <c r="BA1030" s="210"/>
      <c r="BB1030" s="210"/>
      <c r="BC1030" s="210"/>
      <c r="BD1030" s="210"/>
      <c r="BE1030" s="210"/>
      <c r="BF1030" s="210"/>
      <c r="BG1030" s="210"/>
      <c r="BH1030" s="210"/>
    </row>
    <row r="1031" spans="1:60" outlineLevel="2" x14ac:dyDescent="0.2">
      <c r="A1031" s="217"/>
      <c r="B1031" s="218"/>
      <c r="C1031" s="253" t="s">
        <v>1944</v>
      </c>
      <c r="D1031" s="221"/>
      <c r="E1031" s="222"/>
      <c r="F1031" s="220"/>
      <c r="G1031" s="220"/>
      <c r="H1031" s="220"/>
      <c r="I1031" s="220"/>
      <c r="J1031" s="220"/>
      <c r="K1031" s="220"/>
      <c r="L1031" s="220"/>
      <c r="M1031" s="220"/>
      <c r="N1031" s="219"/>
      <c r="O1031" s="219"/>
      <c r="P1031" s="219"/>
      <c r="Q1031" s="219"/>
      <c r="R1031" s="220"/>
      <c r="S1031" s="220"/>
      <c r="T1031" s="220"/>
      <c r="U1031" s="220"/>
      <c r="V1031" s="220"/>
      <c r="W1031" s="220"/>
      <c r="X1031" s="220"/>
      <c r="Y1031" s="220"/>
      <c r="Z1031" s="210"/>
      <c r="AA1031" s="210"/>
      <c r="AB1031" s="210"/>
      <c r="AC1031" s="210"/>
      <c r="AD1031" s="210"/>
      <c r="AE1031" s="210"/>
      <c r="AF1031" s="210"/>
      <c r="AG1031" s="210" t="s">
        <v>314</v>
      </c>
      <c r="AH1031" s="210">
        <v>0</v>
      </c>
      <c r="AI1031" s="210"/>
      <c r="AJ1031" s="210"/>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c r="BG1031" s="210"/>
      <c r="BH1031" s="210"/>
    </row>
    <row r="1032" spans="1:60" outlineLevel="3" x14ac:dyDescent="0.2">
      <c r="A1032" s="217"/>
      <c r="B1032" s="218"/>
      <c r="C1032" s="253" t="s">
        <v>157</v>
      </c>
      <c r="D1032" s="221"/>
      <c r="E1032" s="222">
        <v>1</v>
      </c>
      <c r="F1032" s="220"/>
      <c r="G1032" s="220"/>
      <c r="H1032" s="220"/>
      <c r="I1032" s="220"/>
      <c r="J1032" s="220"/>
      <c r="K1032" s="220"/>
      <c r="L1032" s="220"/>
      <c r="M1032" s="220"/>
      <c r="N1032" s="219"/>
      <c r="O1032" s="219"/>
      <c r="P1032" s="219"/>
      <c r="Q1032" s="219"/>
      <c r="R1032" s="220"/>
      <c r="S1032" s="220"/>
      <c r="T1032" s="220"/>
      <c r="U1032" s="220"/>
      <c r="V1032" s="220"/>
      <c r="W1032" s="220"/>
      <c r="X1032" s="220"/>
      <c r="Y1032" s="220"/>
      <c r="Z1032" s="210"/>
      <c r="AA1032" s="210"/>
      <c r="AB1032" s="210"/>
      <c r="AC1032" s="210"/>
      <c r="AD1032" s="210"/>
      <c r="AE1032" s="210"/>
      <c r="AF1032" s="210"/>
      <c r="AG1032" s="210" t="s">
        <v>314</v>
      </c>
      <c r="AH1032" s="210">
        <v>0</v>
      </c>
      <c r="AI1032" s="210"/>
      <c r="AJ1032" s="210"/>
      <c r="AK1032" s="210"/>
      <c r="AL1032" s="210"/>
      <c r="AM1032" s="210"/>
      <c r="AN1032" s="210"/>
      <c r="AO1032" s="210"/>
      <c r="AP1032" s="210"/>
      <c r="AQ1032" s="210"/>
      <c r="AR1032" s="210"/>
      <c r="AS1032" s="210"/>
      <c r="AT1032" s="210"/>
      <c r="AU1032" s="210"/>
      <c r="AV1032" s="210"/>
      <c r="AW1032" s="210"/>
      <c r="AX1032" s="210"/>
      <c r="AY1032" s="210"/>
      <c r="AZ1032" s="210"/>
      <c r="BA1032" s="210"/>
      <c r="BB1032" s="210"/>
      <c r="BC1032" s="210"/>
      <c r="BD1032" s="210"/>
      <c r="BE1032" s="210"/>
      <c r="BF1032" s="210"/>
      <c r="BG1032" s="210"/>
      <c r="BH1032" s="210"/>
    </row>
    <row r="1033" spans="1:60" outlineLevel="1" x14ac:dyDescent="0.2">
      <c r="A1033" s="231">
        <v>224</v>
      </c>
      <c r="B1033" s="232" t="s">
        <v>3969</v>
      </c>
      <c r="C1033" s="250" t="s">
        <v>3970</v>
      </c>
      <c r="D1033" s="233" t="s">
        <v>0</v>
      </c>
      <c r="E1033" s="234">
        <v>0</v>
      </c>
      <c r="F1033" s="235"/>
      <c r="G1033" s="236">
        <f>ROUND(E1033*F1033,2)</f>
        <v>0</v>
      </c>
      <c r="H1033" s="235"/>
      <c r="I1033" s="236">
        <f>ROUND(E1033*H1033,2)</f>
        <v>0</v>
      </c>
      <c r="J1033" s="235"/>
      <c r="K1033" s="236">
        <f>ROUND(E1033*J1033,2)</f>
        <v>0</v>
      </c>
      <c r="L1033" s="236">
        <v>21</v>
      </c>
      <c r="M1033" s="236">
        <f>G1033*(1+L1033/100)</f>
        <v>0</v>
      </c>
      <c r="N1033" s="234">
        <v>0</v>
      </c>
      <c r="O1033" s="234">
        <f>ROUND(E1033*N1033,2)</f>
        <v>0</v>
      </c>
      <c r="P1033" s="234">
        <v>0</v>
      </c>
      <c r="Q1033" s="234">
        <f>ROUND(E1033*P1033,2)</f>
        <v>0</v>
      </c>
      <c r="R1033" s="236" t="s">
        <v>1887</v>
      </c>
      <c r="S1033" s="236" t="s">
        <v>293</v>
      </c>
      <c r="T1033" s="237" t="s">
        <v>294</v>
      </c>
      <c r="U1033" s="220">
        <v>0</v>
      </c>
      <c r="V1033" s="220">
        <f>ROUND(E1033*U1033,2)</f>
        <v>0</v>
      </c>
      <c r="W1033" s="220"/>
      <c r="X1033" s="220" t="s">
        <v>295</v>
      </c>
      <c r="Y1033" s="220" t="s">
        <v>296</v>
      </c>
      <c r="Z1033" s="210"/>
      <c r="AA1033" s="210"/>
      <c r="AB1033" s="210"/>
      <c r="AC1033" s="210"/>
      <c r="AD1033" s="210"/>
      <c r="AE1033" s="210"/>
      <c r="AF1033" s="210"/>
      <c r="AG1033" s="210" t="s">
        <v>1407</v>
      </c>
      <c r="AH1033" s="210"/>
      <c r="AI1033" s="210"/>
      <c r="AJ1033" s="210"/>
      <c r="AK1033" s="210"/>
      <c r="AL1033" s="210"/>
      <c r="AM1033" s="210"/>
      <c r="AN1033" s="210"/>
      <c r="AO1033" s="210"/>
      <c r="AP1033" s="210"/>
      <c r="AQ1033" s="210"/>
      <c r="AR1033" s="210"/>
      <c r="AS1033" s="210"/>
      <c r="AT1033" s="210"/>
      <c r="AU1033" s="210"/>
      <c r="AV1033" s="210"/>
      <c r="AW1033" s="210"/>
      <c r="AX1033" s="210"/>
      <c r="AY1033" s="210"/>
      <c r="AZ1033" s="210"/>
      <c r="BA1033" s="210"/>
      <c r="BB1033" s="210"/>
      <c r="BC1033" s="210"/>
      <c r="BD1033" s="210"/>
      <c r="BE1033" s="210"/>
      <c r="BF1033" s="210"/>
      <c r="BG1033" s="210"/>
      <c r="BH1033" s="210"/>
    </row>
    <row r="1034" spans="1:60" outlineLevel="2" x14ac:dyDescent="0.2">
      <c r="A1034" s="217"/>
      <c r="B1034" s="218"/>
      <c r="C1034" s="251" t="s">
        <v>1508</v>
      </c>
      <c r="D1034" s="239"/>
      <c r="E1034" s="239"/>
      <c r="F1034" s="239"/>
      <c r="G1034" s="239"/>
      <c r="H1034" s="220"/>
      <c r="I1034" s="220"/>
      <c r="J1034" s="220"/>
      <c r="K1034" s="220"/>
      <c r="L1034" s="220"/>
      <c r="M1034" s="220"/>
      <c r="N1034" s="219"/>
      <c r="O1034" s="219"/>
      <c r="P1034" s="219"/>
      <c r="Q1034" s="219"/>
      <c r="R1034" s="220"/>
      <c r="S1034" s="220"/>
      <c r="T1034" s="220"/>
      <c r="U1034" s="220"/>
      <c r="V1034" s="220"/>
      <c r="W1034" s="220"/>
      <c r="X1034" s="220"/>
      <c r="Y1034" s="220"/>
      <c r="Z1034" s="210"/>
      <c r="AA1034" s="210"/>
      <c r="AB1034" s="210"/>
      <c r="AC1034" s="210"/>
      <c r="AD1034" s="210"/>
      <c r="AE1034" s="210"/>
      <c r="AF1034" s="210"/>
      <c r="AG1034" s="210" t="s">
        <v>299</v>
      </c>
      <c r="AH1034" s="210"/>
      <c r="AI1034" s="210"/>
      <c r="AJ1034" s="210"/>
      <c r="AK1034" s="210"/>
      <c r="AL1034" s="210"/>
      <c r="AM1034" s="210"/>
      <c r="AN1034" s="210"/>
      <c r="AO1034" s="210"/>
      <c r="AP1034" s="210"/>
      <c r="AQ1034" s="210"/>
      <c r="AR1034" s="210"/>
      <c r="AS1034" s="210"/>
      <c r="AT1034" s="210"/>
      <c r="AU1034" s="210"/>
      <c r="AV1034" s="210"/>
      <c r="AW1034" s="210"/>
      <c r="AX1034" s="210"/>
      <c r="AY1034" s="210"/>
      <c r="AZ1034" s="210"/>
      <c r="BA1034" s="210"/>
      <c r="BB1034" s="210"/>
      <c r="BC1034" s="210"/>
      <c r="BD1034" s="210"/>
      <c r="BE1034" s="210"/>
      <c r="BF1034" s="210"/>
      <c r="BG1034" s="210"/>
      <c r="BH1034" s="210"/>
    </row>
    <row r="1035" spans="1:60" outlineLevel="2" x14ac:dyDescent="0.2">
      <c r="A1035" s="217"/>
      <c r="B1035" s="218"/>
      <c r="C1035" s="252" t="s">
        <v>1508</v>
      </c>
      <c r="D1035" s="240"/>
      <c r="E1035" s="240"/>
      <c r="F1035" s="240"/>
      <c r="G1035" s="240"/>
      <c r="H1035" s="220"/>
      <c r="I1035" s="220"/>
      <c r="J1035" s="220"/>
      <c r="K1035" s="220"/>
      <c r="L1035" s="220"/>
      <c r="M1035" s="220"/>
      <c r="N1035" s="219"/>
      <c r="O1035" s="219"/>
      <c r="P1035" s="219"/>
      <c r="Q1035" s="219"/>
      <c r="R1035" s="220"/>
      <c r="S1035" s="220"/>
      <c r="T1035" s="220"/>
      <c r="U1035" s="220"/>
      <c r="V1035" s="220"/>
      <c r="W1035" s="220"/>
      <c r="X1035" s="220"/>
      <c r="Y1035" s="220"/>
      <c r="Z1035" s="210"/>
      <c r="AA1035" s="210"/>
      <c r="AB1035" s="210"/>
      <c r="AC1035" s="210"/>
      <c r="AD1035" s="210"/>
      <c r="AE1035" s="210"/>
      <c r="AF1035" s="210"/>
      <c r="AG1035" s="210" t="s">
        <v>300</v>
      </c>
      <c r="AH1035" s="210"/>
      <c r="AI1035" s="210"/>
      <c r="AJ1035" s="210"/>
      <c r="AK1035" s="210"/>
      <c r="AL1035" s="210"/>
      <c r="AM1035" s="210"/>
      <c r="AN1035" s="210"/>
      <c r="AO1035" s="210"/>
      <c r="AP1035" s="210"/>
      <c r="AQ1035" s="210"/>
      <c r="AR1035" s="210"/>
      <c r="AS1035" s="210"/>
      <c r="AT1035" s="210"/>
      <c r="AU1035" s="210"/>
      <c r="AV1035" s="210"/>
      <c r="AW1035" s="210"/>
      <c r="AX1035" s="210"/>
      <c r="AY1035" s="210"/>
      <c r="AZ1035" s="210"/>
      <c r="BA1035" s="210"/>
      <c r="BB1035" s="210"/>
      <c r="BC1035" s="210"/>
      <c r="BD1035" s="210"/>
      <c r="BE1035" s="210"/>
      <c r="BF1035" s="210"/>
      <c r="BG1035" s="210"/>
      <c r="BH1035" s="210"/>
    </row>
    <row r="1036" spans="1:60" x14ac:dyDescent="0.2">
      <c r="A1036" s="224" t="s">
        <v>287</v>
      </c>
      <c r="B1036" s="225" t="s">
        <v>231</v>
      </c>
      <c r="C1036" s="249" t="s">
        <v>232</v>
      </c>
      <c r="D1036" s="226"/>
      <c r="E1036" s="227"/>
      <c r="F1036" s="228"/>
      <c r="G1036" s="228">
        <f>SUMIF(AG1037:AG1047,"&lt;&gt;NOR",G1037:G1047)</f>
        <v>0</v>
      </c>
      <c r="H1036" s="228"/>
      <c r="I1036" s="228">
        <f>SUM(I1037:I1047)</f>
        <v>0</v>
      </c>
      <c r="J1036" s="228"/>
      <c r="K1036" s="228">
        <f>SUM(K1037:K1047)</f>
        <v>0</v>
      </c>
      <c r="L1036" s="228"/>
      <c r="M1036" s="228">
        <f>SUM(M1037:M1047)</f>
        <v>0</v>
      </c>
      <c r="N1036" s="227"/>
      <c r="O1036" s="227">
        <f>SUM(O1037:O1047)</f>
        <v>1.1000000000000001</v>
      </c>
      <c r="P1036" s="227"/>
      <c r="Q1036" s="227">
        <f>SUM(Q1037:Q1047)</f>
        <v>0</v>
      </c>
      <c r="R1036" s="228"/>
      <c r="S1036" s="228"/>
      <c r="T1036" s="229"/>
      <c r="U1036" s="223"/>
      <c r="V1036" s="223">
        <f>SUM(V1037:V1047)</f>
        <v>256.93</v>
      </c>
      <c r="W1036" s="223"/>
      <c r="X1036" s="223"/>
      <c r="Y1036" s="223"/>
      <c r="AG1036" t="s">
        <v>288</v>
      </c>
    </row>
    <row r="1037" spans="1:60" outlineLevel="1" x14ac:dyDescent="0.2">
      <c r="A1037" s="241">
        <v>225</v>
      </c>
      <c r="B1037" s="242" t="s">
        <v>1967</v>
      </c>
      <c r="C1037" s="254" t="s">
        <v>1968</v>
      </c>
      <c r="D1037" s="243" t="s">
        <v>310</v>
      </c>
      <c r="E1037" s="244">
        <v>198.54</v>
      </c>
      <c r="F1037" s="245"/>
      <c r="G1037" s="246">
        <f>ROUND(E1037*F1037,2)</f>
        <v>0</v>
      </c>
      <c r="H1037" s="245"/>
      <c r="I1037" s="246">
        <f>ROUND(E1037*H1037,2)</f>
        <v>0</v>
      </c>
      <c r="J1037" s="245"/>
      <c r="K1037" s="246">
        <f>ROUND(E1037*J1037,2)</f>
        <v>0</v>
      </c>
      <c r="L1037" s="246">
        <v>21</v>
      </c>
      <c r="M1037" s="246">
        <f>G1037*(1+L1037/100)</f>
        <v>0</v>
      </c>
      <c r="N1037" s="244">
        <v>2.1000000000000001E-4</v>
      </c>
      <c r="O1037" s="244">
        <f>ROUND(E1037*N1037,2)</f>
        <v>0.04</v>
      </c>
      <c r="P1037" s="244">
        <v>0</v>
      </c>
      <c r="Q1037" s="244">
        <f>ROUND(E1037*P1037,2)</f>
        <v>0</v>
      </c>
      <c r="R1037" s="246" t="s">
        <v>1969</v>
      </c>
      <c r="S1037" s="246" t="s">
        <v>293</v>
      </c>
      <c r="T1037" s="247" t="s">
        <v>294</v>
      </c>
      <c r="U1037" s="220">
        <v>0.05</v>
      </c>
      <c r="V1037" s="220">
        <f>ROUND(E1037*U1037,2)</f>
        <v>9.93</v>
      </c>
      <c r="W1037" s="220"/>
      <c r="X1037" s="220" t="s">
        <v>295</v>
      </c>
      <c r="Y1037" s="220" t="s">
        <v>296</v>
      </c>
      <c r="Z1037" s="210"/>
      <c r="AA1037" s="210"/>
      <c r="AB1037" s="210"/>
      <c r="AC1037" s="210"/>
      <c r="AD1037" s="210"/>
      <c r="AE1037" s="210"/>
      <c r="AF1037" s="210"/>
      <c r="AG1037" s="210" t="s">
        <v>1407</v>
      </c>
      <c r="AH1037" s="210"/>
      <c r="AI1037" s="210"/>
      <c r="AJ1037" s="210"/>
      <c r="AK1037" s="210"/>
      <c r="AL1037" s="210"/>
      <c r="AM1037" s="210"/>
      <c r="AN1037" s="210"/>
      <c r="AO1037" s="210"/>
      <c r="AP1037" s="210"/>
      <c r="AQ1037" s="210"/>
      <c r="AR1037" s="210"/>
      <c r="AS1037" s="210"/>
      <c r="AT1037" s="210"/>
      <c r="AU1037" s="210"/>
      <c r="AV1037" s="210"/>
      <c r="AW1037" s="210"/>
      <c r="AX1037" s="210"/>
      <c r="AY1037" s="210"/>
      <c r="AZ1037" s="210"/>
      <c r="BA1037" s="210"/>
      <c r="BB1037" s="210"/>
      <c r="BC1037" s="210"/>
      <c r="BD1037" s="210"/>
      <c r="BE1037" s="210"/>
      <c r="BF1037" s="210"/>
      <c r="BG1037" s="210"/>
      <c r="BH1037" s="210"/>
    </row>
    <row r="1038" spans="1:60" ht="22.5" outlineLevel="1" x14ac:dyDescent="0.2">
      <c r="A1038" s="231">
        <v>226</v>
      </c>
      <c r="B1038" s="232" t="s">
        <v>1970</v>
      </c>
      <c r="C1038" s="250" t="s">
        <v>1971</v>
      </c>
      <c r="D1038" s="233" t="s">
        <v>310</v>
      </c>
      <c r="E1038" s="234">
        <v>198.54</v>
      </c>
      <c r="F1038" s="235"/>
      <c r="G1038" s="236">
        <f>ROUND(E1038*F1038,2)</f>
        <v>0</v>
      </c>
      <c r="H1038" s="235"/>
      <c r="I1038" s="236">
        <f>ROUND(E1038*H1038,2)</f>
        <v>0</v>
      </c>
      <c r="J1038" s="235"/>
      <c r="K1038" s="236">
        <f>ROUND(E1038*J1038,2)</f>
        <v>0</v>
      </c>
      <c r="L1038" s="236">
        <v>21</v>
      </c>
      <c r="M1038" s="236">
        <f>G1038*(1+L1038/100)</f>
        <v>0</v>
      </c>
      <c r="N1038" s="234">
        <v>5.3600000000000002E-3</v>
      </c>
      <c r="O1038" s="234">
        <f>ROUND(E1038*N1038,2)</f>
        <v>1.06</v>
      </c>
      <c r="P1038" s="234">
        <v>0</v>
      </c>
      <c r="Q1038" s="234">
        <f>ROUND(E1038*P1038,2)</f>
        <v>0</v>
      </c>
      <c r="R1038" s="236" t="s">
        <v>1972</v>
      </c>
      <c r="S1038" s="236" t="s">
        <v>293</v>
      </c>
      <c r="T1038" s="237" t="s">
        <v>294</v>
      </c>
      <c r="U1038" s="220">
        <v>1.2440800000000001</v>
      </c>
      <c r="V1038" s="220">
        <f>ROUND(E1038*U1038,2)</f>
        <v>247</v>
      </c>
      <c r="W1038" s="220"/>
      <c r="X1038" s="220" t="s">
        <v>726</v>
      </c>
      <c r="Y1038" s="220" t="s">
        <v>296</v>
      </c>
      <c r="Z1038" s="210"/>
      <c r="AA1038" s="210"/>
      <c r="AB1038" s="210"/>
      <c r="AC1038" s="210"/>
      <c r="AD1038" s="210"/>
      <c r="AE1038" s="210"/>
      <c r="AF1038" s="210"/>
      <c r="AG1038" s="210" t="s">
        <v>1973</v>
      </c>
      <c r="AH1038" s="210"/>
      <c r="AI1038" s="210"/>
      <c r="AJ1038" s="210"/>
      <c r="AK1038" s="210"/>
      <c r="AL1038" s="210"/>
      <c r="AM1038" s="210"/>
      <c r="AN1038" s="210"/>
      <c r="AO1038" s="210"/>
      <c r="AP1038" s="210"/>
      <c r="AQ1038" s="210"/>
      <c r="AR1038" s="210"/>
      <c r="AS1038" s="210"/>
      <c r="AT1038" s="210"/>
      <c r="AU1038" s="210"/>
      <c r="AV1038" s="210"/>
      <c r="AW1038" s="210"/>
      <c r="AX1038" s="210"/>
      <c r="AY1038" s="210"/>
      <c r="AZ1038" s="210"/>
      <c r="BA1038" s="210"/>
      <c r="BB1038" s="210"/>
      <c r="BC1038" s="210"/>
      <c r="BD1038" s="210"/>
      <c r="BE1038" s="210"/>
      <c r="BF1038" s="210"/>
      <c r="BG1038" s="210"/>
      <c r="BH1038" s="210"/>
    </row>
    <row r="1039" spans="1:60" outlineLevel="2" x14ac:dyDescent="0.2">
      <c r="A1039" s="217"/>
      <c r="B1039" s="218"/>
      <c r="C1039" s="255" t="s">
        <v>1974</v>
      </c>
      <c r="D1039" s="248"/>
      <c r="E1039" s="248"/>
      <c r="F1039" s="248"/>
      <c r="G1039" s="248"/>
      <c r="H1039" s="220"/>
      <c r="I1039" s="220"/>
      <c r="J1039" s="220"/>
      <c r="K1039" s="220"/>
      <c r="L1039" s="220"/>
      <c r="M1039" s="220"/>
      <c r="N1039" s="219"/>
      <c r="O1039" s="219"/>
      <c r="P1039" s="219"/>
      <c r="Q1039" s="219"/>
      <c r="R1039" s="220"/>
      <c r="S1039" s="220"/>
      <c r="T1039" s="220"/>
      <c r="U1039" s="220"/>
      <c r="V1039" s="220"/>
      <c r="W1039" s="220"/>
      <c r="X1039" s="220"/>
      <c r="Y1039" s="220"/>
      <c r="Z1039" s="210"/>
      <c r="AA1039" s="210"/>
      <c r="AB1039" s="210"/>
      <c r="AC1039" s="210"/>
      <c r="AD1039" s="210"/>
      <c r="AE1039" s="210"/>
      <c r="AF1039" s="210"/>
      <c r="AG1039" s="210" t="s">
        <v>300</v>
      </c>
      <c r="AH1039" s="210"/>
      <c r="AI1039" s="210"/>
      <c r="AJ1039" s="210"/>
      <c r="AK1039" s="210"/>
      <c r="AL1039" s="210"/>
      <c r="AM1039" s="210"/>
      <c r="AN1039" s="210"/>
      <c r="AO1039" s="210"/>
      <c r="AP1039" s="210"/>
      <c r="AQ1039" s="210"/>
      <c r="AR1039" s="210"/>
      <c r="AS1039" s="210"/>
      <c r="AT1039" s="210"/>
      <c r="AU1039" s="210"/>
      <c r="AV1039" s="210"/>
      <c r="AW1039" s="210"/>
      <c r="AX1039" s="210"/>
      <c r="AY1039" s="210"/>
      <c r="AZ1039" s="210"/>
      <c r="BA1039" s="210"/>
      <c r="BB1039" s="210"/>
      <c r="BC1039" s="210"/>
      <c r="BD1039" s="210"/>
      <c r="BE1039" s="210"/>
      <c r="BF1039" s="210"/>
      <c r="BG1039" s="210"/>
      <c r="BH1039" s="210"/>
    </row>
    <row r="1040" spans="1:60" outlineLevel="1" x14ac:dyDescent="0.2">
      <c r="A1040" s="231">
        <v>227</v>
      </c>
      <c r="B1040" s="232" t="s">
        <v>1986</v>
      </c>
      <c r="C1040" s="250" t="s">
        <v>1987</v>
      </c>
      <c r="D1040" s="233" t="s">
        <v>310</v>
      </c>
      <c r="E1040" s="234">
        <v>228.321</v>
      </c>
      <c r="F1040" s="235"/>
      <c r="G1040" s="236">
        <f>ROUND(E1040*F1040,2)</f>
        <v>0</v>
      </c>
      <c r="H1040" s="235"/>
      <c r="I1040" s="236">
        <f>ROUND(E1040*H1040,2)</f>
        <v>0</v>
      </c>
      <c r="J1040" s="235"/>
      <c r="K1040" s="236">
        <f>ROUND(E1040*J1040,2)</f>
        <v>0</v>
      </c>
      <c r="L1040" s="236">
        <v>21</v>
      </c>
      <c r="M1040" s="236">
        <f>G1040*(1+L1040/100)</f>
        <v>0</v>
      </c>
      <c r="N1040" s="234">
        <v>0</v>
      </c>
      <c r="O1040" s="234">
        <f>ROUND(E1040*N1040,2)</f>
        <v>0</v>
      </c>
      <c r="P1040" s="234">
        <v>0</v>
      </c>
      <c r="Q1040" s="234">
        <f>ROUND(E1040*P1040,2)</f>
        <v>0</v>
      </c>
      <c r="R1040" s="236"/>
      <c r="S1040" s="236" t="s">
        <v>861</v>
      </c>
      <c r="T1040" s="237" t="s">
        <v>294</v>
      </c>
      <c r="U1040" s="220">
        <v>0</v>
      </c>
      <c r="V1040" s="220">
        <f>ROUND(E1040*U1040,2)</f>
        <v>0</v>
      </c>
      <c r="W1040" s="220"/>
      <c r="X1040" s="220" t="s">
        <v>664</v>
      </c>
      <c r="Y1040" s="220" t="s">
        <v>296</v>
      </c>
      <c r="Z1040" s="210"/>
      <c r="AA1040" s="210"/>
      <c r="AB1040" s="210"/>
      <c r="AC1040" s="210"/>
      <c r="AD1040" s="210"/>
      <c r="AE1040" s="210"/>
      <c r="AF1040" s="210"/>
      <c r="AG1040" s="210" t="s">
        <v>665</v>
      </c>
      <c r="AH1040" s="210"/>
      <c r="AI1040" s="210"/>
      <c r="AJ1040" s="210"/>
      <c r="AK1040" s="210"/>
      <c r="AL1040" s="210"/>
      <c r="AM1040" s="210"/>
      <c r="AN1040" s="210"/>
      <c r="AO1040" s="210"/>
      <c r="AP1040" s="210"/>
      <c r="AQ1040" s="210"/>
      <c r="AR1040" s="210"/>
      <c r="AS1040" s="210"/>
      <c r="AT1040" s="210"/>
      <c r="AU1040" s="210"/>
      <c r="AV1040" s="210"/>
      <c r="AW1040" s="210"/>
      <c r="AX1040" s="210"/>
      <c r="AY1040" s="210"/>
      <c r="AZ1040" s="210"/>
      <c r="BA1040" s="210"/>
      <c r="BB1040" s="210"/>
      <c r="BC1040" s="210"/>
      <c r="BD1040" s="210"/>
      <c r="BE1040" s="210"/>
      <c r="BF1040" s="210"/>
      <c r="BG1040" s="210"/>
      <c r="BH1040" s="210"/>
    </row>
    <row r="1041" spans="1:60" outlineLevel="2" x14ac:dyDescent="0.2">
      <c r="A1041" s="217"/>
      <c r="B1041" s="218"/>
      <c r="C1041" s="255" t="s">
        <v>3971</v>
      </c>
      <c r="D1041" s="248"/>
      <c r="E1041" s="248"/>
      <c r="F1041" s="248"/>
      <c r="G1041" s="248"/>
      <c r="H1041" s="220"/>
      <c r="I1041" s="220"/>
      <c r="J1041" s="220"/>
      <c r="K1041" s="220"/>
      <c r="L1041" s="220"/>
      <c r="M1041" s="220"/>
      <c r="N1041" s="219"/>
      <c r="O1041" s="219"/>
      <c r="P1041" s="219"/>
      <c r="Q1041" s="219"/>
      <c r="R1041" s="220"/>
      <c r="S1041" s="220"/>
      <c r="T1041" s="220"/>
      <c r="U1041" s="220"/>
      <c r="V1041" s="220"/>
      <c r="W1041" s="220"/>
      <c r="X1041" s="220"/>
      <c r="Y1041" s="220"/>
      <c r="Z1041" s="210"/>
      <c r="AA1041" s="210"/>
      <c r="AB1041" s="210"/>
      <c r="AC1041" s="210"/>
      <c r="AD1041" s="210"/>
      <c r="AE1041" s="210"/>
      <c r="AF1041" s="210"/>
      <c r="AG1041" s="210" t="s">
        <v>300</v>
      </c>
      <c r="AH1041" s="210"/>
      <c r="AI1041" s="210"/>
      <c r="AJ1041" s="210"/>
      <c r="AK1041" s="210"/>
      <c r="AL1041" s="210"/>
      <c r="AM1041" s="210"/>
      <c r="AN1041" s="210"/>
      <c r="AO1041" s="210"/>
      <c r="AP1041" s="210"/>
      <c r="AQ1041" s="210"/>
      <c r="AR1041" s="210"/>
      <c r="AS1041" s="210"/>
      <c r="AT1041" s="210"/>
      <c r="AU1041" s="210"/>
      <c r="AV1041" s="210"/>
      <c r="AW1041" s="210"/>
      <c r="AX1041" s="210"/>
      <c r="AY1041" s="210"/>
      <c r="AZ1041" s="210"/>
      <c r="BA1041" s="210"/>
      <c r="BB1041" s="210"/>
      <c r="BC1041" s="210"/>
      <c r="BD1041" s="210"/>
      <c r="BE1041" s="210"/>
      <c r="BF1041" s="210"/>
      <c r="BG1041" s="210"/>
      <c r="BH1041" s="210"/>
    </row>
    <row r="1042" spans="1:60" outlineLevel="2" x14ac:dyDescent="0.2">
      <c r="A1042" s="217"/>
      <c r="B1042" s="218"/>
      <c r="C1042" s="253" t="s">
        <v>3972</v>
      </c>
      <c r="D1042" s="221"/>
      <c r="E1042" s="222"/>
      <c r="F1042" s="220"/>
      <c r="G1042" s="220"/>
      <c r="H1042" s="220"/>
      <c r="I1042" s="220"/>
      <c r="J1042" s="220"/>
      <c r="K1042" s="220"/>
      <c r="L1042" s="220"/>
      <c r="M1042" s="220"/>
      <c r="N1042" s="219"/>
      <c r="O1042" s="219"/>
      <c r="P1042" s="219"/>
      <c r="Q1042" s="219"/>
      <c r="R1042" s="220"/>
      <c r="S1042" s="220"/>
      <c r="T1042" s="220"/>
      <c r="U1042" s="220"/>
      <c r="V1042" s="220"/>
      <c r="W1042" s="220"/>
      <c r="X1042" s="220"/>
      <c r="Y1042" s="220"/>
      <c r="Z1042" s="210"/>
      <c r="AA1042" s="210"/>
      <c r="AB1042" s="210"/>
      <c r="AC1042" s="210"/>
      <c r="AD1042" s="210"/>
      <c r="AE1042" s="210"/>
      <c r="AF1042" s="210"/>
      <c r="AG1042" s="210" t="s">
        <v>314</v>
      </c>
      <c r="AH1042" s="210">
        <v>0</v>
      </c>
      <c r="AI1042" s="210"/>
      <c r="AJ1042" s="210"/>
      <c r="AK1042" s="210"/>
      <c r="AL1042" s="210"/>
      <c r="AM1042" s="210"/>
      <c r="AN1042" s="210"/>
      <c r="AO1042" s="210"/>
      <c r="AP1042" s="210"/>
      <c r="AQ1042" s="210"/>
      <c r="AR1042" s="210"/>
      <c r="AS1042" s="210"/>
      <c r="AT1042" s="210"/>
      <c r="AU1042" s="210"/>
      <c r="AV1042" s="210"/>
      <c r="AW1042" s="210"/>
      <c r="AX1042" s="210"/>
      <c r="AY1042" s="210"/>
      <c r="AZ1042" s="210"/>
      <c r="BA1042" s="210"/>
      <c r="BB1042" s="210"/>
      <c r="BC1042" s="210"/>
      <c r="BD1042" s="210"/>
      <c r="BE1042" s="210"/>
      <c r="BF1042" s="210"/>
      <c r="BG1042" s="210"/>
      <c r="BH1042" s="210"/>
    </row>
    <row r="1043" spans="1:60" outlineLevel="3" x14ac:dyDescent="0.2">
      <c r="A1043" s="217"/>
      <c r="B1043" s="218"/>
      <c r="C1043" s="253" t="s">
        <v>1454</v>
      </c>
      <c r="D1043" s="221"/>
      <c r="E1043" s="222"/>
      <c r="F1043" s="220"/>
      <c r="G1043" s="220"/>
      <c r="H1043" s="220"/>
      <c r="I1043" s="220"/>
      <c r="J1043" s="220"/>
      <c r="K1043" s="220"/>
      <c r="L1043" s="220"/>
      <c r="M1043" s="220"/>
      <c r="N1043" s="219"/>
      <c r="O1043" s="219"/>
      <c r="P1043" s="219"/>
      <c r="Q1043" s="219"/>
      <c r="R1043" s="220"/>
      <c r="S1043" s="220"/>
      <c r="T1043" s="220"/>
      <c r="U1043" s="220"/>
      <c r="V1043" s="220"/>
      <c r="W1043" s="220"/>
      <c r="X1043" s="220"/>
      <c r="Y1043" s="220"/>
      <c r="Z1043" s="210"/>
      <c r="AA1043" s="210"/>
      <c r="AB1043" s="210"/>
      <c r="AC1043" s="210"/>
      <c r="AD1043" s="210"/>
      <c r="AE1043" s="210"/>
      <c r="AF1043" s="210"/>
      <c r="AG1043" s="210" t="s">
        <v>314</v>
      </c>
      <c r="AH1043" s="210">
        <v>0</v>
      </c>
      <c r="AI1043" s="210"/>
      <c r="AJ1043" s="210"/>
      <c r="AK1043" s="210"/>
      <c r="AL1043" s="210"/>
      <c r="AM1043" s="210"/>
      <c r="AN1043" s="210"/>
      <c r="AO1043" s="210"/>
      <c r="AP1043" s="210"/>
      <c r="AQ1043" s="210"/>
      <c r="AR1043" s="210"/>
      <c r="AS1043" s="210"/>
      <c r="AT1043" s="210"/>
      <c r="AU1043" s="210"/>
      <c r="AV1043" s="210"/>
      <c r="AW1043" s="210"/>
      <c r="AX1043" s="210"/>
      <c r="AY1043" s="210"/>
      <c r="AZ1043" s="210"/>
      <c r="BA1043" s="210"/>
      <c r="BB1043" s="210"/>
      <c r="BC1043" s="210"/>
      <c r="BD1043" s="210"/>
      <c r="BE1043" s="210"/>
      <c r="BF1043" s="210"/>
      <c r="BG1043" s="210"/>
      <c r="BH1043" s="210"/>
    </row>
    <row r="1044" spans="1:60" outlineLevel="3" x14ac:dyDescent="0.2">
      <c r="A1044" s="217"/>
      <c r="B1044" s="218"/>
      <c r="C1044" s="253" t="s">
        <v>3973</v>
      </c>
      <c r="D1044" s="221"/>
      <c r="E1044" s="222">
        <v>228.32</v>
      </c>
      <c r="F1044" s="220"/>
      <c r="G1044" s="220"/>
      <c r="H1044" s="220"/>
      <c r="I1044" s="220"/>
      <c r="J1044" s="220"/>
      <c r="K1044" s="220"/>
      <c r="L1044" s="220"/>
      <c r="M1044" s="220"/>
      <c r="N1044" s="219"/>
      <c r="O1044" s="219"/>
      <c r="P1044" s="219"/>
      <c r="Q1044" s="219"/>
      <c r="R1044" s="220"/>
      <c r="S1044" s="220"/>
      <c r="T1044" s="220"/>
      <c r="U1044" s="220"/>
      <c r="V1044" s="220"/>
      <c r="W1044" s="220"/>
      <c r="X1044" s="220"/>
      <c r="Y1044" s="220"/>
      <c r="Z1044" s="210"/>
      <c r="AA1044" s="210"/>
      <c r="AB1044" s="210"/>
      <c r="AC1044" s="210"/>
      <c r="AD1044" s="210"/>
      <c r="AE1044" s="210"/>
      <c r="AF1044" s="210"/>
      <c r="AG1044" s="210" t="s">
        <v>314</v>
      </c>
      <c r="AH1044" s="210">
        <v>0</v>
      </c>
      <c r="AI1044" s="210"/>
      <c r="AJ1044" s="210"/>
      <c r="AK1044" s="210"/>
      <c r="AL1044" s="210"/>
      <c r="AM1044" s="210"/>
      <c r="AN1044" s="210"/>
      <c r="AO1044" s="210"/>
      <c r="AP1044" s="210"/>
      <c r="AQ1044" s="210"/>
      <c r="AR1044" s="210"/>
      <c r="AS1044" s="210"/>
      <c r="AT1044" s="210"/>
      <c r="AU1044" s="210"/>
      <c r="AV1044" s="210"/>
      <c r="AW1044" s="210"/>
      <c r="AX1044" s="210"/>
      <c r="AY1044" s="210"/>
      <c r="AZ1044" s="210"/>
      <c r="BA1044" s="210"/>
      <c r="BB1044" s="210"/>
      <c r="BC1044" s="210"/>
      <c r="BD1044" s="210"/>
      <c r="BE1044" s="210"/>
      <c r="BF1044" s="210"/>
      <c r="BG1044" s="210"/>
      <c r="BH1044" s="210"/>
    </row>
    <row r="1045" spans="1:60" outlineLevel="1" x14ac:dyDescent="0.2">
      <c r="A1045" s="231">
        <v>228</v>
      </c>
      <c r="B1045" s="232" t="s">
        <v>1989</v>
      </c>
      <c r="C1045" s="250" t="s">
        <v>1990</v>
      </c>
      <c r="D1045" s="233" t="s">
        <v>0</v>
      </c>
      <c r="E1045" s="234">
        <v>0</v>
      </c>
      <c r="F1045" s="235"/>
      <c r="G1045" s="236">
        <f>ROUND(E1045*F1045,2)</f>
        <v>0</v>
      </c>
      <c r="H1045" s="235"/>
      <c r="I1045" s="236">
        <f>ROUND(E1045*H1045,2)</f>
        <v>0</v>
      </c>
      <c r="J1045" s="235"/>
      <c r="K1045" s="236">
        <f>ROUND(E1045*J1045,2)</f>
        <v>0</v>
      </c>
      <c r="L1045" s="236">
        <v>21</v>
      </c>
      <c r="M1045" s="236">
        <f>G1045*(1+L1045/100)</f>
        <v>0</v>
      </c>
      <c r="N1045" s="234">
        <v>0</v>
      </c>
      <c r="O1045" s="234">
        <f>ROUND(E1045*N1045,2)</f>
        <v>0</v>
      </c>
      <c r="P1045" s="234">
        <v>0</v>
      </c>
      <c r="Q1045" s="234">
        <f>ROUND(E1045*P1045,2)</f>
        <v>0</v>
      </c>
      <c r="R1045" s="236" t="s">
        <v>1969</v>
      </c>
      <c r="S1045" s="236" t="s">
        <v>293</v>
      </c>
      <c r="T1045" s="237" t="s">
        <v>294</v>
      </c>
      <c r="U1045" s="220">
        <v>0</v>
      </c>
      <c r="V1045" s="220">
        <f>ROUND(E1045*U1045,2)</f>
        <v>0</v>
      </c>
      <c r="W1045" s="220"/>
      <c r="X1045" s="220" t="s">
        <v>295</v>
      </c>
      <c r="Y1045" s="220" t="s">
        <v>296</v>
      </c>
      <c r="Z1045" s="210"/>
      <c r="AA1045" s="210"/>
      <c r="AB1045" s="210"/>
      <c r="AC1045" s="210"/>
      <c r="AD1045" s="210"/>
      <c r="AE1045" s="210"/>
      <c r="AF1045" s="210"/>
      <c r="AG1045" s="210" t="s">
        <v>1407</v>
      </c>
      <c r="AH1045" s="210"/>
      <c r="AI1045" s="210"/>
      <c r="AJ1045" s="210"/>
      <c r="AK1045" s="210"/>
      <c r="AL1045" s="210"/>
      <c r="AM1045" s="210"/>
      <c r="AN1045" s="210"/>
      <c r="AO1045" s="210"/>
      <c r="AP1045" s="210"/>
      <c r="AQ1045" s="210"/>
      <c r="AR1045" s="210"/>
      <c r="AS1045" s="210"/>
      <c r="AT1045" s="210"/>
      <c r="AU1045" s="210"/>
      <c r="AV1045" s="210"/>
      <c r="AW1045" s="210"/>
      <c r="AX1045" s="210"/>
      <c r="AY1045" s="210"/>
      <c r="AZ1045" s="210"/>
      <c r="BA1045" s="210"/>
      <c r="BB1045" s="210"/>
      <c r="BC1045" s="210"/>
      <c r="BD1045" s="210"/>
      <c r="BE1045" s="210"/>
      <c r="BF1045" s="210"/>
      <c r="BG1045" s="210"/>
      <c r="BH1045" s="210"/>
    </row>
    <row r="1046" spans="1:60" outlineLevel="2" x14ac:dyDescent="0.2">
      <c r="A1046" s="217"/>
      <c r="B1046" s="218"/>
      <c r="C1046" s="251" t="s">
        <v>1508</v>
      </c>
      <c r="D1046" s="239"/>
      <c r="E1046" s="239"/>
      <c r="F1046" s="239"/>
      <c r="G1046" s="239"/>
      <c r="H1046" s="220"/>
      <c r="I1046" s="220"/>
      <c r="J1046" s="220"/>
      <c r="K1046" s="220"/>
      <c r="L1046" s="220"/>
      <c r="M1046" s="220"/>
      <c r="N1046" s="219"/>
      <c r="O1046" s="219"/>
      <c r="P1046" s="219"/>
      <c r="Q1046" s="219"/>
      <c r="R1046" s="220"/>
      <c r="S1046" s="220"/>
      <c r="T1046" s="220"/>
      <c r="U1046" s="220"/>
      <c r="V1046" s="220"/>
      <c r="W1046" s="220"/>
      <c r="X1046" s="220"/>
      <c r="Y1046" s="220"/>
      <c r="Z1046" s="210"/>
      <c r="AA1046" s="210"/>
      <c r="AB1046" s="210"/>
      <c r="AC1046" s="210"/>
      <c r="AD1046" s="210"/>
      <c r="AE1046" s="210"/>
      <c r="AF1046" s="210"/>
      <c r="AG1046" s="210" t="s">
        <v>299</v>
      </c>
      <c r="AH1046" s="210"/>
      <c r="AI1046" s="210"/>
      <c r="AJ1046" s="210"/>
      <c r="AK1046" s="210"/>
      <c r="AL1046" s="210"/>
      <c r="AM1046" s="210"/>
      <c r="AN1046" s="210"/>
      <c r="AO1046" s="210"/>
      <c r="AP1046" s="210"/>
      <c r="AQ1046" s="210"/>
      <c r="AR1046" s="210"/>
      <c r="AS1046" s="210"/>
      <c r="AT1046" s="210"/>
      <c r="AU1046" s="210"/>
      <c r="AV1046" s="210"/>
      <c r="AW1046" s="210"/>
      <c r="AX1046" s="210"/>
      <c r="AY1046" s="210"/>
      <c r="AZ1046" s="210"/>
      <c r="BA1046" s="210"/>
      <c r="BB1046" s="210"/>
      <c r="BC1046" s="210"/>
      <c r="BD1046" s="210"/>
      <c r="BE1046" s="210"/>
      <c r="BF1046" s="210"/>
      <c r="BG1046" s="210"/>
      <c r="BH1046" s="210"/>
    </row>
    <row r="1047" spans="1:60" outlineLevel="2" x14ac:dyDescent="0.2">
      <c r="A1047" s="217"/>
      <c r="B1047" s="218"/>
      <c r="C1047" s="252" t="s">
        <v>1508</v>
      </c>
      <c r="D1047" s="240"/>
      <c r="E1047" s="240"/>
      <c r="F1047" s="240"/>
      <c r="G1047" s="240"/>
      <c r="H1047" s="220"/>
      <c r="I1047" s="220"/>
      <c r="J1047" s="220"/>
      <c r="K1047" s="220"/>
      <c r="L1047" s="220"/>
      <c r="M1047" s="220"/>
      <c r="N1047" s="219"/>
      <c r="O1047" s="219"/>
      <c r="P1047" s="219"/>
      <c r="Q1047" s="219"/>
      <c r="R1047" s="220"/>
      <c r="S1047" s="220"/>
      <c r="T1047" s="220"/>
      <c r="U1047" s="220"/>
      <c r="V1047" s="220"/>
      <c r="W1047" s="220"/>
      <c r="X1047" s="220"/>
      <c r="Y1047" s="220"/>
      <c r="Z1047" s="210"/>
      <c r="AA1047" s="210"/>
      <c r="AB1047" s="210"/>
      <c r="AC1047" s="210"/>
      <c r="AD1047" s="210"/>
      <c r="AE1047" s="210"/>
      <c r="AF1047" s="210"/>
      <c r="AG1047" s="210" t="s">
        <v>300</v>
      </c>
      <c r="AH1047" s="210"/>
      <c r="AI1047" s="210"/>
      <c r="AJ1047" s="210"/>
      <c r="AK1047" s="210"/>
      <c r="AL1047" s="210"/>
      <c r="AM1047" s="210"/>
      <c r="AN1047" s="210"/>
      <c r="AO1047" s="210"/>
      <c r="AP1047" s="210"/>
      <c r="AQ1047" s="210"/>
      <c r="AR1047" s="210"/>
      <c r="AS1047" s="210"/>
      <c r="AT1047" s="210"/>
      <c r="AU1047" s="210"/>
      <c r="AV1047" s="210"/>
      <c r="AW1047" s="210"/>
      <c r="AX1047" s="210"/>
      <c r="AY1047" s="210"/>
      <c r="AZ1047" s="210"/>
      <c r="BA1047" s="210"/>
      <c r="BB1047" s="210"/>
      <c r="BC1047" s="210"/>
      <c r="BD1047" s="210"/>
      <c r="BE1047" s="210"/>
      <c r="BF1047" s="210"/>
      <c r="BG1047" s="210"/>
      <c r="BH1047" s="210"/>
    </row>
    <row r="1048" spans="1:60" x14ac:dyDescent="0.2">
      <c r="A1048" s="224" t="s">
        <v>287</v>
      </c>
      <c r="B1048" s="225" t="s">
        <v>235</v>
      </c>
      <c r="C1048" s="249" t="s">
        <v>237</v>
      </c>
      <c r="D1048" s="226"/>
      <c r="E1048" s="227"/>
      <c r="F1048" s="228"/>
      <c r="G1048" s="228">
        <f>SUMIF(AG1049:AG1058,"&lt;&gt;NOR",G1049:G1058)</f>
        <v>0</v>
      </c>
      <c r="H1048" s="228"/>
      <c r="I1048" s="228">
        <f>SUM(I1049:I1058)</f>
        <v>0</v>
      </c>
      <c r="J1048" s="228"/>
      <c r="K1048" s="228">
        <f>SUM(K1049:K1058)</f>
        <v>0</v>
      </c>
      <c r="L1048" s="228"/>
      <c r="M1048" s="228">
        <f>SUM(M1049:M1058)</f>
        <v>0</v>
      </c>
      <c r="N1048" s="227"/>
      <c r="O1048" s="227">
        <f>SUM(O1049:O1058)</f>
        <v>0</v>
      </c>
      <c r="P1048" s="227"/>
      <c r="Q1048" s="227">
        <f>SUM(Q1049:Q1058)</f>
        <v>0.13</v>
      </c>
      <c r="R1048" s="228"/>
      <c r="S1048" s="228"/>
      <c r="T1048" s="229"/>
      <c r="U1048" s="223"/>
      <c r="V1048" s="223">
        <f>SUM(V1049:V1058)</f>
        <v>5.68</v>
      </c>
      <c r="W1048" s="223"/>
      <c r="X1048" s="223"/>
      <c r="Y1048" s="223"/>
      <c r="AG1048" t="s">
        <v>288</v>
      </c>
    </row>
    <row r="1049" spans="1:60" outlineLevel="1" x14ac:dyDescent="0.2">
      <c r="A1049" s="231">
        <v>229</v>
      </c>
      <c r="B1049" s="232" t="s">
        <v>2010</v>
      </c>
      <c r="C1049" s="250" t="s">
        <v>2011</v>
      </c>
      <c r="D1049" s="233" t="s">
        <v>335</v>
      </c>
      <c r="E1049" s="234">
        <v>53.7</v>
      </c>
      <c r="F1049" s="235"/>
      <c r="G1049" s="236">
        <f>ROUND(E1049*F1049,2)</f>
        <v>0</v>
      </c>
      <c r="H1049" s="235"/>
      <c r="I1049" s="236">
        <f>ROUND(E1049*H1049,2)</f>
        <v>0</v>
      </c>
      <c r="J1049" s="235"/>
      <c r="K1049" s="236">
        <f>ROUND(E1049*J1049,2)</f>
        <v>0</v>
      </c>
      <c r="L1049" s="236">
        <v>21</v>
      </c>
      <c r="M1049" s="236">
        <f>G1049*(1+L1049/100)</f>
        <v>0</v>
      </c>
      <c r="N1049" s="234">
        <v>0</v>
      </c>
      <c r="O1049" s="234">
        <f>ROUND(E1049*N1049,2)</f>
        <v>0</v>
      </c>
      <c r="P1049" s="234">
        <v>8.0000000000000007E-5</v>
      </c>
      <c r="Q1049" s="234">
        <f>ROUND(E1049*P1049,2)</f>
        <v>0</v>
      </c>
      <c r="R1049" s="236" t="s">
        <v>2001</v>
      </c>
      <c r="S1049" s="236" t="s">
        <v>293</v>
      </c>
      <c r="T1049" s="237" t="s">
        <v>294</v>
      </c>
      <c r="U1049" s="220">
        <v>3.5000000000000003E-2</v>
      </c>
      <c r="V1049" s="220">
        <f>ROUND(E1049*U1049,2)</f>
        <v>1.88</v>
      </c>
      <c r="W1049" s="220"/>
      <c r="X1049" s="220" t="s">
        <v>295</v>
      </c>
      <c r="Y1049" s="220" t="s">
        <v>296</v>
      </c>
      <c r="Z1049" s="210"/>
      <c r="AA1049" s="210"/>
      <c r="AB1049" s="210"/>
      <c r="AC1049" s="210"/>
      <c r="AD1049" s="210"/>
      <c r="AE1049" s="210"/>
      <c r="AF1049" s="210"/>
      <c r="AG1049" s="210" t="s">
        <v>1407</v>
      </c>
      <c r="AH1049" s="210"/>
      <c r="AI1049" s="210"/>
      <c r="AJ1049" s="210"/>
      <c r="AK1049" s="210"/>
      <c r="AL1049" s="210"/>
      <c r="AM1049" s="210"/>
      <c r="AN1049" s="210"/>
      <c r="AO1049" s="210"/>
      <c r="AP1049" s="210"/>
      <c r="AQ1049" s="210"/>
      <c r="AR1049" s="210"/>
      <c r="AS1049" s="210"/>
      <c r="AT1049" s="210"/>
      <c r="AU1049" s="210"/>
      <c r="AV1049" s="210"/>
      <c r="AW1049" s="210"/>
      <c r="AX1049" s="210"/>
      <c r="AY1049" s="210"/>
      <c r="AZ1049" s="210"/>
      <c r="BA1049" s="210"/>
      <c r="BB1049" s="210"/>
      <c r="BC1049" s="210"/>
      <c r="BD1049" s="210"/>
      <c r="BE1049" s="210"/>
      <c r="BF1049" s="210"/>
      <c r="BG1049" s="210"/>
      <c r="BH1049" s="210"/>
    </row>
    <row r="1050" spans="1:60" outlineLevel="2" x14ac:dyDescent="0.2">
      <c r="A1050" s="217"/>
      <c r="B1050" s="218"/>
      <c r="C1050" s="253" t="s">
        <v>3974</v>
      </c>
      <c r="D1050" s="221"/>
      <c r="E1050" s="222"/>
      <c r="F1050" s="220"/>
      <c r="G1050" s="220"/>
      <c r="H1050" s="220"/>
      <c r="I1050" s="220"/>
      <c r="J1050" s="220"/>
      <c r="K1050" s="220"/>
      <c r="L1050" s="220"/>
      <c r="M1050" s="220"/>
      <c r="N1050" s="219"/>
      <c r="O1050" s="219"/>
      <c r="P1050" s="219"/>
      <c r="Q1050" s="219"/>
      <c r="R1050" s="220"/>
      <c r="S1050" s="220"/>
      <c r="T1050" s="220"/>
      <c r="U1050" s="220"/>
      <c r="V1050" s="220"/>
      <c r="W1050" s="220"/>
      <c r="X1050" s="220"/>
      <c r="Y1050" s="220"/>
      <c r="Z1050" s="210"/>
      <c r="AA1050" s="210"/>
      <c r="AB1050" s="210"/>
      <c r="AC1050" s="210"/>
      <c r="AD1050" s="210"/>
      <c r="AE1050" s="210"/>
      <c r="AF1050" s="210"/>
      <c r="AG1050" s="210" t="s">
        <v>314</v>
      </c>
      <c r="AH1050" s="210">
        <v>0</v>
      </c>
      <c r="AI1050" s="210"/>
      <c r="AJ1050" s="210"/>
      <c r="AK1050" s="210"/>
      <c r="AL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c r="BG1050" s="210"/>
      <c r="BH1050" s="210"/>
    </row>
    <row r="1051" spans="1:60" outlineLevel="3" x14ac:dyDescent="0.2">
      <c r="A1051" s="217"/>
      <c r="B1051" s="218"/>
      <c r="C1051" s="253" t="s">
        <v>3975</v>
      </c>
      <c r="D1051" s="221"/>
      <c r="E1051" s="222"/>
      <c r="F1051" s="220"/>
      <c r="G1051" s="220"/>
      <c r="H1051" s="220"/>
      <c r="I1051" s="220"/>
      <c r="J1051" s="220"/>
      <c r="K1051" s="220"/>
      <c r="L1051" s="220"/>
      <c r="M1051" s="220"/>
      <c r="N1051" s="219"/>
      <c r="O1051" s="219"/>
      <c r="P1051" s="219"/>
      <c r="Q1051" s="219"/>
      <c r="R1051" s="220"/>
      <c r="S1051" s="220"/>
      <c r="T1051" s="220"/>
      <c r="U1051" s="220"/>
      <c r="V1051" s="220"/>
      <c r="W1051" s="220"/>
      <c r="X1051" s="220"/>
      <c r="Y1051" s="220"/>
      <c r="Z1051" s="210"/>
      <c r="AA1051" s="210"/>
      <c r="AB1051" s="210"/>
      <c r="AC1051" s="210"/>
      <c r="AD1051" s="210"/>
      <c r="AE1051" s="210"/>
      <c r="AF1051" s="210"/>
      <c r="AG1051" s="210" t="s">
        <v>314</v>
      </c>
      <c r="AH1051" s="210">
        <v>0</v>
      </c>
      <c r="AI1051" s="210"/>
      <c r="AJ1051" s="210"/>
      <c r="AK1051" s="210"/>
      <c r="AL1051" s="210"/>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c r="BG1051" s="210"/>
      <c r="BH1051" s="210"/>
    </row>
    <row r="1052" spans="1:60" outlineLevel="3" x14ac:dyDescent="0.2">
      <c r="A1052" s="217"/>
      <c r="B1052" s="218"/>
      <c r="C1052" s="253" t="s">
        <v>3976</v>
      </c>
      <c r="D1052" s="221"/>
      <c r="E1052" s="222"/>
      <c r="F1052" s="220"/>
      <c r="G1052" s="220"/>
      <c r="H1052" s="220"/>
      <c r="I1052" s="220"/>
      <c r="J1052" s="220"/>
      <c r="K1052" s="220"/>
      <c r="L1052" s="220"/>
      <c r="M1052" s="220"/>
      <c r="N1052" s="219"/>
      <c r="O1052" s="219"/>
      <c r="P1052" s="219"/>
      <c r="Q1052" s="219"/>
      <c r="R1052" s="220"/>
      <c r="S1052" s="220"/>
      <c r="T1052" s="220"/>
      <c r="U1052" s="220"/>
      <c r="V1052" s="220"/>
      <c r="W1052" s="220"/>
      <c r="X1052" s="220"/>
      <c r="Y1052" s="220"/>
      <c r="Z1052" s="210"/>
      <c r="AA1052" s="210"/>
      <c r="AB1052" s="210"/>
      <c r="AC1052" s="210"/>
      <c r="AD1052" s="210"/>
      <c r="AE1052" s="210"/>
      <c r="AF1052" s="210"/>
      <c r="AG1052" s="210" t="s">
        <v>314</v>
      </c>
      <c r="AH1052" s="210">
        <v>0</v>
      </c>
      <c r="AI1052" s="210"/>
      <c r="AJ1052" s="210"/>
      <c r="AK1052" s="210"/>
      <c r="AL1052" s="210"/>
      <c r="AM1052" s="210"/>
      <c r="AN1052" s="210"/>
      <c r="AO1052" s="210"/>
      <c r="AP1052" s="210"/>
      <c r="AQ1052" s="210"/>
      <c r="AR1052" s="210"/>
      <c r="AS1052" s="210"/>
      <c r="AT1052" s="210"/>
      <c r="AU1052" s="210"/>
      <c r="AV1052" s="210"/>
      <c r="AW1052" s="210"/>
      <c r="AX1052" s="210"/>
      <c r="AY1052" s="210"/>
      <c r="AZ1052" s="210"/>
      <c r="BA1052" s="210"/>
      <c r="BB1052" s="210"/>
      <c r="BC1052" s="210"/>
      <c r="BD1052" s="210"/>
      <c r="BE1052" s="210"/>
      <c r="BF1052" s="210"/>
      <c r="BG1052" s="210"/>
      <c r="BH1052" s="210"/>
    </row>
    <row r="1053" spans="1:60" outlineLevel="3" x14ac:dyDescent="0.2">
      <c r="A1053" s="217"/>
      <c r="B1053" s="218"/>
      <c r="C1053" s="253" t="s">
        <v>3977</v>
      </c>
      <c r="D1053" s="221"/>
      <c r="E1053" s="222"/>
      <c r="F1053" s="220"/>
      <c r="G1053" s="220"/>
      <c r="H1053" s="220"/>
      <c r="I1053" s="220"/>
      <c r="J1053" s="220"/>
      <c r="K1053" s="220"/>
      <c r="L1053" s="220"/>
      <c r="M1053" s="220"/>
      <c r="N1053" s="219"/>
      <c r="O1053" s="219"/>
      <c r="P1053" s="219"/>
      <c r="Q1053" s="219"/>
      <c r="R1053" s="220"/>
      <c r="S1053" s="220"/>
      <c r="T1053" s="220"/>
      <c r="U1053" s="220"/>
      <c r="V1053" s="220"/>
      <c r="W1053" s="220"/>
      <c r="X1053" s="220"/>
      <c r="Y1053" s="220"/>
      <c r="Z1053" s="210"/>
      <c r="AA1053" s="210"/>
      <c r="AB1053" s="210"/>
      <c r="AC1053" s="210"/>
      <c r="AD1053" s="210"/>
      <c r="AE1053" s="210"/>
      <c r="AF1053" s="210"/>
      <c r="AG1053" s="210" t="s">
        <v>314</v>
      </c>
      <c r="AH1053" s="210">
        <v>0</v>
      </c>
      <c r="AI1053" s="210"/>
      <c r="AJ1053" s="210"/>
      <c r="AK1053" s="210"/>
      <c r="AL1053" s="210"/>
      <c r="AM1053" s="210"/>
      <c r="AN1053" s="210"/>
      <c r="AO1053" s="210"/>
      <c r="AP1053" s="210"/>
      <c r="AQ1053" s="210"/>
      <c r="AR1053" s="210"/>
      <c r="AS1053" s="210"/>
      <c r="AT1053" s="210"/>
      <c r="AU1053" s="210"/>
      <c r="AV1053" s="210"/>
      <c r="AW1053" s="210"/>
      <c r="AX1053" s="210"/>
      <c r="AY1053" s="210"/>
      <c r="AZ1053" s="210"/>
      <c r="BA1053" s="210"/>
      <c r="BB1053" s="210"/>
      <c r="BC1053" s="210"/>
      <c r="BD1053" s="210"/>
      <c r="BE1053" s="210"/>
      <c r="BF1053" s="210"/>
      <c r="BG1053" s="210"/>
      <c r="BH1053" s="210"/>
    </row>
    <row r="1054" spans="1:60" outlineLevel="3" x14ac:dyDescent="0.2">
      <c r="A1054" s="217"/>
      <c r="B1054" s="218"/>
      <c r="C1054" s="253" t="s">
        <v>3978</v>
      </c>
      <c r="D1054" s="221"/>
      <c r="E1054" s="222"/>
      <c r="F1054" s="220"/>
      <c r="G1054" s="220"/>
      <c r="H1054" s="220"/>
      <c r="I1054" s="220"/>
      <c r="J1054" s="220"/>
      <c r="K1054" s="220"/>
      <c r="L1054" s="220"/>
      <c r="M1054" s="220"/>
      <c r="N1054" s="219"/>
      <c r="O1054" s="219"/>
      <c r="P1054" s="219"/>
      <c r="Q1054" s="219"/>
      <c r="R1054" s="220"/>
      <c r="S1054" s="220"/>
      <c r="T1054" s="220"/>
      <c r="U1054" s="220"/>
      <c r="V1054" s="220"/>
      <c r="W1054" s="220"/>
      <c r="X1054" s="220"/>
      <c r="Y1054" s="220"/>
      <c r="Z1054" s="210"/>
      <c r="AA1054" s="210"/>
      <c r="AB1054" s="210"/>
      <c r="AC1054" s="210"/>
      <c r="AD1054" s="210"/>
      <c r="AE1054" s="210"/>
      <c r="AF1054" s="210"/>
      <c r="AG1054" s="210" t="s">
        <v>314</v>
      </c>
      <c r="AH1054" s="210">
        <v>0</v>
      </c>
      <c r="AI1054" s="210"/>
      <c r="AJ1054" s="210"/>
      <c r="AK1054" s="210"/>
      <c r="AL1054" s="210"/>
      <c r="AM1054" s="210"/>
      <c r="AN1054" s="210"/>
      <c r="AO1054" s="210"/>
      <c r="AP1054" s="210"/>
      <c r="AQ1054" s="210"/>
      <c r="AR1054" s="210"/>
      <c r="AS1054" s="210"/>
      <c r="AT1054" s="210"/>
      <c r="AU1054" s="210"/>
      <c r="AV1054" s="210"/>
      <c r="AW1054" s="210"/>
      <c r="AX1054" s="210"/>
      <c r="AY1054" s="210"/>
      <c r="AZ1054" s="210"/>
      <c r="BA1054" s="210"/>
      <c r="BB1054" s="210"/>
      <c r="BC1054" s="210"/>
      <c r="BD1054" s="210"/>
      <c r="BE1054" s="210"/>
      <c r="BF1054" s="210"/>
      <c r="BG1054" s="210"/>
      <c r="BH1054" s="210"/>
    </row>
    <row r="1055" spans="1:60" outlineLevel="3" x14ac:dyDescent="0.2">
      <c r="A1055" s="217"/>
      <c r="B1055" s="218"/>
      <c r="C1055" s="253" t="s">
        <v>3979</v>
      </c>
      <c r="D1055" s="221"/>
      <c r="E1055" s="222">
        <v>53.7</v>
      </c>
      <c r="F1055" s="220"/>
      <c r="G1055" s="220"/>
      <c r="H1055" s="220"/>
      <c r="I1055" s="220"/>
      <c r="J1055" s="220"/>
      <c r="K1055" s="220"/>
      <c r="L1055" s="220"/>
      <c r="M1055" s="220"/>
      <c r="N1055" s="219"/>
      <c r="O1055" s="219"/>
      <c r="P1055" s="219"/>
      <c r="Q1055" s="219"/>
      <c r="R1055" s="220"/>
      <c r="S1055" s="220"/>
      <c r="T1055" s="220"/>
      <c r="U1055" s="220"/>
      <c r="V1055" s="220"/>
      <c r="W1055" s="220"/>
      <c r="X1055" s="220"/>
      <c r="Y1055" s="220"/>
      <c r="Z1055" s="210"/>
      <c r="AA1055" s="210"/>
      <c r="AB1055" s="210"/>
      <c r="AC1055" s="210"/>
      <c r="AD1055" s="210"/>
      <c r="AE1055" s="210"/>
      <c r="AF1055" s="210"/>
      <c r="AG1055" s="210" t="s">
        <v>314</v>
      </c>
      <c r="AH1055" s="210">
        <v>0</v>
      </c>
      <c r="AI1055" s="210"/>
      <c r="AJ1055" s="210"/>
      <c r="AK1055" s="210"/>
      <c r="AL1055" s="210"/>
      <c r="AM1055" s="210"/>
      <c r="AN1055" s="210"/>
      <c r="AO1055" s="210"/>
      <c r="AP1055" s="210"/>
      <c r="AQ1055" s="210"/>
      <c r="AR1055" s="210"/>
      <c r="AS1055" s="210"/>
      <c r="AT1055" s="210"/>
      <c r="AU1055" s="210"/>
      <c r="AV1055" s="210"/>
      <c r="AW1055" s="210"/>
      <c r="AX1055" s="210"/>
      <c r="AY1055" s="210"/>
      <c r="AZ1055" s="210"/>
      <c r="BA1055" s="210"/>
      <c r="BB1055" s="210"/>
      <c r="BC1055" s="210"/>
      <c r="BD1055" s="210"/>
      <c r="BE1055" s="210"/>
      <c r="BF1055" s="210"/>
      <c r="BG1055" s="210"/>
      <c r="BH1055" s="210"/>
    </row>
    <row r="1056" spans="1:60" ht="22.5" outlineLevel="1" x14ac:dyDescent="0.2">
      <c r="A1056" s="231">
        <v>230</v>
      </c>
      <c r="B1056" s="232" t="s">
        <v>2030</v>
      </c>
      <c r="C1056" s="250" t="s">
        <v>2031</v>
      </c>
      <c r="D1056" s="233" t="s">
        <v>310</v>
      </c>
      <c r="E1056" s="234">
        <v>36.159999999999997</v>
      </c>
      <c r="F1056" s="235"/>
      <c r="G1056" s="236">
        <f>ROUND(E1056*F1056,2)</f>
        <v>0</v>
      </c>
      <c r="H1056" s="235"/>
      <c r="I1056" s="236">
        <f>ROUND(E1056*H1056,2)</f>
        <v>0</v>
      </c>
      <c r="J1056" s="235"/>
      <c r="K1056" s="236">
        <f>ROUND(E1056*J1056,2)</f>
        <v>0</v>
      </c>
      <c r="L1056" s="236">
        <v>21</v>
      </c>
      <c r="M1056" s="236">
        <f>G1056*(1+L1056/100)</f>
        <v>0</v>
      </c>
      <c r="N1056" s="234">
        <v>0</v>
      </c>
      <c r="O1056" s="234">
        <f>ROUND(E1056*N1056,2)</f>
        <v>0</v>
      </c>
      <c r="P1056" s="234">
        <v>3.5000000000000001E-3</v>
      </c>
      <c r="Q1056" s="234">
        <f>ROUND(E1056*P1056,2)</f>
        <v>0.13</v>
      </c>
      <c r="R1056" s="236" t="s">
        <v>2001</v>
      </c>
      <c r="S1056" s="236" t="s">
        <v>293</v>
      </c>
      <c r="T1056" s="237" t="s">
        <v>294</v>
      </c>
      <c r="U1056" s="220">
        <v>0.105</v>
      </c>
      <c r="V1056" s="220">
        <f>ROUND(E1056*U1056,2)</f>
        <v>3.8</v>
      </c>
      <c r="W1056" s="220"/>
      <c r="X1056" s="220" t="s">
        <v>295</v>
      </c>
      <c r="Y1056" s="220" t="s">
        <v>296</v>
      </c>
      <c r="Z1056" s="210"/>
      <c r="AA1056" s="210"/>
      <c r="AB1056" s="210"/>
      <c r="AC1056" s="210"/>
      <c r="AD1056" s="210"/>
      <c r="AE1056" s="210"/>
      <c r="AF1056" s="210"/>
      <c r="AG1056" s="210" t="s">
        <v>1407</v>
      </c>
      <c r="AH1056" s="210"/>
      <c r="AI1056" s="210"/>
      <c r="AJ1056" s="210"/>
      <c r="AK1056" s="210"/>
      <c r="AL1056" s="210"/>
      <c r="AM1056" s="210"/>
      <c r="AN1056" s="210"/>
      <c r="AO1056" s="210"/>
      <c r="AP1056" s="210"/>
      <c r="AQ1056" s="210"/>
      <c r="AR1056" s="210"/>
      <c r="AS1056" s="210"/>
      <c r="AT1056" s="210"/>
      <c r="AU1056" s="210"/>
      <c r="AV1056" s="210"/>
      <c r="AW1056" s="210"/>
      <c r="AX1056" s="210"/>
      <c r="AY1056" s="210"/>
      <c r="AZ1056" s="210"/>
      <c r="BA1056" s="210"/>
      <c r="BB1056" s="210"/>
      <c r="BC1056" s="210"/>
      <c r="BD1056" s="210"/>
      <c r="BE1056" s="210"/>
      <c r="BF1056" s="210"/>
      <c r="BG1056" s="210"/>
      <c r="BH1056" s="210"/>
    </row>
    <row r="1057" spans="1:60" outlineLevel="2" x14ac:dyDescent="0.2">
      <c r="A1057" s="217"/>
      <c r="B1057" s="218"/>
      <c r="C1057" s="253" t="s">
        <v>3980</v>
      </c>
      <c r="D1057" s="221"/>
      <c r="E1057" s="222"/>
      <c r="F1057" s="220"/>
      <c r="G1057" s="220"/>
      <c r="H1057" s="220"/>
      <c r="I1057" s="220"/>
      <c r="J1057" s="220"/>
      <c r="K1057" s="220"/>
      <c r="L1057" s="220"/>
      <c r="M1057" s="220"/>
      <c r="N1057" s="219"/>
      <c r="O1057" s="219"/>
      <c r="P1057" s="219"/>
      <c r="Q1057" s="219"/>
      <c r="R1057" s="220"/>
      <c r="S1057" s="220"/>
      <c r="T1057" s="220"/>
      <c r="U1057" s="220"/>
      <c r="V1057" s="220"/>
      <c r="W1057" s="220"/>
      <c r="X1057" s="220"/>
      <c r="Y1057" s="220"/>
      <c r="Z1057" s="210"/>
      <c r="AA1057" s="210"/>
      <c r="AB1057" s="210"/>
      <c r="AC1057" s="210"/>
      <c r="AD1057" s="210"/>
      <c r="AE1057" s="210"/>
      <c r="AF1057" s="210"/>
      <c r="AG1057" s="210" t="s">
        <v>314</v>
      </c>
      <c r="AH1057" s="210">
        <v>0</v>
      </c>
      <c r="AI1057" s="210"/>
      <c r="AJ1057" s="210"/>
      <c r="AK1057" s="210"/>
      <c r="AL1057" s="210"/>
      <c r="AM1057" s="210"/>
      <c r="AN1057" s="210"/>
      <c r="AO1057" s="210"/>
      <c r="AP1057" s="210"/>
      <c r="AQ1057" s="210"/>
      <c r="AR1057" s="210"/>
      <c r="AS1057" s="210"/>
      <c r="AT1057" s="210"/>
      <c r="AU1057" s="210"/>
      <c r="AV1057" s="210"/>
      <c r="AW1057" s="210"/>
      <c r="AX1057" s="210"/>
      <c r="AY1057" s="210"/>
      <c r="AZ1057" s="210"/>
      <c r="BA1057" s="210"/>
      <c r="BB1057" s="210"/>
      <c r="BC1057" s="210"/>
      <c r="BD1057" s="210"/>
      <c r="BE1057" s="210"/>
      <c r="BF1057" s="210"/>
      <c r="BG1057" s="210"/>
      <c r="BH1057" s="210"/>
    </row>
    <row r="1058" spans="1:60" outlineLevel="3" x14ac:dyDescent="0.2">
      <c r="A1058" s="217"/>
      <c r="B1058" s="218"/>
      <c r="C1058" s="253" t="s">
        <v>3981</v>
      </c>
      <c r="D1058" s="221"/>
      <c r="E1058" s="222">
        <v>36.159999999999997</v>
      </c>
      <c r="F1058" s="220"/>
      <c r="G1058" s="220"/>
      <c r="H1058" s="220"/>
      <c r="I1058" s="220"/>
      <c r="J1058" s="220"/>
      <c r="K1058" s="220"/>
      <c r="L1058" s="220"/>
      <c r="M1058" s="220"/>
      <c r="N1058" s="219"/>
      <c r="O1058" s="219"/>
      <c r="P1058" s="219"/>
      <c r="Q1058" s="219"/>
      <c r="R1058" s="220"/>
      <c r="S1058" s="220"/>
      <c r="T1058" s="220"/>
      <c r="U1058" s="220"/>
      <c r="V1058" s="220"/>
      <c r="W1058" s="220"/>
      <c r="X1058" s="220"/>
      <c r="Y1058" s="220"/>
      <c r="Z1058" s="210"/>
      <c r="AA1058" s="210"/>
      <c r="AB1058" s="210"/>
      <c r="AC1058" s="210"/>
      <c r="AD1058" s="210"/>
      <c r="AE1058" s="210"/>
      <c r="AF1058" s="210"/>
      <c r="AG1058" s="210" t="s">
        <v>314</v>
      </c>
      <c r="AH1058" s="210">
        <v>0</v>
      </c>
      <c r="AI1058" s="210"/>
      <c r="AJ1058" s="210"/>
      <c r="AK1058" s="210"/>
      <c r="AL1058" s="210"/>
      <c r="AM1058" s="210"/>
      <c r="AN1058" s="210"/>
      <c r="AO1058" s="210"/>
      <c r="AP1058" s="210"/>
      <c r="AQ1058" s="210"/>
      <c r="AR1058" s="210"/>
      <c r="AS1058" s="210"/>
      <c r="AT1058" s="210"/>
      <c r="AU1058" s="210"/>
      <c r="AV1058" s="210"/>
      <c r="AW1058" s="210"/>
      <c r="AX1058" s="210"/>
      <c r="AY1058" s="210"/>
      <c r="AZ1058" s="210"/>
      <c r="BA1058" s="210"/>
      <c r="BB1058" s="210"/>
      <c r="BC1058" s="210"/>
      <c r="BD1058" s="210"/>
      <c r="BE1058" s="210"/>
      <c r="BF1058" s="210"/>
      <c r="BG1058" s="210"/>
      <c r="BH1058" s="210"/>
    </row>
    <row r="1059" spans="1:60" x14ac:dyDescent="0.2">
      <c r="A1059" s="224" t="s">
        <v>287</v>
      </c>
      <c r="B1059" s="225" t="s">
        <v>238</v>
      </c>
      <c r="C1059" s="249" t="s">
        <v>239</v>
      </c>
      <c r="D1059" s="226"/>
      <c r="E1059" s="227"/>
      <c r="F1059" s="228"/>
      <c r="G1059" s="228">
        <f>SUMIF(AG1060:AG1076,"&lt;&gt;NOR",G1060:G1076)</f>
        <v>0</v>
      </c>
      <c r="H1059" s="228"/>
      <c r="I1059" s="228">
        <f>SUM(I1060:I1076)</f>
        <v>0</v>
      </c>
      <c r="J1059" s="228"/>
      <c r="K1059" s="228">
        <f>SUM(K1060:K1076)</f>
        <v>0</v>
      </c>
      <c r="L1059" s="228"/>
      <c r="M1059" s="228">
        <f>SUM(M1060:M1076)</f>
        <v>0</v>
      </c>
      <c r="N1059" s="227"/>
      <c r="O1059" s="227">
        <f>SUM(O1060:O1076)</f>
        <v>1.72</v>
      </c>
      <c r="P1059" s="227"/>
      <c r="Q1059" s="227">
        <f>SUM(Q1060:Q1076)</f>
        <v>0</v>
      </c>
      <c r="R1059" s="228"/>
      <c r="S1059" s="228"/>
      <c r="T1059" s="229"/>
      <c r="U1059" s="223"/>
      <c r="V1059" s="223">
        <f>SUM(V1060:V1076)</f>
        <v>32.82</v>
      </c>
      <c r="W1059" s="223"/>
      <c r="X1059" s="223"/>
      <c r="Y1059" s="223"/>
      <c r="AG1059" t="s">
        <v>288</v>
      </c>
    </row>
    <row r="1060" spans="1:60" outlineLevel="1" x14ac:dyDescent="0.2">
      <c r="A1060" s="241">
        <v>231</v>
      </c>
      <c r="B1060" s="242" t="s">
        <v>2043</v>
      </c>
      <c r="C1060" s="254" t="s">
        <v>2044</v>
      </c>
      <c r="D1060" s="243" t="s">
        <v>310</v>
      </c>
      <c r="E1060" s="244">
        <v>21.065999999999999</v>
      </c>
      <c r="F1060" s="245"/>
      <c r="G1060" s="246">
        <f>ROUND(E1060*F1060,2)</f>
        <v>0</v>
      </c>
      <c r="H1060" s="245"/>
      <c r="I1060" s="246">
        <f>ROUND(E1060*H1060,2)</f>
        <v>0</v>
      </c>
      <c r="J1060" s="245"/>
      <c r="K1060" s="246">
        <f>ROUND(E1060*J1060,2)</f>
        <v>0</v>
      </c>
      <c r="L1060" s="246">
        <v>21</v>
      </c>
      <c r="M1060" s="246">
        <f>G1060*(1+L1060/100)</f>
        <v>0</v>
      </c>
      <c r="N1060" s="244">
        <v>2.1000000000000001E-4</v>
      </c>
      <c r="O1060" s="244">
        <f>ROUND(E1060*N1060,2)</f>
        <v>0</v>
      </c>
      <c r="P1060" s="244">
        <v>0</v>
      </c>
      <c r="Q1060" s="244">
        <f>ROUND(E1060*P1060,2)</f>
        <v>0</v>
      </c>
      <c r="R1060" s="246" t="s">
        <v>1969</v>
      </c>
      <c r="S1060" s="246" t="s">
        <v>293</v>
      </c>
      <c r="T1060" s="247" t="s">
        <v>294</v>
      </c>
      <c r="U1060" s="220">
        <v>0.05</v>
      </c>
      <c r="V1060" s="220">
        <f>ROUND(E1060*U1060,2)</f>
        <v>1.05</v>
      </c>
      <c r="W1060" s="220"/>
      <c r="X1060" s="220" t="s">
        <v>295</v>
      </c>
      <c r="Y1060" s="220" t="s">
        <v>296</v>
      </c>
      <c r="Z1060" s="210"/>
      <c r="AA1060" s="210"/>
      <c r="AB1060" s="210"/>
      <c r="AC1060" s="210"/>
      <c r="AD1060" s="210"/>
      <c r="AE1060" s="210"/>
      <c r="AF1060" s="210"/>
      <c r="AG1060" s="210" t="s">
        <v>1407</v>
      </c>
      <c r="AH1060" s="210"/>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row>
    <row r="1061" spans="1:60" outlineLevel="1" x14ac:dyDescent="0.2">
      <c r="A1061" s="231">
        <v>232</v>
      </c>
      <c r="B1061" s="232" t="s">
        <v>2045</v>
      </c>
      <c r="C1061" s="250" t="s">
        <v>2046</v>
      </c>
      <c r="D1061" s="233" t="s">
        <v>335</v>
      </c>
      <c r="E1061" s="234">
        <v>22.5</v>
      </c>
      <c r="F1061" s="235"/>
      <c r="G1061" s="236">
        <f>ROUND(E1061*F1061,2)</f>
        <v>0</v>
      </c>
      <c r="H1061" s="235"/>
      <c r="I1061" s="236">
        <f>ROUND(E1061*H1061,2)</f>
        <v>0</v>
      </c>
      <c r="J1061" s="235"/>
      <c r="K1061" s="236">
        <f>ROUND(E1061*J1061,2)</f>
        <v>0</v>
      </c>
      <c r="L1061" s="236">
        <v>21</v>
      </c>
      <c r="M1061" s="236">
        <f>G1061*(1+L1061/100)</f>
        <v>0</v>
      </c>
      <c r="N1061" s="234">
        <v>1.7000000000000001E-4</v>
      </c>
      <c r="O1061" s="234">
        <f>ROUND(E1061*N1061,2)</f>
        <v>0</v>
      </c>
      <c r="P1061" s="234">
        <v>0</v>
      </c>
      <c r="Q1061" s="234">
        <f>ROUND(E1061*P1061,2)</f>
        <v>0</v>
      </c>
      <c r="R1061" s="236" t="s">
        <v>1969</v>
      </c>
      <c r="S1061" s="236" t="s">
        <v>293</v>
      </c>
      <c r="T1061" s="237" t="s">
        <v>294</v>
      </c>
      <c r="U1061" s="220">
        <v>0.12</v>
      </c>
      <c r="V1061" s="220">
        <f>ROUND(E1061*U1061,2)</f>
        <v>2.7</v>
      </c>
      <c r="W1061" s="220"/>
      <c r="X1061" s="220" t="s">
        <v>295</v>
      </c>
      <c r="Y1061" s="220" t="s">
        <v>296</v>
      </c>
      <c r="Z1061" s="210"/>
      <c r="AA1061" s="210"/>
      <c r="AB1061" s="210"/>
      <c r="AC1061" s="210"/>
      <c r="AD1061" s="210"/>
      <c r="AE1061" s="210"/>
      <c r="AF1061" s="210"/>
      <c r="AG1061" s="210" t="s">
        <v>1407</v>
      </c>
      <c r="AH1061" s="210"/>
      <c r="AI1061" s="210"/>
      <c r="AJ1061" s="210"/>
      <c r="AK1061" s="210"/>
      <c r="AL1061" s="210"/>
      <c r="AM1061" s="210"/>
      <c r="AN1061" s="210"/>
      <c r="AO1061" s="210"/>
      <c r="AP1061" s="210"/>
      <c r="AQ1061" s="210"/>
      <c r="AR1061" s="210"/>
      <c r="AS1061" s="210"/>
      <c r="AT1061" s="210"/>
      <c r="AU1061" s="210"/>
      <c r="AV1061" s="210"/>
      <c r="AW1061" s="210"/>
      <c r="AX1061" s="210"/>
      <c r="AY1061" s="210"/>
      <c r="AZ1061" s="210"/>
      <c r="BA1061" s="210"/>
      <c r="BB1061" s="210"/>
      <c r="BC1061" s="210"/>
      <c r="BD1061" s="210"/>
      <c r="BE1061" s="210"/>
      <c r="BF1061" s="210"/>
      <c r="BG1061" s="210"/>
      <c r="BH1061" s="210"/>
    </row>
    <row r="1062" spans="1:60" outlineLevel="2" x14ac:dyDescent="0.2">
      <c r="A1062" s="217"/>
      <c r="B1062" s="218"/>
      <c r="C1062" s="253" t="s">
        <v>3982</v>
      </c>
      <c r="D1062" s="221"/>
      <c r="E1062" s="222"/>
      <c r="F1062" s="220"/>
      <c r="G1062" s="220"/>
      <c r="H1062" s="220"/>
      <c r="I1062" s="220"/>
      <c r="J1062" s="220"/>
      <c r="K1062" s="220"/>
      <c r="L1062" s="220"/>
      <c r="M1062" s="220"/>
      <c r="N1062" s="219"/>
      <c r="O1062" s="219"/>
      <c r="P1062" s="219"/>
      <c r="Q1062" s="219"/>
      <c r="R1062" s="220"/>
      <c r="S1062" s="220"/>
      <c r="T1062" s="220"/>
      <c r="U1062" s="220"/>
      <c r="V1062" s="220"/>
      <c r="W1062" s="220"/>
      <c r="X1062" s="220"/>
      <c r="Y1062" s="220"/>
      <c r="Z1062" s="210"/>
      <c r="AA1062" s="210"/>
      <c r="AB1062" s="210"/>
      <c r="AC1062" s="210"/>
      <c r="AD1062" s="210"/>
      <c r="AE1062" s="210"/>
      <c r="AF1062" s="210"/>
      <c r="AG1062" s="210" t="s">
        <v>314</v>
      </c>
      <c r="AH1062" s="210">
        <v>0</v>
      </c>
      <c r="AI1062" s="210"/>
      <c r="AJ1062" s="210"/>
      <c r="AK1062" s="210"/>
      <c r="AL1062" s="210"/>
      <c r="AM1062" s="210"/>
      <c r="AN1062" s="210"/>
      <c r="AO1062" s="210"/>
      <c r="AP1062" s="210"/>
      <c r="AQ1062" s="210"/>
      <c r="AR1062" s="210"/>
      <c r="AS1062" s="210"/>
      <c r="AT1062" s="210"/>
      <c r="AU1062" s="210"/>
      <c r="AV1062" s="210"/>
      <c r="AW1062" s="210"/>
      <c r="AX1062" s="210"/>
      <c r="AY1062" s="210"/>
      <c r="AZ1062" s="210"/>
      <c r="BA1062" s="210"/>
      <c r="BB1062" s="210"/>
      <c r="BC1062" s="210"/>
      <c r="BD1062" s="210"/>
      <c r="BE1062" s="210"/>
      <c r="BF1062" s="210"/>
      <c r="BG1062" s="210"/>
      <c r="BH1062" s="210"/>
    </row>
    <row r="1063" spans="1:60" outlineLevel="3" x14ac:dyDescent="0.2">
      <c r="A1063" s="217"/>
      <c r="B1063" s="218"/>
      <c r="C1063" s="253" t="s">
        <v>3983</v>
      </c>
      <c r="D1063" s="221"/>
      <c r="E1063" s="222"/>
      <c r="F1063" s="220"/>
      <c r="G1063" s="220"/>
      <c r="H1063" s="220"/>
      <c r="I1063" s="220"/>
      <c r="J1063" s="220"/>
      <c r="K1063" s="220"/>
      <c r="L1063" s="220"/>
      <c r="M1063" s="220"/>
      <c r="N1063" s="219"/>
      <c r="O1063" s="219"/>
      <c r="P1063" s="219"/>
      <c r="Q1063" s="219"/>
      <c r="R1063" s="220"/>
      <c r="S1063" s="220"/>
      <c r="T1063" s="220"/>
      <c r="U1063" s="220"/>
      <c r="V1063" s="220"/>
      <c r="W1063" s="220"/>
      <c r="X1063" s="220"/>
      <c r="Y1063" s="220"/>
      <c r="Z1063" s="210"/>
      <c r="AA1063" s="210"/>
      <c r="AB1063" s="210"/>
      <c r="AC1063" s="210"/>
      <c r="AD1063" s="210"/>
      <c r="AE1063" s="210"/>
      <c r="AF1063" s="210"/>
      <c r="AG1063" s="210" t="s">
        <v>314</v>
      </c>
      <c r="AH1063" s="210">
        <v>0</v>
      </c>
      <c r="AI1063" s="210"/>
      <c r="AJ1063" s="210"/>
      <c r="AK1063" s="210"/>
      <c r="AL1063" s="210"/>
      <c r="AM1063" s="210"/>
      <c r="AN1063" s="210"/>
      <c r="AO1063" s="210"/>
      <c r="AP1063" s="210"/>
      <c r="AQ1063" s="210"/>
      <c r="AR1063" s="210"/>
      <c r="AS1063" s="210"/>
      <c r="AT1063" s="210"/>
      <c r="AU1063" s="210"/>
      <c r="AV1063" s="210"/>
      <c r="AW1063" s="210"/>
      <c r="AX1063" s="210"/>
      <c r="AY1063" s="210"/>
      <c r="AZ1063" s="210"/>
      <c r="BA1063" s="210"/>
      <c r="BB1063" s="210"/>
      <c r="BC1063" s="210"/>
      <c r="BD1063" s="210"/>
      <c r="BE1063" s="210"/>
      <c r="BF1063" s="210"/>
      <c r="BG1063" s="210"/>
      <c r="BH1063" s="210"/>
    </row>
    <row r="1064" spans="1:60" outlineLevel="3" x14ac:dyDescent="0.2">
      <c r="A1064" s="217"/>
      <c r="B1064" s="218"/>
      <c r="C1064" s="253" t="s">
        <v>3984</v>
      </c>
      <c r="D1064" s="221"/>
      <c r="E1064" s="222">
        <v>22.5</v>
      </c>
      <c r="F1064" s="220"/>
      <c r="G1064" s="220"/>
      <c r="H1064" s="220"/>
      <c r="I1064" s="220"/>
      <c r="J1064" s="220"/>
      <c r="K1064" s="220"/>
      <c r="L1064" s="220"/>
      <c r="M1064" s="220"/>
      <c r="N1064" s="219"/>
      <c r="O1064" s="219"/>
      <c r="P1064" s="219"/>
      <c r="Q1064" s="219"/>
      <c r="R1064" s="220"/>
      <c r="S1064" s="220"/>
      <c r="T1064" s="220"/>
      <c r="U1064" s="220"/>
      <c r="V1064" s="220"/>
      <c r="W1064" s="220"/>
      <c r="X1064" s="220"/>
      <c r="Y1064" s="220"/>
      <c r="Z1064" s="210"/>
      <c r="AA1064" s="210"/>
      <c r="AB1064" s="210"/>
      <c r="AC1064" s="210"/>
      <c r="AD1064" s="210"/>
      <c r="AE1064" s="210"/>
      <c r="AF1064" s="210"/>
      <c r="AG1064" s="210" t="s">
        <v>314</v>
      </c>
      <c r="AH1064" s="210">
        <v>0</v>
      </c>
      <c r="AI1064" s="210"/>
      <c r="AJ1064" s="210"/>
      <c r="AK1064" s="210"/>
      <c r="AL1064" s="210"/>
      <c r="AM1064" s="210"/>
      <c r="AN1064" s="210"/>
      <c r="AO1064" s="210"/>
      <c r="AP1064" s="210"/>
      <c r="AQ1064" s="210"/>
      <c r="AR1064" s="210"/>
      <c r="AS1064" s="210"/>
      <c r="AT1064" s="210"/>
      <c r="AU1064" s="210"/>
      <c r="AV1064" s="210"/>
      <c r="AW1064" s="210"/>
      <c r="AX1064" s="210"/>
      <c r="AY1064" s="210"/>
      <c r="AZ1064" s="210"/>
      <c r="BA1064" s="210"/>
      <c r="BB1064" s="210"/>
      <c r="BC1064" s="210"/>
      <c r="BD1064" s="210"/>
      <c r="BE1064" s="210"/>
      <c r="BF1064" s="210"/>
      <c r="BG1064" s="210"/>
      <c r="BH1064" s="210"/>
    </row>
    <row r="1065" spans="1:60" outlineLevel="1" x14ac:dyDescent="0.2">
      <c r="A1065" s="231">
        <v>233</v>
      </c>
      <c r="B1065" s="232" t="s">
        <v>2064</v>
      </c>
      <c r="C1065" s="250" t="s">
        <v>2065</v>
      </c>
      <c r="D1065" s="233" t="s">
        <v>310</v>
      </c>
      <c r="E1065" s="234">
        <v>21.065999999999999</v>
      </c>
      <c r="F1065" s="235"/>
      <c r="G1065" s="236">
        <f>ROUND(E1065*F1065,2)</f>
        <v>0</v>
      </c>
      <c r="H1065" s="235"/>
      <c r="I1065" s="236">
        <f>ROUND(E1065*H1065,2)</f>
        <v>0</v>
      </c>
      <c r="J1065" s="235"/>
      <c r="K1065" s="236">
        <f>ROUND(E1065*J1065,2)</f>
        <v>0</v>
      </c>
      <c r="L1065" s="236">
        <v>21</v>
      </c>
      <c r="M1065" s="236">
        <f>G1065*(1+L1065/100)</f>
        <v>0</v>
      </c>
      <c r="N1065" s="234">
        <v>6.6949999999999996E-2</v>
      </c>
      <c r="O1065" s="234">
        <f>ROUND(E1065*N1065,2)</f>
        <v>1.41</v>
      </c>
      <c r="P1065" s="234">
        <v>0</v>
      </c>
      <c r="Q1065" s="234">
        <f>ROUND(E1065*P1065,2)</f>
        <v>0</v>
      </c>
      <c r="R1065" s="236" t="s">
        <v>1972</v>
      </c>
      <c r="S1065" s="236" t="s">
        <v>293</v>
      </c>
      <c r="T1065" s="237" t="s">
        <v>294</v>
      </c>
      <c r="U1065" s="220">
        <v>1.3799399999999999</v>
      </c>
      <c r="V1065" s="220">
        <f>ROUND(E1065*U1065,2)</f>
        <v>29.07</v>
      </c>
      <c r="W1065" s="220"/>
      <c r="X1065" s="220" t="s">
        <v>726</v>
      </c>
      <c r="Y1065" s="220" t="s">
        <v>296</v>
      </c>
      <c r="Z1065" s="210"/>
      <c r="AA1065" s="210"/>
      <c r="AB1065" s="210"/>
      <c r="AC1065" s="210"/>
      <c r="AD1065" s="210"/>
      <c r="AE1065" s="210"/>
      <c r="AF1065" s="210"/>
      <c r="AG1065" s="210" t="s">
        <v>1973</v>
      </c>
      <c r="AH1065" s="210"/>
      <c r="AI1065" s="210"/>
      <c r="AJ1065" s="210"/>
      <c r="AK1065" s="210"/>
      <c r="AL1065" s="210"/>
      <c r="AM1065" s="210"/>
      <c r="AN1065" s="210"/>
      <c r="AO1065" s="210"/>
      <c r="AP1065" s="210"/>
      <c r="AQ1065" s="210"/>
      <c r="AR1065" s="210"/>
      <c r="AS1065" s="210"/>
      <c r="AT1065" s="210"/>
      <c r="AU1065" s="210"/>
      <c r="AV1065" s="210"/>
      <c r="AW1065" s="210"/>
      <c r="AX1065" s="210"/>
      <c r="AY1065" s="210"/>
      <c r="AZ1065" s="210"/>
      <c r="BA1065" s="210"/>
      <c r="BB1065" s="210"/>
      <c r="BC1065" s="210"/>
      <c r="BD1065" s="210"/>
      <c r="BE1065" s="210"/>
      <c r="BF1065" s="210"/>
      <c r="BG1065" s="210"/>
      <c r="BH1065" s="210"/>
    </row>
    <row r="1066" spans="1:60" outlineLevel="2" x14ac:dyDescent="0.2">
      <c r="A1066" s="217"/>
      <c r="B1066" s="218"/>
      <c r="C1066" s="251" t="s">
        <v>2066</v>
      </c>
      <c r="D1066" s="239"/>
      <c r="E1066" s="239"/>
      <c r="F1066" s="239"/>
      <c r="G1066" s="239"/>
      <c r="H1066" s="220"/>
      <c r="I1066" s="220"/>
      <c r="J1066" s="220"/>
      <c r="K1066" s="220"/>
      <c r="L1066" s="220"/>
      <c r="M1066" s="220"/>
      <c r="N1066" s="219"/>
      <c r="O1066" s="219"/>
      <c r="P1066" s="219"/>
      <c r="Q1066" s="219"/>
      <c r="R1066" s="220"/>
      <c r="S1066" s="220"/>
      <c r="T1066" s="220"/>
      <c r="U1066" s="220"/>
      <c r="V1066" s="220"/>
      <c r="W1066" s="220"/>
      <c r="X1066" s="220"/>
      <c r="Y1066" s="220"/>
      <c r="Z1066" s="210"/>
      <c r="AA1066" s="210"/>
      <c r="AB1066" s="210"/>
      <c r="AC1066" s="210"/>
      <c r="AD1066" s="210"/>
      <c r="AE1066" s="210"/>
      <c r="AF1066" s="210"/>
      <c r="AG1066" s="210" t="s">
        <v>299</v>
      </c>
      <c r="AH1066" s="210"/>
      <c r="AI1066" s="210"/>
      <c r="AJ1066" s="210"/>
      <c r="AK1066" s="210"/>
      <c r="AL1066" s="210"/>
      <c r="AM1066" s="210"/>
      <c r="AN1066" s="210"/>
      <c r="AO1066" s="210"/>
      <c r="AP1066" s="210"/>
      <c r="AQ1066" s="210"/>
      <c r="AR1066" s="210"/>
      <c r="AS1066" s="210"/>
      <c r="AT1066" s="210"/>
      <c r="AU1066" s="210"/>
      <c r="AV1066" s="210"/>
      <c r="AW1066" s="210"/>
      <c r="AX1066" s="210"/>
      <c r="AY1066" s="210"/>
      <c r="AZ1066" s="210"/>
      <c r="BA1066" s="238" t="str">
        <f>C1066</f>
        <v>z dlaždic keramických kladených do malty, včetně spárování a podílu práce v omezeném prostoru a na malých plochách.</v>
      </c>
      <c r="BB1066" s="210"/>
      <c r="BC1066" s="210"/>
      <c r="BD1066" s="210"/>
      <c r="BE1066" s="210"/>
      <c r="BF1066" s="210"/>
      <c r="BG1066" s="210"/>
      <c r="BH1066" s="210"/>
    </row>
    <row r="1067" spans="1:60" outlineLevel="2" x14ac:dyDescent="0.2">
      <c r="A1067" s="217"/>
      <c r="B1067" s="218"/>
      <c r="C1067" s="252" t="s">
        <v>2066</v>
      </c>
      <c r="D1067" s="240"/>
      <c r="E1067" s="240"/>
      <c r="F1067" s="240"/>
      <c r="G1067" s="240"/>
      <c r="H1067" s="220"/>
      <c r="I1067" s="220"/>
      <c r="J1067" s="220"/>
      <c r="K1067" s="220"/>
      <c r="L1067" s="220"/>
      <c r="M1067" s="220"/>
      <c r="N1067" s="219"/>
      <c r="O1067" s="219"/>
      <c r="P1067" s="219"/>
      <c r="Q1067" s="219"/>
      <c r="R1067" s="220"/>
      <c r="S1067" s="220"/>
      <c r="T1067" s="220"/>
      <c r="U1067" s="220"/>
      <c r="V1067" s="220"/>
      <c r="W1067" s="220"/>
      <c r="X1067" s="220"/>
      <c r="Y1067" s="220"/>
      <c r="Z1067" s="210"/>
      <c r="AA1067" s="210"/>
      <c r="AB1067" s="210"/>
      <c r="AC1067" s="210"/>
      <c r="AD1067" s="210"/>
      <c r="AE1067" s="210"/>
      <c r="AF1067" s="210"/>
      <c r="AG1067" s="210" t="s">
        <v>300</v>
      </c>
      <c r="AH1067" s="210"/>
      <c r="AI1067" s="210"/>
      <c r="AJ1067" s="210"/>
      <c r="AK1067" s="210"/>
      <c r="AL1067" s="210"/>
      <c r="AM1067" s="210"/>
      <c r="AN1067" s="210"/>
      <c r="AO1067" s="210"/>
      <c r="AP1067" s="210"/>
      <c r="AQ1067" s="210"/>
      <c r="AR1067" s="210"/>
      <c r="AS1067" s="210"/>
      <c r="AT1067" s="210"/>
      <c r="AU1067" s="210"/>
      <c r="AV1067" s="210"/>
      <c r="AW1067" s="210"/>
      <c r="AX1067" s="210"/>
      <c r="AY1067" s="210"/>
      <c r="AZ1067" s="210"/>
      <c r="BA1067" s="238" t="str">
        <f>C1067</f>
        <v>z dlaždic keramických kladených do malty, včetně spárování a podílu práce v omezeném prostoru a na malých plochách.</v>
      </c>
      <c r="BB1067" s="210"/>
      <c r="BC1067" s="210"/>
      <c r="BD1067" s="210"/>
      <c r="BE1067" s="210"/>
      <c r="BF1067" s="210"/>
      <c r="BG1067" s="210"/>
      <c r="BH1067" s="210"/>
    </row>
    <row r="1068" spans="1:60" ht="22.5" outlineLevel="3" x14ac:dyDescent="0.2">
      <c r="A1068" s="217"/>
      <c r="B1068" s="218"/>
      <c r="C1068" s="252" t="s">
        <v>2067</v>
      </c>
      <c r="D1068" s="240"/>
      <c r="E1068" s="240"/>
      <c r="F1068" s="240"/>
      <c r="G1068" s="240"/>
      <c r="H1068" s="220"/>
      <c r="I1068" s="220"/>
      <c r="J1068" s="220"/>
      <c r="K1068" s="220"/>
      <c r="L1068" s="220"/>
      <c r="M1068" s="220"/>
      <c r="N1068" s="219"/>
      <c r="O1068" s="219"/>
      <c r="P1068" s="219"/>
      <c r="Q1068" s="219"/>
      <c r="R1068" s="220"/>
      <c r="S1068" s="220"/>
      <c r="T1068" s="220"/>
      <c r="U1068" s="220"/>
      <c r="V1068" s="220"/>
      <c r="W1068" s="220"/>
      <c r="X1068" s="220"/>
      <c r="Y1068" s="220"/>
      <c r="Z1068" s="210"/>
      <c r="AA1068" s="210"/>
      <c r="AB1068" s="210"/>
      <c r="AC1068" s="210"/>
      <c r="AD1068" s="210"/>
      <c r="AE1068" s="210"/>
      <c r="AF1068" s="210"/>
      <c r="AG1068" s="210" t="s">
        <v>300</v>
      </c>
      <c r="AH1068" s="210"/>
      <c r="AI1068" s="210"/>
      <c r="AJ1068" s="210"/>
      <c r="AK1068" s="210"/>
      <c r="AL1068" s="210"/>
      <c r="AM1068" s="210"/>
      <c r="AN1068" s="210"/>
      <c r="AO1068" s="210"/>
      <c r="AP1068" s="210"/>
      <c r="AQ1068" s="210"/>
      <c r="AR1068" s="210"/>
      <c r="AS1068" s="210"/>
      <c r="AT1068" s="210"/>
      <c r="AU1068" s="210"/>
      <c r="AV1068" s="210"/>
      <c r="AW1068" s="210"/>
      <c r="AX1068" s="210"/>
      <c r="AY1068" s="210"/>
      <c r="AZ1068" s="210"/>
      <c r="BA1068" s="238" t="str">
        <f>C1068</f>
        <v>z dlaždic keramických kladených do malty, včetně spárování a podílu práce v omezeném prostoru a na malých plochách. Vč. vykružování otvorů do obkladů</v>
      </c>
      <c r="BB1068" s="210"/>
      <c r="BC1068" s="210"/>
      <c r="BD1068" s="210"/>
      <c r="BE1068" s="210"/>
      <c r="BF1068" s="210"/>
      <c r="BG1068" s="210"/>
      <c r="BH1068" s="210"/>
    </row>
    <row r="1069" spans="1:60" outlineLevel="2" x14ac:dyDescent="0.2">
      <c r="A1069" s="217"/>
      <c r="B1069" s="218"/>
      <c r="C1069" s="253" t="s">
        <v>3515</v>
      </c>
      <c r="D1069" s="221"/>
      <c r="E1069" s="222"/>
      <c r="F1069" s="220"/>
      <c r="G1069" s="220"/>
      <c r="H1069" s="220"/>
      <c r="I1069" s="220"/>
      <c r="J1069" s="220"/>
      <c r="K1069" s="220"/>
      <c r="L1069" s="220"/>
      <c r="M1069" s="220"/>
      <c r="N1069" s="219"/>
      <c r="O1069" s="219"/>
      <c r="P1069" s="219"/>
      <c r="Q1069" s="219"/>
      <c r="R1069" s="220"/>
      <c r="S1069" s="220"/>
      <c r="T1069" s="220"/>
      <c r="U1069" s="220"/>
      <c r="V1069" s="220"/>
      <c r="W1069" s="220"/>
      <c r="X1069" s="220"/>
      <c r="Y1069" s="220"/>
      <c r="Z1069" s="210"/>
      <c r="AA1069" s="210"/>
      <c r="AB1069" s="210"/>
      <c r="AC1069" s="210"/>
      <c r="AD1069" s="210"/>
      <c r="AE1069" s="210"/>
      <c r="AF1069" s="210"/>
      <c r="AG1069" s="210" t="s">
        <v>314</v>
      </c>
      <c r="AH1069" s="210">
        <v>0</v>
      </c>
      <c r="AI1069" s="210"/>
      <c r="AJ1069" s="210"/>
      <c r="AK1069" s="210"/>
      <c r="AL1069" s="210"/>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c r="BG1069" s="210"/>
      <c r="BH1069" s="210"/>
    </row>
    <row r="1070" spans="1:60" outlineLevel="3" x14ac:dyDescent="0.2">
      <c r="A1070" s="217"/>
      <c r="B1070" s="218"/>
      <c r="C1070" s="253" t="s">
        <v>3516</v>
      </c>
      <c r="D1070" s="221"/>
      <c r="E1070" s="222"/>
      <c r="F1070" s="220"/>
      <c r="G1070" s="220"/>
      <c r="H1070" s="220"/>
      <c r="I1070" s="220"/>
      <c r="J1070" s="220"/>
      <c r="K1070" s="220"/>
      <c r="L1070" s="220"/>
      <c r="M1070" s="220"/>
      <c r="N1070" s="219"/>
      <c r="O1070" s="219"/>
      <c r="P1070" s="219"/>
      <c r="Q1070" s="219"/>
      <c r="R1070" s="220"/>
      <c r="S1070" s="220"/>
      <c r="T1070" s="220"/>
      <c r="U1070" s="220"/>
      <c r="V1070" s="220"/>
      <c r="W1070" s="220"/>
      <c r="X1070" s="220"/>
      <c r="Y1070" s="220"/>
      <c r="Z1070" s="210"/>
      <c r="AA1070" s="210"/>
      <c r="AB1070" s="210"/>
      <c r="AC1070" s="210"/>
      <c r="AD1070" s="210"/>
      <c r="AE1070" s="210"/>
      <c r="AF1070" s="210"/>
      <c r="AG1070" s="210" t="s">
        <v>314</v>
      </c>
      <c r="AH1070" s="210">
        <v>0</v>
      </c>
      <c r="AI1070" s="210"/>
      <c r="AJ1070" s="210"/>
      <c r="AK1070" s="210"/>
      <c r="AL1070" s="210"/>
      <c r="AM1070" s="210"/>
      <c r="AN1070" s="210"/>
      <c r="AO1070" s="210"/>
      <c r="AP1070" s="210"/>
      <c r="AQ1070" s="210"/>
      <c r="AR1070" s="210"/>
      <c r="AS1070" s="210"/>
      <c r="AT1070" s="210"/>
      <c r="AU1070" s="210"/>
      <c r="AV1070" s="210"/>
      <c r="AW1070" s="210"/>
      <c r="AX1070" s="210"/>
      <c r="AY1070" s="210"/>
      <c r="AZ1070" s="210"/>
      <c r="BA1070" s="210"/>
      <c r="BB1070" s="210"/>
      <c r="BC1070" s="210"/>
      <c r="BD1070" s="210"/>
      <c r="BE1070" s="210"/>
      <c r="BF1070" s="210"/>
      <c r="BG1070" s="210"/>
      <c r="BH1070" s="210"/>
    </row>
    <row r="1071" spans="1:60" outlineLevel="3" x14ac:dyDescent="0.2">
      <c r="A1071" s="217"/>
      <c r="B1071" s="218"/>
      <c r="C1071" s="253" t="s">
        <v>3517</v>
      </c>
      <c r="D1071" s="221"/>
      <c r="E1071" s="222">
        <v>21.07</v>
      </c>
      <c r="F1071" s="220"/>
      <c r="G1071" s="220"/>
      <c r="H1071" s="220"/>
      <c r="I1071" s="220"/>
      <c r="J1071" s="220"/>
      <c r="K1071" s="220"/>
      <c r="L1071" s="220"/>
      <c r="M1071" s="220"/>
      <c r="N1071" s="219"/>
      <c r="O1071" s="219"/>
      <c r="P1071" s="219"/>
      <c r="Q1071" s="219"/>
      <c r="R1071" s="220"/>
      <c r="S1071" s="220"/>
      <c r="T1071" s="220"/>
      <c r="U1071" s="220"/>
      <c r="V1071" s="220"/>
      <c r="W1071" s="220"/>
      <c r="X1071" s="220"/>
      <c r="Y1071" s="220"/>
      <c r="Z1071" s="210"/>
      <c r="AA1071" s="210"/>
      <c r="AB1071" s="210"/>
      <c r="AC1071" s="210"/>
      <c r="AD1071" s="210"/>
      <c r="AE1071" s="210"/>
      <c r="AF1071" s="210"/>
      <c r="AG1071" s="210" t="s">
        <v>314</v>
      </c>
      <c r="AH1071" s="210">
        <v>0</v>
      </c>
      <c r="AI1071" s="210"/>
      <c r="AJ1071" s="210"/>
      <c r="AK1071" s="210"/>
      <c r="AL1071" s="210"/>
      <c r="AM1071" s="210"/>
      <c r="AN1071" s="210"/>
      <c r="AO1071" s="210"/>
      <c r="AP1071" s="210"/>
      <c r="AQ1071" s="210"/>
      <c r="AR1071" s="210"/>
      <c r="AS1071" s="210"/>
      <c r="AT1071" s="210"/>
      <c r="AU1071" s="210"/>
      <c r="AV1071" s="210"/>
      <c r="AW1071" s="210"/>
      <c r="AX1071" s="210"/>
      <c r="AY1071" s="210"/>
      <c r="AZ1071" s="210"/>
      <c r="BA1071" s="210"/>
      <c r="BB1071" s="210"/>
      <c r="BC1071" s="210"/>
      <c r="BD1071" s="210"/>
      <c r="BE1071" s="210"/>
      <c r="BF1071" s="210"/>
      <c r="BG1071" s="210"/>
      <c r="BH1071" s="210"/>
    </row>
    <row r="1072" spans="1:60" ht="22.5" outlineLevel="1" x14ac:dyDescent="0.2">
      <c r="A1072" s="231">
        <v>234</v>
      </c>
      <c r="B1072" s="232" t="s">
        <v>2068</v>
      </c>
      <c r="C1072" s="250" t="s">
        <v>2069</v>
      </c>
      <c r="D1072" s="233" t="s">
        <v>310</v>
      </c>
      <c r="E1072" s="234">
        <v>22.751280000000001</v>
      </c>
      <c r="F1072" s="235"/>
      <c r="G1072" s="236">
        <f>ROUND(E1072*F1072,2)</f>
        <v>0</v>
      </c>
      <c r="H1072" s="235"/>
      <c r="I1072" s="236">
        <f>ROUND(E1072*H1072,2)</f>
        <v>0</v>
      </c>
      <c r="J1072" s="235"/>
      <c r="K1072" s="236">
        <f>ROUND(E1072*J1072,2)</f>
        <v>0</v>
      </c>
      <c r="L1072" s="236">
        <v>21</v>
      </c>
      <c r="M1072" s="236">
        <f>G1072*(1+L1072/100)</f>
        <v>0</v>
      </c>
      <c r="N1072" s="234">
        <v>1.3599999999999999E-2</v>
      </c>
      <c r="O1072" s="234">
        <f>ROUND(E1072*N1072,2)</f>
        <v>0.31</v>
      </c>
      <c r="P1072" s="234">
        <v>0</v>
      </c>
      <c r="Q1072" s="234">
        <f>ROUND(E1072*P1072,2)</f>
        <v>0</v>
      </c>
      <c r="R1072" s="236" t="s">
        <v>663</v>
      </c>
      <c r="S1072" s="236" t="s">
        <v>923</v>
      </c>
      <c r="T1072" s="237" t="s">
        <v>294</v>
      </c>
      <c r="U1072" s="220">
        <v>0</v>
      </c>
      <c r="V1072" s="220">
        <f>ROUND(E1072*U1072,2)</f>
        <v>0</v>
      </c>
      <c r="W1072" s="220"/>
      <c r="X1072" s="220" t="s">
        <v>664</v>
      </c>
      <c r="Y1072" s="220" t="s">
        <v>296</v>
      </c>
      <c r="Z1072" s="210"/>
      <c r="AA1072" s="210"/>
      <c r="AB1072" s="210"/>
      <c r="AC1072" s="210"/>
      <c r="AD1072" s="210"/>
      <c r="AE1072" s="210"/>
      <c r="AF1072" s="210"/>
      <c r="AG1072" s="210" t="s">
        <v>2070</v>
      </c>
      <c r="AH1072" s="210"/>
      <c r="AI1072" s="210"/>
      <c r="AJ1072" s="210"/>
      <c r="AK1072" s="210"/>
      <c r="AL1072" s="210"/>
      <c r="AM1072" s="210"/>
      <c r="AN1072" s="210"/>
      <c r="AO1072" s="210"/>
      <c r="AP1072" s="210"/>
      <c r="AQ1072" s="210"/>
      <c r="AR1072" s="210"/>
      <c r="AS1072" s="210"/>
      <c r="AT1072" s="210"/>
      <c r="AU1072" s="210"/>
      <c r="AV1072" s="210"/>
      <c r="AW1072" s="210"/>
      <c r="AX1072" s="210"/>
      <c r="AY1072" s="210"/>
      <c r="AZ1072" s="210"/>
      <c r="BA1072" s="210"/>
      <c r="BB1072" s="210"/>
      <c r="BC1072" s="210"/>
      <c r="BD1072" s="210"/>
      <c r="BE1072" s="210"/>
      <c r="BF1072" s="210"/>
      <c r="BG1072" s="210"/>
      <c r="BH1072" s="210"/>
    </row>
    <row r="1073" spans="1:60" outlineLevel="2" x14ac:dyDescent="0.2">
      <c r="A1073" s="217"/>
      <c r="B1073" s="218"/>
      <c r="C1073" s="253" t="s">
        <v>3985</v>
      </c>
      <c r="D1073" s="221"/>
      <c r="E1073" s="222"/>
      <c r="F1073" s="220"/>
      <c r="G1073" s="220"/>
      <c r="H1073" s="220"/>
      <c r="I1073" s="220"/>
      <c r="J1073" s="220"/>
      <c r="K1073" s="220"/>
      <c r="L1073" s="220"/>
      <c r="M1073" s="220"/>
      <c r="N1073" s="219"/>
      <c r="O1073" s="219"/>
      <c r="P1073" s="219"/>
      <c r="Q1073" s="219"/>
      <c r="R1073" s="220"/>
      <c r="S1073" s="220"/>
      <c r="T1073" s="220"/>
      <c r="U1073" s="220"/>
      <c r="V1073" s="220"/>
      <c r="W1073" s="220"/>
      <c r="X1073" s="220"/>
      <c r="Y1073" s="220"/>
      <c r="Z1073" s="210"/>
      <c r="AA1073" s="210"/>
      <c r="AB1073" s="210"/>
      <c r="AC1073" s="210"/>
      <c r="AD1073" s="210"/>
      <c r="AE1073" s="210"/>
      <c r="AF1073" s="210"/>
      <c r="AG1073" s="210" t="s">
        <v>314</v>
      </c>
      <c r="AH1073" s="210">
        <v>0</v>
      </c>
      <c r="AI1073" s="210"/>
      <c r="AJ1073" s="210"/>
      <c r="AK1073" s="210"/>
      <c r="AL1073" s="210"/>
      <c r="AM1073" s="210"/>
      <c r="AN1073" s="210"/>
      <c r="AO1073" s="210"/>
      <c r="AP1073" s="210"/>
      <c r="AQ1073" s="210"/>
      <c r="AR1073" s="210"/>
      <c r="AS1073" s="210"/>
      <c r="AT1073" s="210"/>
      <c r="AU1073" s="210"/>
      <c r="AV1073" s="210"/>
      <c r="AW1073" s="210"/>
      <c r="AX1073" s="210"/>
      <c r="AY1073" s="210"/>
      <c r="AZ1073" s="210"/>
      <c r="BA1073" s="210"/>
      <c r="BB1073" s="210"/>
      <c r="BC1073" s="210"/>
      <c r="BD1073" s="210"/>
      <c r="BE1073" s="210"/>
      <c r="BF1073" s="210"/>
      <c r="BG1073" s="210"/>
      <c r="BH1073" s="210"/>
    </row>
    <row r="1074" spans="1:60" outlineLevel="3" x14ac:dyDescent="0.2">
      <c r="A1074" s="217"/>
      <c r="B1074" s="218"/>
      <c r="C1074" s="253" t="s">
        <v>966</v>
      </c>
      <c r="D1074" s="221"/>
      <c r="E1074" s="222"/>
      <c r="F1074" s="220"/>
      <c r="G1074" s="220"/>
      <c r="H1074" s="220"/>
      <c r="I1074" s="220"/>
      <c r="J1074" s="220"/>
      <c r="K1074" s="220"/>
      <c r="L1074" s="220"/>
      <c r="M1074" s="220"/>
      <c r="N1074" s="219"/>
      <c r="O1074" s="219"/>
      <c r="P1074" s="219"/>
      <c r="Q1074" s="219"/>
      <c r="R1074" s="220"/>
      <c r="S1074" s="220"/>
      <c r="T1074" s="220"/>
      <c r="U1074" s="220"/>
      <c r="V1074" s="220"/>
      <c r="W1074" s="220"/>
      <c r="X1074" s="220"/>
      <c r="Y1074" s="220"/>
      <c r="Z1074" s="210"/>
      <c r="AA1074" s="210"/>
      <c r="AB1074" s="210"/>
      <c r="AC1074" s="210"/>
      <c r="AD1074" s="210"/>
      <c r="AE1074" s="210"/>
      <c r="AF1074" s="210"/>
      <c r="AG1074" s="210" t="s">
        <v>314</v>
      </c>
      <c r="AH1074" s="210">
        <v>0</v>
      </c>
      <c r="AI1074" s="210"/>
      <c r="AJ1074" s="210"/>
      <c r="AK1074" s="210"/>
      <c r="AL1074" s="210"/>
      <c r="AM1074" s="210"/>
      <c r="AN1074" s="210"/>
      <c r="AO1074" s="210"/>
      <c r="AP1074" s="210"/>
      <c r="AQ1074" s="210"/>
      <c r="AR1074" s="210"/>
      <c r="AS1074" s="210"/>
      <c r="AT1074" s="210"/>
      <c r="AU1074" s="210"/>
      <c r="AV1074" s="210"/>
      <c r="AW1074" s="210"/>
      <c r="AX1074" s="210"/>
      <c r="AY1074" s="210"/>
      <c r="AZ1074" s="210"/>
      <c r="BA1074" s="210"/>
      <c r="BB1074" s="210"/>
      <c r="BC1074" s="210"/>
      <c r="BD1074" s="210"/>
      <c r="BE1074" s="210"/>
      <c r="BF1074" s="210"/>
      <c r="BG1074" s="210"/>
      <c r="BH1074" s="210"/>
    </row>
    <row r="1075" spans="1:60" outlineLevel="3" x14ac:dyDescent="0.2">
      <c r="A1075" s="217"/>
      <c r="B1075" s="218"/>
      <c r="C1075" s="253" t="s">
        <v>3986</v>
      </c>
      <c r="D1075" s="221"/>
      <c r="E1075" s="222">
        <v>22.75</v>
      </c>
      <c r="F1075" s="220"/>
      <c r="G1075" s="220"/>
      <c r="H1075" s="220"/>
      <c r="I1075" s="220"/>
      <c r="J1075" s="220"/>
      <c r="K1075" s="220"/>
      <c r="L1075" s="220"/>
      <c r="M1075" s="220"/>
      <c r="N1075" s="219"/>
      <c r="O1075" s="219"/>
      <c r="P1075" s="219"/>
      <c r="Q1075" s="219"/>
      <c r="R1075" s="220"/>
      <c r="S1075" s="220"/>
      <c r="T1075" s="220"/>
      <c r="U1075" s="220"/>
      <c r="V1075" s="220"/>
      <c r="W1075" s="220"/>
      <c r="X1075" s="220"/>
      <c r="Y1075" s="220"/>
      <c r="Z1075" s="210"/>
      <c r="AA1075" s="210"/>
      <c r="AB1075" s="210"/>
      <c r="AC1075" s="210"/>
      <c r="AD1075" s="210"/>
      <c r="AE1075" s="210"/>
      <c r="AF1075" s="210"/>
      <c r="AG1075" s="210" t="s">
        <v>314</v>
      </c>
      <c r="AH1075" s="210">
        <v>0</v>
      </c>
      <c r="AI1075" s="210"/>
      <c r="AJ1075" s="210"/>
      <c r="AK1075" s="210"/>
      <c r="AL1075" s="210"/>
      <c r="AM1075" s="210"/>
      <c r="AN1075" s="210"/>
      <c r="AO1075" s="210"/>
      <c r="AP1075" s="210"/>
      <c r="AQ1075" s="210"/>
      <c r="AR1075" s="210"/>
      <c r="AS1075" s="210"/>
      <c r="AT1075" s="210"/>
      <c r="AU1075" s="210"/>
      <c r="AV1075" s="210"/>
      <c r="AW1075" s="210"/>
      <c r="AX1075" s="210"/>
      <c r="AY1075" s="210"/>
      <c r="AZ1075" s="210"/>
      <c r="BA1075" s="210"/>
      <c r="BB1075" s="210"/>
      <c r="BC1075" s="210"/>
      <c r="BD1075" s="210"/>
      <c r="BE1075" s="210"/>
      <c r="BF1075" s="210"/>
      <c r="BG1075" s="210"/>
      <c r="BH1075" s="210"/>
    </row>
    <row r="1076" spans="1:60" outlineLevel="1" x14ac:dyDescent="0.2">
      <c r="A1076" s="241">
        <v>235</v>
      </c>
      <c r="B1076" s="242" t="s">
        <v>2073</v>
      </c>
      <c r="C1076" s="254" t="s">
        <v>2074</v>
      </c>
      <c r="D1076" s="243" t="s">
        <v>0</v>
      </c>
      <c r="E1076" s="244">
        <v>0</v>
      </c>
      <c r="F1076" s="245"/>
      <c r="G1076" s="246">
        <f>ROUND(E1076*F1076,2)</f>
        <v>0</v>
      </c>
      <c r="H1076" s="245"/>
      <c r="I1076" s="246">
        <f>ROUND(E1076*H1076,2)</f>
        <v>0</v>
      </c>
      <c r="J1076" s="245"/>
      <c r="K1076" s="246">
        <f>ROUND(E1076*J1076,2)</f>
        <v>0</v>
      </c>
      <c r="L1076" s="246">
        <v>21</v>
      </c>
      <c r="M1076" s="246">
        <f>G1076*(1+L1076/100)</f>
        <v>0</v>
      </c>
      <c r="N1076" s="244">
        <v>0</v>
      </c>
      <c r="O1076" s="244">
        <f>ROUND(E1076*N1076,2)</f>
        <v>0</v>
      </c>
      <c r="P1076" s="244">
        <v>0</v>
      </c>
      <c r="Q1076" s="244">
        <f>ROUND(E1076*P1076,2)</f>
        <v>0</v>
      </c>
      <c r="R1076" s="246" t="s">
        <v>1969</v>
      </c>
      <c r="S1076" s="246" t="s">
        <v>293</v>
      </c>
      <c r="T1076" s="247" t="s">
        <v>294</v>
      </c>
      <c r="U1076" s="220">
        <v>0</v>
      </c>
      <c r="V1076" s="220">
        <f>ROUND(E1076*U1076,2)</f>
        <v>0</v>
      </c>
      <c r="W1076" s="220"/>
      <c r="X1076" s="220" t="s">
        <v>295</v>
      </c>
      <c r="Y1076" s="220" t="s">
        <v>296</v>
      </c>
      <c r="Z1076" s="210"/>
      <c r="AA1076" s="210"/>
      <c r="AB1076" s="210"/>
      <c r="AC1076" s="210"/>
      <c r="AD1076" s="210"/>
      <c r="AE1076" s="210"/>
      <c r="AF1076" s="210"/>
      <c r="AG1076" s="210" t="s">
        <v>1407</v>
      </c>
      <c r="AH1076" s="210"/>
      <c r="AI1076" s="210"/>
      <c r="AJ1076" s="210"/>
      <c r="AK1076" s="210"/>
      <c r="AL1076" s="210"/>
      <c r="AM1076" s="210"/>
      <c r="AN1076" s="210"/>
      <c r="AO1076" s="210"/>
      <c r="AP1076" s="210"/>
      <c r="AQ1076" s="210"/>
      <c r="AR1076" s="210"/>
      <c r="AS1076" s="210"/>
      <c r="AT1076" s="210"/>
      <c r="AU1076" s="210"/>
      <c r="AV1076" s="210"/>
      <c r="AW1076" s="210"/>
      <c r="AX1076" s="210"/>
      <c r="AY1076" s="210"/>
      <c r="AZ1076" s="210"/>
      <c r="BA1076" s="210"/>
      <c r="BB1076" s="210"/>
      <c r="BC1076" s="210"/>
      <c r="BD1076" s="210"/>
      <c r="BE1076" s="210"/>
      <c r="BF1076" s="210"/>
      <c r="BG1076" s="210"/>
      <c r="BH1076" s="210"/>
    </row>
    <row r="1077" spans="1:60" x14ac:dyDescent="0.2">
      <c r="A1077" s="224" t="s">
        <v>287</v>
      </c>
      <c r="B1077" s="225" t="s">
        <v>240</v>
      </c>
      <c r="C1077" s="249" t="s">
        <v>241</v>
      </c>
      <c r="D1077" s="226"/>
      <c r="E1077" s="227"/>
      <c r="F1077" s="228"/>
      <c r="G1077" s="228">
        <f>SUMIF(AG1078:AG1081,"&lt;&gt;NOR",G1078:G1081)</f>
        <v>0</v>
      </c>
      <c r="H1077" s="228"/>
      <c r="I1077" s="228">
        <f>SUM(I1078:I1081)</f>
        <v>0</v>
      </c>
      <c r="J1077" s="228"/>
      <c r="K1077" s="228">
        <f>SUM(K1078:K1081)</f>
        <v>0</v>
      </c>
      <c r="L1077" s="228"/>
      <c r="M1077" s="228">
        <f>SUM(M1078:M1081)</f>
        <v>0</v>
      </c>
      <c r="N1077" s="227"/>
      <c r="O1077" s="227">
        <f>SUM(O1078:O1081)</f>
        <v>0</v>
      </c>
      <c r="P1077" s="227"/>
      <c r="Q1077" s="227">
        <f>SUM(Q1078:Q1081)</f>
        <v>0</v>
      </c>
      <c r="R1077" s="228"/>
      <c r="S1077" s="228"/>
      <c r="T1077" s="229"/>
      <c r="U1077" s="223"/>
      <c r="V1077" s="223">
        <f>SUM(V1078:V1081)</f>
        <v>4.8499999999999996</v>
      </c>
      <c r="W1077" s="223"/>
      <c r="X1077" s="223"/>
      <c r="Y1077" s="223"/>
      <c r="AG1077" t="s">
        <v>288</v>
      </c>
    </row>
    <row r="1078" spans="1:60" ht="22.5" outlineLevel="1" x14ac:dyDescent="0.2">
      <c r="A1078" s="231">
        <v>236</v>
      </c>
      <c r="B1078" s="232" t="s">
        <v>2085</v>
      </c>
      <c r="C1078" s="250" t="s">
        <v>2086</v>
      </c>
      <c r="D1078" s="233" t="s">
        <v>310</v>
      </c>
      <c r="E1078" s="234">
        <v>11.25</v>
      </c>
      <c r="F1078" s="235"/>
      <c r="G1078" s="236">
        <f>ROUND(E1078*F1078,2)</f>
        <v>0</v>
      </c>
      <c r="H1078" s="235"/>
      <c r="I1078" s="236">
        <f>ROUND(E1078*H1078,2)</f>
        <v>0</v>
      </c>
      <c r="J1078" s="235"/>
      <c r="K1078" s="236">
        <f>ROUND(E1078*J1078,2)</f>
        <v>0</v>
      </c>
      <c r="L1078" s="236">
        <v>21</v>
      </c>
      <c r="M1078" s="236">
        <f>G1078*(1+L1078/100)</f>
        <v>0</v>
      </c>
      <c r="N1078" s="234">
        <v>4.2000000000000002E-4</v>
      </c>
      <c r="O1078" s="234">
        <f>ROUND(E1078*N1078,2)</f>
        <v>0</v>
      </c>
      <c r="P1078" s="234">
        <v>0</v>
      </c>
      <c r="Q1078" s="234">
        <f>ROUND(E1078*P1078,2)</f>
        <v>0</v>
      </c>
      <c r="R1078" s="236" t="s">
        <v>2087</v>
      </c>
      <c r="S1078" s="236" t="s">
        <v>293</v>
      </c>
      <c r="T1078" s="237" t="s">
        <v>294</v>
      </c>
      <c r="U1078" s="220">
        <v>0.28699999999999998</v>
      </c>
      <c r="V1078" s="220">
        <f>ROUND(E1078*U1078,2)</f>
        <v>3.23</v>
      </c>
      <c r="W1078" s="220"/>
      <c r="X1078" s="220" t="s">
        <v>295</v>
      </c>
      <c r="Y1078" s="220" t="s">
        <v>296</v>
      </c>
      <c r="Z1078" s="210"/>
      <c r="AA1078" s="210"/>
      <c r="AB1078" s="210"/>
      <c r="AC1078" s="210"/>
      <c r="AD1078" s="210"/>
      <c r="AE1078" s="210"/>
      <c r="AF1078" s="210"/>
      <c r="AG1078" s="210" t="s">
        <v>1407</v>
      </c>
      <c r="AH1078" s="210"/>
      <c r="AI1078" s="210"/>
      <c r="AJ1078" s="210"/>
      <c r="AK1078" s="210"/>
      <c r="AL1078" s="210"/>
      <c r="AM1078" s="210"/>
      <c r="AN1078" s="210"/>
      <c r="AO1078" s="210"/>
      <c r="AP1078" s="210"/>
      <c r="AQ1078" s="210"/>
      <c r="AR1078" s="210"/>
      <c r="AS1078" s="210"/>
      <c r="AT1078" s="210"/>
      <c r="AU1078" s="210"/>
      <c r="AV1078" s="210"/>
      <c r="AW1078" s="210"/>
      <c r="AX1078" s="210"/>
      <c r="AY1078" s="210"/>
      <c r="AZ1078" s="210"/>
      <c r="BA1078" s="210"/>
      <c r="BB1078" s="210"/>
      <c r="BC1078" s="210"/>
      <c r="BD1078" s="210"/>
      <c r="BE1078" s="210"/>
      <c r="BF1078" s="210"/>
      <c r="BG1078" s="210"/>
      <c r="BH1078" s="210"/>
    </row>
    <row r="1079" spans="1:60" outlineLevel="2" x14ac:dyDescent="0.2">
      <c r="A1079" s="217"/>
      <c r="B1079" s="218"/>
      <c r="C1079" s="253" t="s">
        <v>3987</v>
      </c>
      <c r="D1079" s="221"/>
      <c r="E1079" s="222"/>
      <c r="F1079" s="220"/>
      <c r="G1079" s="220"/>
      <c r="H1079" s="220"/>
      <c r="I1079" s="220"/>
      <c r="J1079" s="220"/>
      <c r="K1079" s="220"/>
      <c r="L1079" s="220"/>
      <c r="M1079" s="220"/>
      <c r="N1079" s="219"/>
      <c r="O1079" s="219"/>
      <c r="P1079" s="219"/>
      <c r="Q1079" s="219"/>
      <c r="R1079" s="220"/>
      <c r="S1079" s="220"/>
      <c r="T1079" s="220"/>
      <c r="U1079" s="220"/>
      <c r="V1079" s="220"/>
      <c r="W1079" s="220"/>
      <c r="X1079" s="220"/>
      <c r="Y1079" s="220"/>
      <c r="Z1079" s="210"/>
      <c r="AA1079" s="210"/>
      <c r="AB1079" s="210"/>
      <c r="AC1079" s="210"/>
      <c r="AD1079" s="210"/>
      <c r="AE1079" s="210"/>
      <c r="AF1079" s="210"/>
      <c r="AG1079" s="210" t="s">
        <v>314</v>
      </c>
      <c r="AH1079" s="210">
        <v>0</v>
      </c>
      <c r="AI1079" s="210"/>
      <c r="AJ1079" s="210"/>
      <c r="AK1079" s="210"/>
      <c r="AL1079" s="210"/>
      <c r="AM1079" s="210"/>
      <c r="AN1079" s="210"/>
      <c r="AO1079" s="210"/>
      <c r="AP1079" s="210"/>
      <c r="AQ1079" s="210"/>
      <c r="AR1079" s="210"/>
      <c r="AS1079" s="210"/>
      <c r="AT1079" s="210"/>
      <c r="AU1079" s="210"/>
      <c r="AV1079" s="210"/>
      <c r="AW1079" s="210"/>
      <c r="AX1079" s="210"/>
      <c r="AY1079" s="210"/>
      <c r="AZ1079" s="210"/>
      <c r="BA1079" s="210"/>
      <c r="BB1079" s="210"/>
      <c r="BC1079" s="210"/>
      <c r="BD1079" s="210"/>
      <c r="BE1079" s="210"/>
      <c r="BF1079" s="210"/>
      <c r="BG1079" s="210"/>
      <c r="BH1079" s="210"/>
    </row>
    <row r="1080" spans="1:60" outlineLevel="3" x14ac:dyDescent="0.2">
      <c r="A1080" s="217"/>
      <c r="B1080" s="218"/>
      <c r="C1080" s="253" t="s">
        <v>3988</v>
      </c>
      <c r="D1080" s="221"/>
      <c r="E1080" s="222">
        <v>11.25</v>
      </c>
      <c r="F1080" s="220"/>
      <c r="G1080" s="220"/>
      <c r="H1080" s="220"/>
      <c r="I1080" s="220"/>
      <c r="J1080" s="220"/>
      <c r="K1080" s="220"/>
      <c r="L1080" s="220"/>
      <c r="M1080" s="220"/>
      <c r="N1080" s="219"/>
      <c r="O1080" s="219"/>
      <c r="P1080" s="219"/>
      <c r="Q1080" s="219"/>
      <c r="R1080" s="220"/>
      <c r="S1080" s="220"/>
      <c r="T1080" s="220"/>
      <c r="U1080" s="220"/>
      <c r="V1080" s="220"/>
      <c r="W1080" s="220"/>
      <c r="X1080" s="220"/>
      <c r="Y1080" s="220"/>
      <c r="Z1080" s="210"/>
      <c r="AA1080" s="210"/>
      <c r="AB1080" s="210"/>
      <c r="AC1080" s="210"/>
      <c r="AD1080" s="210"/>
      <c r="AE1080" s="210"/>
      <c r="AF1080" s="210"/>
      <c r="AG1080" s="210" t="s">
        <v>314</v>
      </c>
      <c r="AH1080" s="210">
        <v>0</v>
      </c>
      <c r="AI1080" s="210"/>
      <c r="AJ1080" s="210"/>
      <c r="AK1080" s="210"/>
      <c r="AL1080" s="210"/>
      <c r="AM1080" s="210"/>
      <c r="AN1080" s="210"/>
      <c r="AO1080" s="210"/>
      <c r="AP1080" s="210"/>
      <c r="AQ1080" s="210"/>
      <c r="AR1080" s="210"/>
      <c r="AS1080" s="210"/>
      <c r="AT1080" s="210"/>
      <c r="AU1080" s="210"/>
      <c r="AV1080" s="210"/>
      <c r="AW1080" s="210"/>
      <c r="AX1080" s="210"/>
      <c r="AY1080" s="210"/>
      <c r="AZ1080" s="210"/>
      <c r="BA1080" s="210"/>
      <c r="BB1080" s="210"/>
      <c r="BC1080" s="210"/>
      <c r="BD1080" s="210"/>
      <c r="BE1080" s="210"/>
      <c r="BF1080" s="210"/>
      <c r="BG1080" s="210"/>
      <c r="BH1080" s="210"/>
    </row>
    <row r="1081" spans="1:60" outlineLevel="1" x14ac:dyDescent="0.2">
      <c r="A1081" s="241">
        <v>237</v>
      </c>
      <c r="B1081" s="242" t="s">
        <v>2090</v>
      </c>
      <c r="C1081" s="254" t="s">
        <v>2091</v>
      </c>
      <c r="D1081" s="243" t="s">
        <v>310</v>
      </c>
      <c r="E1081" s="244">
        <v>11.25</v>
      </c>
      <c r="F1081" s="245"/>
      <c r="G1081" s="246">
        <f>ROUND(E1081*F1081,2)</f>
        <v>0</v>
      </c>
      <c r="H1081" s="245"/>
      <c r="I1081" s="246">
        <f>ROUND(E1081*H1081,2)</f>
        <v>0</v>
      </c>
      <c r="J1081" s="245"/>
      <c r="K1081" s="246">
        <f>ROUND(E1081*J1081,2)</f>
        <v>0</v>
      </c>
      <c r="L1081" s="246">
        <v>21</v>
      </c>
      <c r="M1081" s="246">
        <f>G1081*(1+L1081/100)</f>
        <v>0</v>
      </c>
      <c r="N1081" s="244">
        <v>6.9999999999999994E-5</v>
      </c>
      <c r="O1081" s="244">
        <f>ROUND(E1081*N1081,2)</f>
        <v>0</v>
      </c>
      <c r="P1081" s="244">
        <v>0</v>
      </c>
      <c r="Q1081" s="244">
        <f>ROUND(E1081*P1081,2)</f>
        <v>0</v>
      </c>
      <c r="R1081" s="246" t="s">
        <v>2087</v>
      </c>
      <c r="S1081" s="246" t="s">
        <v>293</v>
      </c>
      <c r="T1081" s="247" t="s">
        <v>294</v>
      </c>
      <c r="U1081" s="220">
        <v>0.14399999999999999</v>
      </c>
      <c r="V1081" s="220">
        <f>ROUND(E1081*U1081,2)</f>
        <v>1.62</v>
      </c>
      <c r="W1081" s="220"/>
      <c r="X1081" s="220" t="s">
        <v>295</v>
      </c>
      <c r="Y1081" s="220" t="s">
        <v>296</v>
      </c>
      <c r="Z1081" s="210"/>
      <c r="AA1081" s="210"/>
      <c r="AB1081" s="210"/>
      <c r="AC1081" s="210"/>
      <c r="AD1081" s="210"/>
      <c r="AE1081" s="210"/>
      <c r="AF1081" s="210"/>
      <c r="AG1081" s="210" t="s">
        <v>1407</v>
      </c>
      <c r="AH1081" s="210"/>
      <c r="AI1081" s="210"/>
      <c r="AJ1081" s="210"/>
      <c r="AK1081" s="210"/>
      <c r="AL1081" s="210"/>
      <c r="AM1081" s="210"/>
      <c r="AN1081" s="210"/>
      <c r="AO1081" s="210"/>
      <c r="AP1081" s="210"/>
      <c r="AQ1081" s="210"/>
      <c r="AR1081" s="210"/>
      <c r="AS1081" s="210"/>
      <c r="AT1081" s="210"/>
      <c r="AU1081" s="210"/>
      <c r="AV1081" s="210"/>
      <c r="AW1081" s="210"/>
      <c r="AX1081" s="210"/>
      <c r="AY1081" s="210"/>
      <c r="AZ1081" s="210"/>
      <c r="BA1081" s="210"/>
      <c r="BB1081" s="210"/>
      <c r="BC1081" s="210"/>
      <c r="BD1081" s="210"/>
      <c r="BE1081" s="210"/>
      <c r="BF1081" s="210"/>
      <c r="BG1081" s="210"/>
      <c r="BH1081" s="210"/>
    </row>
    <row r="1082" spans="1:60" x14ac:dyDescent="0.2">
      <c r="A1082" s="224" t="s">
        <v>287</v>
      </c>
      <c r="B1082" s="225" t="s">
        <v>242</v>
      </c>
      <c r="C1082" s="249" t="s">
        <v>243</v>
      </c>
      <c r="D1082" s="226"/>
      <c r="E1082" s="227"/>
      <c r="F1082" s="228"/>
      <c r="G1082" s="228">
        <f>SUMIF(AG1083:AG1092,"&lt;&gt;NOR",G1083:G1092)</f>
        <v>0</v>
      </c>
      <c r="H1082" s="228"/>
      <c r="I1082" s="228">
        <f>SUM(I1083:I1092)</f>
        <v>0</v>
      </c>
      <c r="J1082" s="228"/>
      <c r="K1082" s="228">
        <f>SUM(K1083:K1092)</f>
        <v>0</v>
      </c>
      <c r="L1082" s="228"/>
      <c r="M1082" s="228">
        <f>SUM(M1083:M1092)</f>
        <v>0</v>
      </c>
      <c r="N1082" s="227"/>
      <c r="O1082" s="227">
        <f>SUM(O1083:O1092)</f>
        <v>0.18</v>
      </c>
      <c r="P1082" s="227"/>
      <c r="Q1082" s="227">
        <f>SUM(Q1083:Q1092)</f>
        <v>0</v>
      </c>
      <c r="R1082" s="228"/>
      <c r="S1082" s="228"/>
      <c r="T1082" s="229"/>
      <c r="U1082" s="223"/>
      <c r="V1082" s="223">
        <f>SUM(V1083:V1092)</f>
        <v>93.1</v>
      </c>
      <c r="W1082" s="223"/>
      <c r="X1082" s="223"/>
      <c r="Y1082" s="223"/>
      <c r="AG1082" t="s">
        <v>288</v>
      </c>
    </row>
    <row r="1083" spans="1:60" outlineLevel="1" x14ac:dyDescent="0.2">
      <c r="A1083" s="231">
        <v>238</v>
      </c>
      <c r="B1083" s="232" t="s">
        <v>2093</v>
      </c>
      <c r="C1083" s="250" t="s">
        <v>2094</v>
      </c>
      <c r="D1083" s="233" t="s">
        <v>310</v>
      </c>
      <c r="E1083" s="234">
        <v>626.21199999999999</v>
      </c>
      <c r="F1083" s="235"/>
      <c r="G1083" s="236">
        <f>ROUND(E1083*F1083,2)</f>
        <v>0</v>
      </c>
      <c r="H1083" s="235"/>
      <c r="I1083" s="236">
        <f>ROUND(E1083*H1083,2)</f>
        <v>0</v>
      </c>
      <c r="J1083" s="235"/>
      <c r="K1083" s="236">
        <f>ROUND(E1083*J1083,2)</f>
        <v>0</v>
      </c>
      <c r="L1083" s="236">
        <v>21</v>
      </c>
      <c r="M1083" s="236">
        <f>G1083*(1+L1083/100)</f>
        <v>0</v>
      </c>
      <c r="N1083" s="234">
        <v>1.2999999999999999E-4</v>
      </c>
      <c r="O1083" s="234">
        <f>ROUND(E1083*N1083,2)</f>
        <v>0.08</v>
      </c>
      <c r="P1083" s="234">
        <v>0</v>
      </c>
      <c r="Q1083" s="234">
        <f>ROUND(E1083*P1083,2)</f>
        <v>0</v>
      </c>
      <c r="R1083" s="236" t="s">
        <v>2095</v>
      </c>
      <c r="S1083" s="236" t="s">
        <v>293</v>
      </c>
      <c r="T1083" s="237" t="s">
        <v>294</v>
      </c>
      <c r="U1083" s="220">
        <v>3.2480000000000002E-2</v>
      </c>
      <c r="V1083" s="220">
        <f>ROUND(E1083*U1083,2)</f>
        <v>20.34</v>
      </c>
      <c r="W1083" s="220"/>
      <c r="X1083" s="220" t="s">
        <v>295</v>
      </c>
      <c r="Y1083" s="220" t="s">
        <v>296</v>
      </c>
      <c r="Z1083" s="210"/>
      <c r="AA1083" s="210"/>
      <c r="AB1083" s="210"/>
      <c r="AC1083" s="210"/>
      <c r="AD1083" s="210"/>
      <c r="AE1083" s="210"/>
      <c r="AF1083" s="210"/>
      <c r="AG1083" s="210" t="s">
        <v>1407</v>
      </c>
      <c r="AH1083" s="210"/>
      <c r="AI1083" s="210"/>
      <c r="AJ1083" s="210"/>
      <c r="AK1083" s="210"/>
      <c r="AL1083" s="210"/>
      <c r="AM1083" s="210"/>
      <c r="AN1083" s="210"/>
      <c r="AO1083" s="210"/>
      <c r="AP1083" s="210"/>
      <c r="AQ1083" s="210"/>
      <c r="AR1083" s="210"/>
      <c r="AS1083" s="210"/>
      <c r="AT1083" s="210"/>
      <c r="AU1083" s="210"/>
      <c r="AV1083" s="210"/>
      <c r="AW1083" s="210"/>
      <c r="AX1083" s="210"/>
      <c r="AY1083" s="210"/>
      <c r="AZ1083" s="210"/>
      <c r="BA1083" s="210"/>
      <c r="BB1083" s="210"/>
      <c r="BC1083" s="210"/>
      <c r="BD1083" s="210"/>
      <c r="BE1083" s="210"/>
      <c r="BF1083" s="210"/>
      <c r="BG1083" s="210"/>
      <c r="BH1083" s="210"/>
    </row>
    <row r="1084" spans="1:60" outlineLevel="2" x14ac:dyDescent="0.2">
      <c r="A1084" s="217"/>
      <c r="B1084" s="218"/>
      <c r="C1084" s="253" t="s">
        <v>3989</v>
      </c>
      <c r="D1084" s="221"/>
      <c r="E1084" s="222"/>
      <c r="F1084" s="220"/>
      <c r="G1084" s="220"/>
      <c r="H1084" s="220"/>
      <c r="I1084" s="220"/>
      <c r="J1084" s="220"/>
      <c r="K1084" s="220"/>
      <c r="L1084" s="220"/>
      <c r="M1084" s="220"/>
      <c r="N1084" s="219"/>
      <c r="O1084" s="219"/>
      <c r="P1084" s="219"/>
      <c r="Q1084" s="219"/>
      <c r="R1084" s="220"/>
      <c r="S1084" s="220"/>
      <c r="T1084" s="220"/>
      <c r="U1084" s="220"/>
      <c r="V1084" s="220"/>
      <c r="W1084" s="220"/>
      <c r="X1084" s="220"/>
      <c r="Y1084" s="220"/>
      <c r="Z1084" s="210"/>
      <c r="AA1084" s="210"/>
      <c r="AB1084" s="210"/>
      <c r="AC1084" s="210"/>
      <c r="AD1084" s="210"/>
      <c r="AE1084" s="210"/>
      <c r="AF1084" s="210"/>
      <c r="AG1084" s="210" t="s">
        <v>314</v>
      </c>
      <c r="AH1084" s="210">
        <v>0</v>
      </c>
      <c r="AI1084" s="210"/>
      <c r="AJ1084" s="210"/>
      <c r="AK1084" s="210"/>
      <c r="AL1084" s="210"/>
      <c r="AM1084" s="210"/>
      <c r="AN1084" s="210"/>
      <c r="AO1084" s="210"/>
      <c r="AP1084" s="210"/>
      <c r="AQ1084" s="210"/>
      <c r="AR1084" s="210"/>
      <c r="AS1084" s="210"/>
      <c r="AT1084" s="210"/>
      <c r="AU1084" s="210"/>
      <c r="AV1084" s="210"/>
      <c r="AW1084" s="210"/>
      <c r="AX1084" s="210"/>
      <c r="AY1084" s="210"/>
      <c r="AZ1084" s="210"/>
      <c r="BA1084" s="210"/>
      <c r="BB1084" s="210"/>
      <c r="BC1084" s="210"/>
      <c r="BD1084" s="210"/>
      <c r="BE1084" s="210"/>
      <c r="BF1084" s="210"/>
      <c r="BG1084" s="210"/>
      <c r="BH1084" s="210"/>
    </row>
    <row r="1085" spans="1:60" outlineLevel="3" x14ac:dyDescent="0.2">
      <c r="A1085" s="217"/>
      <c r="B1085" s="218"/>
      <c r="C1085" s="253" t="s">
        <v>3990</v>
      </c>
      <c r="D1085" s="221"/>
      <c r="E1085" s="222"/>
      <c r="F1085" s="220"/>
      <c r="G1085" s="220"/>
      <c r="H1085" s="220"/>
      <c r="I1085" s="220"/>
      <c r="J1085" s="220"/>
      <c r="K1085" s="220"/>
      <c r="L1085" s="220"/>
      <c r="M1085" s="220"/>
      <c r="N1085" s="219"/>
      <c r="O1085" s="219"/>
      <c r="P1085" s="219"/>
      <c r="Q1085" s="219"/>
      <c r="R1085" s="220"/>
      <c r="S1085" s="220"/>
      <c r="T1085" s="220"/>
      <c r="U1085" s="220"/>
      <c r="V1085" s="220"/>
      <c r="W1085" s="220"/>
      <c r="X1085" s="220"/>
      <c r="Y1085" s="220"/>
      <c r="Z1085" s="210"/>
      <c r="AA1085" s="210"/>
      <c r="AB1085" s="210"/>
      <c r="AC1085" s="210"/>
      <c r="AD1085" s="210"/>
      <c r="AE1085" s="210"/>
      <c r="AF1085" s="210"/>
      <c r="AG1085" s="210" t="s">
        <v>314</v>
      </c>
      <c r="AH1085" s="210">
        <v>0</v>
      </c>
      <c r="AI1085" s="210"/>
      <c r="AJ1085" s="210"/>
      <c r="AK1085" s="210"/>
      <c r="AL1085" s="210"/>
      <c r="AM1085" s="210"/>
      <c r="AN1085" s="210"/>
      <c r="AO1085" s="210"/>
      <c r="AP1085" s="210"/>
      <c r="AQ1085" s="210"/>
      <c r="AR1085" s="210"/>
      <c r="AS1085" s="210"/>
      <c r="AT1085" s="210"/>
      <c r="AU1085" s="210"/>
      <c r="AV1085" s="210"/>
      <c r="AW1085" s="210"/>
      <c r="AX1085" s="210"/>
      <c r="AY1085" s="210"/>
      <c r="AZ1085" s="210"/>
      <c r="BA1085" s="210"/>
      <c r="BB1085" s="210"/>
      <c r="BC1085" s="210"/>
      <c r="BD1085" s="210"/>
      <c r="BE1085" s="210"/>
      <c r="BF1085" s="210"/>
      <c r="BG1085" s="210"/>
      <c r="BH1085" s="210"/>
    </row>
    <row r="1086" spans="1:60" outlineLevel="3" x14ac:dyDescent="0.2">
      <c r="A1086" s="217"/>
      <c r="B1086" s="218"/>
      <c r="C1086" s="253" t="s">
        <v>3991</v>
      </c>
      <c r="D1086" s="221"/>
      <c r="E1086" s="222">
        <v>626.21</v>
      </c>
      <c r="F1086" s="220"/>
      <c r="G1086" s="220"/>
      <c r="H1086" s="220"/>
      <c r="I1086" s="220"/>
      <c r="J1086" s="220"/>
      <c r="K1086" s="220"/>
      <c r="L1086" s="220"/>
      <c r="M1086" s="220"/>
      <c r="N1086" s="219"/>
      <c r="O1086" s="219"/>
      <c r="P1086" s="219"/>
      <c r="Q1086" s="219"/>
      <c r="R1086" s="220"/>
      <c r="S1086" s="220"/>
      <c r="T1086" s="220"/>
      <c r="U1086" s="220"/>
      <c r="V1086" s="220"/>
      <c r="W1086" s="220"/>
      <c r="X1086" s="220"/>
      <c r="Y1086" s="220"/>
      <c r="Z1086" s="210"/>
      <c r="AA1086" s="210"/>
      <c r="AB1086" s="210"/>
      <c r="AC1086" s="210"/>
      <c r="AD1086" s="210"/>
      <c r="AE1086" s="210"/>
      <c r="AF1086" s="210"/>
      <c r="AG1086" s="210" t="s">
        <v>314</v>
      </c>
      <c r="AH1086" s="210">
        <v>0</v>
      </c>
      <c r="AI1086" s="210"/>
      <c r="AJ1086" s="210"/>
      <c r="AK1086" s="210"/>
      <c r="AL1086" s="210"/>
      <c r="AM1086" s="210"/>
      <c r="AN1086" s="210"/>
      <c r="AO1086" s="210"/>
      <c r="AP1086" s="210"/>
      <c r="AQ1086" s="210"/>
      <c r="AR1086" s="210"/>
      <c r="AS1086" s="210"/>
      <c r="AT1086" s="210"/>
      <c r="AU1086" s="210"/>
      <c r="AV1086" s="210"/>
      <c r="AW1086" s="210"/>
      <c r="AX1086" s="210"/>
      <c r="AY1086" s="210"/>
      <c r="AZ1086" s="210"/>
      <c r="BA1086" s="210"/>
      <c r="BB1086" s="210"/>
      <c r="BC1086" s="210"/>
      <c r="BD1086" s="210"/>
      <c r="BE1086" s="210"/>
      <c r="BF1086" s="210"/>
      <c r="BG1086" s="210"/>
      <c r="BH1086" s="210"/>
    </row>
    <row r="1087" spans="1:60" ht="22.5" outlineLevel="1" x14ac:dyDescent="0.2">
      <c r="A1087" s="231">
        <v>239</v>
      </c>
      <c r="B1087" s="232" t="s">
        <v>2102</v>
      </c>
      <c r="C1087" s="250" t="s">
        <v>2103</v>
      </c>
      <c r="D1087" s="233" t="s">
        <v>310</v>
      </c>
      <c r="E1087" s="234">
        <v>626.21199999999999</v>
      </c>
      <c r="F1087" s="235"/>
      <c r="G1087" s="236">
        <f>ROUND(E1087*F1087,2)</f>
        <v>0</v>
      </c>
      <c r="H1087" s="235"/>
      <c r="I1087" s="236">
        <f>ROUND(E1087*H1087,2)</f>
        <v>0</v>
      </c>
      <c r="J1087" s="235"/>
      <c r="K1087" s="236">
        <f>ROUND(E1087*J1087,2)</f>
        <v>0</v>
      </c>
      <c r="L1087" s="236">
        <v>21</v>
      </c>
      <c r="M1087" s="236">
        <f>G1087*(1+L1087/100)</f>
        <v>0</v>
      </c>
      <c r="N1087" s="234">
        <v>1.6000000000000001E-4</v>
      </c>
      <c r="O1087" s="234">
        <f>ROUND(E1087*N1087,2)</f>
        <v>0.1</v>
      </c>
      <c r="P1087" s="234">
        <v>0</v>
      </c>
      <c r="Q1087" s="234">
        <f>ROUND(E1087*P1087,2)</f>
        <v>0</v>
      </c>
      <c r="R1087" s="236" t="s">
        <v>2095</v>
      </c>
      <c r="S1087" s="236" t="s">
        <v>293</v>
      </c>
      <c r="T1087" s="237" t="s">
        <v>294</v>
      </c>
      <c r="U1087" s="220">
        <v>0.10902000000000001</v>
      </c>
      <c r="V1087" s="220">
        <f>ROUND(E1087*U1087,2)</f>
        <v>68.27</v>
      </c>
      <c r="W1087" s="220"/>
      <c r="X1087" s="220" t="s">
        <v>295</v>
      </c>
      <c r="Y1087" s="220" t="s">
        <v>296</v>
      </c>
      <c r="Z1087" s="210"/>
      <c r="AA1087" s="210"/>
      <c r="AB1087" s="210"/>
      <c r="AC1087" s="210"/>
      <c r="AD1087" s="210"/>
      <c r="AE1087" s="210"/>
      <c r="AF1087" s="210"/>
      <c r="AG1087" s="210" t="s">
        <v>1407</v>
      </c>
      <c r="AH1087" s="210"/>
      <c r="AI1087" s="210"/>
      <c r="AJ1087" s="210"/>
      <c r="AK1087" s="210"/>
      <c r="AL1087" s="210"/>
      <c r="AM1087" s="210"/>
      <c r="AN1087" s="210"/>
      <c r="AO1087" s="210"/>
      <c r="AP1087" s="210"/>
      <c r="AQ1087" s="210"/>
      <c r="AR1087" s="210"/>
      <c r="AS1087" s="210"/>
      <c r="AT1087" s="210"/>
      <c r="AU1087" s="210"/>
      <c r="AV1087" s="210"/>
      <c r="AW1087" s="210"/>
      <c r="AX1087" s="210"/>
      <c r="AY1087" s="210"/>
      <c r="AZ1087" s="210"/>
      <c r="BA1087" s="210"/>
      <c r="BB1087" s="210"/>
      <c r="BC1087" s="210"/>
      <c r="BD1087" s="210"/>
      <c r="BE1087" s="210"/>
      <c r="BF1087" s="210"/>
      <c r="BG1087" s="210"/>
      <c r="BH1087" s="210"/>
    </row>
    <row r="1088" spans="1:60" outlineLevel="2" x14ac:dyDescent="0.2">
      <c r="A1088" s="217"/>
      <c r="B1088" s="218"/>
      <c r="C1088" s="253" t="s">
        <v>3992</v>
      </c>
      <c r="D1088" s="221"/>
      <c r="E1088" s="222"/>
      <c r="F1088" s="220"/>
      <c r="G1088" s="220"/>
      <c r="H1088" s="220"/>
      <c r="I1088" s="220"/>
      <c r="J1088" s="220"/>
      <c r="K1088" s="220"/>
      <c r="L1088" s="220"/>
      <c r="M1088" s="220"/>
      <c r="N1088" s="219"/>
      <c r="O1088" s="219"/>
      <c r="P1088" s="219"/>
      <c r="Q1088" s="219"/>
      <c r="R1088" s="220"/>
      <c r="S1088" s="220"/>
      <c r="T1088" s="220"/>
      <c r="U1088" s="220"/>
      <c r="V1088" s="220"/>
      <c r="W1088" s="220"/>
      <c r="X1088" s="220"/>
      <c r="Y1088" s="220"/>
      <c r="Z1088" s="210"/>
      <c r="AA1088" s="210"/>
      <c r="AB1088" s="210"/>
      <c r="AC1088" s="210"/>
      <c r="AD1088" s="210"/>
      <c r="AE1088" s="210"/>
      <c r="AF1088" s="210"/>
      <c r="AG1088" s="210" t="s">
        <v>314</v>
      </c>
      <c r="AH1088" s="210">
        <v>0</v>
      </c>
      <c r="AI1088" s="210"/>
      <c r="AJ1088" s="210"/>
      <c r="AK1088" s="210"/>
      <c r="AL1088" s="210"/>
      <c r="AM1088" s="210"/>
      <c r="AN1088" s="210"/>
      <c r="AO1088" s="210"/>
      <c r="AP1088" s="210"/>
      <c r="AQ1088" s="210"/>
      <c r="AR1088" s="210"/>
      <c r="AS1088" s="210"/>
      <c r="AT1088" s="210"/>
      <c r="AU1088" s="210"/>
      <c r="AV1088" s="210"/>
      <c r="AW1088" s="210"/>
      <c r="AX1088" s="210"/>
      <c r="AY1088" s="210"/>
      <c r="AZ1088" s="210"/>
      <c r="BA1088" s="210"/>
      <c r="BB1088" s="210"/>
      <c r="BC1088" s="210"/>
      <c r="BD1088" s="210"/>
      <c r="BE1088" s="210"/>
      <c r="BF1088" s="210"/>
      <c r="BG1088" s="210"/>
      <c r="BH1088" s="210"/>
    </row>
    <row r="1089" spans="1:60" outlineLevel="3" x14ac:dyDescent="0.2">
      <c r="A1089" s="217"/>
      <c r="B1089" s="218"/>
      <c r="C1089" s="253" t="s">
        <v>3991</v>
      </c>
      <c r="D1089" s="221"/>
      <c r="E1089" s="222">
        <v>626.21</v>
      </c>
      <c r="F1089" s="220"/>
      <c r="G1089" s="220"/>
      <c r="H1089" s="220"/>
      <c r="I1089" s="220"/>
      <c r="J1089" s="220"/>
      <c r="K1089" s="220"/>
      <c r="L1089" s="220"/>
      <c r="M1089" s="220"/>
      <c r="N1089" s="219"/>
      <c r="O1089" s="219"/>
      <c r="P1089" s="219"/>
      <c r="Q1089" s="219"/>
      <c r="R1089" s="220"/>
      <c r="S1089" s="220"/>
      <c r="T1089" s="220"/>
      <c r="U1089" s="220"/>
      <c r="V1089" s="220"/>
      <c r="W1089" s="220"/>
      <c r="X1089" s="220"/>
      <c r="Y1089" s="220"/>
      <c r="Z1089" s="210"/>
      <c r="AA1089" s="210"/>
      <c r="AB1089" s="210"/>
      <c r="AC1089" s="210"/>
      <c r="AD1089" s="210"/>
      <c r="AE1089" s="210"/>
      <c r="AF1089" s="210"/>
      <c r="AG1089" s="210" t="s">
        <v>314</v>
      </c>
      <c r="AH1089" s="210">
        <v>0</v>
      </c>
      <c r="AI1089" s="210"/>
      <c r="AJ1089" s="210"/>
      <c r="AK1089" s="210"/>
      <c r="AL1089" s="210"/>
      <c r="AM1089" s="210"/>
      <c r="AN1089" s="210"/>
      <c r="AO1089" s="210"/>
      <c r="AP1089" s="210"/>
      <c r="AQ1089" s="210"/>
      <c r="AR1089" s="210"/>
      <c r="AS1089" s="210"/>
      <c r="AT1089" s="210"/>
      <c r="AU1089" s="210"/>
      <c r="AV1089" s="210"/>
      <c r="AW1089" s="210"/>
      <c r="AX1089" s="210"/>
      <c r="AY1089" s="210"/>
      <c r="AZ1089" s="210"/>
      <c r="BA1089" s="210"/>
      <c r="BB1089" s="210"/>
      <c r="BC1089" s="210"/>
      <c r="BD1089" s="210"/>
      <c r="BE1089" s="210"/>
      <c r="BF1089" s="210"/>
      <c r="BG1089" s="210"/>
      <c r="BH1089" s="210"/>
    </row>
    <row r="1090" spans="1:60" outlineLevel="1" x14ac:dyDescent="0.2">
      <c r="A1090" s="231">
        <v>240</v>
      </c>
      <c r="B1090" s="232" t="s">
        <v>3993</v>
      </c>
      <c r="C1090" s="250" t="s">
        <v>3994</v>
      </c>
      <c r="D1090" s="233" t="s">
        <v>335</v>
      </c>
      <c r="E1090" s="234">
        <v>123.88</v>
      </c>
      <c r="F1090" s="235"/>
      <c r="G1090" s="236">
        <f>ROUND(E1090*F1090,2)</f>
        <v>0</v>
      </c>
      <c r="H1090" s="235"/>
      <c r="I1090" s="236">
        <f>ROUND(E1090*H1090,2)</f>
        <v>0</v>
      </c>
      <c r="J1090" s="235"/>
      <c r="K1090" s="236">
        <f>ROUND(E1090*J1090,2)</f>
        <v>0</v>
      </c>
      <c r="L1090" s="236">
        <v>21</v>
      </c>
      <c r="M1090" s="236">
        <f>G1090*(1+L1090/100)</f>
        <v>0</v>
      </c>
      <c r="N1090" s="234">
        <v>0</v>
      </c>
      <c r="O1090" s="234">
        <f>ROUND(E1090*N1090,2)</f>
        <v>0</v>
      </c>
      <c r="P1090" s="234">
        <v>0</v>
      </c>
      <c r="Q1090" s="234">
        <f>ROUND(E1090*P1090,2)</f>
        <v>0</v>
      </c>
      <c r="R1090" s="236" t="s">
        <v>2095</v>
      </c>
      <c r="S1090" s="236" t="s">
        <v>293</v>
      </c>
      <c r="T1090" s="237" t="s">
        <v>294</v>
      </c>
      <c r="U1090" s="220">
        <v>3.6249999999999998E-2</v>
      </c>
      <c r="V1090" s="220">
        <f>ROUND(E1090*U1090,2)</f>
        <v>4.49</v>
      </c>
      <c r="W1090" s="220"/>
      <c r="X1090" s="220" t="s">
        <v>295</v>
      </c>
      <c r="Y1090" s="220" t="s">
        <v>296</v>
      </c>
      <c r="Z1090" s="210"/>
      <c r="AA1090" s="210"/>
      <c r="AB1090" s="210"/>
      <c r="AC1090" s="210"/>
      <c r="AD1090" s="210"/>
      <c r="AE1090" s="210"/>
      <c r="AF1090" s="210"/>
      <c r="AG1090" s="210" t="s">
        <v>1407</v>
      </c>
      <c r="AH1090" s="210"/>
      <c r="AI1090" s="210"/>
      <c r="AJ1090" s="210"/>
      <c r="AK1090" s="210"/>
      <c r="AL1090" s="210"/>
      <c r="AM1090" s="210"/>
      <c r="AN1090" s="210"/>
      <c r="AO1090" s="210"/>
      <c r="AP1090" s="210"/>
      <c r="AQ1090" s="210"/>
      <c r="AR1090" s="210"/>
      <c r="AS1090" s="210"/>
      <c r="AT1090" s="210"/>
      <c r="AU1090" s="210"/>
      <c r="AV1090" s="210"/>
      <c r="AW1090" s="210"/>
      <c r="AX1090" s="210"/>
      <c r="AY1090" s="210"/>
      <c r="AZ1090" s="210"/>
      <c r="BA1090" s="210"/>
      <c r="BB1090" s="210"/>
      <c r="BC1090" s="210"/>
      <c r="BD1090" s="210"/>
      <c r="BE1090" s="210"/>
      <c r="BF1090" s="210"/>
      <c r="BG1090" s="210"/>
      <c r="BH1090" s="210"/>
    </row>
    <row r="1091" spans="1:60" outlineLevel="2" x14ac:dyDescent="0.2">
      <c r="A1091" s="217"/>
      <c r="B1091" s="218"/>
      <c r="C1091" s="253" t="s">
        <v>3995</v>
      </c>
      <c r="D1091" s="221"/>
      <c r="E1091" s="222"/>
      <c r="F1091" s="220"/>
      <c r="G1091" s="220"/>
      <c r="H1091" s="220"/>
      <c r="I1091" s="220"/>
      <c r="J1091" s="220"/>
      <c r="K1091" s="220"/>
      <c r="L1091" s="220"/>
      <c r="M1091" s="220"/>
      <c r="N1091" s="219"/>
      <c r="O1091" s="219"/>
      <c r="P1091" s="219"/>
      <c r="Q1091" s="219"/>
      <c r="R1091" s="220"/>
      <c r="S1091" s="220"/>
      <c r="T1091" s="220"/>
      <c r="U1091" s="220"/>
      <c r="V1091" s="220"/>
      <c r="W1091" s="220"/>
      <c r="X1091" s="220"/>
      <c r="Y1091" s="220"/>
      <c r="Z1091" s="210"/>
      <c r="AA1091" s="210"/>
      <c r="AB1091" s="210"/>
      <c r="AC1091" s="210"/>
      <c r="AD1091" s="210"/>
      <c r="AE1091" s="210"/>
      <c r="AF1091" s="210"/>
      <c r="AG1091" s="210" t="s">
        <v>314</v>
      </c>
      <c r="AH1091" s="210">
        <v>0</v>
      </c>
      <c r="AI1091" s="210"/>
      <c r="AJ1091" s="210"/>
      <c r="AK1091" s="210"/>
      <c r="AL1091" s="210"/>
      <c r="AM1091" s="210"/>
      <c r="AN1091" s="210"/>
      <c r="AO1091" s="210"/>
      <c r="AP1091" s="210"/>
      <c r="AQ1091" s="210"/>
      <c r="AR1091" s="210"/>
      <c r="AS1091" s="210"/>
      <c r="AT1091" s="210"/>
      <c r="AU1091" s="210"/>
      <c r="AV1091" s="210"/>
      <c r="AW1091" s="210"/>
      <c r="AX1091" s="210"/>
      <c r="AY1091" s="210"/>
      <c r="AZ1091" s="210"/>
      <c r="BA1091" s="210"/>
      <c r="BB1091" s="210"/>
      <c r="BC1091" s="210"/>
      <c r="BD1091" s="210"/>
      <c r="BE1091" s="210"/>
      <c r="BF1091" s="210"/>
      <c r="BG1091" s="210"/>
      <c r="BH1091" s="210"/>
    </row>
    <row r="1092" spans="1:60" outlineLevel="3" x14ac:dyDescent="0.2">
      <c r="A1092" s="217"/>
      <c r="B1092" s="218"/>
      <c r="C1092" s="253" t="s">
        <v>3996</v>
      </c>
      <c r="D1092" s="221"/>
      <c r="E1092" s="222">
        <v>123.88</v>
      </c>
      <c r="F1092" s="220"/>
      <c r="G1092" s="220"/>
      <c r="H1092" s="220"/>
      <c r="I1092" s="220"/>
      <c r="J1092" s="220"/>
      <c r="K1092" s="220"/>
      <c r="L1092" s="220"/>
      <c r="M1092" s="220"/>
      <c r="N1092" s="219"/>
      <c r="O1092" s="219"/>
      <c r="P1092" s="219"/>
      <c r="Q1092" s="219"/>
      <c r="R1092" s="220"/>
      <c r="S1092" s="220"/>
      <c r="T1092" s="220"/>
      <c r="U1092" s="220"/>
      <c r="V1092" s="220"/>
      <c r="W1092" s="220"/>
      <c r="X1092" s="220"/>
      <c r="Y1092" s="220"/>
      <c r="Z1092" s="210"/>
      <c r="AA1092" s="210"/>
      <c r="AB1092" s="210"/>
      <c r="AC1092" s="210"/>
      <c r="AD1092" s="210"/>
      <c r="AE1092" s="210"/>
      <c r="AF1092" s="210"/>
      <c r="AG1092" s="210" t="s">
        <v>314</v>
      </c>
      <c r="AH1092" s="210">
        <v>0</v>
      </c>
      <c r="AI1092" s="210"/>
      <c r="AJ1092" s="210"/>
      <c r="AK1092" s="210"/>
      <c r="AL1092" s="210"/>
      <c r="AM1092" s="210"/>
      <c r="AN1092" s="210"/>
      <c r="AO1092" s="210"/>
      <c r="AP1092" s="210"/>
      <c r="AQ1092" s="210"/>
      <c r="AR1092" s="210"/>
      <c r="AS1092" s="210"/>
      <c r="AT1092" s="210"/>
      <c r="AU1092" s="210"/>
      <c r="AV1092" s="210"/>
      <c r="AW1092" s="210"/>
      <c r="AX1092" s="210"/>
      <c r="AY1092" s="210"/>
      <c r="AZ1092" s="210"/>
      <c r="BA1092" s="210"/>
      <c r="BB1092" s="210"/>
      <c r="BC1092" s="210"/>
      <c r="BD1092" s="210"/>
      <c r="BE1092" s="210"/>
      <c r="BF1092" s="210"/>
      <c r="BG1092" s="210"/>
      <c r="BH1092" s="210"/>
    </row>
    <row r="1093" spans="1:60" x14ac:dyDescent="0.2">
      <c r="A1093" s="224" t="s">
        <v>287</v>
      </c>
      <c r="B1093" s="225" t="s">
        <v>244</v>
      </c>
      <c r="C1093" s="249" t="s">
        <v>245</v>
      </c>
      <c r="D1093" s="226"/>
      <c r="E1093" s="227"/>
      <c r="F1093" s="228"/>
      <c r="G1093" s="228">
        <f>SUMIF(AG1094:AG1094,"&lt;&gt;NOR",G1094:G1094)</f>
        <v>0</v>
      </c>
      <c r="H1093" s="228"/>
      <c r="I1093" s="228">
        <f>SUM(I1094:I1094)</f>
        <v>0</v>
      </c>
      <c r="J1093" s="228"/>
      <c r="K1093" s="228">
        <f>SUM(K1094:K1094)</f>
        <v>0</v>
      </c>
      <c r="L1093" s="228"/>
      <c r="M1093" s="228">
        <f>SUM(M1094:M1094)</f>
        <v>0</v>
      </c>
      <c r="N1093" s="227"/>
      <c r="O1093" s="227">
        <f>SUM(O1094:O1094)</f>
        <v>0</v>
      </c>
      <c r="P1093" s="227"/>
      <c r="Q1093" s="227">
        <f>SUM(Q1094:Q1094)</f>
        <v>0</v>
      </c>
      <c r="R1093" s="228"/>
      <c r="S1093" s="228"/>
      <c r="T1093" s="229"/>
      <c r="U1093" s="223"/>
      <c r="V1093" s="223">
        <f>SUM(V1094:V1094)</f>
        <v>0</v>
      </c>
      <c r="W1093" s="223"/>
      <c r="X1093" s="223"/>
      <c r="Y1093" s="223"/>
      <c r="AG1093" t="s">
        <v>288</v>
      </c>
    </row>
    <row r="1094" spans="1:60" outlineLevel="1" x14ac:dyDescent="0.2">
      <c r="A1094" s="241">
        <v>241</v>
      </c>
      <c r="B1094" s="242" t="s">
        <v>2109</v>
      </c>
      <c r="C1094" s="254" t="s">
        <v>2110</v>
      </c>
      <c r="D1094" s="243" t="s">
        <v>335</v>
      </c>
      <c r="E1094" s="244">
        <v>10</v>
      </c>
      <c r="F1094" s="245"/>
      <c r="G1094" s="246">
        <f>ROUND(E1094*F1094,2)</f>
        <v>0</v>
      </c>
      <c r="H1094" s="245"/>
      <c r="I1094" s="246">
        <f>ROUND(E1094*H1094,2)</f>
        <v>0</v>
      </c>
      <c r="J1094" s="245"/>
      <c r="K1094" s="246">
        <f>ROUND(E1094*J1094,2)</f>
        <v>0</v>
      </c>
      <c r="L1094" s="246">
        <v>21</v>
      </c>
      <c r="M1094" s="246">
        <f>G1094*(1+L1094/100)</f>
        <v>0</v>
      </c>
      <c r="N1094" s="244">
        <v>0</v>
      </c>
      <c r="O1094" s="244">
        <f>ROUND(E1094*N1094,2)</f>
        <v>0</v>
      </c>
      <c r="P1094" s="244">
        <v>0</v>
      </c>
      <c r="Q1094" s="244">
        <f>ROUND(E1094*P1094,2)</f>
        <v>0</v>
      </c>
      <c r="R1094" s="246"/>
      <c r="S1094" s="246" t="s">
        <v>861</v>
      </c>
      <c r="T1094" s="247" t="s">
        <v>294</v>
      </c>
      <c r="U1094" s="220">
        <v>0</v>
      </c>
      <c r="V1094" s="220">
        <f>ROUND(E1094*U1094,2)</f>
        <v>0</v>
      </c>
      <c r="W1094" s="220"/>
      <c r="X1094" s="220" t="s">
        <v>295</v>
      </c>
      <c r="Y1094" s="220" t="s">
        <v>296</v>
      </c>
      <c r="Z1094" s="210"/>
      <c r="AA1094" s="210"/>
      <c r="AB1094" s="210"/>
      <c r="AC1094" s="210"/>
      <c r="AD1094" s="210"/>
      <c r="AE1094" s="210"/>
      <c r="AF1094" s="210"/>
      <c r="AG1094" s="210" t="s">
        <v>2106</v>
      </c>
      <c r="AH1094" s="210"/>
      <c r="AI1094" s="210"/>
      <c r="AJ1094" s="210"/>
      <c r="AK1094" s="210"/>
      <c r="AL1094" s="210"/>
      <c r="AM1094" s="210"/>
      <c r="AN1094" s="210"/>
      <c r="AO1094" s="210"/>
      <c r="AP1094" s="210"/>
      <c r="AQ1094" s="210"/>
      <c r="AR1094" s="210"/>
      <c r="AS1094" s="210"/>
      <c r="AT1094" s="210"/>
      <c r="AU1094" s="210"/>
      <c r="AV1094" s="210"/>
      <c r="AW1094" s="210"/>
      <c r="AX1094" s="210"/>
      <c r="AY1094" s="210"/>
      <c r="AZ1094" s="210"/>
      <c r="BA1094" s="210"/>
      <c r="BB1094" s="210"/>
      <c r="BC1094" s="210"/>
      <c r="BD1094" s="210"/>
      <c r="BE1094" s="210"/>
      <c r="BF1094" s="210"/>
      <c r="BG1094" s="210"/>
      <c r="BH1094" s="210"/>
    </row>
    <row r="1095" spans="1:60" x14ac:dyDescent="0.2">
      <c r="A1095" s="224" t="s">
        <v>287</v>
      </c>
      <c r="B1095" s="225" t="s">
        <v>256</v>
      </c>
      <c r="C1095" s="249" t="s">
        <v>191</v>
      </c>
      <c r="D1095" s="226"/>
      <c r="E1095" s="227"/>
      <c r="F1095" s="228"/>
      <c r="G1095" s="228">
        <f>SUMIF(AG1096:AG1107,"&lt;&gt;NOR",G1096:G1107)</f>
        <v>0</v>
      </c>
      <c r="H1095" s="228"/>
      <c r="I1095" s="228">
        <f>SUM(I1096:I1107)</f>
        <v>0</v>
      </c>
      <c r="J1095" s="228"/>
      <c r="K1095" s="228">
        <f>SUM(K1096:K1107)</f>
        <v>0</v>
      </c>
      <c r="L1095" s="228"/>
      <c r="M1095" s="228">
        <f>SUM(M1096:M1107)</f>
        <v>0</v>
      </c>
      <c r="N1095" s="227"/>
      <c r="O1095" s="227">
        <f>SUM(O1096:O1107)</f>
        <v>0</v>
      </c>
      <c r="P1095" s="227"/>
      <c r="Q1095" s="227">
        <f>SUM(Q1096:Q1107)</f>
        <v>0</v>
      </c>
      <c r="R1095" s="228"/>
      <c r="S1095" s="228"/>
      <c r="T1095" s="229"/>
      <c r="U1095" s="223"/>
      <c r="V1095" s="223">
        <f>SUM(V1096:V1107)</f>
        <v>813.56</v>
      </c>
      <c r="W1095" s="223"/>
      <c r="X1095" s="223"/>
      <c r="Y1095" s="223"/>
      <c r="AG1095" t="s">
        <v>288</v>
      </c>
    </row>
    <row r="1096" spans="1:60" ht="22.5" outlineLevel="1" x14ac:dyDescent="0.2">
      <c r="A1096" s="231">
        <v>242</v>
      </c>
      <c r="B1096" s="232" t="s">
        <v>2117</v>
      </c>
      <c r="C1096" s="250" t="s">
        <v>2118</v>
      </c>
      <c r="D1096" s="233" t="s">
        <v>439</v>
      </c>
      <c r="E1096" s="234">
        <v>297.08314999999999</v>
      </c>
      <c r="F1096" s="235"/>
      <c r="G1096" s="236">
        <f>ROUND(E1096*F1096,2)</f>
        <v>0</v>
      </c>
      <c r="H1096" s="235"/>
      <c r="I1096" s="236">
        <f>ROUND(E1096*H1096,2)</f>
        <v>0</v>
      </c>
      <c r="J1096" s="235"/>
      <c r="K1096" s="236">
        <f>ROUND(E1096*J1096,2)</f>
        <v>0</v>
      </c>
      <c r="L1096" s="236">
        <v>21</v>
      </c>
      <c r="M1096" s="236">
        <f>G1096*(1+L1096/100)</f>
        <v>0</v>
      </c>
      <c r="N1096" s="234">
        <v>0</v>
      </c>
      <c r="O1096" s="234">
        <f>ROUND(E1096*N1096,2)</f>
        <v>0</v>
      </c>
      <c r="P1096" s="234">
        <v>0</v>
      </c>
      <c r="Q1096" s="234">
        <f>ROUND(E1096*P1096,2)</f>
        <v>0</v>
      </c>
      <c r="R1096" s="236"/>
      <c r="S1096" s="236" t="s">
        <v>861</v>
      </c>
      <c r="T1096" s="237" t="s">
        <v>294</v>
      </c>
      <c r="U1096" s="220">
        <v>0</v>
      </c>
      <c r="V1096" s="220">
        <f>ROUND(E1096*U1096,2)</f>
        <v>0</v>
      </c>
      <c r="W1096" s="220"/>
      <c r="X1096" s="220" t="s">
        <v>295</v>
      </c>
      <c r="Y1096" s="220" t="s">
        <v>296</v>
      </c>
      <c r="Z1096" s="210"/>
      <c r="AA1096" s="210"/>
      <c r="AB1096" s="210"/>
      <c r="AC1096" s="210"/>
      <c r="AD1096" s="210"/>
      <c r="AE1096" s="210"/>
      <c r="AF1096" s="210"/>
      <c r="AG1096" s="210" t="s">
        <v>2106</v>
      </c>
      <c r="AH1096" s="210"/>
      <c r="AI1096" s="210"/>
      <c r="AJ1096" s="210"/>
      <c r="AK1096" s="210"/>
      <c r="AL1096" s="210"/>
      <c r="AM1096" s="210"/>
      <c r="AN1096" s="210"/>
      <c r="AO1096" s="210"/>
      <c r="AP1096" s="210"/>
      <c r="AQ1096" s="210"/>
      <c r="AR1096" s="210"/>
      <c r="AS1096" s="210"/>
      <c r="AT1096" s="210"/>
      <c r="AU1096" s="210"/>
      <c r="AV1096" s="210"/>
      <c r="AW1096" s="210"/>
      <c r="AX1096" s="210"/>
      <c r="AY1096" s="210"/>
      <c r="AZ1096" s="210"/>
      <c r="BA1096" s="210"/>
      <c r="BB1096" s="210"/>
      <c r="BC1096" s="210"/>
      <c r="BD1096" s="210"/>
      <c r="BE1096" s="210"/>
      <c r="BF1096" s="210"/>
      <c r="BG1096" s="210"/>
      <c r="BH1096" s="210"/>
    </row>
    <row r="1097" spans="1:60" outlineLevel="2" x14ac:dyDescent="0.2">
      <c r="A1097" s="217"/>
      <c r="B1097" s="218"/>
      <c r="C1097" s="255" t="s">
        <v>2119</v>
      </c>
      <c r="D1097" s="248"/>
      <c r="E1097" s="248"/>
      <c r="F1097" s="248"/>
      <c r="G1097" s="248"/>
      <c r="H1097" s="220"/>
      <c r="I1097" s="220"/>
      <c r="J1097" s="220"/>
      <c r="K1097" s="220"/>
      <c r="L1097" s="220"/>
      <c r="M1097" s="220"/>
      <c r="N1097" s="219"/>
      <c r="O1097" s="219"/>
      <c r="P1097" s="219"/>
      <c r="Q1097" s="219"/>
      <c r="R1097" s="220"/>
      <c r="S1097" s="220"/>
      <c r="T1097" s="220"/>
      <c r="U1097" s="220"/>
      <c r="V1097" s="220"/>
      <c r="W1097" s="220"/>
      <c r="X1097" s="220"/>
      <c r="Y1097" s="220"/>
      <c r="Z1097" s="210"/>
      <c r="AA1097" s="210"/>
      <c r="AB1097" s="210"/>
      <c r="AC1097" s="210"/>
      <c r="AD1097" s="210"/>
      <c r="AE1097" s="210"/>
      <c r="AF1097" s="210"/>
      <c r="AG1097" s="210" t="s">
        <v>300</v>
      </c>
      <c r="AH1097" s="210"/>
      <c r="AI1097" s="210"/>
      <c r="AJ1097" s="210"/>
      <c r="AK1097" s="210"/>
      <c r="AL1097" s="210"/>
      <c r="AM1097" s="210"/>
      <c r="AN1097" s="210"/>
      <c r="AO1097" s="210"/>
      <c r="AP1097" s="210"/>
      <c r="AQ1097" s="210"/>
      <c r="AR1097" s="210"/>
      <c r="AS1097" s="210"/>
      <c r="AT1097" s="210"/>
      <c r="AU1097" s="210"/>
      <c r="AV1097" s="210"/>
      <c r="AW1097" s="210"/>
      <c r="AX1097" s="210"/>
      <c r="AY1097" s="210"/>
      <c r="AZ1097" s="210"/>
      <c r="BA1097" s="210"/>
      <c r="BB1097" s="210"/>
      <c r="BC1097" s="210"/>
      <c r="BD1097" s="210"/>
      <c r="BE1097" s="210"/>
      <c r="BF1097" s="210"/>
      <c r="BG1097" s="210"/>
      <c r="BH1097" s="210"/>
    </row>
    <row r="1098" spans="1:60" ht="22.5" outlineLevel="1" x14ac:dyDescent="0.2">
      <c r="A1098" s="241">
        <v>243</v>
      </c>
      <c r="B1098" s="242" t="s">
        <v>2120</v>
      </c>
      <c r="C1098" s="254" t="s">
        <v>2121</v>
      </c>
      <c r="D1098" s="243" t="s">
        <v>439</v>
      </c>
      <c r="E1098" s="244">
        <v>148.54157000000001</v>
      </c>
      <c r="F1098" s="245"/>
      <c r="G1098" s="246">
        <f>ROUND(E1098*F1098,2)</f>
        <v>0</v>
      </c>
      <c r="H1098" s="245"/>
      <c r="I1098" s="246">
        <f>ROUND(E1098*H1098,2)</f>
        <v>0</v>
      </c>
      <c r="J1098" s="245"/>
      <c r="K1098" s="246">
        <f>ROUND(E1098*J1098,2)</f>
        <v>0</v>
      </c>
      <c r="L1098" s="246">
        <v>21</v>
      </c>
      <c r="M1098" s="246">
        <f>G1098*(1+L1098/100)</f>
        <v>0</v>
      </c>
      <c r="N1098" s="244">
        <v>0</v>
      </c>
      <c r="O1098" s="244">
        <f>ROUND(E1098*N1098,2)</f>
        <v>0</v>
      </c>
      <c r="P1098" s="244">
        <v>0</v>
      </c>
      <c r="Q1098" s="244">
        <f>ROUND(E1098*P1098,2)</f>
        <v>0</v>
      </c>
      <c r="R1098" s="246" t="s">
        <v>1141</v>
      </c>
      <c r="S1098" s="246" t="s">
        <v>293</v>
      </c>
      <c r="T1098" s="247" t="s">
        <v>294</v>
      </c>
      <c r="U1098" s="220">
        <v>0.93300000000000005</v>
      </c>
      <c r="V1098" s="220">
        <f>ROUND(E1098*U1098,2)</f>
        <v>138.59</v>
      </c>
      <c r="W1098" s="220"/>
      <c r="X1098" s="220" t="s">
        <v>295</v>
      </c>
      <c r="Y1098" s="220" t="s">
        <v>296</v>
      </c>
      <c r="Z1098" s="210"/>
      <c r="AA1098" s="210"/>
      <c r="AB1098" s="210"/>
      <c r="AC1098" s="210"/>
      <c r="AD1098" s="210"/>
      <c r="AE1098" s="210"/>
      <c r="AF1098" s="210"/>
      <c r="AG1098" s="210" t="s">
        <v>2106</v>
      </c>
      <c r="AH1098" s="210"/>
      <c r="AI1098" s="210"/>
      <c r="AJ1098" s="210"/>
      <c r="AK1098" s="210"/>
      <c r="AL1098" s="210"/>
      <c r="AM1098" s="210"/>
      <c r="AN1098" s="210"/>
      <c r="AO1098" s="210"/>
      <c r="AP1098" s="210"/>
      <c r="AQ1098" s="210"/>
      <c r="AR1098" s="210"/>
      <c r="AS1098" s="210"/>
      <c r="AT1098" s="210"/>
      <c r="AU1098" s="210"/>
      <c r="AV1098" s="210"/>
      <c r="AW1098" s="210"/>
      <c r="AX1098" s="210"/>
      <c r="AY1098" s="210"/>
      <c r="AZ1098" s="210"/>
      <c r="BA1098" s="210"/>
      <c r="BB1098" s="210"/>
      <c r="BC1098" s="210"/>
      <c r="BD1098" s="210"/>
      <c r="BE1098" s="210"/>
      <c r="BF1098" s="210"/>
      <c r="BG1098" s="210"/>
      <c r="BH1098" s="210"/>
    </row>
    <row r="1099" spans="1:60" outlineLevel="1" x14ac:dyDescent="0.2">
      <c r="A1099" s="241">
        <v>244</v>
      </c>
      <c r="B1099" s="242" t="s">
        <v>2122</v>
      </c>
      <c r="C1099" s="254" t="s">
        <v>2123</v>
      </c>
      <c r="D1099" s="243" t="s">
        <v>439</v>
      </c>
      <c r="E1099" s="244">
        <v>297.08314999999999</v>
      </c>
      <c r="F1099" s="245"/>
      <c r="G1099" s="246">
        <f>ROUND(E1099*F1099,2)</f>
        <v>0</v>
      </c>
      <c r="H1099" s="245"/>
      <c r="I1099" s="246">
        <f>ROUND(E1099*H1099,2)</f>
        <v>0</v>
      </c>
      <c r="J1099" s="245"/>
      <c r="K1099" s="246">
        <f>ROUND(E1099*J1099,2)</f>
        <v>0</v>
      </c>
      <c r="L1099" s="246">
        <v>21</v>
      </c>
      <c r="M1099" s="246">
        <f>G1099*(1+L1099/100)</f>
        <v>0</v>
      </c>
      <c r="N1099" s="244">
        <v>0</v>
      </c>
      <c r="O1099" s="244">
        <f>ROUND(E1099*N1099,2)</f>
        <v>0</v>
      </c>
      <c r="P1099" s="244">
        <v>0</v>
      </c>
      <c r="Q1099" s="244">
        <f>ROUND(E1099*P1099,2)</f>
        <v>0</v>
      </c>
      <c r="R1099" s="246" t="s">
        <v>1141</v>
      </c>
      <c r="S1099" s="246" t="s">
        <v>293</v>
      </c>
      <c r="T1099" s="247" t="s">
        <v>294</v>
      </c>
      <c r="U1099" s="220">
        <v>0.49</v>
      </c>
      <c r="V1099" s="220">
        <f>ROUND(E1099*U1099,2)</f>
        <v>145.57</v>
      </c>
      <c r="W1099" s="220"/>
      <c r="X1099" s="220" t="s">
        <v>295</v>
      </c>
      <c r="Y1099" s="220" t="s">
        <v>296</v>
      </c>
      <c r="Z1099" s="210"/>
      <c r="AA1099" s="210"/>
      <c r="AB1099" s="210"/>
      <c r="AC1099" s="210"/>
      <c r="AD1099" s="210"/>
      <c r="AE1099" s="210"/>
      <c r="AF1099" s="210"/>
      <c r="AG1099" s="210" t="s">
        <v>2106</v>
      </c>
      <c r="AH1099" s="210"/>
      <c r="AI1099" s="210"/>
      <c r="AJ1099" s="210"/>
      <c r="AK1099" s="210"/>
      <c r="AL1099" s="210"/>
      <c r="AM1099" s="210"/>
      <c r="AN1099" s="210"/>
      <c r="AO1099" s="210"/>
      <c r="AP1099" s="210"/>
      <c r="AQ1099" s="210"/>
      <c r="AR1099" s="210"/>
      <c r="AS1099" s="210"/>
      <c r="AT1099" s="210"/>
      <c r="AU1099" s="210"/>
      <c r="AV1099" s="210"/>
      <c r="AW1099" s="210"/>
      <c r="AX1099" s="210"/>
      <c r="AY1099" s="210"/>
      <c r="AZ1099" s="210"/>
      <c r="BA1099" s="210"/>
      <c r="BB1099" s="210"/>
      <c r="BC1099" s="210"/>
      <c r="BD1099" s="210"/>
      <c r="BE1099" s="210"/>
      <c r="BF1099" s="210"/>
      <c r="BG1099" s="210"/>
      <c r="BH1099" s="210"/>
    </row>
    <row r="1100" spans="1:60" outlineLevel="1" x14ac:dyDescent="0.2">
      <c r="A1100" s="241">
        <v>245</v>
      </c>
      <c r="B1100" s="242" t="s">
        <v>2124</v>
      </c>
      <c r="C1100" s="254" t="s">
        <v>2125</v>
      </c>
      <c r="D1100" s="243" t="s">
        <v>439</v>
      </c>
      <c r="E1100" s="244">
        <v>2970.8314999999998</v>
      </c>
      <c r="F1100" s="245"/>
      <c r="G1100" s="246">
        <f>ROUND(E1100*F1100,2)</f>
        <v>0</v>
      </c>
      <c r="H1100" s="245"/>
      <c r="I1100" s="246">
        <f>ROUND(E1100*H1100,2)</f>
        <v>0</v>
      </c>
      <c r="J1100" s="245"/>
      <c r="K1100" s="246">
        <f>ROUND(E1100*J1100,2)</f>
        <v>0</v>
      </c>
      <c r="L1100" s="246">
        <v>21</v>
      </c>
      <c r="M1100" s="246">
        <f>G1100*(1+L1100/100)</f>
        <v>0</v>
      </c>
      <c r="N1100" s="244">
        <v>0</v>
      </c>
      <c r="O1100" s="244">
        <f>ROUND(E1100*N1100,2)</f>
        <v>0</v>
      </c>
      <c r="P1100" s="244">
        <v>0</v>
      </c>
      <c r="Q1100" s="244">
        <f>ROUND(E1100*P1100,2)</f>
        <v>0</v>
      </c>
      <c r="R1100" s="246" t="s">
        <v>1141</v>
      </c>
      <c r="S1100" s="246" t="s">
        <v>293</v>
      </c>
      <c r="T1100" s="247" t="s">
        <v>294</v>
      </c>
      <c r="U1100" s="220">
        <v>0</v>
      </c>
      <c r="V1100" s="220">
        <f>ROUND(E1100*U1100,2)</f>
        <v>0</v>
      </c>
      <c r="W1100" s="220"/>
      <c r="X1100" s="220" t="s">
        <v>295</v>
      </c>
      <c r="Y1100" s="220" t="s">
        <v>296</v>
      </c>
      <c r="Z1100" s="210"/>
      <c r="AA1100" s="210"/>
      <c r="AB1100" s="210"/>
      <c r="AC1100" s="210"/>
      <c r="AD1100" s="210"/>
      <c r="AE1100" s="210"/>
      <c r="AF1100" s="210"/>
      <c r="AG1100" s="210" t="s">
        <v>2106</v>
      </c>
      <c r="AH1100" s="210"/>
      <c r="AI1100" s="210"/>
      <c r="AJ1100" s="210"/>
      <c r="AK1100" s="210"/>
      <c r="AL1100" s="210"/>
      <c r="AM1100" s="210"/>
      <c r="AN1100" s="210"/>
      <c r="AO1100" s="210"/>
      <c r="AP1100" s="210"/>
      <c r="AQ1100" s="210"/>
      <c r="AR1100" s="210"/>
      <c r="AS1100" s="210"/>
      <c r="AT1100" s="210"/>
      <c r="AU1100" s="210"/>
      <c r="AV1100" s="210"/>
      <c r="AW1100" s="210"/>
      <c r="AX1100" s="210"/>
      <c r="AY1100" s="210"/>
      <c r="AZ1100" s="210"/>
      <c r="BA1100" s="210"/>
      <c r="BB1100" s="210"/>
      <c r="BC1100" s="210"/>
      <c r="BD1100" s="210"/>
      <c r="BE1100" s="210"/>
      <c r="BF1100" s="210"/>
      <c r="BG1100" s="210"/>
      <c r="BH1100" s="210"/>
    </row>
    <row r="1101" spans="1:60" outlineLevel="1" x14ac:dyDescent="0.2">
      <c r="A1101" s="241">
        <v>246</v>
      </c>
      <c r="B1101" s="242" t="s">
        <v>2126</v>
      </c>
      <c r="C1101" s="254" t="s">
        <v>2127</v>
      </c>
      <c r="D1101" s="243" t="s">
        <v>439</v>
      </c>
      <c r="E1101" s="244">
        <v>297.08314999999999</v>
      </c>
      <c r="F1101" s="245"/>
      <c r="G1101" s="246">
        <f>ROUND(E1101*F1101,2)</f>
        <v>0</v>
      </c>
      <c r="H1101" s="245"/>
      <c r="I1101" s="246">
        <f>ROUND(E1101*H1101,2)</f>
        <v>0</v>
      </c>
      <c r="J1101" s="245"/>
      <c r="K1101" s="246">
        <f>ROUND(E1101*J1101,2)</f>
        <v>0</v>
      </c>
      <c r="L1101" s="246">
        <v>21</v>
      </c>
      <c r="M1101" s="246">
        <f>G1101*(1+L1101/100)</f>
        <v>0</v>
      </c>
      <c r="N1101" s="244">
        <v>0</v>
      </c>
      <c r="O1101" s="244">
        <f>ROUND(E1101*N1101,2)</f>
        <v>0</v>
      </c>
      <c r="P1101" s="244">
        <v>0</v>
      </c>
      <c r="Q1101" s="244">
        <f>ROUND(E1101*P1101,2)</f>
        <v>0</v>
      </c>
      <c r="R1101" s="246" t="s">
        <v>1141</v>
      </c>
      <c r="S1101" s="246" t="s">
        <v>293</v>
      </c>
      <c r="T1101" s="247" t="s">
        <v>294</v>
      </c>
      <c r="U1101" s="220">
        <v>0.94199999999999995</v>
      </c>
      <c r="V1101" s="220">
        <f>ROUND(E1101*U1101,2)</f>
        <v>279.85000000000002</v>
      </c>
      <c r="W1101" s="220"/>
      <c r="X1101" s="220" t="s">
        <v>295</v>
      </c>
      <c r="Y1101" s="220" t="s">
        <v>296</v>
      </c>
      <c r="Z1101" s="210"/>
      <c r="AA1101" s="210"/>
      <c r="AB1101" s="210"/>
      <c r="AC1101" s="210"/>
      <c r="AD1101" s="210"/>
      <c r="AE1101" s="210"/>
      <c r="AF1101" s="210"/>
      <c r="AG1101" s="210" t="s">
        <v>2106</v>
      </c>
      <c r="AH1101" s="210"/>
      <c r="AI1101" s="210"/>
      <c r="AJ1101" s="210"/>
      <c r="AK1101" s="210"/>
      <c r="AL1101" s="210"/>
      <c r="AM1101" s="210"/>
      <c r="AN1101" s="210"/>
      <c r="AO1101" s="210"/>
      <c r="AP1101" s="210"/>
      <c r="AQ1101" s="210"/>
      <c r="AR1101" s="210"/>
      <c r="AS1101" s="210"/>
      <c r="AT1101" s="210"/>
      <c r="AU1101" s="210"/>
      <c r="AV1101" s="210"/>
      <c r="AW1101" s="210"/>
      <c r="AX1101" s="210"/>
      <c r="AY1101" s="210"/>
      <c r="AZ1101" s="210"/>
      <c r="BA1101" s="210"/>
      <c r="BB1101" s="210"/>
      <c r="BC1101" s="210"/>
      <c r="BD1101" s="210"/>
      <c r="BE1101" s="210"/>
      <c r="BF1101" s="210"/>
      <c r="BG1101" s="210"/>
      <c r="BH1101" s="210"/>
    </row>
    <row r="1102" spans="1:60" ht="22.5" outlineLevel="1" x14ac:dyDescent="0.2">
      <c r="A1102" s="241">
        <v>247</v>
      </c>
      <c r="B1102" s="242" t="s">
        <v>2128</v>
      </c>
      <c r="C1102" s="254" t="s">
        <v>2129</v>
      </c>
      <c r="D1102" s="243" t="s">
        <v>439</v>
      </c>
      <c r="E1102" s="244">
        <v>2376.6651999999999</v>
      </c>
      <c r="F1102" s="245"/>
      <c r="G1102" s="246">
        <f>ROUND(E1102*F1102,2)</f>
        <v>0</v>
      </c>
      <c r="H1102" s="245"/>
      <c r="I1102" s="246">
        <f>ROUND(E1102*H1102,2)</f>
        <v>0</v>
      </c>
      <c r="J1102" s="245"/>
      <c r="K1102" s="246">
        <f>ROUND(E1102*J1102,2)</f>
        <v>0</v>
      </c>
      <c r="L1102" s="246">
        <v>21</v>
      </c>
      <c r="M1102" s="246">
        <f>G1102*(1+L1102/100)</f>
        <v>0</v>
      </c>
      <c r="N1102" s="244">
        <v>0</v>
      </c>
      <c r="O1102" s="244">
        <f>ROUND(E1102*N1102,2)</f>
        <v>0</v>
      </c>
      <c r="P1102" s="244">
        <v>0</v>
      </c>
      <c r="Q1102" s="244">
        <f>ROUND(E1102*P1102,2)</f>
        <v>0</v>
      </c>
      <c r="R1102" s="246" t="s">
        <v>1141</v>
      </c>
      <c r="S1102" s="246" t="s">
        <v>293</v>
      </c>
      <c r="T1102" s="247" t="s">
        <v>294</v>
      </c>
      <c r="U1102" s="220">
        <v>0.105</v>
      </c>
      <c r="V1102" s="220">
        <f>ROUND(E1102*U1102,2)</f>
        <v>249.55</v>
      </c>
      <c r="W1102" s="220"/>
      <c r="X1102" s="220" t="s">
        <v>295</v>
      </c>
      <c r="Y1102" s="220" t="s">
        <v>296</v>
      </c>
      <c r="Z1102" s="210"/>
      <c r="AA1102" s="210"/>
      <c r="AB1102" s="210"/>
      <c r="AC1102" s="210"/>
      <c r="AD1102" s="210"/>
      <c r="AE1102" s="210"/>
      <c r="AF1102" s="210"/>
      <c r="AG1102" s="210" t="s">
        <v>2106</v>
      </c>
      <c r="AH1102" s="210"/>
      <c r="AI1102" s="210"/>
      <c r="AJ1102" s="210"/>
      <c r="AK1102" s="210"/>
      <c r="AL1102" s="210"/>
      <c r="AM1102" s="210"/>
      <c r="AN1102" s="210"/>
      <c r="AO1102" s="210"/>
      <c r="AP1102" s="210"/>
      <c r="AQ1102" s="210"/>
      <c r="AR1102" s="210"/>
      <c r="AS1102" s="210"/>
      <c r="AT1102" s="210"/>
      <c r="AU1102" s="210"/>
      <c r="AV1102" s="210"/>
      <c r="AW1102" s="210"/>
      <c r="AX1102" s="210"/>
      <c r="AY1102" s="210"/>
      <c r="AZ1102" s="210"/>
      <c r="BA1102" s="210"/>
      <c r="BB1102" s="210"/>
      <c r="BC1102" s="210"/>
      <c r="BD1102" s="210"/>
      <c r="BE1102" s="210"/>
      <c r="BF1102" s="210"/>
      <c r="BG1102" s="210"/>
      <c r="BH1102" s="210"/>
    </row>
    <row r="1103" spans="1:60" ht="22.5" outlineLevel="1" x14ac:dyDescent="0.2">
      <c r="A1103" s="241">
        <v>248</v>
      </c>
      <c r="B1103" s="242" t="s">
        <v>2130</v>
      </c>
      <c r="C1103" s="254" t="s">
        <v>2131</v>
      </c>
      <c r="D1103" s="243" t="s">
        <v>439</v>
      </c>
      <c r="E1103" s="244">
        <v>291.28606000000002</v>
      </c>
      <c r="F1103" s="245"/>
      <c r="G1103" s="246">
        <f>ROUND(E1103*F1103,2)</f>
        <v>0</v>
      </c>
      <c r="H1103" s="245"/>
      <c r="I1103" s="246">
        <f>ROUND(E1103*H1103,2)</f>
        <v>0</v>
      </c>
      <c r="J1103" s="245"/>
      <c r="K1103" s="246">
        <f>ROUND(E1103*J1103,2)</f>
        <v>0</v>
      </c>
      <c r="L1103" s="246">
        <v>21</v>
      </c>
      <c r="M1103" s="246">
        <f>G1103*(1+L1103/100)</f>
        <v>0</v>
      </c>
      <c r="N1103" s="244">
        <v>0</v>
      </c>
      <c r="O1103" s="244">
        <f>ROUND(E1103*N1103,2)</f>
        <v>0</v>
      </c>
      <c r="P1103" s="244">
        <v>0</v>
      </c>
      <c r="Q1103" s="244">
        <f>ROUND(E1103*P1103,2)</f>
        <v>0</v>
      </c>
      <c r="R1103" s="246" t="s">
        <v>1141</v>
      </c>
      <c r="S1103" s="246" t="s">
        <v>2132</v>
      </c>
      <c r="T1103" s="247" t="s">
        <v>294</v>
      </c>
      <c r="U1103" s="220">
        <v>0</v>
      </c>
      <c r="V1103" s="220">
        <f>ROUND(E1103*U1103,2)</f>
        <v>0</v>
      </c>
      <c r="W1103" s="220"/>
      <c r="X1103" s="220" t="s">
        <v>295</v>
      </c>
      <c r="Y1103" s="220" t="s">
        <v>296</v>
      </c>
      <c r="Z1103" s="210"/>
      <c r="AA1103" s="210"/>
      <c r="AB1103" s="210"/>
      <c r="AC1103" s="210"/>
      <c r="AD1103" s="210"/>
      <c r="AE1103" s="210"/>
      <c r="AF1103" s="210"/>
      <c r="AG1103" s="210" t="s">
        <v>2106</v>
      </c>
      <c r="AH1103" s="210"/>
      <c r="AI1103" s="210"/>
      <c r="AJ1103" s="210"/>
      <c r="AK1103" s="210"/>
      <c r="AL1103" s="210"/>
      <c r="AM1103" s="210"/>
      <c r="AN1103" s="210"/>
      <c r="AO1103" s="210"/>
      <c r="AP1103" s="210"/>
      <c r="AQ1103" s="210"/>
      <c r="AR1103" s="210"/>
      <c r="AS1103" s="210"/>
      <c r="AT1103" s="210"/>
      <c r="AU1103" s="210"/>
      <c r="AV1103" s="210"/>
      <c r="AW1103" s="210"/>
      <c r="AX1103" s="210"/>
      <c r="AY1103" s="210"/>
      <c r="AZ1103" s="210"/>
      <c r="BA1103" s="210"/>
      <c r="BB1103" s="210"/>
      <c r="BC1103" s="210"/>
      <c r="BD1103" s="210"/>
      <c r="BE1103" s="210"/>
      <c r="BF1103" s="210"/>
      <c r="BG1103" s="210"/>
      <c r="BH1103" s="210"/>
    </row>
    <row r="1104" spans="1:60" outlineLevel="1" x14ac:dyDescent="0.2">
      <c r="A1104" s="241">
        <v>249</v>
      </c>
      <c r="B1104" s="242" t="s">
        <v>2133</v>
      </c>
      <c r="C1104" s="254" t="s">
        <v>2134</v>
      </c>
      <c r="D1104" s="243" t="s">
        <v>439</v>
      </c>
      <c r="E1104" s="244">
        <v>0.61851</v>
      </c>
      <c r="F1104" s="245"/>
      <c r="G1104" s="246">
        <f>ROUND(E1104*F1104,2)</f>
        <v>0</v>
      </c>
      <c r="H1104" s="245"/>
      <c r="I1104" s="246">
        <f>ROUND(E1104*H1104,2)</f>
        <v>0</v>
      </c>
      <c r="J1104" s="245"/>
      <c r="K1104" s="246">
        <f>ROUND(E1104*J1104,2)</f>
        <v>0</v>
      </c>
      <c r="L1104" s="246">
        <v>21</v>
      </c>
      <c r="M1104" s="246">
        <f>G1104*(1+L1104/100)</f>
        <v>0</v>
      </c>
      <c r="N1104" s="244">
        <v>0</v>
      </c>
      <c r="O1104" s="244">
        <f>ROUND(E1104*N1104,2)</f>
        <v>0</v>
      </c>
      <c r="P1104" s="244">
        <v>0</v>
      </c>
      <c r="Q1104" s="244">
        <f>ROUND(E1104*P1104,2)</f>
        <v>0</v>
      </c>
      <c r="R1104" s="246" t="s">
        <v>1141</v>
      </c>
      <c r="S1104" s="246" t="s">
        <v>2132</v>
      </c>
      <c r="T1104" s="247" t="s">
        <v>294</v>
      </c>
      <c r="U1104" s="220">
        <v>0</v>
      </c>
      <c r="V1104" s="220">
        <f>ROUND(E1104*U1104,2)</f>
        <v>0</v>
      </c>
      <c r="W1104" s="220"/>
      <c r="X1104" s="220" t="s">
        <v>295</v>
      </c>
      <c r="Y1104" s="220" t="s">
        <v>296</v>
      </c>
      <c r="Z1104" s="210"/>
      <c r="AA1104" s="210"/>
      <c r="AB1104" s="210"/>
      <c r="AC1104" s="210"/>
      <c r="AD1104" s="210"/>
      <c r="AE1104" s="210"/>
      <c r="AF1104" s="210"/>
      <c r="AG1104" s="210" t="s">
        <v>2106</v>
      </c>
      <c r="AH1104" s="210"/>
      <c r="AI1104" s="210"/>
      <c r="AJ1104" s="210"/>
      <c r="AK1104" s="210"/>
      <c r="AL1104" s="210"/>
      <c r="AM1104" s="210"/>
      <c r="AN1104" s="210"/>
      <c r="AO1104" s="210"/>
      <c r="AP1104" s="210"/>
      <c r="AQ1104" s="210"/>
      <c r="AR1104" s="210"/>
      <c r="AS1104" s="210"/>
      <c r="AT1104" s="210"/>
      <c r="AU1104" s="210"/>
      <c r="AV1104" s="210"/>
      <c r="AW1104" s="210"/>
      <c r="AX1104" s="210"/>
      <c r="AY1104" s="210"/>
      <c r="AZ1104" s="210"/>
      <c r="BA1104" s="210"/>
      <c r="BB1104" s="210"/>
      <c r="BC1104" s="210"/>
      <c r="BD1104" s="210"/>
      <c r="BE1104" s="210"/>
      <c r="BF1104" s="210"/>
      <c r="BG1104" s="210"/>
      <c r="BH1104" s="210"/>
    </row>
    <row r="1105" spans="1:60" outlineLevel="1" x14ac:dyDescent="0.2">
      <c r="A1105" s="241">
        <v>250</v>
      </c>
      <c r="B1105" s="242" t="s">
        <v>2135</v>
      </c>
      <c r="C1105" s="254" t="s">
        <v>2136</v>
      </c>
      <c r="D1105" s="243" t="s">
        <v>439</v>
      </c>
      <c r="E1105" s="244">
        <v>2.2828499999999998</v>
      </c>
      <c r="F1105" s="245"/>
      <c r="G1105" s="246">
        <f>ROUND(E1105*F1105,2)</f>
        <v>0</v>
      </c>
      <c r="H1105" s="245"/>
      <c r="I1105" s="246">
        <f>ROUND(E1105*H1105,2)</f>
        <v>0</v>
      </c>
      <c r="J1105" s="245"/>
      <c r="K1105" s="246">
        <f>ROUND(E1105*J1105,2)</f>
        <v>0</v>
      </c>
      <c r="L1105" s="246">
        <v>21</v>
      </c>
      <c r="M1105" s="246">
        <f>G1105*(1+L1105/100)</f>
        <v>0</v>
      </c>
      <c r="N1105" s="244">
        <v>0</v>
      </c>
      <c r="O1105" s="244">
        <f>ROUND(E1105*N1105,2)</f>
        <v>0</v>
      </c>
      <c r="P1105" s="244">
        <v>0</v>
      </c>
      <c r="Q1105" s="244">
        <f>ROUND(E1105*P1105,2)</f>
        <v>0</v>
      </c>
      <c r="R1105" s="246" t="s">
        <v>1141</v>
      </c>
      <c r="S1105" s="246" t="s">
        <v>293</v>
      </c>
      <c r="T1105" s="247" t="s">
        <v>294</v>
      </c>
      <c r="U1105" s="220">
        <v>0</v>
      </c>
      <c r="V1105" s="220">
        <f>ROUND(E1105*U1105,2)</f>
        <v>0</v>
      </c>
      <c r="W1105" s="220"/>
      <c r="X1105" s="220" t="s">
        <v>295</v>
      </c>
      <c r="Y1105" s="220" t="s">
        <v>296</v>
      </c>
      <c r="Z1105" s="210"/>
      <c r="AA1105" s="210"/>
      <c r="AB1105" s="210"/>
      <c r="AC1105" s="210"/>
      <c r="AD1105" s="210"/>
      <c r="AE1105" s="210"/>
      <c r="AF1105" s="210"/>
      <c r="AG1105" s="210" t="s">
        <v>2106</v>
      </c>
      <c r="AH1105" s="210"/>
      <c r="AI1105" s="210"/>
      <c r="AJ1105" s="210"/>
      <c r="AK1105" s="210"/>
      <c r="AL1105" s="210"/>
      <c r="AM1105" s="210"/>
      <c r="AN1105" s="210"/>
      <c r="AO1105" s="210"/>
      <c r="AP1105" s="210"/>
      <c r="AQ1105" s="210"/>
      <c r="AR1105" s="210"/>
      <c r="AS1105" s="210"/>
      <c r="AT1105" s="210"/>
      <c r="AU1105" s="210"/>
      <c r="AV1105" s="210"/>
      <c r="AW1105" s="210"/>
      <c r="AX1105" s="210"/>
      <c r="AY1105" s="210"/>
      <c r="AZ1105" s="210"/>
      <c r="BA1105" s="210"/>
      <c r="BB1105" s="210"/>
      <c r="BC1105" s="210"/>
      <c r="BD1105" s="210"/>
      <c r="BE1105" s="210"/>
      <c r="BF1105" s="210"/>
      <c r="BG1105" s="210"/>
      <c r="BH1105" s="210"/>
    </row>
    <row r="1106" spans="1:60" outlineLevel="1" x14ac:dyDescent="0.2">
      <c r="A1106" s="241">
        <v>251</v>
      </c>
      <c r="B1106" s="242" t="s">
        <v>2139</v>
      </c>
      <c r="C1106" s="254" t="s">
        <v>2140</v>
      </c>
      <c r="D1106" s="243" t="s">
        <v>439</v>
      </c>
      <c r="E1106" s="244">
        <v>2.8563700000000001</v>
      </c>
      <c r="F1106" s="245"/>
      <c r="G1106" s="246">
        <f>ROUND(E1106*F1106,2)</f>
        <v>0</v>
      </c>
      <c r="H1106" s="245"/>
      <c r="I1106" s="246">
        <f>ROUND(E1106*H1106,2)</f>
        <v>0</v>
      </c>
      <c r="J1106" s="245"/>
      <c r="K1106" s="246">
        <f>ROUND(E1106*J1106,2)</f>
        <v>0</v>
      </c>
      <c r="L1106" s="246">
        <v>21</v>
      </c>
      <c r="M1106" s="246">
        <f>G1106*(1+L1106/100)</f>
        <v>0</v>
      </c>
      <c r="N1106" s="244">
        <v>0</v>
      </c>
      <c r="O1106" s="244">
        <f>ROUND(E1106*N1106,2)</f>
        <v>0</v>
      </c>
      <c r="P1106" s="244">
        <v>0</v>
      </c>
      <c r="Q1106" s="244">
        <f>ROUND(E1106*P1106,2)</f>
        <v>0</v>
      </c>
      <c r="R1106" s="246" t="s">
        <v>1141</v>
      </c>
      <c r="S1106" s="246" t="s">
        <v>293</v>
      </c>
      <c r="T1106" s="247" t="s">
        <v>294</v>
      </c>
      <c r="U1106" s="220">
        <v>0</v>
      </c>
      <c r="V1106" s="220">
        <f>ROUND(E1106*U1106,2)</f>
        <v>0</v>
      </c>
      <c r="W1106" s="220"/>
      <c r="X1106" s="220" t="s">
        <v>295</v>
      </c>
      <c r="Y1106" s="220" t="s">
        <v>296</v>
      </c>
      <c r="Z1106" s="210"/>
      <c r="AA1106" s="210"/>
      <c r="AB1106" s="210"/>
      <c r="AC1106" s="210"/>
      <c r="AD1106" s="210"/>
      <c r="AE1106" s="210"/>
      <c r="AF1106" s="210"/>
      <c r="AG1106" s="210" t="s">
        <v>2106</v>
      </c>
      <c r="AH1106" s="210"/>
      <c r="AI1106" s="210"/>
      <c r="AJ1106" s="210"/>
      <c r="AK1106" s="210"/>
      <c r="AL1106" s="210"/>
      <c r="AM1106" s="210"/>
      <c r="AN1106" s="210"/>
      <c r="AO1106" s="210"/>
      <c r="AP1106" s="210"/>
      <c r="AQ1106" s="210"/>
      <c r="AR1106" s="210"/>
      <c r="AS1106" s="210"/>
      <c r="AT1106" s="210"/>
      <c r="AU1106" s="210"/>
      <c r="AV1106" s="210"/>
      <c r="AW1106" s="210"/>
      <c r="AX1106" s="210"/>
      <c r="AY1106" s="210"/>
      <c r="AZ1106" s="210"/>
      <c r="BA1106" s="210"/>
      <c r="BB1106" s="210"/>
      <c r="BC1106" s="210"/>
      <c r="BD1106" s="210"/>
      <c r="BE1106" s="210"/>
      <c r="BF1106" s="210"/>
      <c r="BG1106" s="210"/>
      <c r="BH1106" s="210"/>
    </row>
    <row r="1107" spans="1:60" outlineLevel="1" x14ac:dyDescent="0.2">
      <c r="A1107" s="241">
        <v>252</v>
      </c>
      <c r="B1107" s="242" t="s">
        <v>2141</v>
      </c>
      <c r="C1107" s="254" t="s">
        <v>2142</v>
      </c>
      <c r="D1107" s="243" t="s">
        <v>439</v>
      </c>
      <c r="E1107" s="244">
        <v>3.9359999999999999E-2</v>
      </c>
      <c r="F1107" s="245"/>
      <c r="G1107" s="246">
        <f>ROUND(E1107*F1107,2)</f>
        <v>0</v>
      </c>
      <c r="H1107" s="245"/>
      <c r="I1107" s="246">
        <f>ROUND(E1107*H1107,2)</f>
        <v>0</v>
      </c>
      <c r="J1107" s="245"/>
      <c r="K1107" s="246">
        <f>ROUND(E1107*J1107,2)</f>
        <v>0</v>
      </c>
      <c r="L1107" s="246">
        <v>21</v>
      </c>
      <c r="M1107" s="246">
        <f>G1107*(1+L1107/100)</f>
        <v>0</v>
      </c>
      <c r="N1107" s="244">
        <v>0</v>
      </c>
      <c r="O1107" s="244">
        <f>ROUND(E1107*N1107,2)</f>
        <v>0</v>
      </c>
      <c r="P1107" s="244">
        <v>0</v>
      </c>
      <c r="Q1107" s="244">
        <f>ROUND(E1107*P1107,2)</f>
        <v>0</v>
      </c>
      <c r="R1107" s="246" t="s">
        <v>1141</v>
      </c>
      <c r="S1107" s="246" t="s">
        <v>293</v>
      </c>
      <c r="T1107" s="247" t="s">
        <v>294</v>
      </c>
      <c r="U1107" s="220">
        <v>0</v>
      </c>
      <c r="V1107" s="220">
        <f>ROUND(E1107*U1107,2)</f>
        <v>0</v>
      </c>
      <c r="W1107" s="220"/>
      <c r="X1107" s="220" t="s">
        <v>295</v>
      </c>
      <c r="Y1107" s="220" t="s">
        <v>296</v>
      </c>
      <c r="Z1107" s="210"/>
      <c r="AA1107" s="210"/>
      <c r="AB1107" s="210"/>
      <c r="AC1107" s="210"/>
      <c r="AD1107" s="210"/>
      <c r="AE1107" s="210"/>
      <c r="AF1107" s="210"/>
      <c r="AG1107" s="210" t="s">
        <v>2106</v>
      </c>
      <c r="AH1107" s="210"/>
      <c r="AI1107" s="210"/>
      <c r="AJ1107" s="210"/>
      <c r="AK1107" s="210"/>
      <c r="AL1107" s="210"/>
      <c r="AM1107" s="210"/>
      <c r="AN1107" s="210"/>
      <c r="AO1107" s="210"/>
      <c r="AP1107" s="210"/>
      <c r="AQ1107" s="210"/>
      <c r="AR1107" s="210"/>
      <c r="AS1107" s="210"/>
      <c r="AT1107" s="210"/>
      <c r="AU1107" s="210"/>
      <c r="AV1107" s="210"/>
      <c r="AW1107" s="210"/>
      <c r="AX1107" s="210"/>
      <c r="AY1107" s="210"/>
      <c r="AZ1107" s="210"/>
      <c r="BA1107" s="210"/>
      <c r="BB1107" s="210"/>
      <c r="BC1107" s="210"/>
      <c r="BD1107" s="210"/>
      <c r="BE1107" s="210"/>
      <c r="BF1107" s="210"/>
      <c r="BG1107" s="210"/>
      <c r="BH1107" s="210"/>
    </row>
    <row r="1108" spans="1:60" x14ac:dyDescent="0.2">
      <c r="A1108" s="224" t="s">
        <v>287</v>
      </c>
      <c r="B1108" s="225" t="s">
        <v>259</v>
      </c>
      <c r="C1108" s="249" t="s">
        <v>28</v>
      </c>
      <c r="D1108" s="226"/>
      <c r="E1108" s="227"/>
      <c r="F1108" s="228"/>
      <c r="G1108" s="228">
        <f>SUMIF(AG1109:AG1119,"&lt;&gt;NOR",G1109:G1119)</f>
        <v>0</v>
      </c>
      <c r="H1108" s="228"/>
      <c r="I1108" s="228">
        <f>SUM(I1109:I1119)</f>
        <v>0</v>
      </c>
      <c r="J1108" s="228"/>
      <c r="K1108" s="228">
        <f>SUM(K1109:K1119)</f>
        <v>0</v>
      </c>
      <c r="L1108" s="228"/>
      <c r="M1108" s="228">
        <f>SUM(M1109:M1119)</f>
        <v>0</v>
      </c>
      <c r="N1108" s="227"/>
      <c r="O1108" s="227">
        <f>SUM(O1109:O1119)</f>
        <v>0</v>
      </c>
      <c r="P1108" s="227"/>
      <c r="Q1108" s="227">
        <f>SUM(Q1109:Q1119)</f>
        <v>0</v>
      </c>
      <c r="R1108" s="228"/>
      <c r="S1108" s="228"/>
      <c r="T1108" s="229"/>
      <c r="U1108" s="223"/>
      <c r="V1108" s="223">
        <f>SUM(V1109:V1119)</f>
        <v>0</v>
      </c>
      <c r="W1108" s="223"/>
      <c r="X1108" s="223"/>
      <c r="Y1108" s="223"/>
      <c r="AG1108" t="s">
        <v>288</v>
      </c>
    </row>
    <row r="1109" spans="1:60" outlineLevel="1" x14ac:dyDescent="0.2">
      <c r="A1109" s="231">
        <v>253</v>
      </c>
      <c r="B1109" s="232" t="s">
        <v>2143</v>
      </c>
      <c r="C1109" s="250" t="s">
        <v>2144</v>
      </c>
      <c r="D1109" s="233" t="s">
        <v>2145</v>
      </c>
      <c r="E1109" s="234">
        <v>1</v>
      </c>
      <c r="F1109" s="235"/>
      <c r="G1109" s="236">
        <f>ROUND(E1109*F1109,2)</f>
        <v>0</v>
      </c>
      <c r="H1109" s="235"/>
      <c r="I1109" s="236">
        <f>ROUND(E1109*H1109,2)</f>
        <v>0</v>
      </c>
      <c r="J1109" s="235"/>
      <c r="K1109" s="236">
        <f>ROUND(E1109*J1109,2)</f>
        <v>0</v>
      </c>
      <c r="L1109" s="236">
        <v>21</v>
      </c>
      <c r="M1109" s="236">
        <f>G1109*(1+L1109/100)</f>
        <v>0</v>
      </c>
      <c r="N1109" s="234">
        <v>0</v>
      </c>
      <c r="O1109" s="234">
        <f>ROUND(E1109*N1109,2)</f>
        <v>0</v>
      </c>
      <c r="P1109" s="234">
        <v>0</v>
      </c>
      <c r="Q1109" s="234">
        <f>ROUND(E1109*P1109,2)</f>
        <v>0</v>
      </c>
      <c r="R1109" s="236"/>
      <c r="S1109" s="236" t="s">
        <v>861</v>
      </c>
      <c r="T1109" s="237" t="s">
        <v>294</v>
      </c>
      <c r="U1109" s="220">
        <v>0</v>
      </c>
      <c r="V1109" s="220">
        <f>ROUND(E1109*U1109,2)</f>
        <v>0</v>
      </c>
      <c r="W1109" s="220"/>
      <c r="X1109" s="220" t="s">
        <v>295</v>
      </c>
      <c r="Y1109" s="220" t="s">
        <v>296</v>
      </c>
      <c r="Z1109" s="210"/>
      <c r="AA1109" s="210"/>
      <c r="AB1109" s="210"/>
      <c r="AC1109" s="210"/>
      <c r="AD1109" s="210"/>
      <c r="AE1109" s="210"/>
      <c r="AF1109" s="210"/>
      <c r="AG1109" s="210" t="s">
        <v>2106</v>
      </c>
      <c r="AH1109" s="210"/>
      <c r="AI1109" s="210"/>
      <c r="AJ1109" s="210"/>
      <c r="AK1109" s="210"/>
      <c r="AL1109" s="210"/>
      <c r="AM1109" s="210"/>
      <c r="AN1109" s="210"/>
      <c r="AO1109" s="210"/>
      <c r="AP1109" s="210"/>
      <c r="AQ1109" s="210"/>
      <c r="AR1109" s="210"/>
      <c r="AS1109" s="210"/>
      <c r="AT1109" s="210"/>
      <c r="AU1109" s="210"/>
      <c r="AV1109" s="210"/>
      <c r="AW1109" s="210"/>
      <c r="AX1109" s="210"/>
      <c r="AY1109" s="210"/>
      <c r="AZ1109" s="210"/>
      <c r="BA1109" s="210"/>
      <c r="BB1109" s="210"/>
      <c r="BC1109" s="210"/>
      <c r="BD1109" s="210"/>
      <c r="BE1109" s="210"/>
      <c r="BF1109" s="210"/>
      <c r="BG1109" s="210"/>
      <c r="BH1109" s="210"/>
    </row>
    <row r="1110" spans="1:60" outlineLevel="2" x14ac:dyDescent="0.2">
      <c r="A1110" s="217"/>
      <c r="B1110" s="218"/>
      <c r="C1110" s="255" t="s">
        <v>2146</v>
      </c>
      <c r="D1110" s="248"/>
      <c r="E1110" s="248"/>
      <c r="F1110" s="248"/>
      <c r="G1110" s="248"/>
      <c r="H1110" s="220"/>
      <c r="I1110" s="220"/>
      <c r="J1110" s="220"/>
      <c r="K1110" s="220"/>
      <c r="L1110" s="220"/>
      <c r="M1110" s="220"/>
      <c r="N1110" s="219"/>
      <c r="O1110" s="219"/>
      <c r="P1110" s="219"/>
      <c r="Q1110" s="219"/>
      <c r="R1110" s="220"/>
      <c r="S1110" s="220"/>
      <c r="T1110" s="220"/>
      <c r="U1110" s="220"/>
      <c r="V1110" s="220"/>
      <c r="W1110" s="220"/>
      <c r="X1110" s="220"/>
      <c r="Y1110" s="220"/>
      <c r="Z1110" s="210"/>
      <c r="AA1110" s="210"/>
      <c r="AB1110" s="210"/>
      <c r="AC1110" s="210"/>
      <c r="AD1110" s="210"/>
      <c r="AE1110" s="210"/>
      <c r="AF1110" s="210"/>
      <c r="AG1110" s="210" t="s">
        <v>300</v>
      </c>
      <c r="AH1110" s="210"/>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row>
    <row r="1111" spans="1:60" outlineLevel="3" x14ac:dyDescent="0.2">
      <c r="A1111" s="217"/>
      <c r="B1111" s="218"/>
      <c r="C1111" s="252" t="s">
        <v>2147</v>
      </c>
      <c r="D1111" s="240"/>
      <c r="E1111" s="240"/>
      <c r="F1111" s="240"/>
      <c r="G1111" s="240"/>
      <c r="H1111" s="220"/>
      <c r="I1111" s="220"/>
      <c r="J1111" s="220"/>
      <c r="K1111" s="220"/>
      <c r="L1111" s="220"/>
      <c r="M1111" s="220"/>
      <c r="N1111" s="219"/>
      <c r="O1111" s="219"/>
      <c r="P1111" s="219"/>
      <c r="Q1111" s="219"/>
      <c r="R1111" s="220"/>
      <c r="S1111" s="220"/>
      <c r="T1111" s="220"/>
      <c r="U1111" s="220"/>
      <c r="V1111" s="220"/>
      <c r="W1111" s="220"/>
      <c r="X1111" s="220"/>
      <c r="Y1111" s="220"/>
      <c r="Z1111" s="210"/>
      <c r="AA1111" s="210"/>
      <c r="AB1111" s="210"/>
      <c r="AC1111" s="210"/>
      <c r="AD1111" s="210"/>
      <c r="AE1111" s="210"/>
      <c r="AF1111" s="210"/>
      <c r="AG1111" s="210" t="s">
        <v>300</v>
      </c>
      <c r="AH1111" s="210"/>
      <c r="AI1111" s="210"/>
      <c r="AJ1111" s="210"/>
      <c r="AK1111" s="210"/>
      <c r="AL1111" s="210"/>
      <c r="AM1111" s="210"/>
      <c r="AN1111" s="210"/>
      <c r="AO1111" s="210"/>
      <c r="AP1111" s="210"/>
      <c r="AQ1111" s="210"/>
      <c r="AR1111" s="210"/>
      <c r="AS1111" s="210"/>
      <c r="AT1111" s="210"/>
      <c r="AU1111" s="210"/>
      <c r="AV1111" s="210"/>
      <c r="AW1111" s="210"/>
      <c r="AX1111" s="210"/>
      <c r="AY1111" s="210"/>
      <c r="AZ1111" s="210"/>
      <c r="BA1111" s="210"/>
      <c r="BB1111" s="210"/>
      <c r="BC1111" s="210"/>
      <c r="BD1111" s="210"/>
      <c r="BE1111" s="210"/>
      <c r="BF1111" s="210"/>
      <c r="BG1111" s="210"/>
      <c r="BH1111" s="210"/>
    </row>
    <row r="1112" spans="1:60" outlineLevel="3" x14ac:dyDescent="0.2">
      <c r="A1112" s="217"/>
      <c r="B1112" s="218"/>
      <c r="C1112" s="252" t="s">
        <v>2148</v>
      </c>
      <c r="D1112" s="240"/>
      <c r="E1112" s="240"/>
      <c r="F1112" s="240"/>
      <c r="G1112" s="240"/>
      <c r="H1112" s="220"/>
      <c r="I1112" s="220"/>
      <c r="J1112" s="220"/>
      <c r="K1112" s="220"/>
      <c r="L1112" s="220"/>
      <c r="M1112" s="220"/>
      <c r="N1112" s="219"/>
      <c r="O1112" s="219"/>
      <c r="P1112" s="219"/>
      <c r="Q1112" s="219"/>
      <c r="R1112" s="220"/>
      <c r="S1112" s="220"/>
      <c r="T1112" s="220"/>
      <c r="U1112" s="220"/>
      <c r="V1112" s="220"/>
      <c r="W1112" s="220"/>
      <c r="X1112" s="220"/>
      <c r="Y1112" s="220"/>
      <c r="Z1112" s="210"/>
      <c r="AA1112" s="210"/>
      <c r="AB1112" s="210"/>
      <c r="AC1112" s="210"/>
      <c r="AD1112" s="210"/>
      <c r="AE1112" s="210"/>
      <c r="AF1112" s="210"/>
      <c r="AG1112" s="210" t="s">
        <v>300</v>
      </c>
      <c r="AH1112" s="210"/>
      <c r="AI1112" s="210"/>
      <c r="AJ1112" s="210"/>
      <c r="AK1112" s="210"/>
      <c r="AL1112" s="210"/>
      <c r="AM1112" s="210"/>
      <c r="AN1112" s="210"/>
      <c r="AO1112" s="210"/>
      <c r="AP1112" s="210"/>
      <c r="AQ1112" s="210"/>
      <c r="AR1112" s="210"/>
      <c r="AS1112" s="210"/>
      <c r="AT1112" s="210"/>
      <c r="AU1112" s="210"/>
      <c r="AV1112" s="210"/>
      <c r="AW1112" s="210"/>
      <c r="AX1112" s="210"/>
      <c r="AY1112" s="210"/>
      <c r="AZ1112" s="210"/>
      <c r="BA1112" s="210"/>
      <c r="BB1112" s="210"/>
      <c r="BC1112" s="210"/>
      <c r="BD1112" s="210"/>
      <c r="BE1112" s="210"/>
      <c r="BF1112" s="210"/>
      <c r="BG1112" s="210"/>
      <c r="BH1112" s="210"/>
    </row>
    <row r="1113" spans="1:60" outlineLevel="3" x14ac:dyDescent="0.2">
      <c r="A1113" s="217"/>
      <c r="B1113" s="218"/>
      <c r="C1113" s="252" t="s">
        <v>2149</v>
      </c>
      <c r="D1113" s="240"/>
      <c r="E1113" s="240"/>
      <c r="F1113" s="240"/>
      <c r="G1113" s="240"/>
      <c r="H1113" s="220"/>
      <c r="I1113" s="220"/>
      <c r="J1113" s="220"/>
      <c r="K1113" s="220"/>
      <c r="L1113" s="220"/>
      <c r="M1113" s="220"/>
      <c r="N1113" s="219"/>
      <c r="O1113" s="219"/>
      <c r="P1113" s="219"/>
      <c r="Q1113" s="219"/>
      <c r="R1113" s="220"/>
      <c r="S1113" s="220"/>
      <c r="T1113" s="220"/>
      <c r="U1113" s="220"/>
      <c r="V1113" s="220"/>
      <c r="W1113" s="220"/>
      <c r="X1113" s="220"/>
      <c r="Y1113" s="220"/>
      <c r="Z1113" s="210"/>
      <c r="AA1113" s="210"/>
      <c r="AB1113" s="210"/>
      <c r="AC1113" s="210"/>
      <c r="AD1113" s="210"/>
      <c r="AE1113" s="210"/>
      <c r="AF1113" s="210"/>
      <c r="AG1113" s="210" t="s">
        <v>300</v>
      </c>
      <c r="AH1113" s="210"/>
      <c r="AI1113" s="210"/>
      <c r="AJ1113" s="210"/>
      <c r="AK1113" s="210"/>
      <c r="AL1113" s="210"/>
      <c r="AM1113" s="210"/>
      <c r="AN1113" s="210"/>
      <c r="AO1113" s="210"/>
      <c r="AP1113" s="210"/>
      <c r="AQ1113" s="210"/>
      <c r="AR1113" s="210"/>
      <c r="AS1113" s="210"/>
      <c r="AT1113" s="210"/>
      <c r="AU1113" s="210"/>
      <c r="AV1113" s="210"/>
      <c r="AW1113" s="210"/>
      <c r="AX1113" s="210"/>
      <c r="AY1113" s="210"/>
      <c r="AZ1113" s="210"/>
      <c r="BA1113" s="210"/>
      <c r="BB1113" s="210"/>
      <c r="BC1113" s="210"/>
      <c r="BD1113" s="210"/>
      <c r="BE1113" s="210"/>
      <c r="BF1113" s="210"/>
      <c r="BG1113" s="210"/>
      <c r="BH1113" s="210"/>
    </row>
    <row r="1114" spans="1:60" outlineLevel="1" x14ac:dyDescent="0.2">
      <c r="A1114" s="231">
        <v>254</v>
      </c>
      <c r="B1114" s="232" t="s">
        <v>2150</v>
      </c>
      <c r="C1114" s="250" t="s">
        <v>2151</v>
      </c>
      <c r="D1114" s="233" t="s">
        <v>2145</v>
      </c>
      <c r="E1114" s="234">
        <v>1</v>
      </c>
      <c r="F1114" s="235"/>
      <c r="G1114" s="236">
        <f>ROUND(E1114*F1114,2)</f>
        <v>0</v>
      </c>
      <c r="H1114" s="235"/>
      <c r="I1114" s="236">
        <f>ROUND(E1114*H1114,2)</f>
        <v>0</v>
      </c>
      <c r="J1114" s="235"/>
      <c r="K1114" s="236">
        <f>ROUND(E1114*J1114,2)</f>
        <v>0</v>
      </c>
      <c r="L1114" s="236">
        <v>21</v>
      </c>
      <c r="M1114" s="236">
        <f>G1114*(1+L1114/100)</f>
        <v>0</v>
      </c>
      <c r="N1114" s="234">
        <v>0</v>
      </c>
      <c r="O1114" s="234">
        <f>ROUND(E1114*N1114,2)</f>
        <v>0</v>
      </c>
      <c r="P1114" s="234">
        <v>0</v>
      </c>
      <c r="Q1114" s="234">
        <f>ROUND(E1114*P1114,2)</f>
        <v>0</v>
      </c>
      <c r="R1114" s="236"/>
      <c r="S1114" s="236" t="s">
        <v>861</v>
      </c>
      <c r="T1114" s="237" t="s">
        <v>294</v>
      </c>
      <c r="U1114" s="220">
        <v>0</v>
      </c>
      <c r="V1114" s="220">
        <f>ROUND(E1114*U1114,2)</f>
        <v>0</v>
      </c>
      <c r="W1114" s="220"/>
      <c r="X1114" s="220" t="s">
        <v>664</v>
      </c>
      <c r="Y1114" s="220" t="s">
        <v>296</v>
      </c>
      <c r="Z1114" s="210"/>
      <c r="AA1114" s="210"/>
      <c r="AB1114" s="210"/>
      <c r="AC1114" s="210"/>
      <c r="AD1114" s="210"/>
      <c r="AE1114" s="210"/>
      <c r="AF1114" s="210"/>
      <c r="AG1114" s="210" t="s">
        <v>665</v>
      </c>
      <c r="AH1114" s="210"/>
      <c r="AI1114" s="210"/>
      <c r="AJ1114" s="210"/>
      <c r="AK1114" s="210"/>
      <c r="AL1114" s="210"/>
      <c r="AM1114" s="210"/>
      <c r="AN1114" s="210"/>
      <c r="AO1114" s="210"/>
      <c r="AP1114" s="210"/>
      <c r="AQ1114" s="210"/>
      <c r="AR1114" s="210"/>
      <c r="AS1114" s="210"/>
      <c r="AT1114" s="210"/>
      <c r="AU1114" s="210"/>
      <c r="AV1114" s="210"/>
      <c r="AW1114" s="210"/>
      <c r="AX1114" s="210"/>
      <c r="AY1114" s="210"/>
      <c r="AZ1114" s="210"/>
      <c r="BA1114" s="210"/>
      <c r="BB1114" s="210"/>
      <c r="BC1114" s="210"/>
      <c r="BD1114" s="210"/>
      <c r="BE1114" s="210"/>
      <c r="BF1114" s="210"/>
      <c r="BG1114" s="210"/>
      <c r="BH1114" s="210"/>
    </row>
    <row r="1115" spans="1:60" outlineLevel="2" x14ac:dyDescent="0.2">
      <c r="A1115" s="217"/>
      <c r="B1115" s="218"/>
      <c r="C1115" s="255" t="s">
        <v>2152</v>
      </c>
      <c r="D1115" s="248"/>
      <c r="E1115" s="248"/>
      <c r="F1115" s="248"/>
      <c r="G1115" s="248"/>
      <c r="H1115" s="220"/>
      <c r="I1115" s="220"/>
      <c r="J1115" s="220"/>
      <c r="K1115" s="220"/>
      <c r="L1115" s="220"/>
      <c r="M1115" s="220"/>
      <c r="N1115" s="219"/>
      <c r="O1115" s="219"/>
      <c r="P1115" s="219"/>
      <c r="Q1115" s="219"/>
      <c r="R1115" s="220"/>
      <c r="S1115" s="220"/>
      <c r="T1115" s="220"/>
      <c r="U1115" s="220"/>
      <c r="V1115" s="220"/>
      <c r="W1115" s="220"/>
      <c r="X1115" s="220"/>
      <c r="Y1115" s="220"/>
      <c r="Z1115" s="210"/>
      <c r="AA1115" s="210"/>
      <c r="AB1115" s="210"/>
      <c r="AC1115" s="210"/>
      <c r="AD1115" s="210"/>
      <c r="AE1115" s="210"/>
      <c r="AF1115" s="210"/>
      <c r="AG1115" s="210" t="s">
        <v>300</v>
      </c>
      <c r="AH1115" s="210"/>
      <c r="AI1115" s="210"/>
      <c r="AJ1115" s="210"/>
      <c r="AK1115" s="210"/>
      <c r="AL1115" s="210"/>
      <c r="AM1115" s="210"/>
      <c r="AN1115" s="210"/>
      <c r="AO1115" s="210"/>
      <c r="AP1115" s="210"/>
      <c r="AQ1115" s="210"/>
      <c r="AR1115" s="210"/>
      <c r="AS1115" s="210"/>
      <c r="AT1115" s="210"/>
      <c r="AU1115" s="210"/>
      <c r="AV1115" s="210"/>
      <c r="AW1115" s="210"/>
      <c r="AX1115" s="210"/>
      <c r="AY1115" s="210"/>
      <c r="AZ1115" s="210"/>
      <c r="BA1115" s="210"/>
      <c r="BB1115" s="210"/>
      <c r="BC1115" s="210"/>
      <c r="BD1115" s="210"/>
      <c r="BE1115" s="210"/>
      <c r="BF1115" s="210"/>
      <c r="BG1115" s="210"/>
      <c r="BH1115" s="210"/>
    </row>
    <row r="1116" spans="1:60" outlineLevel="1" x14ac:dyDescent="0.2">
      <c r="A1116" s="231">
        <v>255</v>
      </c>
      <c r="B1116" s="232" t="s">
        <v>2153</v>
      </c>
      <c r="C1116" s="250" t="s">
        <v>2154</v>
      </c>
      <c r="D1116" s="233" t="s">
        <v>2145</v>
      </c>
      <c r="E1116" s="234">
        <v>1</v>
      </c>
      <c r="F1116" s="235"/>
      <c r="G1116" s="236">
        <f>ROUND(E1116*F1116,2)</f>
        <v>0</v>
      </c>
      <c r="H1116" s="235"/>
      <c r="I1116" s="236">
        <f>ROUND(E1116*H1116,2)</f>
        <v>0</v>
      </c>
      <c r="J1116" s="235"/>
      <c r="K1116" s="236">
        <f>ROUND(E1116*J1116,2)</f>
        <v>0</v>
      </c>
      <c r="L1116" s="236">
        <v>21</v>
      </c>
      <c r="M1116" s="236">
        <f>G1116*(1+L1116/100)</f>
        <v>0</v>
      </c>
      <c r="N1116" s="234">
        <v>0</v>
      </c>
      <c r="O1116" s="234">
        <f>ROUND(E1116*N1116,2)</f>
        <v>0</v>
      </c>
      <c r="P1116" s="234">
        <v>0</v>
      </c>
      <c r="Q1116" s="234">
        <f>ROUND(E1116*P1116,2)</f>
        <v>0</v>
      </c>
      <c r="R1116" s="236"/>
      <c r="S1116" s="236" t="s">
        <v>293</v>
      </c>
      <c r="T1116" s="237" t="s">
        <v>294</v>
      </c>
      <c r="U1116" s="220">
        <v>0</v>
      </c>
      <c r="V1116" s="220">
        <f>ROUND(E1116*U1116,2)</f>
        <v>0</v>
      </c>
      <c r="W1116" s="220"/>
      <c r="X1116" s="220" t="s">
        <v>2155</v>
      </c>
      <c r="Y1116" s="220" t="s">
        <v>296</v>
      </c>
      <c r="Z1116" s="210"/>
      <c r="AA1116" s="210"/>
      <c r="AB1116" s="210"/>
      <c r="AC1116" s="210"/>
      <c r="AD1116" s="210"/>
      <c r="AE1116" s="210"/>
      <c r="AF1116" s="210"/>
      <c r="AG1116" s="210" t="s">
        <v>2156</v>
      </c>
      <c r="AH1116" s="210"/>
      <c r="AI1116" s="210"/>
      <c r="AJ1116" s="210"/>
      <c r="AK1116" s="210"/>
      <c r="AL1116" s="210"/>
      <c r="AM1116" s="210"/>
      <c r="AN1116" s="210"/>
      <c r="AO1116" s="210"/>
      <c r="AP1116" s="210"/>
      <c r="AQ1116" s="210"/>
      <c r="AR1116" s="210"/>
      <c r="AS1116" s="210"/>
      <c r="AT1116" s="210"/>
      <c r="AU1116" s="210"/>
      <c r="AV1116" s="210"/>
      <c r="AW1116" s="210"/>
      <c r="AX1116" s="210"/>
      <c r="AY1116" s="210"/>
      <c r="AZ1116" s="210"/>
      <c r="BA1116" s="210"/>
      <c r="BB1116" s="210"/>
      <c r="BC1116" s="210"/>
      <c r="BD1116" s="210"/>
      <c r="BE1116" s="210"/>
      <c r="BF1116" s="210"/>
      <c r="BG1116" s="210"/>
      <c r="BH1116" s="210"/>
    </row>
    <row r="1117" spans="1:60" outlineLevel="2" x14ac:dyDescent="0.2">
      <c r="A1117" s="217"/>
      <c r="B1117" s="218"/>
      <c r="C1117" s="255" t="s">
        <v>2157</v>
      </c>
      <c r="D1117" s="248"/>
      <c r="E1117" s="248"/>
      <c r="F1117" s="248"/>
      <c r="G1117" s="248"/>
      <c r="H1117" s="220"/>
      <c r="I1117" s="220"/>
      <c r="J1117" s="220"/>
      <c r="K1117" s="220"/>
      <c r="L1117" s="220"/>
      <c r="M1117" s="220"/>
      <c r="N1117" s="219"/>
      <c r="O1117" s="219"/>
      <c r="P1117" s="219"/>
      <c r="Q1117" s="219"/>
      <c r="R1117" s="220"/>
      <c r="S1117" s="220"/>
      <c r="T1117" s="220"/>
      <c r="U1117" s="220"/>
      <c r="V1117" s="220"/>
      <c r="W1117" s="220"/>
      <c r="X1117" s="220"/>
      <c r="Y1117" s="220"/>
      <c r="Z1117" s="210"/>
      <c r="AA1117" s="210"/>
      <c r="AB1117" s="210"/>
      <c r="AC1117" s="210"/>
      <c r="AD1117" s="210"/>
      <c r="AE1117" s="210"/>
      <c r="AF1117" s="210"/>
      <c r="AG1117" s="210" t="s">
        <v>300</v>
      </c>
      <c r="AH1117" s="210"/>
      <c r="AI1117" s="210"/>
      <c r="AJ1117" s="210"/>
      <c r="AK1117" s="210"/>
      <c r="AL1117" s="210"/>
      <c r="AM1117" s="210"/>
      <c r="AN1117" s="210"/>
      <c r="AO1117" s="210"/>
      <c r="AP1117" s="210"/>
      <c r="AQ1117" s="210"/>
      <c r="AR1117" s="210"/>
      <c r="AS1117" s="210"/>
      <c r="AT1117" s="210"/>
      <c r="AU1117" s="210"/>
      <c r="AV1117" s="210"/>
      <c r="AW1117" s="210"/>
      <c r="AX1117" s="210"/>
      <c r="AY1117" s="210"/>
      <c r="AZ1117" s="210"/>
      <c r="BA1117" s="210"/>
      <c r="BB1117" s="210"/>
      <c r="BC1117" s="210"/>
      <c r="BD1117" s="210"/>
      <c r="BE1117" s="210"/>
      <c r="BF1117" s="210"/>
      <c r="BG1117" s="210"/>
      <c r="BH1117" s="210"/>
    </row>
    <row r="1118" spans="1:60" outlineLevel="1" x14ac:dyDescent="0.2">
      <c r="A1118" s="231">
        <v>256</v>
      </c>
      <c r="B1118" s="232" t="s">
        <v>2158</v>
      </c>
      <c r="C1118" s="250" t="s">
        <v>2159</v>
      </c>
      <c r="D1118" s="233" t="s">
        <v>2145</v>
      </c>
      <c r="E1118" s="234">
        <v>1</v>
      </c>
      <c r="F1118" s="235"/>
      <c r="G1118" s="236">
        <f>ROUND(E1118*F1118,2)</f>
        <v>0</v>
      </c>
      <c r="H1118" s="235"/>
      <c r="I1118" s="236">
        <f>ROUND(E1118*H1118,2)</f>
        <v>0</v>
      </c>
      <c r="J1118" s="235"/>
      <c r="K1118" s="236">
        <f>ROUND(E1118*J1118,2)</f>
        <v>0</v>
      </c>
      <c r="L1118" s="236">
        <v>21</v>
      </c>
      <c r="M1118" s="236">
        <f>G1118*(1+L1118/100)</f>
        <v>0</v>
      </c>
      <c r="N1118" s="234">
        <v>0</v>
      </c>
      <c r="O1118" s="234">
        <f>ROUND(E1118*N1118,2)</f>
        <v>0</v>
      </c>
      <c r="P1118" s="234">
        <v>0</v>
      </c>
      <c r="Q1118" s="234">
        <f>ROUND(E1118*P1118,2)</f>
        <v>0</v>
      </c>
      <c r="R1118" s="236"/>
      <c r="S1118" s="236" t="s">
        <v>293</v>
      </c>
      <c r="T1118" s="237" t="s">
        <v>294</v>
      </c>
      <c r="U1118" s="220">
        <v>0</v>
      </c>
      <c r="V1118" s="220">
        <f>ROUND(E1118*U1118,2)</f>
        <v>0</v>
      </c>
      <c r="W1118" s="220"/>
      <c r="X1118" s="220" t="s">
        <v>2155</v>
      </c>
      <c r="Y1118" s="220" t="s">
        <v>296</v>
      </c>
      <c r="Z1118" s="210"/>
      <c r="AA1118" s="210"/>
      <c r="AB1118" s="210"/>
      <c r="AC1118" s="210"/>
      <c r="AD1118" s="210"/>
      <c r="AE1118" s="210"/>
      <c r="AF1118" s="210"/>
      <c r="AG1118" s="210" t="s">
        <v>2156</v>
      </c>
      <c r="AH1118" s="210"/>
      <c r="AI1118" s="210"/>
      <c r="AJ1118" s="210"/>
      <c r="AK1118" s="210"/>
      <c r="AL1118" s="210"/>
      <c r="AM1118" s="210"/>
      <c r="AN1118" s="210"/>
      <c r="AO1118" s="210"/>
      <c r="AP1118" s="210"/>
      <c r="AQ1118" s="210"/>
      <c r="AR1118" s="210"/>
      <c r="AS1118" s="210"/>
      <c r="AT1118" s="210"/>
      <c r="AU1118" s="210"/>
      <c r="AV1118" s="210"/>
      <c r="AW1118" s="210"/>
      <c r="AX1118" s="210"/>
      <c r="AY1118" s="210"/>
      <c r="AZ1118" s="210"/>
      <c r="BA1118" s="210"/>
      <c r="BB1118" s="210"/>
      <c r="BC1118" s="210"/>
      <c r="BD1118" s="210"/>
      <c r="BE1118" s="210"/>
      <c r="BF1118" s="210"/>
      <c r="BG1118" s="210"/>
      <c r="BH1118" s="210"/>
    </row>
    <row r="1119" spans="1:60" outlineLevel="2" x14ac:dyDescent="0.2">
      <c r="A1119" s="217"/>
      <c r="B1119" s="218"/>
      <c r="C1119" s="255" t="s">
        <v>2160</v>
      </c>
      <c r="D1119" s="248"/>
      <c r="E1119" s="248"/>
      <c r="F1119" s="248"/>
      <c r="G1119" s="248"/>
      <c r="H1119" s="220"/>
      <c r="I1119" s="220"/>
      <c r="J1119" s="220"/>
      <c r="K1119" s="220"/>
      <c r="L1119" s="220"/>
      <c r="M1119" s="220"/>
      <c r="N1119" s="219"/>
      <c r="O1119" s="219"/>
      <c r="P1119" s="219"/>
      <c r="Q1119" s="219"/>
      <c r="R1119" s="220"/>
      <c r="S1119" s="220"/>
      <c r="T1119" s="220"/>
      <c r="U1119" s="220"/>
      <c r="V1119" s="220"/>
      <c r="W1119" s="220"/>
      <c r="X1119" s="220"/>
      <c r="Y1119" s="220"/>
      <c r="Z1119" s="210"/>
      <c r="AA1119" s="210"/>
      <c r="AB1119" s="210"/>
      <c r="AC1119" s="210"/>
      <c r="AD1119" s="210"/>
      <c r="AE1119" s="210"/>
      <c r="AF1119" s="210"/>
      <c r="AG1119" s="210" t="s">
        <v>300</v>
      </c>
      <c r="AH1119" s="210"/>
      <c r="AI1119" s="210"/>
      <c r="AJ1119" s="210"/>
      <c r="AK1119" s="210"/>
      <c r="AL1119" s="210"/>
      <c r="AM1119" s="210"/>
      <c r="AN1119" s="210"/>
      <c r="AO1119" s="210"/>
      <c r="AP1119" s="210"/>
      <c r="AQ1119" s="210"/>
      <c r="AR1119" s="210"/>
      <c r="AS1119" s="210"/>
      <c r="AT1119" s="210"/>
      <c r="AU1119" s="210"/>
      <c r="AV1119" s="210"/>
      <c r="AW1119" s="210"/>
      <c r="AX1119" s="210"/>
      <c r="AY1119" s="210"/>
      <c r="AZ1119" s="210"/>
      <c r="BA1119" s="210"/>
      <c r="BB1119" s="210"/>
      <c r="BC1119" s="210"/>
      <c r="BD1119" s="210"/>
      <c r="BE1119" s="210"/>
      <c r="BF1119" s="210"/>
      <c r="BG1119" s="210"/>
      <c r="BH1119" s="210"/>
    </row>
    <row r="1120" spans="1:60" x14ac:dyDescent="0.2">
      <c r="A1120" s="3"/>
      <c r="B1120" s="4"/>
      <c r="C1120" s="256"/>
      <c r="D1120" s="6"/>
      <c r="E1120" s="3"/>
      <c r="F1120" s="3"/>
      <c r="G1120" s="3"/>
      <c r="H1120" s="3"/>
      <c r="I1120" s="3"/>
      <c r="J1120" s="3"/>
      <c r="K1120" s="3"/>
      <c r="L1120" s="3"/>
      <c r="M1120" s="3"/>
      <c r="N1120" s="3"/>
      <c r="O1120" s="3"/>
      <c r="P1120" s="3"/>
      <c r="Q1120" s="3"/>
      <c r="R1120" s="3"/>
      <c r="S1120" s="3"/>
      <c r="T1120" s="3"/>
      <c r="U1120" s="3"/>
      <c r="V1120" s="3"/>
      <c r="W1120" s="3"/>
      <c r="X1120" s="3"/>
      <c r="Y1120" s="3"/>
      <c r="AE1120">
        <v>12</v>
      </c>
      <c r="AF1120">
        <v>21</v>
      </c>
      <c r="AG1120" t="s">
        <v>273</v>
      </c>
    </row>
    <row r="1121" spans="1:33" x14ac:dyDescent="0.2">
      <c r="A1121" s="213"/>
      <c r="B1121" s="214" t="s">
        <v>29</v>
      </c>
      <c r="C1121" s="257"/>
      <c r="D1121" s="215"/>
      <c r="E1121" s="216"/>
      <c r="F1121" s="216"/>
      <c r="G1121" s="230">
        <f>G8+G51+G102+G180+G216+G223+G232+G282+G399+G418+G465+G476+G505+G514+G721+G725+G760+G804+G861+G867+G875+G895+G935+G1000+G1036+G1048+G1059+G1077+G1082+G1093+G1095+G1108</f>
        <v>0</v>
      </c>
      <c r="H1121" s="3"/>
      <c r="I1121" s="3"/>
      <c r="J1121" s="3"/>
      <c r="K1121" s="3"/>
      <c r="L1121" s="3"/>
      <c r="M1121" s="3"/>
      <c r="N1121" s="3"/>
      <c r="O1121" s="3"/>
      <c r="P1121" s="3"/>
      <c r="Q1121" s="3"/>
      <c r="R1121" s="3"/>
      <c r="S1121" s="3"/>
      <c r="T1121" s="3"/>
      <c r="U1121" s="3"/>
      <c r="V1121" s="3"/>
      <c r="W1121" s="3"/>
      <c r="X1121" s="3"/>
      <c r="Y1121" s="3"/>
      <c r="AE1121">
        <f>SUMIF(L7:L1119,AE1120,G7:G1119)</f>
        <v>0</v>
      </c>
      <c r="AF1121">
        <f>SUMIF(L7:L1119,AF1120,G7:G1119)</f>
        <v>0</v>
      </c>
      <c r="AG1121" t="s">
        <v>2161</v>
      </c>
    </row>
    <row r="1122" spans="1:33" x14ac:dyDescent="0.2">
      <c r="C1122" s="258"/>
      <c r="D1122" s="10"/>
      <c r="AG1122" t="s">
        <v>2162</v>
      </c>
    </row>
    <row r="1123" spans="1:33" x14ac:dyDescent="0.2">
      <c r="D1123" s="10"/>
    </row>
    <row r="1124" spans="1:33" x14ac:dyDescent="0.2">
      <c r="D1124" s="10"/>
    </row>
    <row r="1125" spans="1:33" x14ac:dyDescent="0.2">
      <c r="D1125" s="10"/>
    </row>
    <row r="1126" spans="1:33" x14ac:dyDescent="0.2">
      <c r="D1126" s="10"/>
    </row>
    <row r="1127" spans="1:33" x14ac:dyDescent="0.2">
      <c r="D1127" s="10"/>
    </row>
    <row r="1128" spans="1:33" x14ac:dyDescent="0.2">
      <c r="D1128" s="10"/>
    </row>
    <row r="1129" spans="1:33" x14ac:dyDescent="0.2">
      <c r="D1129" s="10"/>
    </row>
    <row r="1130" spans="1:33" x14ac:dyDescent="0.2">
      <c r="D1130" s="10"/>
    </row>
    <row r="1131" spans="1:33" x14ac:dyDescent="0.2">
      <c r="D1131" s="10"/>
    </row>
    <row r="1132" spans="1:33" x14ac:dyDescent="0.2">
      <c r="D1132" s="10"/>
    </row>
    <row r="1133" spans="1:33" x14ac:dyDescent="0.2">
      <c r="D1133" s="10"/>
    </row>
    <row r="1134" spans="1:33" x14ac:dyDescent="0.2">
      <c r="D1134" s="10"/>
    </row>
    <row r="1135" spans="1:33" x14ac:dyDescent="0.2">
      <c r="D1135" s="10"/>
    </row>
    <row r="1136" spans="1:33"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R1bectgSvvLdrnNef2dxT8yl0Q8uRaxCAFDA7wcR4dN/8llJRtRFUcZWsZ7LFkJpvU2t0CjxR1AIy4AEeesLQ==" saltValue="5mCgnZGsxclIpkrSaNnx0A==" spinCount="100000" sheet="1" formatRows="0"/>
  <mergeCells count="261">
    <mergeCell ref="C1115:G1115"/>
    <mergeCell ref="C1117:G1117"/>
    <mergeCell ref="C1119:G1119"/>
    <mergeCell ref="C1068:G1068"/>
    <mergeCell ref="C1097:G1097"/>
    <mergeCell ref="C1110:G1110"/>
    <mergeCell ref="C1111:G1111"/>
    <mergeCell ref="C1112:G1112"/>
    <mergeCell ref="C1113:G1113"/>
    <mergeCell ref="C1039:G1039"/>
    <mergeCell ref="C1041:G1041"/>
    <mergeCell ref="C1046:G1046"/>
    <mergeCell ref="C1047:G1047"/>
    <mergeCell ref="C1066:G1066"/>
    <mergeCell ref="C1067:G1067"/>
    <mergeCell ref="C933:G933"/>
    <mergeCell ref="C934:G934"/>
    <mergeCell ref="C998:G998"/>
    <mergeCell ref="C999:G999"/>
    <mergeCell ref="C1034:G1034"/>
    <mergeCell ref="C1035:G1035"/>
    <mergeCell ref="C900:G900"/>
    <mergeCell ref="C901:G901"/>
    <mergeCell ref="C902:G902"/>
    <mergeCell ref="C910:G910"/>
    <mergeCell ref="C911:G911"/>
    <mergeCell ref="C912:G912"/>
    <mergeCell ref="C874:G874"/>
    <mergeCell ref="C883:G883"/>
    <mergeCell ref="C884:G884"/>
    <mergeCell ref="C885:G885"/>
    <mergeCell ref="C893:G893"/>
    <mergeCell ref="C894:G894"/>
    <mergeCell ref="C831:G831"/>
    <mergeCell ref="C859:G859"/>
    <mergeCell ref="C860:G860"/>
    <mergeCell ref="C865:G865"/>
    <mergeCell ref="C866:G866"/>
    <mergeCell ref="C873:G873"/>
    <mergeCell ref="C778:G778"/>
    <mergeCell ref="C782:G782"/>
    <mergeCell ref="C802:G802"/>
    <mergeCell ref="C803:G803"/>
    <mergeCell ref="C810:G810"/>
    <mergeCell ref="C811:G811"/>
    <mergeCell ref="C731:G731"/>
    <mergeCell ref="C747:G747"/>
    <mergeCell ref="C748:G748"/>
    <mergeCell ref="C749:G749"/>
    <mergeCell ref="C758:G758"/>
    <mergeCell ref="C759:G759"/>
    <mergeCell ref="C716:G716"/>
    <mergeCell ref="C717:G717"/>
    <mergeCell ref="C718:G718"/>
    <mergeCell ref="C723:G723"/>
    <mergeCell ref="C724:G724"/>
    <mergeCell ref="C730:G730"/>
    <mergeCell ref="C642:G642"/>
    <mergeCell ref="C643:G643"/>
    <mergeCell ref="C644:G644"/>
    <mergeCell ref="C701:G701"/>
    <mergeCell ref="C702:G702"/>
    <mergeCell ref="C703:G703"/>
    <mergeCell ref="C628:G628"/>
    <mergeCell ref="C629:G629"/>
    <mergeCell ref="C630:G630"/>
    <mergeCell ref="C635:G635"/>
    <mergeCell ref="C636:G636"/>
    <mergeCell ref="C637:G637"/>
    <mergeCell ref="C615:G615"/>
    <mergeCell ref="C616:G616"/>
    <mergeCell ref="C617:G617"/>
    <mergeCell ref="C622:G622"/>
    <mergeCell ref="C623:G623"/>
    <mergeCell ref="C624:G624"/>
    <mergeCell ref="C603:G603"/>
    <mergeCell ref="C604:G604"/>
    <mergeCell ref="C605:G605"/>
    <mergeCell ref="C609:G609"/>
    <mergeCell ref="C610:G610"/>
    <mergeCell ref="C611:G611"/>
    <mergeCell ref="C558:G558"/>
    <mergeCell ref="C573:G573"/>
    <mergeCell ref="C574:G574"/>
    <mergeCell ref="C575:G575"/>
    <mergeCell ref="C576:G576"/>
    <mergeCell ref="C577:G577"/>
    <mergeCell ref="C541:G541"/>
    <mergeCell ref="C542:G542"/>
    <mergeCell ref="C551:G551"/>
    <mergeCell ref="C552:G552"/>
    <mergeCell ref="C553:G553"/>
    <mergeCell ref="C557:G557"/>
    <mergeCell ref="C521:G521"/>
    <mergeCell ref="C522:G522"/>
    <mergeCell ref="C533:G533"/>
    <mergeCell ref="C534:G534"/>
    <mergeCell ref="C535:G535"/>
    <mergeCell ref="C540:G540"/>
    <mergeCell ref="C508:G508"/>
    <mergeCell ref="C510:G510"/>
    <mergeCell ref="C511:G511"/>
    <mergeCell ref="C512:G512"/>
    <mergeCell ref="C516:G516"/>
    <mergeCell ref="C520:G520"/>
    <mergeCell ref="C479:G479"/>
    <mergeCell ref="C480:G480"/>
    <mergeCell ref="C484:G484"/>
    <mergeCell ref="C485:G485"/>
    <mergeCell ref="C486:G486"/>
    <mergeCell ref="C507:G507"/>
    <mergeCell ref="C445:G445"/>
    <mergeCell ref="C446:G446"/>
    <mergeCell ref="C467:G467"/>
    <mergeCell ref="C468:G468"/>
    <mergeCell ref="C469:G469"/>
    <mergeCell ref="C478:G478"/>
    <mergeCell ref="C429:G429"/>
    <mergeCell ref="C430:G430"/>
    <mergeCell ref="C435:G435"/>
    <mergeCell ref="C436:G436"/>
    <mergeCell ref="C440:G440"/>
    <mergeCell ref="C441:G441"/>
    <mergeCell ref="C415:G415"/>
    <mergeCell ref="C420:G420"/>
    <mergeCell ref="C421:G421"/>
    <mergeCell ref="C422:G422"/>
    <mergeCell ref="C424:G424"/>
    <mergeCell ref="C425:G425"/>
    <mergeCell ref="C403:G403"/>
    <mergeCell ref="C407:G407"/>
    <mergeCell ref="C408:G408"/>
    <mergeCell ref="C409:G409"/>
    <mergeCell ref="C413:G413"/>
    <mergeCell ref="C414:G414"/>
    <mergeCell ref="C373:G373"/>
    <mergeCell ref="C374:G374"/>
    <mergeCell ref="C395:G395"/>
    <mergeCell ref="C396:G396"/>
    <mergeCell ref="C401:G401"/>
    <mergeCell ref="C402:G402"/>
    <mergeCell ref="C355:G355"/>
    <mergeCell ref="C365:G365"/>
    <mergeCell ref="C366:G366"/>
    <mergeCell ref="C367:G367"/>
    <mergeCell ref="C371:G371"/>
    <mergeCell ref="C372:G372"/>
    <mergeCell ref="C336:G336"/>
    <mergeCell ref="C340:G340"/>
    <mergeCell ref="C341:G341"/>
    <mergeCell ref="C342:G342"/>
    <mergeCell ref="C353:G353"/>
    <mergeCell ref="C354:G354"/>
    <mergeCell ref="C323:G323"/>
    <mergeCell ref="C328:G328"/>
    <mergeCell ref="C329:G329"/>
    <mergeCell ref="C330:G330"/>
    <mergeCell ref="C334:G334"/>
    <mergeCell ref="C335:G335"/>
    <mergeCell ref="C295:G295"/>
    <mergeCell ref="C315:G315"/>
    <mergeCell ref="C316:G316"/>
    <mergeCell ref="C317:G317"/>
    <mergeCell ref="C321:G321"/>
    <mergeCell ref="C322:G322"/>
    <mergeCell ref="C262:G262"/>
    <mergeCell ref="C263:G263"/>
    <mergeCell ref="C284:G284"/>
    <mergeCell ref="C285:G285"/>
    <mergeCell ref="C293:G293"/>
    <mergeCell ref="C294:G294"/>
    <mergeCell ref="C237:G237"/>
    <mergeCell ref="C238:G238"/>
    <mergeCell ref="C250:G250"/>
    <mergeCell ref="C251:G251"/>
    <mergeCell ref="C252:G252"/>
    <mergeCell ref="C261:G261"/>
    <mergeCell ref="C220:G220"/>
    <mergeCell ref="C225:G225"/>
    <mergeCell ref="C226:G226"/>
    <mergeCell ref="C227:G227"/>
    <mergeCell ref="C234:G234"/>
    <mergeCell ref="C235:G235"/>
    <mergeCell ref="C205:G205"/>
    <mergeCell ref="C206:G206"/>
    <mergeCell ref="C211:G211"/>
    <mergeCell ref="C212:G212"/>
    <mergeCell ref="C218:G218"/>
    <mergeCell ref="C219:G219"/>
    <mergeCell ref="C193:G193"/>
    <mergeCell ref="C194:G194"/>
    <mergeCell ref="C198:G198"/>
    <mergeCell ref="C199:G199"/>
    <mergeCell ref="C200:G200"/>
    <mergeCell ref="C204:G204"/>
    <mergeCell ref="C174:G174"/>
    <mergeCell ref="C175:G175"/>
    <mergeCell ref="C186:G186"/>
    <mergeCell ref="C187:G187"/>
    <mergeCell ref="C188:G188"/>
    <mergeCell ref="C192:G192"/>
    <mergeCell ref="C158:G158"/>
    <mergeCell ref="C159:G159"/>
    <mergeCell ref="C166:G166"/>
    <mergeCell ref="C167:G167"/>
    <mergeCell ref="C168:G168"/>
    <mergeCell ref="C173:G173"/>
    <mergeCell ref="C141:G141"/>
    <mergeCell ref="C142:G142"/>
    <mergeCell ref="C149:G149"/>
    <mergeCell ref="C150:G150"/>
    <mergeCell ref="C151:G151"/>
    <mergeCell ref="C157:G157"/>
    <mergeCell ref="C127:G127"/>
    <mergeCell ref="C131:G131"/>
    <mergeCell ref="C135:G135"/>
    <mergeCell ref="C136:G136"/>
    <mergeCell ref="C137:G137"/>
    <mergeCell ref="C140:G140"/>
    <mergeCell ref="C94:G94"/>
    <mergeCell ref="C119:G119"/>
    <mergeCell ref="C120:G120"/>
    <mergeCell ref="C121:G121"/>
    <mergeCell ref="C125:G125"/>
    <mergeCell ref="C126:G126"/>
    <mergeCell ref="C78:G78"/>
    <mergeCell ref="C82:G82"/>
    <mergeCell ref="C83:G83"/>
    <mergeCell ref="C84:G84"/>
    <mergeCell ref="C92:G92"/>
    <mergeCell ref="C93:G93"/>
    <mergeCell ref="C66:G66"/>
    <mergeCell ref="C70:G70"/>
    <mergeCell ref="C71:G71"/>
    <mergeCell ref="C72:G72"/>
    <mergeCell ref="C76:G76"/>
    <mergeCell ref="C77:G77"/>
    <mergeCell ref="C45:G45"/>
    <mergeCell ref="C58:G58"/>
    <mergeCell ref="C59:G59"/>
    <mergeCell ref="C60:G60"/>
    <mergeCell ref="C64:G64"/>
    <mergeCell ref="C65:G65"/>
    <mergeCell ref="C24:G24"/>
    <mergeCell ref="C30:G30"/>
    <mergeCell ref="C31:G31"/>
    <mergeCell ref="C32:G32"/>
    <mergeCell ref="C43:G43"/>
    <mergeCell ref="C44:G44"/>
    <mergeCell ref="C12:G12"/>
    <mergeCell ref="C16:G16"/>
    <mergeCell ref="C17:G17"/>
    <mergeCell ref="C18:G18"/>
    <mergeCell ref="C22:G22"/>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71</v>
      </c>
      <c r="C4" s="202" t="s">
        <v>72</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SUMIF(AG9:AG60,"&lt;&gt;NOR",G9:G60)</f>
        <v>0</v>
      </c>
      <c r="H8" s="228"/>
      <c r="I8" s="228">
        <f>SUM(I9:I60)</f>
        <v>0</v>
      </c>
      <c r="J8" s="228"/>
      <c r="K8" s="228">
        <f>SUM(K9:K60)</f>
        <v>0</v>
      </c>
      <c r="L8" s="228"/>
      <c r="M8" s="228">
        <f>SUM(M9:M60)</f>
        <v>0</v>
      </c>
      <c r="N8" s="227"/>
      <c r="O8" s="227">
        <f>SUM(O9:O60)</f>
        <v>0</v>
      </c>
      <c r="P8" s="227"/>
      <c r="Q8" s="227">
        <f>SUM(Q9:Q60)</f>
        <v>0</v>
      </c>
      <c r="R8" s="228"/>
      <c r="S8" s="228"/>
      <c r="T8" s="229"/>
      <c r="U8" s="223"/>
      <c r="V8" s="223">
        <f>SUM(V9:V60)</f>
        <v>11.49</v>
      </c>
      <c r="W8" s="223"/>
      <c r="X8" s="223"/>
      <c r="Y8" s="223"/>
      <c r="AG8" t="s">
        <v>288</v>
      </c>
    </row>
    <row r="9" spans="1:60" outlineLevel="1" x14ac:dyDescent="0.2">
      <c r="A9" s="231">
        <v>1</v>
      </c>
      <c r="B9" s="232" t="s">
        <v>3997</v>
      </c>
      <c r="C9" s="250" t="s">
        <v>3998</v>
      </c>
      <c r="D9" s="233" t="s">
        <v>343</v>
      </c>
      <c r="E9" s="234">
        <v>16.993600000000001</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0.42199999999999999</v>
      </c>
      <c r="V9" s="220">
        <f>ROUND(E9*U9,2)</f>
        <v>7.17</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2165</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přemístěním výkopku v příčných profilech na vzdálenost do 15 m nebo s naložením na dopravní prostředek.</v>
      </c>
      <c r="BB10" s="210"/>
      <c r="BC10" s="210"/>
      <c r="BD10" s="210"/>
      <c r="BE10" s="210"/>
      <c r="BF10" s="210"/>
      <c r="BG10" s="210"/>
      <c r="BH10" s="210"/>
    </row>
    <row r="11" spans="1:60" outlineLevel="2" x14ac:dyDescent="0.2">
      <c r="A11" s="217"/>
      <c r="B11" s="218"/>
      <c r="C11" s="252" t="s">
        <v>2165</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přemístěním výkopku v příčných profilech na vzdálenost do 15 m nebo s naložením na dopravní prostředek.</v>
      </c>
      <c r="BB11" s="210"/>
      <c r="BC11" s="210"/>
      <c r="BD11" s="210"/>
      <c r="BE11" s="210"/>
      <c r="BF11" s="210"/>
      <c r="BG11" s="210"/>
      <c r="BH11" s="210"/>
    </row>
    <row r="12" spans="1:60" outlineLevel="3" x14ac:dyDescent="0.2">
      <c r="A12" s="217"/>
      <c r="B12" s="218"/>
      <c r="C12" s="252" t="s">
        <v>2165</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s přemístěním výkopku v příčných profilech na vzdálenost do 15 m nebo s naložením na dopravní prostředek.</v>
      </c>
      <c r="BB12" s="210"/>
      <c r="BC12" s="210"/>
      <c r="BD12" s="210"/>
      <c r="BE12" s="210"/>
      <c r="BF12" s="210"/>
      <c r="BG12" s="210"/>
      <c r="BH12" s="210"/>
    </row>
    <row r="13" spans="1:60" outlineLevel="2" x14ac:dyDescent="0.2">
      <c r="A13" s="217"/>
      <c r="B13" s="218"/>
      <c r="C13" s="253" t="s">
        <v>3999</v>
      </c>
      <c r="D13" s="221"/>
      <c r="E13" s="222"/>
      <c r="F13" s="220"/>
      <c r="G13" s="22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314</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3" t="s">
        <v>4000</v>
      </c>
      <c r="D14" s="221"/>
      <c r="E14" s="222">
        <v>16.989999999999998</v>
      </c>
      <c r="F14" s="220"/>
      <c r="G14" s="22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314</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31">
        <v>2</v>
      </c>
      <c r="B15" s="232" t="s">
        <v>2171</v>
      </c>
      <c r="C15" s="250" t="s">
        <v>2172</v>
      </c>
      <c r="D15" s="233" t="s">
        <v>343</v>
      </c>
      <c r="E15" s="234">
        <v>16.993600000000001</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8.7999999999999995E-2</v>
      </c>
      <c r="V15" s="220">
        <f>ROUND(E15*U15,2)</f>
        <v>1.5</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2165</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38" t="str">
        <f>C16</f>
        <v>s přemístěním výkopku v příčných profilech na vzdálenost do 15 m nebo s naložením na dopravní prostředek.</v>
      </c>
      <c r="BB16" s="210"/>
      <c r="BC16" s="210"/>
      <c r="BD16" s="210"/>
      <c r="BE16" s="210"/>
      <c r="BF16" s="210"/>
      <c r="BG16" s="210"/>
      <c r="BH16" s="210"/>
    </row>
    <row r="17" spans="1:60" outlineLevel="2" x14ac:dyDescent="0.2">
      <c r="A17" s="217"/>
      <c r="B17" s="218"/>
      <c r="C17" s="252" t="s">
        <v>2165</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38" t="str">
        <f>C17</f>
        <v>s přemístěním výkopku v příčných profilech na vzdálenost do 15 m nebo s naložením na dopravní prostředek.</v>
      </c>
      <c r="BB17" s="210"/>
      <c r="BC17" s="210"/>
      <c r="BD17" s="210"/>
      <c r="BE17" s="210"/>
      <c r="BF17" s="210"/>
      <c r="BG17" s="210"/>
      <c r="BH17" s="210"/>
    </row>
    <row r="18" spans="1:60" outlineLevel="3" x14ac:dyDescent="0.2">
      <c r="A18" s="217"/>
      <c r="B18" s="218"/>
      <c r="C18" s="252" t="s">
        <v>2165</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38" t="str">
        <f>C18</f>
        <v>s přemístěním výkopku v příčných profilech na vzdálenost do 15 m nebo s naložením na dopravní prostředek.</v>
      </c>
      <c r="BB18" s="210"/>
      <c r="BC18" s="210"/>
      <c r="BD18" s="210"/>
      <c r="BE18" s="210"/>
      <c r="BF18" s="210"/>
      <c r="BG18" s="210"/>
      <c r="BH18" s="210"/>
    </row>
    <row r="19" spans="1:60" outlineLevel="2" x14ac:dyDescent="0.2">
      <c r="A19" s="217"/>
      <c r="B19" s="218"/>
      <c r="C19" s="253" t="s">
        <v>4001</v>
      </c>
      <c r="D19" s="221"/>
      <c r="E19" s="222"/>
      <c r="F19" s="220"/>
      <c r="G19" s="22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314</v>
      </c>
      <c r="AH19" s="210">
        <v>0</v>
      </c>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3" t="s">
        <v>4000</v>
      </c>
      <c r="D20" s="221"/>
      <c r="E20" s="222">
        <v>16.989999999999998</v>
      </c>
      <c r="F20" s="220"/>
      <c r="G20" s="22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314</v>
      </c>
      <c r="AH20" s="210">
        <v>0</v>
      </c>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ht="22.5" outlineLevel="1" x14ac:dyDescent="0.2">
      <c r="A21" s="231">
        <v>3</v>
      </c>
      <c r="B21" s="232" t="s">
        <v>383</v>
      </c>
      <c r="C21" s="250" t="s">
        <v>384</v>
      </c>
      <c r="D21" s="233" t="s">
        <v>343</v>
      </c>
      <c r="E21" s="234">
        <v>16.993600000000001</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1.0999999999999999E-2</v>
      </c>
      <c r="V21" s="220">
        <f>ROUND(E21*U21,2)</f>
        <v>0.19</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385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385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385</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3" t="s">
        <v>4001</v>
      </c>
      <c r="D25" s="221"/>
      <c r="E25" s="222"/>
      <c r="F25" s="220"/>
      <c r="G25" s="22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314</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3" t="s">
        <v>4000</v>
      </c>
      <c r="D26" s="221"/>
      <c r="E26" s="222">
        <v>16.989999999999998</v>
      </c>
      <c r="F26" s="220"/>
      <c r="G26" s="22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314</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22.5" outlineLevel="1" x14ac:dyDescent="0.2">
      <c r="A27" s="231">
        <v>4</v>
      </c>
      <c r="B27" s="232" t="s">
        <v>390</v>
      </c>
      <c r="C27" s="250" t="s">
        <v>391</v>
      </c>
      <c r="D27" s="233" t="s">
        <v>343</v>
      </c>
      <c r="E27" s="234">
        <v>16.993600000000001</v>
      </c>
      <c r="F27" s="235"/>
      <c r="G27" s="236">
        <f>ROUND(E27*F27,2)</f>
        <v>0</v>
      </c>
      <c r="H27" s="235"/>
      <c r="I27" s="236">
        <f>ROUND(E27*H27,2)</f>
        <v>0</v>
      </c>
      <c r="J27" s="235"/>
      <c r="K27" s="236">
        <f>ROUND(E27*J27,2)</f>
        <v>0</v>
      </c>
      <c r="L27" s="236">
        <v>21</v>
      </c>
      <c r="M27" s="236">
        <f>G27*(1+L27/100)</f>
        <v>0</v>
      </c>
      <c r="N27" s="234">
        <v>0</v>
      </c>
      <c r="O27" s="234">
        <f>ROUND(E27*N27,2)</f>
        <v>0</v>
      </c>
      <c r="P27" s="234">
        <v>0</v>
      </c>
      <c r="Q27" s="234">
        <f>ROUND(E27*P27,2)</f>
        <v>0</v>
      </c>
      <c r="R27" s="236" t="s">
        <v>292</v>
      </c>
      <c r="S27" s="236" t="s">
        <v>293</v>
      </c>
      <c r="T27" s="237" t="s">
        <v>294</v>
      </c>
      <c r="U27" s="220">
        <v>8.9999999999999993E-3</v>
      </c>
      <c r="V27" s="220">
        <f>ROUND(E27*U27,2)</f>
        <v>0.15</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3" t="s">
        <v>4002</v>
      </c>
      <c r="D28" s="221"/>
      <c r="E28" s="222"/>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3" x14ac:dyDescent="0.2">
      <c r="A29" s="217"/>
      <c r="B29" s="218"/>
      <c r="C29" s="253" t="s">
        <v>4000</v>
      </c>
      <c r="D29" s="221"/>
      <c r="E29" s="222">
        <v>16.989999999999998</v>
      </c>
      <c r="F29" s="220"/>
      <c r="G29" s="220"/>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314</v>
      </c>
      <c r="AH29" s="210">
        <v>0</v>
      </c>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31">
        <v>5</v>
      </c>
      <c r="B30" s="232" t="s">
        <v>2181</v>
      </c>
      <c r="C30" s="250" t="s">
        <v>2182</v>
      </c>
      <c r="D30" s="233" t="s">
        <v>310</v>
      </c>
      <c r="E30" s="234">
        <v>12.75</v>
      </c>
      <c r="F30" s="235"/>
      <c r="G30" s="236">
        <f>ROUND(E30*F30,2)</f>
        <v>0</v>
      </c>
      <c r="H30" s="235"/>
      <c r="I30" s="236">
        <f>ROUND(E30*H30,2)</f>
        <v>0</v>
      </c>
      <c r="J30" s="235"/>
      <c r="K30" s="236">
        <f>ROUND(E30*J30,2)</f>
        <v>0</v>
      </c>
      <c r="L30" s="236">
        <v>21</v>
      </c>
      <c r="M30" s="236">
        <f>G30*(1+L30/100)</f>
        <v>0</v>
      </c>
      <c r="N30" s="234">
        <v>0</v>
      </c>
      <c r="O30" s="234">
        <f>ROUND(E30*N30,2)</f>
        <v>0</v>
      </c>
      <c r="P30" s="234">
        <v>0</v>
      </c>
      <c r="Q30" s="234">
        <f>ROUND(E30*P30,2)</f>
        <v>0</v>
      </c>
      <c r="R30" s="236" t="s">
        <v>2183</v>
      </c>
      <c r="S30" s="236" t="s">
        <v>293</v>
      </c>
      <c r="T30" s="237" t="s">
        <v>294</v>
      </c>
      <c r="U30" s="220">
        <v>0.06</v>
      </c>
      <c r="V30" s="220">
        <f>ROUND(E30*U30,2)</f>
        <v>0.77</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2184</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2184</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3" x14ac:dyDescent="0.2">
      <c r="A33" s="217"/>
      <c r="B33" s="218"/>
      <c r="C33" s="252" t="s">
        <v>2184</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3" t="s">
        <v>4003</v>
      </c>
      <c r="D34" s="221"/>
      <c r="E34" s="222"/>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3" t="s">
        <v>4004</v>
      </c>
      <c r="D35" s="221"/>
      <c r="E35" s="222">
        <v>12.75</v>
      </c>
      <c r="F35" s="220"/>
      <c r="G35" s="22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314</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6</v>
      </c>
      <c r="B36" s="232" t="s">
        <v>2185</v>
      </c>
      <c r="C36" s="250" t="s">
        <v>2186</v>
      </c>
      <c r="D36" s="233" t="s">
        <v>310</v>
      </c>
      <c r="E36" s="234">
        <v>12.75</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303</v>
      </c>
      <c r="S36" s="236" t="s">
        <v>293</v>
      </c>
      <c r="T36" s="237" t="s">
        <v>294</v>
      </c>
      <c r="U36" s="220">
        <v>0.01</v>
      </c>
      <c r="V36" s="220">
        <f>ROUND(E36*U36,2)</f>
        <v>0.13</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1" t="s">
        <v>2187</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2" t="s">
        <v>2187</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3" x14ac:dyDescent="0.2">
      <c r="A39" s="217"/>
      <c r="B39" s="218"/>
      <c r="C39" s="252" t="s">
        <v>2187</v>
      </c>
      <c r="D39" s="240"/>
      <c r="E39" s="240"/>
      <c r="F39" s="240"/>
      <c r="G39" s="24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2" x14ac:dyDescent="0.2">
      <c r="A40" s="217"/>
      <c r="B40" s="218"/>
      <c r="C40" s="253" t="s">
        <v>4005</v>
      </c>
      <c r="D40" s="221"/>
      <c r="E40" s="222"/>
      <c r="F40" s="220"/>
      <c r="G40" s="22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314</v>
      </c>
      <c r="AH40" s="210">
        <v>0</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3" t="s">
        <v>4004</v>
      </c>
      <c r="D41" s="221"/>
      <c r="E41" s="222">
        <v>12.75</v>
      </c>
      <c r="F41" s="220"/>
      <c r="G41" s="22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314</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31">
        <v>7</v>
      </c>
      <c r="B42" s="232" t="s">
        <v>399</v>
      </c>
      <c r="C42" s="250" t="s">
        <v>400</v>
      </c>
      <c r="D42" s="233" t="s">
        <v>310</v>
      </c>
      <c r="E42" s="234">
        <v>63.91</v>
      </c>
      <c r="F42" s="235"/>
      <c r="G42" s="236">
        <f>ROUND(E42*F42,2)</f>
        <v>0</v>
      </c>
      <c r="H42" s="235"/>
      <c r="I42" s="236">
        <f>ROUND(E42*H42,2)</f>
        <v>0</v>
      </c>
      <c r="J42" s="235"/>
      <c r="K42" s="236">
        <f>ROUND(E42*J42,2)</f>
        <v>0</v>
      </c>
      <c r="L42" s="236">
        <v>21</v>
      </c>
      <c r="M42" s="236">
        <f>G42*(1+L42/100)</f>
        <v>0</v>
      </c>
      <c r="N42" s="234">
        <v>0</v>
      </c>
      <c r="O42" s="234">
        <f>ROUND(E42*N42,2)</f>
        <v>0</v>
      </c>
      <c r="P42" s="234">
        <v>0</v>
      </c>
      <c r="Q42" s="234">
        <f>ROUND(E42*P42,2)</f>
        <v>0</v>
      </c>
      <c r="R42" s="236" t="s">
        <v>292</v>
      </c>
      <c r="S42" s="236" t="s">
        <v>293</v>
      </c>
      <c r="T42" s="237" t="s">
        <v>294</v>
      </c>
      <c r="U42" s="220">
        <v>1.7999999999999999E-2</v>
      </c>
      <c r="V42" s="220">
        <f>ROUND(E42*U42,2)</f>
        <v>1.1499999999999999</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1" t="s">
        <v>401</v>
      </c>
      <c r="D43" s="239"/>
      <c r="E43" s="239"/>
      <c r="F43" s="239"/>
      <c r="G43" s="239"/>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299</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2" t="s">
        <v>401</v>
      </c>
      <c r="D44" s="240"/>
      <c r="E44" s="240"/>
      <c r="F44" s="240"/>
      <c r="G44" s="240"/>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2" t="s">
        <v>401</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3" t="s">
        <v>4006</v>
      </c>
      <c r="D46" s="221"/>
      <c r="E46" s="222"/>
      <c r="F46" s="220"/>
      <c r="G46" s="22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314</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3" t="s">
        <v>4007</v>
      </c>
      <c r="D47" s="221"/>
      <c r="E47" s="222">
        <v>63.91</v>
      </c>
      <c r="F47" s="220"/>
      <c r="G47" s="22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314</v>
      </c>
      <c r="AH47" s="210">
        <v>0</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2195</v>
      </c>
      <c r="C48" s="250" t="s">
        <v>2196</v>
      </c>
      <c r="D48" s="233" t="s">
        <v>310</v>
      </c>
      <c r="E48" s="234">
        <v>12.75</v>
      </c>
      <c r="F48" s="235"/>
      <c r="G48" s="236">
        <f>ROUND(E48*F48,2)</f>
        <v>0</v>
      </c>
      <c r="H48" s="235"/>
      <c r="I48" s="236">
        <f>ROUND(E48*H48,2)</f>
        <v>0</v>
      </c>
      <c r="J48" s="235"/>
      <c r="K48" s="236">
        <f>ROUND(E48*J48,2)</f>
        <v>0</v>
      </c>
      <c r="L48" s="236">
        <v>21</v>
      </c>
      <c r="M48" s="236">
        <f>G48*(1+L48/100)</f>
        <v>0</v>
      </c>
      <c r="N48" s="234">
        <v>0</v>
      </c>
      <c r="O48" s="234">
        <f>ROUND(E48*N48,2)</f>
        <v>0</v>
      </c>
      <c r="P48" s="234">
        <v>0</v>
      </c>
      <c r="Q48" s="234">
        <f>ROUND(E48*P48,2)</f>
        <v>0</v>
      </c>
      <c r="R48" s="236" t="s">
        <v>2183</v>
      </c>
      <c r="S48" s="236" t="s">
        <v>293</v>
      </c>
      <c r="T48" s="237" t="s">
        <v>294</v>
      </c>
      <c r="U48" s="220">
        <v>1E-3</v>
      </c>
      <c r="V48" s="220">
        <f>ROUND(E48*U48,2)</f>
        <v>0.01</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3" t="s">
        <v>4005</v>
      </c>
      <c r="D49" s="221"/>
      <c r="E49" s="222"/>
      <c r="F49" s="220"/>
      <c r="G49" s="22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314</v>
      </c>
      <c r="AH49" s="210">
        <v>0</v>
      </c>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3" x14ac:dyDescent="0.2">
      <c r="A50" s="217"/>
      <c r="B50" s="218"/>
      <c r="C50" s="253" t="s">
        <v>4004</v>
      </c>
      <c r="D50" s="221"/>
      <c r="E50" s="222">
        <v>12.75</v>
      </c>
      <c r="F50" s="220"/>
      <c r="G50" s="22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314</v>
      </c>
      <c r="AH50" s="210">
        <v>0</v>
      </c>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31">
        <v>9</v>
      </c>
      <c r="B51" s="232" t="s">
        <v>2200</v>
      </c>
      <c r="C51" s="250" t="s">
        <v>2201</v>
      </c>
      <c r="D51" s="233" t="s">
        <v>310</v>
      </c>
      <c r="E51" s="234">
        <v>38.25</v>
      </c>
      <c r="F51" s="235"/>
      <c r="G51" s="236">
        <f>ROUND(E51*F51,2)</f>
        <v>0</v>
      </c>
      <c r="H51" s="235"/>
      <c r="I51" s="236">
        <f>ROUND(E51*H51,2)</f>
        <v>0</v>
      </c>
      <c r="J51" s="235"/>
      <c r="K51" s="236">
        <f>ROUND(E51*J51,2)</f>
        <v>0</v>
      </c>
      <c r="L51" s="236">
        <v>21</v>
      </c>
      <c r="M51" s="236">
        <f>G51*(1+L51/100)</f>
        <v>0</v>
      </c>
      <c r="N51" s="234">
        <v>0</v>
      </c>
      <c r="O51" s="234">
        <f>ROUND(E51*N51,2)</f>
        <v>0</v>
      </c>
      <c r="P51" s="234">
        <v>0</v>
      </c>
      <c r="Q51" s="234">
        <f>ROUND(E51*P51,2)</f>
        <v>0</v>
      </c>
      <c r="R51" s="236" t="s">
        <v>2183</v>
      </c>
      <c r="S51" s="236" t="s">
        <v>293</v>
      </c>
      <c r="T51" s="237" t="s">
        <v>294</v>
      </c>
      <c r="U51" s="220">
        <v>1.0999999999999999E-2</v>
      </c>
      <c r="V51" s="220">
        <f>ROUND(E51*U51,2)</f>
        <v>0.42</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2" x14ac:dyDescent="0.2">
      <c r="A52" s="217"/>
      <c r="B52" s="218"/>
      <c r="C52" s="251" t="s">
        <v>2202</v>
      </c>
      <c r="D52" s="239"/>
      <c r="E52" s="239"/>
      <c r="F52" s="239"/>
      <c r="G52" s="239"/>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299</v>
      </c>
      <c r="AH52" s="210"/>
      <c r="AI52" s="210"/>
      <c r="AJ52" s="210"/>
      <c r="AK52" s="210"/>
      <c r="AL52" s="210"/>
      <c r="AM52" s="210"/>
      <c r="AN52" s="210"/>
      <c r="AO52" s="210"/>
      <c r="AP52" s="210"/>
      <c r="AQ52" s="210"/>
      <c r="AR52" s="210"/>
      <c r="AS52" s="210"/>
      <c r="AT52" s="210"/>
      <c r="AU52" s="210"/>
      <c r="AV52" s="210"/>
      <c r="AW52" s="210"/>
      <c r="AX52" s="210"/>
      <c r="AY52" s="210"/>
      <c r="AZ52" s="210"/>
      <c r="BA52" s="238" t="str">
        <f>C52</f>
        <v>bez ohledu na způsob založení, tj. pokosení se shrabáním, naložením shrabků na dopravní prostředek s odvezením do 20 km a se složením,</v>
      </c>
      <c r="BB52" s="210"/>
      <c r="BC52" s="210"/>
      <c r="BD52" s="210"/>
      <c r="BE52" s="210"/>
      <c r="BF52" s="210"/>
      <c r="BG52" s="210"/>
      <c r="BH52" s="210"/>
    </row>
    <row r="53" spans="1:60" ht="22.5" outlineLevel="2" x14ac:dyDescent="0.2">
      <c r="A53" s="217"/>
      <c r="B53" s="218"/>
      <c r="C53" s="252" t="s">
        <v>2202</v>
      </c>
      <c r="D53" s="240"/>
      <c r="E53" s="240"/>
      <c r="F53" s="240"/>
      <c r="G53" s="24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300</v>
      </c>
      <c r="AH53" s="210"/>
      <c r="AI53" s="210"/>
      <c r="AJ53" s="210"/>
      <c r="AK53" s="210"/>
      <c r="AL53" s="210"/>
      <c r="AM53" s="210"/>
      <c r="AN53" s="210"/>
      <c r="AO53" s="210"/>
      <c r="AP53" s="210"/>
      <c r="AQ53" s="210"/>
      <c r="AR53" s="210"/>
      <c r="AS53" s="210"/>
      <c r="AT53" s="210"/>
      <c r="AU53" s="210"/>
      <c r="AV53" s="210"/>
      <c r="AW53" s="210"/>
      <c r="AX53" s="210"/>
      <c r="AY53" s="210"/>
      <c r="AZ53" s="210"/>
      <c r="BA53" s="238" t="str">
        <f>C53</f>
        <v>bez ohledu na způsob založení, tj. pokosení se shrabáním, naložením shrabků na dopravní prostředek s odvezením do 20 km a se složením,</v>
      </c>
      <c r="BB53" s="210"/>
      <c r="BC53" s="210"/>
      <c r="BD53" s="210"/>
      <c r="BE53" s="210"/>
      <c r="BF53" s="210"/>
      <c r="BG53" s="210"/>
      <c r="BH53" s="210"/>
    </row>
    <row r="54" spans="1:60" ht="22.5" outlineLevel="3" x14ac:dyDescent="0.2">
      <c r="A54" s="217"/>
      <c r="B54" s="218"/>
      <c r="C54" s="252" t="s">
        <v>2202</v>
      </c>
      <c r="D54" s="240"/>
      <c r="E54" s="240"/>
      <c r="F54" s="240"/>
      <c r="G54" s="24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300</v>
      </c>
      <c r="AH54" s="210"/>
      <c r="AI54" s="210"/>
      <c r="AJ54" s="210"/>
      <c r="AK54" s="210"/>
      <c r="AL54" s="210"/>
      <c r="AM54" s="210"/>
      <c r="AN54" s="210"/>
      <c r="AO54" s="210"/>
      <c r="AP54" s="210"/>
      <c r="AQ54" s="210"/>
      <c r="AR54" s="210"/>
      <c r="AS54" s="210"/>
      <c r="AT54" s="210"/>
      <c r="AU54" s="210"/>
      <c r="AV54" s="210"/>
      <c r="AW54" s="210"/>
      <c r="AX54" s="210"/>
      <c r="AY54" s="210"/>
      <c r="AZ54" s="210"/>
      <c r="BA54" s="238" t="str">
        <f>C54</f>
        <v>bez ohledu na způsob založení, tj. pokosení se shrabáním, naložením shrabků na dopravní prostředek s odvezením do 20 km a se složením,</v>
      </c>
      <c r="BB54" s="210"/>
      <c r="BC54" s="210"/>
      <c r="BD54" s="210"/>
      <c r="BE54" s="210"/>
      <c r="BF54" s="210"/>
      <c r="BG54" s="210"/>
      <c r="BH54" s="210"/>
    </row>
    <row r="55" spans="1:60" outlineLevel="2" x14ac:dyDescent="0.2">
      <c r="A55" s="217"/>
      <c r="B55" s="218"/>
      <c r="C55" s="253" t="s">
        <v>4008</v>
      </c>
      <c r="D55" s="221"/>
      <c r="E55" s="222"/>
      <c r="F55" s="220"/>
      <c r="G55" s="22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314</v>
      </c>
      <c r="AH55" s="210">
        <v>0</v>
      </c>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3" x14ac:dyDescent="0.2">
      <c r="A56" s="217"/>
      <c r="B56" s="218"/>
      <c r="C56" s="253" t="s">
        <v>4009</v>
      </c>
      <c r="D56" s="221"/>
      <c r="E56" s="222">
        <v>38.25</v>
      </c>
      <c r="F56" s="220"/>
      <c r="G56" s="22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314</v>
      </c>
      <c r="AH56" s="210">
        <v>0</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31">
        <v>10</v>
      </c>
      <c r="B57" s="232" t="s">
        <v>404</v>
      </c>
      <c r="C57" s="250" t="s">
        <v>405</v>
      </c>
      <c r="D57" s="233" t="s">
        <v>343</v>
      </c>
      <c r="E57" s="234">
        <v>16.993600000000001</v>
      </c>
      <c r="F57" s="235"/>
      <c r="G57" s="236">
        <f>ROUND(E57*F57,2)</f>
        <v>0</v>
      </c>
      <c r="H57" s="235"/>
      <c r="I57" s="236">
        <f>ROUND(E57*H57,2)</f>
        <v>0</v>
      </c>
      <c r="J57" s="235"/>
      <c r="K57" s="236">
        <f>ROUND(E57*J57,2)</f>
        <v>0</v>
      </c>
      <c r="L57" s="236">
        <v>21</v>
      </c>
      <c r="M57" s="236">
        <f>G57*(1+L57/100)</f>
        <v>0</v>
      </c>
      <c r="N57" s="234">
        <v>0</v>
      </c>
      <c r="O57" s="234">
        <f>ROUND(E57*N57,2)</f>
        <v>0</v>
      </c>
      <c r="P57" s="234">
        <v>0</v>
      </c>
      <c r="Q57" s="234">
        <f>ROUND(E57*P57,2)</f>
        <v>0</v>
      </c>
      <c r="R57" s="236" t="s">
        <v>292</v>
      </c>
      <c r="S57" s="236" t="s">
        <v>293</v>
      </c>
      <c r="T57" s="23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3" t="s">
        <v>4002</v>
      </c>
      <c r="D58" s="221"/>
      <c r="E58" s="222"/>
      <c r="F58" s="220"/>
      <c r="G58" s="220"/>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314</v>
      </c>
      <c r="AH58" s="210">
        <v>0</v>
      </c>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3" x14ac:dyDescent="0.2">
      <c r="A59" s="217"/>
      <c r="B59" s="218"/>
      <c r="C59" s="253" t="s">
        <v>4000</v>
      </c>
      <c r="D59" s="221"/>
      <c r="E59" s="222">
        <v>16.989999999999998</v>
      </c>
      <c r="F59" s="220"/>
      <c r="G59" s="220"/>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314</v>
      </c>
      <c r="AH59" s="210">
        <v>0</v>
      </c>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11</v>
      </c>
      <c r="B60" s="242" t="s">
        <v>2204</v>
      </c>
      <c r="C60" s="254" t="s">
        <v>2205</v>
      </c>
      <c r="D60" s="243" t="s">
        <v>1899</v>
      </c>
      <c r="E60" s="244">
        <v>2.5</v>
      </c>
      <c r="F60" s="245"/>
      <c r="G60" s="246">
        <f>ROUND(E60*F60,2)</f>
        <v>0</v>
      </c>
      <c r="H60" s="245"/>
      <c r="I60" s="246">
        <f>ROUND(E60*H60,2)</f>
        <v>0</v>
      </c>
      <c r="J60" s="245"/>
      <c r="K60" s="246">
        <f>ROUND(E60*J60,2)</f>
        <v>0</v>
      </c>
      <c r="L60" s="246">
        <v>21</v>
      </c>
      <c r="M60" s="246">
        <f>G60*(1+L60/100)</f>
        <v>0</v>
      </c>
      <c r="N60" s="244">
        <v>1E-3</v>
      </c>
      <c r="O60" s="244">
        <f>ROUND(E60*N60,2)</f>
        <v>0</v>
      </c>
      <c r="P60" s="244">
        <v>0</v>
      </c>
      <c r="Q60" s="244">
        <f>ROUND(E60*P60,2)</f>
        <v>0</v>
      </c>
      <c r="R60" s="246" t="s">
        <v>663</v>
      </c>
      <c r="S60" s="246" t="s">
        <v>293</v>
      </c>
      <c r="T60" s="247" t="s">
        <v>294</v>
      </c>
      <c r="U60" s="220">
        <v>0</v>
      </c>
      <c r="V60" s="220">
        <f>ROUND(E60*U60,2)</f>
        <v>0</v>
      </c>
      <c r="W60" s="220"/>
      <c r="X60" s="220" t="s">
        <v>664</v>
      </c>
      <c r="Y60" s="220" t="s">
        <v>296</v>
      </c>
      <c r="Z60" s="210"/>
      <c r="AA60" s="210"/>
      <c r="AB60" s="210"/>
      <c r="AC60" s="210"/>
      <c r="AD60" s="210"/>
      <c r="AE60" s="210"/>
      <c r="AF60" s="210"/>
      <c r="AG60" s="210" t="s">
        <v>665</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x14ac:dyDescent="0.2">
      <c r="A61" s="224" t="s">
        <v>287</v>
      </c>
      <c r="B61" s="225" t="s">
        <v>167</v>
      </c>
      <c r="C61" s="249" t="s">
        <v>52</v>
      </c>
      <c r="D61" s="226"/>
      <c r="E61" s="227"/>
      <c r="F61" s="228"/>
      <c r="G61" s="228">
        <f>SUMIF(AG62:AG72,"&lt;&gt;NOR",G62:G72)</f>
        <v>0</v>
      </c>
      <c r="H61" s="228"/>
      <c r="I61" s="228">
        <f>SUM(I62:I72)</f>
        <v>0</v>
      </c>
      <c r="J61" s="228"/>
      <c r="K61" s="228">
        <f>SUM(K62:K72)</f>
        <v>0</v>
      </c>
      <c r="L61" s="228"/>
      <c r="M61" s="228">
        <f>SUM(M62:M72)</f>
        <v>0</v>
      </c>
      <c r="N61" s="227"/>
      <c r="O61" s="227">
        <f>SUM(O62:O72)</f>
        <v>34.1</v>
      </c>
      <c r="P61" s="227"/>
      <c r="Q61" s="227">
        <f>SUM(Q62:Q72)</f>
        <v>0</v>
      </c>
      <c r="R61" s="228"/>
      <c r="S61" s="228"/>
      <c r="T61" s="229"/>
      <c r="U61" s="223"/>
      <c r="V61" s="223">
        <f>SUM(V62:V72)</f>
        <v>16.419999999999998</v>
      </c>
      <c r="W61" s="223"/>
      <c r="X61" s="223"/>
      <c r="Y61" s="223"/>
      <c r="AG61" t="s">
        <v>288</v>
      </c>
    </row>
    <row r="62" spans="1:60" ht="22.5" outlineLevel="1" x14ac:dyDescent="0.2">
      <c r="A62" s="231">
        <v>12</v>
      </c>
      <c r="B62" s="232" t="s">
        <v>2216</v>
      </c>
      <c r="C62" s="250" t="s">
        <v>2217</v>
      </c>
      <c r="D62" s="233" t="s">
        <v>310</v>
      </c>
      <c r="E62" s="234">
        <v>63.91</v>
      </c>
      <c r="F62" s="235"/>
      <c r="G62" s="236">
        <f>ROUND(E62*F62,2)</f>
        <v>0</v>
      </c>
      <c r="H62" s="235"/>
      <c r="I62" s="236">
        <f>ROUND(E62*H62,2)</f>
        <v>0</v>
      </c>
      <c r="J62" s="235"/>
      <c r="K62" s="236">
        <f>ROUND(E62*J62,2)</f>
        <v>0</v>
      </c>
      <c r="L62" s="236">
        <v>21</v>
      </c>
      <c r="M62" s="236">
        <f>G62*(1+L62/100)</f>
        <v>0</v>
      </c>
      <c r="N62" s="234">
        <v>0.34499999999999997</v>
      </c>
      <c r="O62" s="234">
        <f>ROUND(E62*N62,2)</f>
        <v>22.05</v>
      </c>
      <c r="P62" s="234">
        <v>0</v>
      </c>
      <c r="Q62" s="234">
        <f>ROUND(E62*P62,2)</f>
        <v>0</v>
      </c>
      <c r="R62" s="236" t="s">
        <v>311</v>
      </c>
      <c r="S62" s="236" t="s">
        <v>293</v>
      </c>
      <c r="T62" s="237" t="s">
        <v>294</v>
      </c>
      <c r="U62" s="220">
        <v>2.5999999999999999E-2</v>
      </c>
      <c r="V62" s="220">
        <f>ROUND(E62*U62,2)</f>
        <v>1.66</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3" t="s">
        <v>4010</v>
      </c>
      <c r="D63" s="221"/>
      <c r="E63" s="222"/>
      <c r="F63" s="220"/>
      <c r="G63" s="22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314</v>
      </c>
      <c r="AH63" s="210">
        <v>0</v>
      </c>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3" x14ac:dyDescent="0.2">
      <c r="A64" s="217"/>
      <c r="B64" s="218"/>
      <c r="C64" s="253" t="s">
        <v>4007</v>
      </c>
      <c r="D64" s="221"/>
      <c r="E64" s="222">
        <v>63.91</v>
      </c>
      <c r="F64" s="220"/>
      <c r="G64" s="220"/>
      <c r="H64" s="220"/>
      <c r="I64" s="220"/>
      <c r="J64" s="220"/>
      <c r="K64" s="220"/>
      <c r="L64" s="220"/>
      <c r="M64" s="220"/>
      <c r="N64" s="219"/>
      <c r="O64" s="219"/>
      <c r="P64" s="219"/>
      <c r="Q64" s="219"/>
      <c r="R64" s="220"/>
      <c r="S64" s="220"/>
      <c r="T64" s="220"/>
      <c r="U64" s="220"/>
      <c r="V64" s="220"/>
      <c r="W64" s="220"/>
      <c r="X64" s="220"/>
      <c r="Y64" s="220"/>
      <c r="Z64" s="210"/>
      <c r="AA64" s="210"/>
      <c r="AB64" s="210"/>
      <c r="AC64" s="210"/>
      <c r="AD64" s="210"/>
      <c r="AE64" s="210"/>
      <c r="AF64" s="210"/>
      <c r="AG64" s="210" t="s">
        <v>314</v>
      </c>
      <c r="AH64" s="210">
        <v>0</v>
      </c>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31">
        <v>13</v>
      </c>
      <c r="B65" s="232" t="s">
        <v>2239</v>
      </c>
      <c r="C65" s="250" t="s">
        <v>2240</v>
      </c>
      <c r="D65" s="233" t="s">
        <v>310</v>
      </c>
      <c r="E65" s="234">
        <v>57.65</v>
      </c>
      <c r="F65" s="235"/>
      <c r="G65" s="236">
        <f>ROUND(E65*F65,2)</f>
        <v>0</v>
      </c>
      <c r="H65" s="235"/>
      <c r="I65" s="236">
        <f>ROUND(E65*H65,2)</f>
        <v>0</v>
      </c>
      <c r="J65" s="235"/>
      <c r="K65" s="236">
        <f>ROUND(E65*J65,2)</f>
        <v>0</v>
      </c>
      <c r="L65" s="236">
        <v>21</v>
      </c>
      <c r="M65" s="236">
        <f>G65*(1+L65/100)</f>
        <v>0</v>
      </c>
      <c r="N65" s="234">
        <v>7.3899999999999993E-2</v>
      </c>
      <c r="O65" s="234">
        <f>ROUND(E65*N65,2)</f>
        <v>4.26</v>
      </c>
      <c r="P65" s="234">
        <v>0</v>
      </c>
      <c r="Q65" s="234">
        <f>ROUND(E65*P65,2)</f>
        <v>0</v>
      </c>
      <c r="R65" s="236"/>
      <c r="S65" s="236" t="s">
        <v>861</v>
      </c>
      <c r="T65" s="237" t="s">
        <v>294</v>
      </c>
      <c r="U65" s="220">
        <v>0</v>
      </c>
      <c r="V65" s="220">
        <f>ROUND(E65*U65,2)</f>
        <v>0</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3" t="s">
        <v>4011</v>
      </c>
      <c r="D66" s="221"/>
      <c r="E66" s="222"/>
      <c r="F66" s="220"/>
      <c r="G66" s="22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314</v>
      </c>
      <c r="AH66" s="210">
        <v>0</v>
      </c>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3" x14ac:dyDescent="0.2">
      <c r="A67" s="217"/>
      <c r="B67" s="218"/>
      <c r="C67" s="253" t="s">
        <v>4012</v>
      </c>
      <c r="D67" s="221"/>
      <c r="E67" s="222">
        <v>57.65</v>
      </c>
      <c r="F67" s="220"/>
      <c r="G67" s="22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314</v>
      </c>
      <c r="AH67" s="210">
        <v>0</v>
      </c>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14</v>
      </c>
      <c r="B68" s="242" t="s">
        <v>2235</v>
      </c>
      <c r="C68" s="254" t="s">
        <v>2236</v>
      </c>
      <c r="D68" s="243" t="s">
        <v>335</v>
      </c>
      <c r="E68" s="244">
        <v>36</v>
      </c>
      <c r="F68" s="245"/>
      <c r="G68" s="246">
        <f>ROUND(E68*F68,2)</f>
        <v>0</v>
      </c>
      <c r="H68" s="245"/>
      <c r="I68" s="246">
        <f>ROUND(E68*H68,2)</f>
        <v>0</v>
      </c>
      <c r="J68" s="245"/>
      <c r="K68" s="246">
        <f>ROUND(E68*J68,2)</f>
        <v>0</v>
      </c>
      <c r="L68" s="246">
        <v>21</v>
      </c>
      <c r="M68" s="246">
        <f>G68*(1+L68/100)</f>
        <v>0</v>
      </c>
      <c r="N68" s="244">
        <v>3.3E-4</v>
      </c>
      <c r="O68" s="244">
        <f>ROUND(E68*N68,2)</f>
        <v>0.01</v>
      </c>
      <c r="P68" s="244">
        <v>0</v>
      </c>
      <c r="Q68" s="244">
        <f>ROUND(E68*P68,2)</f>
        <v>0</v>
      </c>
      <c r="R68" s="246" t="s">
        <v>311</v>
      </c>
      <c r="S68" s="246" t="s">
        <v>293</v>
      </c>
      <c r="T68" s="247" t="s">
        <v>294</v>
      </c>
      <c r="U68" s="220">
        <v>0.41</v>
      </c>
      <c r="V68" s="220">
        <f>ROUND(E68*U68,2)</f>
        <v>14.76</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31">
        <v>15</v>
      </c>
      <c r="B69" s="232" t="s">
        <v>2252</v>
      </c>
      <c r="C69" s="250" t="s">
        <v>2253</v>
      </c>
      <c r="D69" s="233" t="s">
        <v>310</v>
      </c>
      <c r="E69" s="234">
        <v>59.3795</v>
      </c>
      <c r="F69" s="235"/>
      <c r="G69" s="236">
        <f>ROUND(E69*F69,2)</f>
        <v>0</v>
      </c>
      <c r="H69" s="235"/>
      <c r="I69" s="236">
        <f>ROUND(E69*H69,2)</f>
        <v>0</v>
      </c>
      <c r="J69" s="235"/>
      <c r="K69" s="236">
        <f>ROUND(E69*J69,2)</f>
        <v>0</v>
      </c>
      <c r="L69" s="236">
        <v>21</v>
      </c>
      <c r="M69" s="236">
        <f>G69*(1+L69/100)</f>
        <v>0</v>
      </c>
      <c r="N69" s="234">
        <v>0.13100000000000001</v>
      </c>
      <c r="O69" s="234">
        <f>ROUND(E69*N69,2)</f>
        <v>7.78</v>
      </c>
      <c r="P69" s="234">
        <v>0</v>
      </c>
      <c r="Q69" s="234">
        <f>ROUND(E69*P69,2)</f>
        <v>0</v>
      </c>
      <c r="R69" s="236" t="s">
        <v>663</v>
      </c>
      <c r="S69" s="236" t="s">
        <v>293</v>
      </c>
      <c r="T69" s="237" t="s">
        <v>294</v>
      </c>
      <c r="U69" s="220">
        <v>0</v>
      </c>
      <c r="V69" s="220">
        <f>ROUND(E69*U69,2)</f>
        <v>0</v>
      </c>
      <c r="W69" s="220"/>
      <c r="X69" s="220" t="s">
        <v>664</v>
      </c>
      <c r="Y69" s="220" t="s">
        <v>296</v>
      </c>
      <c r="Z69" s="210"/>
      <c r="AA69" s="210"/>
      <c r="AB69" s="210"/>
      <c r="AC69" s="210"/>
      <c r="AD69" s="210"/>
      <c r="AE69" s="210"/>
      <c r="AF69" s="210"/>
      <c r="AG69" s="210" t="s">
        <v>665</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2" x14ac:dyDescent="0.2">
      <c r="A70" s="217"/>
      <c r="B70" s="218"/>
      <c r="C70" s="253" t="s">
        <v>4013</v>
      </c>
      <c r="D70" s="221"/>
      <c r="E70" s="222"/>
      <c r="F70" s="220"/>
      <c r="G70" s="220"/>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314</v>
      </c>
      <c r="AH70" s="210">
        <v>0</v>
      </c>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3" x14ac:dyDescent="0.2">
      <c r="A71" s="217"/>
      <c r="B71" s="218"/>
      <c r="C71" s="253" t="s">
        <v>1572</v>
      </c>
      <c r="D71" s="221"/>
      <c r="E71" s="222"/>
      <c r="F71" s="220"/>
      <c r="G71" s="22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314</v>
      </c>
      <c r="AH71" s="210">
        <v>0</v>
      </c>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3" x14ac:dyDescent="0.2">
      <c r="A72" s="217"/>
      <c r="B72" s="218"/>
      <c r="C72" s="253" t="s">
        <v>4014</v>
      </c>
      <c r="D72" s="221"/>
      <c r="E72" s="222">
        <v>59.38</v>
      </c>
      <c r="F72" s="220"/>
      <c r="G72" s="220"/>
      <c r="H72" s="220"/>
      <c r="I72" s="220"/>
      <c r="J72" s="220"/>
      <c r="K72" s="220"/>
      <c r="L72" s="220"/>
      <c r="M72" s="220"/>
      <c r="N72" s="219"/>
      <c r="O72" s="219"/>
      <c r="P72" s="219"/>
      <c r="Q72" s="219"/>
      <c r="R72" s="220"/>
      <c r="S72" s="220"/>
      <c r="T72" s="220"/>
      <c r="U72" s="220"/>
      <c r="V72" s="220"/>
      <c r="W72" s="220"/>
      <c r="X72" s="220"/>
      <c r="Y72" s="220"/>
      <c r="Z72" s="210"/>
      <c r="AA72" s="210"/>
      <c r="AB72" s="210"/>
      <c r="AC72" s="210"/>
      <c r="AD72" s="210"/>
      <c r="AE72" s="210"/>
      <c r="AF72" s="210"/>
      <c r="AG72" s="210" t="s">
        <v>314</v>
      </c>
      <c r="AH72" s="210">
        <v>0</v>
      </c>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x14ac:dyDescent="0.2">
      <c r="A73" s="224" t="s">
        <v>287</v>
      </c>
      <c r="B73" s="225" t="s">
        <v>182</v>
      </c>
      <c r="C73" s="249" t="s">
        <v>183</v>
      </c>
      <c r="D73" s="226"/>
      <c r="E73" s="227"/>
      <c r="F73" s="228"/>
      <c r="G73" s="228">
        <f>SUMIF(AG74:AG88,"&lt;&gt;NOR",G74:G88)</f>
        <v>0</v>
      </c>
      <c r="H73" s="228"/>
      <c r="I73" s="228">
        <f>SUM(I74:I88)</f>
        <v>0</v>
      </c>
      <c r="J73" s="228"/>
      <c r="K73" s="228">
        <f>SUM(K74:K88)</f>
        <v>0</v>
      </c>
      <c r="L73" s="228"/>
      <c r="M73" s="228">
        <f>SUM(M74:M88)</f>
        <v>0</v>
      </c>
      <c r="N73" s="227"/>
      <c r="O73" s="227">
        <f>SUM(O74:O88)</f>
        <v>11.81</v>
      </c>
      <c r="P73" s="227"/>
      <c r="Q73" s="227">
        <f>SUM(Q74:Q88)</f>
        <v>0</v>
      </c>
      <c r="R73" s="228"/>
      <c r="S73" s="228"/>
      <c r="T73" s="229"/>
      <c r="U73" s="223"/>
      <c r="V73" s="223">
        <f>SUM(V74:V88)</f>
        <v>13.74</v>
      </c>
      <c r="W73" s="223"/>
      <c r="X73" s="223"/>
      <c r="Y73" s="223"/>
      <c r="AG73" t="s">
        <v>288</v>
      </c>
    </row>
    <row r="74" spans="1:60" ht="22.5" outlineLevel="1" x14ac:dyDescent="0.2">
      <c r="A74" s="231">
        <v>16</v>
      </c>
      <c r="B74" s="232" t="s">
        <v>3623</v>
      </c>
      <c r="C74" s="250" t="s">
        <v>3624</v>
      </c>
      <c r="D74" s="233" t="s">
        <v>335</v>
      </c>
      <c r="E74" s="234">
        <v>50.5</v>
      </c>
      <c r="F74" s="235"/>
      <c r="G74" s="236">
        <f>ROUND(E74*F74,2)</f>
        <v>0</v>
      </c>
      <c r="H74" s="235"/>
      <c r="I74" s="236">
        <f>ROUND(E74*H74,2)</f>
        <v>0</v>
      </c>
      <c r="J74" s="235"/>
      <c r="K74" s="236">
        <f>ROUND(E74*J74,2)</f>
        <v>0</v>
      </c>
      <c r="L74" s="236">
        <v>21</v>
      </c>
      <c r="M74" s="236">
        <f>G74*(1+L74/100)</f>
        <v>0</v>
      </c>
      <c r="N74" s="234">
        <v>0.188</v>
      </c>
      <c r="O74" s="234">
        <f>ROUND(E74*N74,2)</f>
        <v>9.49</v>
      </c>
      <c r="P74" s="234">
        <v>0</v>
      </c>
      <c r="Q74" s="234">
        <f>ROUND(E74*P74,2)</f>
        <v>0</v>
      </c>
      <c r="R74" s="236" t="s">
        <v>311</v>
      </c>
      <c r="S74" s="236" t="s">
        <v>293</v>
      </c>
      <c r="T74" s="237" t="s">
        <v>294</v>
      </c>
      <c r="U74" s="220">
        <v>0.27200000000000002</v>
      </c>
      <c r="V74" s="220">
        <f>ROUND(E74*U74,2)</f>
        <v>13.74</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2" x14ac:dyDescent="0.2">
      <c r="A75" s="217"/>
      <c r="B75" s="218"/>
      <c r="C75" s="251" t="s">
        <v>2272</v>
      </c>
      <c r="D75" s="239"/>
      <c r="E75" s="239"/>
      <c r="F75" s="239"/>
      <c r="G75" s="239"/>
      <c r="H75" s="220"/>
      <c r="I75" s="220"/>
      <c r="J75" s="220"/>
      <c r="K75" s="220"/>
      <c r="L75" s="220"/>
      <c r="M75" s="220"/>
      <c r="N75" s="219"/>
      <c r="O75" s="219"/>
      <c r="P75" s="219"/>
      <c r="Q75" s="219"/>
      <c r="R75" s="220"/>
      <c r="S75" s="220"/>
      <c r="T75" s="220"/>
      <c r="U75" s="220"/>
      <c r="V75" s="220"/>
      <c r="W75" s="220"/>
      <c r="X75" s="220"/>
      <c r="Y75" s="220"/>
      <c r="Z75" s="210"/>
      <c r="AA75" s="210"/>
      <c r="AB75" s="210"/>
      <c r="AC75" s="210"/>
      <c r="AD75" s="210"/>
      <c r="AE75" s="210"/>
      <c r="AF75" s="210"/>
      <c r="AG75" s="210" t="s">
        <v>299</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2" x14ac:dyDescent="0.2">
      <c r="A76" s="217"/>
      <c r="B76" s="218"/>
      <c r="C76" s="252" t="s">
        <v>2272</v>
      </c>
      <c r="D76" s="240"/>
      <c r="E76" s="240"/>
      <c r="F76" s="240"/>
      <c r="G76" s="240"/>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300</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3" x14ac:dyDescent="0.2">
      <c r="A77" s="217"/>
      <c r="B77" s="218"/>
      <c r="C77" s="252" t="s">
        <v>2272</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2" x14ac:dyDescent="0.2">
      <c r="A78" s="217"/>
      <c r="B78" s="218"/>
      <c r="C78" s="253" t="s">
        <v>4015</v>
      </c>
      <c r="D78" s="221"/>
      <c r="E78" s="222"/>
      <c r="F78" s="220"/>
      <c r="G78" s="220"/>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314</v>
      </c>
      <c r="AH78" s="210">
        <v>0</v>
      </c>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3" x14ac:dyDescent="0.2">
      <c r="A79" s="217"/>
      <c r="B79" s="218"/>
      <c r="C79" s="253" t="s">
        <v>4016</v>
      </c>
      <c r="D79" s="221"/>
      <c r="E79" s="222"/>
      <c r="F79" s="220"/>
      <c r="G79" s="22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314</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3" x14ac:dyDescent="0.2">
      <c r="A80" s="217"/>
      <c r="B80" s="218"/>
      <c r="C80" s="253" t="s">
        <v>4017</v>
      </c>
      <c r="D80" s="221"/>
      <c r="E80" s="222">
        <v>50.5</v>
      </c>
      <c r="F80" s="220"/>
      <c r="G80" s="22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314</v>
      </c>
      <c r="AH80" s="210">
        <v>0</v>
      </c>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31">
        <v>17</v>
      </c>
      <c r="B81" s="232" t="s">
        <v>3625</v>
      </c>
      <c r="C81" s="250" t="s">
        <v>3626</v>
      </c>
      <c r="D81" s="233" t="s">
        <v>291</v>
      </c>
      <c r="E81" s="234">
        <v>24.204999999999998</v>
      </c>
      <c r="F81" s="235"/>
      <c r="G81" s="236">
        <f>ROUND(E81*F81,2)</f>
        <v>0</v>
      </c>
      <c r="H81" s="235"/>
      <c r="I81" s="236">
        <f>ROUND(E81*H81,2)</f>
        <v>0</v>
      </c>
      <c r="J81" s="235"/>
      <c r="K81" s="236">
        <f>ROUND(E81*J81,2)</f>
        <v>0</v>
      </c>
      <c r="L81" s="236">
        <v>21</v>
      </c>
      <c r="M81" s="236">
        <f>G81*(1+L81/100)</f>
        <v>0</v>
      </c>
      <c r="N81" s="234">
        <v>2.7E-2</v>
      </c>
      <c r="O81" s="234">
        <f>ROUND(E81*N81,2)</f>
        <v>0.65</v>
      </c>
      <c r="P81" s="234">
        <v>0</v>
      </c>
      <c r="Q81" s="234">
        <f>ROUND(E81*P81,2)</f>
        <v>0</v>
      </c>
      <c r="R81" s="236" t="s">
        <v>663</v>
      </c>
      <c r="S81" s="236" t="s">
        <v>293</v>
      </c>
      <c r="T81" s="237" t="s">
        <v>294</v>
      </c>
      <c r="U81" s="220">
        <v>0</v>
      </c>
      <c r="V81" s="220">
        <f>ROUND(E81*U81,2)</f>
        <v>0</v>
      </c>
      <c r="W81" s="220"/>
      <c r="X81" s="220" t="s">
        <v>664</v>
      </c>
      <c r="Y81" s="220" t="s">
        <v>296</v>
      </c>
      <c r="Z81" s="210"/>
      <c r="AA81" s="210"/>
      <c r="AB81" s="210"/>
      <c r="AC81" s="210"/>
      <c r="AD81" s="210"/>
      <c r="AE81" s="210"/>
      <c r="AF81" s="210"/>
      <c r="AG81" s="210" t="s">
        <v>665</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3" t="s">
        <v>4018</v>
      </c>
      <c r="D82" s="221"/>
      <c r="E82" s="222"/>
      <c r="F82" s="220"/>
      <c r="G82" s="220"/>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314</v>
      </c>
      <c r="AH82" s="210">
        <v>0</v>
      </c>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3" x14ac:dyDescent="0.2">
      <c r="A83" s="217"/>
      <c r="B83" s="218"/>
      <c r="C83" s="253" t="s">
        <v>1572</v>
      </c>
      <c r="D83" s="221"/>
      <c r="E83" s="222"/>
      <c r="F83" s="220"/>
      <c r="G83" s="220"/>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314</v>
      </c>
      <c r="AH83" s="210">
        <v>0</v>
      </c>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3" x14ac:dyDescent="0.2">
      <c r="A84" s="217"/>
      <c r="B84" s="218"/>
      <c r="C84" s="253" t="s">
        <v>4019</v>
      </c>
      <c r="D84" s="221"/>
      <c r="E84" s="222">
        <v>24.2</v>
      </c>
      <c r="F84" s="220"/>
      <c r="G84" s="22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314</v>
      </c>
      <c r="AH84" s="210">
        <v>0</v>
      </c>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ht="22.5" outlineLevel="1" x14ac:dyDescent="0.2">
      <c r="A85" s="231">
        <v>18</v>
      </c>
      <c r="B85" s="232" t="s">
        <v>4020</v>
      </c>
      <c r="C85" s="250" t="s">
        <v>4021</v>
      </c>
      <c r="D85" s="233" t="s">
        <v>291</v>
      </c>
      <c r="E85" s="234">
        <v>27.81</v>
      </c>
      <c r="F85" s="235"/>
      <c r="G85" s="236">
        <f>ROUND(E85*F85,2)</f>
        <v>0</v>
      </c>
      <c r="H85" s="235"/>
      <c r="I85" s="236">
        <f>ROUND(E85*H85,2)</f>
        <v>0</v>
      </c>
      <c r="J85" s="235"/>
      <c r="K85" s="236">
        <f>ROUND(E85*J85,2)</f>
        <v>0</v>
      </c>
      <c r="L85" s="236">
        <v>21</v>
      </c>
      <c r="M85" s="236">
        <f>G85*(1+L85/100)</f>
        <v>0</v>
      </c>
      <c r="N85" s="234">
        <v>0.06</v>
      </c>
      <c r="O85" s="234">
        <f>ROUND(E85*N85,2)</f>
        <v>1.67</v>
      </c>
      <c r="P85" s="234">
        <v>0</v>
      </c>
      <c r="Q85" s="234">
        <f>ROUND(E85*P85,2)</f>
        <v>0</v>
      </c>
      <c r="R85" s="236" t="s">
        <v>663</v>
      </c>
      <c r="S85" s="236" t="s">
        <v>293</v>
      </c>
      <c r="T85" s="237" t="s">
        <v>294</v>
      </c>
      <c r="U85" s="220">
        <v>0</v>
      </c>
      <c r="V85" s="220">
        <f>ROUND(E85*U85,2)</f>
        <v>0</v>
      </c>
      <c r="W85" s="220"/>
      <c r="X85" s="220" t="s">
        <v>664</v>
      </c>
      <c r="Y85" s="220" t="s">
        <v>296</v>
      </c>
      <c r="Z85" s="210"/>
      <c r="AA85" s="210"/>
      <c r="AB85" s="210"/>
      <c r="AC85" s="210"/>
      <c r="AD85" s="210"/>
      <c r="AE85" s="210"/>
      <c r="AF85" s="210"/>
      <c r="AG85" s="210" t="s">
        <v>665</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3" t="s">
        <v>4022</v>
      </c>
      <c r="D86" s="221"/>
      <c r="E86" s="222"/>
      <c r="F86" s="220"/>
      <c r="G86" s="22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314</v>
      </c>
      <c r="AH86" s="210">
        <v>0</v>
      </c>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3" x14ac:dyDescent="0.2">
      <c r="A87" s="217"/>
      <c r="B87" s="218"/>
      <c r="C87" s="253" t="s">
        <v>1572</v>
      </c>
      <c r="D87" s="221"/>
      <c r="E87" s="222"/>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3" t="s">
        <v>4023</v>
      </c>
      <c r="D88" s="221"/>
      <c r="E88" s="222">
        <v>27.81</v>
      </c>
      <c r="F88" s="220"/>
      <c r="G88" s="220"/>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314</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x14ac:dyDescent="0.2">
      <c r="A89" s="224" t="s">
        <v>287</v>
      </c>
      <c r="B89" s="225" t="s">
        <v>192</v>
      </c>
      <c r="C89" s="249" t="s">
        <v>193</v>
      </c>
      <c r="D89" s="226"/>
      <c r="E89" s="227"/>
      <c r="F89" s="228"/>
      <c r="G89" s="228">
        <f>SUMIF(AG90:AG92,"&lt;&gt;NOR",G90:G92)</f>
        <v>0</v>
      </c>
      <c r="H89" s="228"/>
      <c r="I89" s="228">
        <f>SUM(I90:I92)</f>
        <v>0</v>
      </c>
      <c r="J89" s="228"/>
      <c r="K89" s="228">
        <f>SUM(K90:K92)</f>
        <v>0</v>
      </c>
      <c r="L89" s="228"/>
      <c r="M89" s="228">
        <f>SUM(M90:M92)</f>
        <v>0</v>
      </c>
      <c r="N89" s="227"/>
      <c r="O89" s="227">
        <f>SUM(O90:O92)</f>
        <v>0</v>
      </c>
      <c r="P89" s="227"/>
      <c r="Q89" s="227">
        <f>SUM(Q90:Q92)</f>
        <v>0</v>
      </c>
      <c r="R89" s="228"/>
      <c r="S89" s="228"/>
      <c r="T89" s="229"/>
      <c r="U89" s="223"/>
      <c r="V89" s="223">
        <f>SUM(V90:V92)</f>
        <v>17.899999999999999</v>
      </c>
      <c r="W89" s="223"/>
      <c r="X89" s="223"/>
      <c r="Y89" s="223"/>
      <c r="AG89" t="s">
        <v>288</v>
      </c>
    </row>
    <row r="90" spans="1:60" outlineLevel="1" x14ac:dyDescent="0.2">
      <c r="A90" s="231">
        <v>19</v>
      </c>
      <c r="B90" s="232" t="s">
        <v>2295</v>
      </c>
      <c r="C90" s="250" t="s">
        <v>2296</v>
      </c>
      <c r="D90" s="233" t="s">
        <v>439</v>
      </c>
      <c r="E90" s="234">
        <v>45.90663</v>
      </c>
      <c r="F90" s="235"/>
      <c r="G90" s="236">
        <f>ROUND(E90*F90,2)</f>
        <v>0</v>
      </c>
      <c r="H90" s="235"/>
      <c r="I90" s="236">
        <f>ROUND(E90*H90,2)</f>
        <v>0</v>
      </c>
      <c r="J90" s="235"/>
      <c r="K90" s="236">
        <f>ROUND(E90*J90,2)</f>
        <v>0</v>
      </c>
      <c r="L90" s="236">
        <v>21</v>
      </c>
      <c r="M90" s="236">
        <f>G90*(1+L90/100)</f>
        <v>0</v>
      </c>
      <c r="N90" s="234">
        <v>0</v>
      </c>
      <c r="O90" s="234">
        <f>ROUND(E90*N90,2)</f>
        <v>0</v>
      </c>
      <c r="P90" s="234">
        <v>0</v>
      </c>
      <c r="Q90" s="234">
        <f>ROUND(E90*P90,2)</f>
        <v>0</v>
      </c>
      <c r="R90" s="236" t="s">
        <v>311</v>
      </c>
      <c r="S90" s="236" t="s">
        <v>293</v>
      </c>
      <c r="T90" s="237" t="s">
        <v>294</v>
      </c>
      <c r="U90" s="220">
        <v>0.39</v>
      </c>
      <c r="V90" s="220">
        <f>ROUND(E90*U90,2)</f>
        <v>17.899999999999999</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2" x14ac:dyDescent="0.2">
      <c r="A91" s="217"/>
      <c r="B91" s="218"/>
      <c r="C91" s="251" t="s">
        <v>2297</v>
      </c>
      <c r="D91" s="239"/>
      <c r="E91" s="239"/>
      <c r="F91" s="239"/>
      <c r="G91" s="239"/>
      <c r="H91" s="220"/>
      <c r="I91" s="220"/>
      <c r="J91" s="220"/>
      <c r="K91" s="220"/>
      <c r="L91" s="220"/>
      <c r="M91" s="220"/>
      <c r="N91" s="219"/>
      <c r="O91" s="219"/>
      <c r="P91" s="219"/>
      <c r="Q91" s="219"/>
      <c r="R91" s="220"/>
      <c r="S91" s="220"/>
      <c r="T91" s="220"/>
      <c r="U91" s="220"/>
      <c r="V91" s="220"/>
      <c r="W91" s="220"/>
      <c r="X91" s="220"/>
      <c r="Y91" s="220"/>
      <c r="Z91" s="210"/>
      <c r="AA91" s="210"/>
      <c r="AB91" s="210"/>
      <c r="AC91" s="210"/>
      <c r="AD91" s="210"/>
      <c r="AE91" s="210"/>
      <c r="AF91" s="210"/>
      <c r="AG91" s="210" t="s">
        <v>299</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2" x14ac:dyDescent="0.2">
      <c r="A92" s="217"/>
      <c r="B92" s="218"/>
      <c r="C92" s="252" t="s">
        <v>2297</v>
      </c>
      <c r="D92" s="240"/>
      <c r="E92" s="240"/>
      <c r="F92" s="240"/>
      <c r="G92" s="240"/>
      <c r="H92" s="220"/>
      <c r="I92" s="220"/>
      <c r="J92" s="220"/>
      <c r="K92" s="220"/>
      <c r="L92" s="220"/>
      <c r="M92" s="220"/>
      <c r="N92" s="219"/>
      <c r="O92" s="219"/>
      <c r="P92" s="219"/>
      <c r="Q92" s="219"/>
      <c r="R92" s="220"/>
      <c r="S92" s="220"/>
      <c r="T92" s="220"/>
      <c r="U92" s="220"/>
      <c r="V92" s="220"/>
      <c r="W92" s="220"/>
      <c r="X92" s="220"/>
      <c r="Y92" s="220"/>
      <c r="Z92" s="210"/>
      <c r="AA92" s="210"/>
      <c r="AB92" s="210"/>
      <c r="AC92" s="210"/>
      <c r="AD92" s="210"/>
      <c r="AE92" s="210"/>
      <c r="AF92" s="210"/>
      <c r="AG92" s="210" t="s">
        <v>300</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x14ac:dyDescent="0.2">
      <c r="A93" s="224" t="s">
        <v>287</v>
      </c>
      <c r="B93" s="225" t="s">
        <v>259</v>
      </c>
      <c r="C93" s="249" t="s">
        <v>28</v>
      </c>
      <c r="D93" s="226"/>
      <c r="E93" s="227"/>
      <c r="F93" s="228"/>
      <c r="G93" s="228">
        <f>SUMIF(AG94:AG106,"&lt;&gt;NOR",G94:G106)</f>
        <v>0</v>
      </c>
      <c r="H93" s="228"/>
      <c r="I93" s="228">
        <f>SUM(I94:I106)</f>
        <v>0</v>
      </c>
      <c r="J93" s="228"/>
      <c r="K93" s="228">
        <f>SUM(K94:K106)</f>
        <v>0</v>
      </c>
      <c r="L93" s="228"/>
      <c r="M93" s="228">
        <f>SUM(M94:M106)</f>
        <v>0</v>
      </c>
      <c r="N93" s="227"/>
      <c r="O93" s="227">
        <f>SUM(O94:O106)</f>
        <v>0</v>
      </c>
      <c r="P93" s="227"/>
      <c r="Q93" s="227">
        <f>SUM(Q94:Q106)</f>
        <v>0</v>
      </c>
      <c r="R93" s="228"/>
      <c r="S93" s="228"/>
      <c r="T93" s="229"/>
      <c r="U93" s="223"/>
      <c r="V93" s="223">
        <f>SUM(V94:V106)</f>
        <v>0</v>
      </c>
      <c r="W93" s="223"/>
      <c r="X93" s="223"/>
      <c r="Y93" s="223"/>
      <c r="AG93" t="s">
        <v>288</v>
      </c>
    </row>
    <row r="94" spans="1:60" outlineLevel="1" x14ac:dyDescent="0.2">
      <c r="A94" s="231">
        <v>20</v>
      </c>
      <c r="B94" s="232" t="s">
        <v>2298</v>
      </c>
      <c r="C94" s="250" t="s">
        <v>2299</v>
      </c>
      <c r="D94" s="233" t="s">
        <v>2145</v>
      </c>
      <c r="E94" s="234">
        <v>1</v>
      </c>
      <c r="F94" s="235"/>
      <c r="G94" s="236">
        <f>ROUND(E94*F94,2)</f>
        <v>0</v>
      </c>
      <c r="H94" s="235"/>
      <c r="I94" s="236">
        <f>ROUND(E94*H94,2)</f>
        <v>0</v>
      </c>
      <c r="J94" s="235"/>
      <c r="K94" s="236">
        <f>ROUND(E94*J94,2)</f>
        <v>0</v>
      </c>
      <c r="L94" s="236">
        <v>21</v>
      </c>
      <c r="M94" s="236">
        <f>G94*(1+L94/100)</f>
        <v>0</v>
      </c>
      <c r="N94" s="234">
        <v>0</v>
      </c>
      <c r="O94" s="234">
        <f>ROUND(E94*N94,2)</f>
        <v>0</v>
      </c>
      <c r="P94" s="234">
        <v>0</v>
      </c>
      <c r="Q94" s="234">
        <f>ROUND(E94*P94,2)</f>
        <v>0</v>
      </c>
      <c r="R94" s="236"/>
      <c r="S94" s="236" t="s">
        <v>861</v>
      </c>
      <c r="T94" s="237" t="s">
        <v>294</v>
      </c>
      <c r="U94" s="220">
        <v>0</v>
      </c>
      <c r="V94" s="220">
        <f>ROUND(E94*U94,2)</f>
        <v>0</v>
      </c>
      <c r="W94" s="220"/>
      <c r="X94" s="220" t="s">
        <v>2300</v>
      </c>
      <c r="Y94" s="220" t="s">
        <v>296</v>
      </c>
      <c r="Z94" s="210"/>
      <c r="AA94" s="210"/>
      <c r="AB94" s="210"/>
      <c r="AC94" s="210"/>
      <c r="AD94" s="210"/>
      <c r="AE94" s="210"/>
      <c r="AF94" s="210"/>
      <c r="AG94" s="210" t="s">
        <v>2301</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5" t="s">
        <v>2152</v>
      </c>
      <c r="D95" s="248"/>
      <c r="E95" s="248"/>
      <c r="F95" s="248"/>
      <c r="G95" s="248"/>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300</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3" x14ac:dyDescent="0.2">
      <c r="A96" s="217"/>
      <c r="B96" s="218"/>
      <c r="C96" s="252" t="s">
        <v>2302</v>
      </c>
      <c r="D96" s="240"/>
      <c r="E96" s="240"/>
      <c r="F96" s="240"/>
      <c r="G96" s="240"/>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300</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3" x14ac:dyDescent="0.2">
      <c r="A97" s="217"/>
      <c r="B97" s="218"/>
      <c r="C97" s="252" t="s">
        <v>2303</v>
      </c>
      <c r="D97" s="240"/>
      <c r="E97" s="240"/>
      <c r="F97" s="240"/>
      <c r="G97" s="24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300</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31">
        <v>21</v>
      </c>
      <c r="B98" s="232" t="s">
        <v>2143</v>
      </c>
      <c r="C98" s="250" t="s">
        <v>2144</v>
      </c>
      <c r="D98" s="233" t="s">
        <v>2145</v>
      </c>
      <c r="E98" s="234">
        <v>1</v>
      </c>
      <c r="F98" s="235"/>
      <c r="G98" s="236">
        <f>ROUND(E98*F98,2)</f>
        <v>0</v>
      </c>
      <c r="H98" s="235"/>
      <c r="I98" s="236">
        <f>ROUND(E98*H98,2)</f>
        <v>0</v>
      </c>
      <c r="J98" s="235"/>
      <c r="K98" s="236">
        <f>ROUND(E98*J98,2)</f>
        <v>0</v>
      </c>
      <c r="L98" s="236">
        <v>21</v>
      </c>
      <c r="M98" s="236">
        <f>G98*(1+L98/100)</f>
        <v>0</v>
      </c>
      <c r="N98" s="234">
        <v>0</v>
      </c>
      <c r="O98" s="234">
        <f>ROUND(E98*N98,2)</f>
        <v>0</v>
      </c>
      <c r="P98" s="234">
        <v>0</v>
      </c>
      <c r="Q98" s="234">
        <f>ROUND(E98*P98,2)</f>
        <v>0</v>
      </c>
      <c r="R98" s="236"/>
      <c r="S98" s="236" t="s">
        <v>861</v>
      </c>
      <c r="T98" s="237" t="s">
        <v>294</v>
      </c>
      <c r="U98" s="220">
        <v>0</v>
      </c>
      <c r="V98" s="220">
        <f>ROUND(E98*U98,2)</f>
        <v>0</v>
      </c>
      <c r="W98" s="220"/>
      <c r="X98" s="220" t="s">
        <v>295</v>
      </c>
      <c r="Y98" s="220" t="s">
        <v>296</v>
      </c>
      <c r="Z98" s="210"/>
      <c r="AA98" s="210"/>
      <c r="AB98" s="210"/>
      <c r="AC98" s="210"/>
      <c r="AD98" s="210"/>
      <c r="AE98" s="210"/>
      <c r="AF98" s="210"/>
      <c r="AG98" s="210" t="s">
        <v>2106</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2" x14ac:dyDescent="0.2">
      <c r="A99" s="217"/>
      <c r="B99" s="218"/>
      <c r="C99" s="255" t="s">
        <v>2146</v>
      </c>
      <c r="D99" s="248"/>
      <c r="E99" s="248"/>
      <c r="F99" s="248"/>
      <c r="G99" s="248"/>
      <c r="H99" s="220"/>
      <c r="I99" s="220"/>
      <c r="J99" s="220"/>
      <c r="K99" s="220"/>
      <c r="L99" s="220"/>
      <c r="M99" s="220"/>
      <c r="N99" s="219"/>
      <c r="O99" s="219"/>
      <c r="P99" s="219"/>
      <c r="Q99" s="219"/>
      <c r="R99" s="220"/>
      <c r="S99" s="220"/>
      <c r="T99" s="220"/>
      <c r="U99" s="220"/>
      <c r="V99" s="220"/>
      <c r="W99" s="220"/>
      <c r="X99" s="220"/>
      <c r="Y99" s="220"/>
      <c r="Z99" s="210"/>
      <c r="AA99" s="210"/>
      <c r="AB99" s="210"/>
      <c r="AC99" s="210"/>
      <c r="AD99" s="210"/>
      <c r="AE99" s="210"/>
      <c r="AF99" s="210"/>
      <c r="AG99" s="210" t="s">
        <v>300</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3" x14ac:dyDescent="0.2">
      <c r="A100" s="217"/>
      <c r="B100" s="218"/>
      <c r="C100" s="252" t="s">
        <v>2147</v>
      </c>
      <c r="D100" s="240"/>
      <c r="E100" s="240"/>
      <c r="F100" s="240"/>
      <c r="G100" s="24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300</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2" t="s">
        <v>2148</v>
      </c>
      <c r="D101" s="240"/>
      <c r="E101" s="240"/>
      <c r="F101" s="240"/>
      <c r="G101" s="24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300</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2" t="s">
        <v>2149</v>
      </c>
      <c r="D102" s="240"/>
      <c r="E102" s="240"/>
      <c r="F102" s="240"/>
      <c r="G102" s="240"/>
      <c r="H102" s="220"/>
      <c r="I102" s="220"/>
      <c r="J102" s="220"/>
      <c r="K102" s="220"/>
      <c r="L102" s="220"/>
      <c r="M102" s="220"/>
      <c r="N102" s="219"/>
      <c r="O102" s="219"/>
      <c r="P102" s="219"/>
      <c r="Q102" s="219"/>
      <c r="R102" s="220"/>
      <c r="S102" s="220"/>
      <c r="T102" s="220"/>
      <c r="U102" s="220"/>
      <c r="V102" s="220"/>
      <c r="W102" s="220"/>
      <c r="X102" s="220"/>
      <c r="Y102" s="220"/>
      <c r="Z102" s="210"/>
      <c r="AA102" s="210"/>
      <c r="AB102" s="210"/>
      <c r="AC102" s="210"/>
      <c r="AD102" s="210"/>
      <c r="AE102" s="210"/>
      <c r="AF102" s="210"/>
      <c r="AG102" s="210" t="s">
        <v>300</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31">
        <v>22</v>
      </c>
      <c r="B103" s="232" t="s">
        <v>2150</v>
      </c>
      <c r="C103" s="250" t="s">
        <v>2151</v>
      </c>
      <c r="D103" s="233" t="s">
        <v>2145</v>
      </c>
      <c r="E103" s="234">
        <v>1</v>
      </c>
      <c r="F103" s="235"/>
      <c r="G103" s="236">
        <f>ROUND(E103*F103,2)</f>
        <v>0</v>
      </c>
      <c r="H103" s="235"/>
      <c r="I103" s="236">
        <f>ROUND(E103*H103,2)</f>
        <v>0</v>
      </c>
      <c r="J103" s="235"/>
      <c r="K103" s="236">
        <f>ROUND(E103*J103,2)</f>
        <v>0</v>
      </c>
      <c r="L103" s="236">
        <v>21</v>
      </c>
      <c r="M103" s="236">
        <f>G103*(1+L103/100)</f>
        <v>0</v>
      </c>
      <c r="N103" s="234">
        <v>0</v>
      </c>
      <c r="O103" s="234">
        <f>ROUND(E103*N103,2)</f>
        <v>0</v>
      </c>
      <c r="P103" s="234">
        <v>0</v>
      </c>
      <c r="Q103" s="234">
        <f>ROUND(E103*P103,2)</f>
        <v>0</v>
      </c>
      <c r="R103" s="236"/>
      <c r="S103" s="236" t="s">
        <v>861</v>
      </c>
      <c r="T103" s="237" t="s">
        <v>294</v>
      </c>
      <c r="U103" s="220">
        <v>0</v>
      </c>
      <c r="V103" s="220">
        <f>ROUND(E103*U103,2)</f>
        <v>0</v>
      </c>
      <c r="W103" s="220"/>
      <c r="X103" s="220" t="s">
        <v>664</v>
      </c>
      <c r="Y103" s="220" t="s">
        <v>296</v>
      </c>
      <c r="Z103" s="210"/>
      <c r="AA103" s="210"/>
      <c r="AB103" s="210"/>
      <c r="AC103" s="210"/>
      <c r="AD103" s="210"/>
      <c r="AE103" s="210"/>
      <c r="AF103" s="210"/>
      <c r="AG103" s="210" t="s">
        <v>665</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2" x14ac:dyDescent="0.2">
      <c r="A104" s="217"/>
      <c r="B104" s="218"/>
      <c r="C104" s="255" t="s">
        <v>2152</v>
      </c>
      <c r="D104" s="248"/>
      <c r="E104" s="248"/>
      <c r="F104" s="248"/>
      <c r="G104" s="248"/>
      <c r="H104" s="220"/>
      <c r="I104" s="220"/>
      <c r="J104" s="220"/>
      <c r="K104" s="220"/>
      <c r="L104" s="220"/>
      <c r="M104" s="220"/>
      <c r="N104" s="219"/>
      <c r="O104" s="219"/>
      <c r="P104" s="219"/>
      <c r="Q104" s="219"/>
      <c r="R104" s="220"/>
      <c r="S104" s="220"/>
      <c r="T104" s="220"/>
      <c r="U104" s="220"/>
      <c r="V104" s="220"/>
      <c r="W104" s="220"/>
      <c r="X104" s="220"/>
      <c r="Y104" s="220"/>
      <c r="Z104" s="210"/>
      <c r="AA104" s="210"/>
      <c r="AB104" s="210"/>
      <c r="AC104" s="210"/>
      <c r="AD104" s="210"/>
      <c r="AE104" s="210"/>
      <c r="AF104" s="210"/>
      <c r="AG104" s="210" t="s">
        <v>300</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31">
        <v>23</v>
      </c>
      <c r="B105" s="232" t="s">
        <v>2158</v>
      </c>
      <c r="C105" s="250" t="s">
        <v>2159</v>
      </c>
      <c r="D105" s="233" t="s">
        <v>2145</v>
      </c>
      <c r="E105" s="234">
        <v>1</v>
      </c>
      <c r="F105" s="235"/>
      <c r="G105" s="236">
        <f>ROUND(E105*F105,2)</f>
        <v>0</v>
      </c>
      <c r="H105" s="235"/>
      <c r="I105" s="236">
        <f>ROUND(E105*H105,2)</f>
        <v>0</v>
      </c>
      <c r="J105" s="235"/>
      <c r="K105" s="236">
        <f>ROUND(E105*J105,2)</f>
        <v>0</v>
      </c>
      <c r="L105" s="236">
        <v>21</v>
      </c>
      <c r="M105" s="236">
        <f>G105*(1+L105/100)</f>
        <v>0</v>
      </c>
      <c r="N105" s="234">
        <v>0</v>
      </c>
      <c r="O105" s="234">
        <f>ROUND(E105*N105,2)</f>
        <v>0</v>
      </c>
      <c r="P105" s="234">
        <v>0</v>
      </c>
      <c r="Q105" s="234">
        <f>ROUND(E105*P105,2)</f>
        <v>0</v>
      </c>
      <c r="R105" s="236"/>
      <c r="S105" s="236" t="s">
        <v>293</v>
      </c>
      <c r="T105" s="237" t="s">
        <v>294</v>
      </c>
      <c r="U105" s="220">
        <v>0</v>
      </c>
      <c r="V105" s="220">
        <f>ROUND(E105*U105,2)</f>
        <v>0</v>
      </c>
      <c r="W105" s="220"/>
      <c r="X105" s="220" t="s">
        <v>2155</v>
      </c>
      <c r="Y105" s="220" t="s">
        <v>296</v>
      </c>
      <c r="Z105" s="210"/>
      <c r="AA105" s="210"/>
      <c r="AB105" s="210"/>
      <c r="AC105" s="210"/>
      <c r="AD105" s="210"/>
      <c r="AE105" s="210"/>
      <c r="AF105" s="210"/>
      <c r="AG105" s="210" t="s">
        <v>2156</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2" x14ac:dyDescent="0.2">
      <c r="A106" s="217"/>
      <c r="B106" s="218"/>
      <c r="C106" s="255" t="s">
        <v>2160</v>
      </c>
      <c r="D106" s="248"/>
      <c r="E106" s="248"/>
      <c r="F106" s="248"/>
      <c r="G106" s="248"/>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300</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x14ac:dyDescent="0.2">
      <c r="A107" s="3"/>
      <c r="B107" s="4"/>
      <c r="C107" s="256"/>
      <c r="D107" s="6"/>
      <c r="E107" s="3"/>
      <c r="F107" s="3"/>
      <c r="G107" s="3"/>
      <c r="H107" s="3"/>
      <c r="I107" s="3"/>
      <c r="J107" s="3"/>
      <c r="K107" s="3"/>
      <c r="L107" s="3"/>
      <c r="M107" s="3"/>
      <c r="N107" s="3"/>
      <c r="O107" s="3"/>
      <c r="P107" s="3"/>
      <c r="Q107" s="3"/>
      <c r="R107" s="3"/>
      <c r="S107" s="3"/>
      <c r="T107" s="3"/>
      <c r="U107" s="3"/>
      <c r="V107" s="3"/>
      <c r="W107" s="3"/>
      <c r="X107" s="3"/>
      <c r="Y107" s="3"/>
      <c r="AE107">
        <v>12</v>
      </c>
      <c r="AF107">
        <v>21</v>
      </c>
      <c r="AG107" t="s">
        <v>273</v>
      </c>
    </row>
    <row r="108" spans="1:60" x14ac:dyDescent="0.2">
      <c r="A108" s="213"/>
      <c r="B108" s="214" t="s">
        <v>29</v>
      </c>
      <c r="C108" s="257"/>
      <c r="D108" s="215"/>
      <c r="E108" s="216"/>
      <c r="F108" s="216"/>
      <c r="G108" s="230">
        <f>G8+G61+G73+G89+G93</f>
        <v>0</v>
      </c>
      <c r="H108" s="3"/>
      <c r="I108" s="3"/>
      <c r="J108" s="3"/>
      <c r="K108" s="3"/>
      <c r="L108" s="3"/>
      <c r="M108" s="3"/>
      <c r="N108" s="3"/>
      <c r="O108" s="3"/>
      <c r="P108" s="3"/>
      <c r="Q108" s="3"/>
      <c r="R108" s="3"/>
      <c r="S108" s="3"/>
      <c r="T108" s="3"/>
      <c r="U108" s="3"/>
      <c r="V108" s="3"/>
      <c r="W108" s="3"/>
      <c r="X108" s="3"/>
      <c r="Y108" s="3"/>
      <c r="AE108">
        <f>SUMIF(L7:L106,AE107,G7:G106)</f>
        <v>0</v>
      </c>
      <c r="AF108">
        <f>SUMIF(L7:L106,AF107,G7:G106)</f>
        <v>0</v>
      </c>
      <c r="AG108" t="s">
        <v>2161</v>
      </c>
    </row>
    <row r="109" spans="1:60" x14ac:dyDescent="0.2">
      <c r="C109" s="258"/>
      <c r="D109" s="10"/>
      <c r="AG109" t="s">
        <v>2162</v>
      </c>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KFCRArjM0XniJfupE1+weAzZBTkdAuW5ly9cfZil1I9BHjJocLiCRiN5yYjZzRjNLh8DetL6RGti1+/IGh9zw==" saltValue="v0mnyOS3Q8W1tPyuIkNhOw==" spinCount="100000" sheet="1" formatRows="0"/>
  <mergeCells count="39">
    <mergeCell ref="C102:G102"/>
    <mergeCell ref="C104:G104"/>
    <mergeCell ref="C106:G106"/>
    <mergeCell ref="C95:G95"/>
    <mergeCell ref="C96:G96"/>
    <mergeCell ref="C97:G97"/>
    <mergeCell ref="C99:G99"/>
    <mergeCell ref="C100:G100"/>
    <mergeCell ref="C101:G101"/>
    <mergeCell ref="C54:G54"/>
    <mergeCell ref="C75:G75"/>
    <mergeCell ref="C76:G76"/>
    <mergeCell ref="C77:G77"/>
    <mergeCell ref="C91:G91"/>
    <mergeCell ref="C92:G92"/>
    <mergeCell ref="C39:G39"/>
    <mergeCell ref="C43:G43"/>
    <mergeCell ref="C44:G44"/>
    <mergeCell ref="C45:G45"/>
    <mergeCell ref="C52:G52"/>
    <mergeCell ref="C53:G53"/>
    <mergeCell ref="C24:G24"/>
    <mergeCell ref="C31:G31"/>
    <mergeCell ref="C32:G32"/>
    <mergeCell ref="C33:G33"/>
    <mergeCell ref="C37:G37"/>
    <mergeCell ref="C38:G38"/>
    <mergeCell ref="C12:G12"/>
    <mergeCell ref="C16:G16"/>
    <mergeCell ref="C17:G17"/>
    <mergeCell ref="C18:G18"/>
    <mergeCell ref="C22:G22"/>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73</v>
      </c>
      <c r="C4" s="202" t="s">
        <v>54</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SUMIF(AG9:AG25,"&lt;&gt;NOR",G9:G25)</f>
        <v>0</v>
      </c>
      <c r="H8" s="228"/>
      <c r="I8" s="228">
        <f>SUM(I9:I25)</f>
        <v>0</v>
      </c>
      <c r="J8" s="228"/>
      <c r="K8" s="228">
        <f>SUM(K9:K25)</f>
        <v>0</v>
      </c>
      <c r="L8" s="228"/>
      <c r="M8" s="228">
        <f>SUM(M9:M25)</f>
        <v>0</v>
      </c>
      <c r="N8" s="227"/>
      <c r="O8" s="227">
        <f>SUM(O9:O25)</f>
        <v>2.87</v>
      </c>
      <c r="P8" s="227"/>
      <c r="Q8" s="227">
        <f>SUM(Q9:Q25)</f>
        <v>0</v>
      </c>
      <c r="R8" s="228"/>
      <c r="S8" s="228"/>
      <c r="T8" s="229"/>
      <c r="U8" s="223"/>
      <c r="V8" s="223">
        <f>SUM(V9:V25)</f>
        <v>50.830000000000013</v>
      </c>
      <c r="W8" s="223"/>
      <c r="X8" s="223"/>
      <c r="Y8" s="223"/>
      <c r="AG8" t="s">
        <v>288</v>
      </c>
    </row>
    <row r="9" spans="1:60" outlineLevel="1" x14ac:dyDescent="0.2">
      <c r="A9" s="231">
        <v>1</v>
      </c>
      <c r="B9" s="232" t="s">
        <v>2174</v>
      </c>
      <c r="C9" s="250" t="s">
        <v>2175</v>
      </c>
      <c r="D9" s="233" t="s">
        <v>343</v>
      </c>
      <c r="E9" s="234">
        <v>10.64</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3.5329999999999999</v>
      </c>
      <c r="V9" s="220">
        <f>ROUND(E9*U9,2)</f>
        <v>37.590000000000003</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376</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2" x14ac:dyDescent="0.2">
      <c r="A11" s="217"/>
      <c r="B11" s="218"/>
      <c r="C11" s="252" t="s">
        <v>376</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ht="22.5" outlineLevel="1" x14ac:dyDescent="0.2">
      <c r="A12" s="231">
        <v>2</v>
      </c>
      <c r="B12" s="232" t="s">
        <v>2306</v>
      </c>
      <c r="C12" s="250" t="s">
        <v>2307</v>
      </c>
      <c r="D12" s="233" t="s">
        <v>343</v>
      </c>
      <c r="E12" s="234">
        <v>1.52</v>
      </c>
      <c r="F12" s="235"/>
      <c r="G12" s="236">
        <f>ROUND(E12*F12,2)</f>
        <v>0</v>
      </c>
      <c r="H12" s="235"/>
      <c r="I12" s="236">
        <f>ROUND(E12*H12,2)</f>
        <v>0</v>
      </c>
      <c r="J12" s="235"/>
      <c r="K12" s="236">
        <f>ROUND(E12*J12,2)</f>
        <v>0</v>
      </c>
      <c r="L12" s="236">
        <v>21</v>
      </c>
      <c r="M12" s="236">
        <f>G12*(1+L12/100)</f>
        <v>0</v>
      </c>
      <c r="N12" s="234">
        <v>1.8907700000000001</v>
      </c>
      <c r="O12" s="234">
        <f>ROUND(E12*N12,2)</f>
        <v>2.87</v>
      </c>
      <c r="P12" s="234">
        <v>0</v>
      </c>
      <c r="Q12" s="234">
        <f>ROUND(E12*P12,2)</f>
        <v>0</v>
      </c>
      <c r="R12" s="236" t="s">
        <v>2308</v>
      </c>
      <c r="S12" s="236" t="s">
        <v>293</v>
      </c>
      <c r="T12" s="237" t="s">
        <v>294</v>
      </c>
      <c r="U12" s="220">
        <v>1.3169999999999999</v>
      </c>
      <c r="V12" s="220">
        <f>ROUND(E12*U12,2)</f>
        <v>2</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2" x14ac:dyDescent="0.2">
      <c r="A13" s="217"/>
      <c r="B13" s="218"/>
      <c r="C13" s="251" t="s">
        <v>2309</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2" t="s">
        <v>2309</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31">
        <v>3</v>
      </c>
      <c r="B15" s="232" t="s">
        <v>2310</v>
      </c>
      <c r="C15" s="250" t="s">
        <v>2311</v>
      </c>
      <c r="D15" s="233" t="s">
        <v>343</v>
      </c>
      <c r="E15" s="234">
        <v>6.54</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1.587</v>
      </c>
      <c r="V15" s="220">
        <f>ROUND(E15*U15,2)</f>
        <v>10.38</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ht="22.5" outlineLevel="2" x14ac:dyDescent="0.2">
      <c r="A16" s="217"/>
      <c r="B16" s="218"/>
      <c r="C16" s="251" t="s">
        <v>2312</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38" t="str">
        <f>C16</f>
        <v>sypaninou z vhodných hornin tř. 1 - 4 nebo materiálem připraveným podél výkopu ve vzdálenosti do 3 m od jeho kraje, pro jakoukoliv hloubku výkopu a jakoukoliv míru zhutnění,</v>
      </c>
      <c r="BB16" s="210"/>
      <c r="BC16" s="210"/>
      <c r="BD16" s="210"/>
      <c r="BE16" s="210"/>
      <c r="BF16" s="210"/>
      <c r="BG16" s="210"/>
      <c r="BH16" s="210"/>
    </row>
    <row r="17" spans="1:60" ht="22.5" outlineLevel="2" x14ac:dyDescent="0.2">
      <c r="A17" s="217"/>
      <c r="B17" s="218"/>
      <c r="C17" s="252" t="s">
        <v>2312</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38" t="str">
        <f>C17</f>
        <v>sypaninou z vhodných hornin tř. 1 - 4 nebo materiálem připraveným podél výkopu ve vzdálenosti do 3 m od jeho kraje, pro jakoukoliv hloubku výkopu a jakoukoliv míru zhutnění,</v>
      </c>
      <c r="BB17" s="210"/>
      <c r="BC17" s="210"/>
      <c r="BD17" s="210"/>
      <c r="BE17" s="210"/>
      <c r="BF17" s="210"/>
      <c r="BG17" s="210"/>
      <c r="BH17" s="210"/>
    </row>
    <row r="18" spans="1:60" ht="22.5" outlineLevel="1" x14ac:dyDescent="0.2">
      <c r="A18" s="231">
        <v>4</v>
      </c>
      <c r="B18" s="232" t="s">
        <v>393</v>
      </c>
      <c r="C18" s="250" t="s">
        <v>394</v>
      </c>
      <c r="D18" s="233" t="s">
        <v>343</v>
      </c>
      <c r="E18" s="234">
        <v>2.58</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0.20200000000000001</v>
      </c>
      <c r="V18" s="220">
        <f>ROUND(E18*U18,2)</f>
        <v>0.52</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2" x14ac:dyDescent="0.2">
      <c r="A19" s="217"/>
      <c r="B19" s="218"/>
      <c r="C19" s="251" t="s">
        <v>395</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2" x14ac:dyDescent="0.2">
      <c r="A20" s="217"/>
      <c r="B20" s="218"/>
      <c r="C20" s="252" t="s">
        <v>395</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ht="22.5" outlineLevel="1" x14ac:dyDescent="0.2">
      <c r="A21" s="231">
        <v>5</v>
      </c>
      <c r="B21" s="232" t="s">
        <v>383</v>
      </c>
      <c r="C21" s="250" t="s">
        <v>384</v>
      </c>
      <c r="D21" s="233" t="s">
        <v>343</v>
      </c>
      <c r="E21" s="234">
        <v>8.06</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1.0999999999999999E-2</v>
      </c>
      <c r="V21" s="220">
        <f>ROUND(E21*U21,2)</f>
        <v>0.09</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385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385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6</v>
      </c>
      <c r="B24" s="242" t="s">
        <v>2313</v>
      </c>
      <c r="C24" s="254" t="s">
        <v>2314</v>
      </c>
      <c r="D24" s="243" t="s">
        <v>343</v>
      </c>
      <c r="E24" s="244">
        <v>8.06</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t="s">
        <v>292</v>
      </c>
      <c r="S24" s="246" t="s">
        <v>293</v>
      </c>
      <c r="T24" s="247" t="s">
        <v>294</v>
      </c>
      <c r="U24" s="220">
        <v>3.1E-2</v>
      </c>
      <c r="V24" s="220">
        <f>ROUND(E24*U24,2)</f>
        <v>0.25</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7</v>
      </c>
      <c r="B25" s="242" t="s">
        <v>404</v>
      </c>
      <c r="C25" s="254" t="s">
        <v>405</v>
      </c>
      <c r="D25" s="243" t="s">
        <v>343</v>
      </c>
      <c r="E25" s="244">
        <v>8.06</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t="s">
        <v>292</v>
      </c>
      <c r="S25" s="246" t="s">
        <v>293</v>
      </c>
      <c r="T25" s="247" t="s">
        <v>294</v>
      </c>
      <c r="U25" s="220">
        <v>0</v>
      </c>
      <c r="V25" s="220">
        <f>ROUND(E25*U25,2)</f>
        <v>0</v>
      </c>
      <c r="W25" s="220"/>
      <c r="X25" s="220" t="s">
        <v>295</v>
      </c>
      <c r="Y25" s="220" t="s">
        <v>296</v>
      </c>
      <c r="Z25" s="210"/>
      <c r="AA25" s="210"/>
      <c r="AB25" s="210"/>
      <c r="AC25" s="210"/>
      <c r="AD25" s="210"/>
      <c r="AE25" s="210"/>
      <c r="AF25" s="210"/>
      <c r="AG25" s="210" t="s">
        <v>297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x14ac:dyDescent="0.2">
      <c r="A26" s="224" t="s">
        <v>287</v>
      </c>
      <c r="B26" s="225" t="s">
        <v>178</v>
      </c>
      <c r="C26" s="249" t="s">
        <v>179</v>
      </c>
      <c r="D26" s="226"/>
      <c r="E26" s="227"/>
      <c r="F26" s="228"/>
      <c r="G26" s="228">
        <f>SUMIF(AG27:AG45,"&lt;&gt;NOR",G27:G45)</f>
        <v>0</v>
      </c>
      <c r="H26" s="228"/>
      <c r="I26" s="228">
        <f>SUM(I27:I45)</f>
        <v>0</v>
      </c>
      <c r="J26" s="228"/>
      <c r="K26" s="228">
        <f>SUM(K27:K45)</f>
        <v>0</v>
      </c>
      <c r="L26" s="228"/>
      <c r="M26" s="228">
        <f>SUM(M27:M45)</f>
        <v>0</v>
      </c>
      <c r="N26" s="227"/>
      <c r="O26" s="227">
        <f>SUM(O27:O45)</f>
        <v>0.05</v>
      </c>
      <c r="P26" s="227"/>
      <c r="Q26" s="227">
        <f>SUM(Q27:Q45)</f>
        <v>0.05</v>
      </c>
      <c r="R26" s="228"/>
      <c r="S26" s="228"/>
      <c r="T26" s="229"/>
      <c r="U26" s="223"/>
      <c r="V26" s="223">
        <f>SUM(V27:V45)</f>
        <v>15.34</v>
      </c>
      <c r="W26" s="223"/>
      <c r="X26" s="223"/>
      <c r="Y26" s="223"/>
      <c r="AG26" t="s">
        <v>288</v>
      </c>
    </row>
    <row r="27" spans="1:60" outlineLevel="1" x14ac:dyDescent="0.2">
      <c r="A27" s="241">
        <v>8</v>
      </c>
      <c r="B27" s="242" t="s">
        <v>2321</v>
      </c>
      <c r="C27" s="254" t="s">
        <v>2322</v>
      </c>
      <c r="D27" s="243" t="s">
        <v>335</v>
      </c>
      <c r="E27" s="244">
        <v>11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ht="33.75" outlineLevel="1" x14ac:dyDescent="0.2">
      <c r="A28" s="231">
        <v>9</v>
      </c>
      <c r="B28" s="232" t="s">
        <v>2323</v>
      </c>
      <c r="C28" s="250" t="s">
        <v>2324</v>
      </c>
      <c r="D28" s="233" t="s">
        <v>335</v>
      </c>
      <c r="E28" s="234">
        <v>10</v>
      </c>
      <c r="F28" s="235"/>
      <c r="G28" s="236">
        <f>ROUND(E28*F28,2)</f>
        <v>0</v>
      </c>
      <c r="H28" s="235"/>
      <c r="I28" s="236">
        <f>ROUND(E28*H28,2)</f>
        <v>0</v>
      </c>
      <c r="J28" s="235"/>
      <c r="K28" s="236">
        <f>ROUND(E28*J28,2)</f>
        <v>0</v>
      </c>
      <c r="L28" s="236">
        <v>21</v>
      </c>
      <c r="M28" s="236">
        <f>G28*(1+L28/100)</f>
        <v>0</v>
      </c>
      <c r="N28" s="234">
        <v>3.2000000000000002E-3</v>
      </c>
      <c r="O28" s="234">
        <f>ROUND(E28*N28,2)</f>
        <v>0.03</v>
      </c>
      <c r="P28" s="234">
        <v>0</v>
      </c>
      <c r="Q28" s="234">
        <f>ROUND(E28*P28,2)</f>
        <v>0</v>
      </c>
      <c r="R28" s="236" t="s">
        <v>1613</v>
      </c>
      <c r="S28" s="236" t="s">
        <v>293</v>
      </c>
      <c r="T28" s="237" t="s">
        <v>294</v>
      </c>
      <c r="U28" s="220">
        <v>0.55000000000000004</v>
      </c>
      <c r="V28" s="220">
        <f>ROUND(E28*U28,2)</f>
        <v>5.5</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1" t="s">
        <v>2325</v>
      </c>
      <c r="D29" s="239"/>
      <c r="E29" s="239"/>
      <c r="F29" s="239"/>
      <c r="G29" s="239"/>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299</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2" t="s">
        <v>2325</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ht="33.75" outlineLevel="1" x14ac:dyDescent="0.2">
      <c r="A31" s="231">
        <v>10</v>
      </c>
      <c r="B31" s="232" t="s">
        <v>2329</v>
      </c>
      <c r="C31" s="250" t="s">
        <v>2330</v>
      </c>
      <c r="D31" s="233" t="s">
        <v>335</v>
      </c>
      <c r="E31" s="234">
        <v>9</v>
      </c>
      <c r="F31" s="235"/>
      <c r="G31" s="236">
        <f>ROUND(E31*F31,2)</f>
        <v>0</v>
      </c>
      <c r="H31" s="235"/>
      <c r="I31" s="236">
        <f>ROUND(E31*H31,2)</f>
        <v>0</v>
      </c>
      <c r="J31" s="235"/>
      <c r="K31" s="236">
        <f>ROUND(E31*J31,2)</f>
        <v>0</v>
      </c>
      <c r="L31" s="236">
        <v>21</v>
      </c>
      <c r="M31" s="236">
        <f>G31*(1+L31/100)</f>
        <v>0</v>
      </c>
      <c r="N31" s="234">
        <v>2.1099999999999999E-3</v>
      </c>
      <c r="O31" s="234">
        <f>ROUND(E31*N31,2)</f>
        <v>0.02</v>
      </c>
      <c r="P31" s="234">
        <v>0</v>
      </c>
      <c r="Q31" s="234">
        <f>ROUND(E31*P31,2)</f>
        <v>0</v>
      </c>
      <c r="R31" s="236" t="s">
        <v>1613</v>
      </c>
      <c r="S31" s="236" t="s">
        <v>293</v>
      </c>
      <c r="T31" s="237" t="s">
        <v>294</v>
      </c>
      <c r="U31" s="220">
        <v>0.43933</v>
      </c>
      <c r="V31" s="220">
        <f>ROUND(E31*U31,2)</f>
        <v>3.95</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1" t="s">
        <v>2328</v>
      </c>
      <c r="D32" s="239"/>
      <c r="E32" s="239"/>
      <c r="F32" s="239"/>
      <c r="G32" s="239"/>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299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2" t="s">
        <v>2328</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11</v>
      </c>
      <c r="B34" s="242" t="s">
        <v>2331</v>
      </c>
      <c r="C34" s="254" t="s">
        <v>2332</v>
      </c>
      <c r="D34" s="243" t="s">
        <v>335</v>
      </c>
      <c r="E34" s="244">
        <v>20</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t="s">
        <v>1613</v>
      </c>
      <c r="S34" s="246" t="s">
        <v>293</v>
      </c>
      <c r="T34" s="247" t="s">
        <v>294</v>
      </c>
      <c r="U34" s="220">
        <v>4.8000000000000001E-2</v>
      </c>
      <c r="V34" s="220">
        <f>ROUND(E34*U34,2)</f>
        <v>0.96</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12</v>
      </c>
      <c r="B35" s="242" t="s">
        <v>2333</v>
      </c>
      <c r="C35" s="254" t="s">
        <v>2334</v>
      </c>
      <c r="D35" s="243" t="s">
        <v>335</v>
      </c>
      <c r="E35" s="244">
        <v>10</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t="s">
        <v>1613</v>
      </c>
      <c r="S35" s="246" t="s">
        <v>293</v>
      </c>
      <c r="T35" s="247" t="s">
        <v>294</v>
      </c>
      <c r="U35" s="220">
        <v>5.8999999999999997E-2</v>
      </c>
      <c r="V35" s="220">
        <f>ROUND(E35*U35,2)</f>
        <v>0.59</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33.75" outlineLevel="1" x14ac:dyDescent="0.2">
      <c r="A36" s="231">
        <v>13</v>
      </c>
      <c r="B36" s="232" t="s">
        <v>2788</v>
      </c>
      <c r="C36" s="250" t="s">
        <v>2336</v>
      </c>
      <c r="D36" s="233" t="s">
        <v>2337</v>
      </c>
      <c r="E36" s="234">
        <v>2</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c r="S36" s="236" t="s">
        <v>861</v>
      </c>
      <c r="T36" s="237" t="s">
        <v>294</v>
      </c>
      <c r="U36" s="220">
        <v>0</v>
      </c>
      <c r="V36" s="220">
        <f>ROUND(E36*U36,2)</f>
        <v>0</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5" t="s">
        <v>2338</v>
      </c>
      <c r="D37" s="248"/>
      <c r="E37" s="248"/>
      <c r="F37" s="248"/>
      <c r="G37" s="248"/>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300</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14</v>
      </c>
      <c r="B38" s="242" t="s">
        <v>2790</v>
      </c>
      <c r="C38" s="254" t="s">
        <v>2340</v>
      </c>
      <c r="D38" s="243" t="s">
        <v>2337</v>
      </c>
      <c r="E38" s="244">
        <v>2</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297</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15</v>
      </c>
      <c r="B39" s="242" t="s">
        <v>2762</v>
      </c>
      <c r="C39" s="254" t="s">
        <v>2342</v>
      </c>
      <c r="D39" s="243" t="s">
        <v>2337</v>
      </c>
      <c r="E39" s="244">
        <v>2</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16</v>
      </c>
      <c r="B40" s="242" t="s">
        <v>2343</v>
      </c>
      <c r="C40" s="254" t="s">
        <v>2344</v>
      </c>
      <c r="D40" s="243" t="s">
        <v>2337</v>
      </c>
      <c r="E40" s="244">
        <v>2</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17</v>
      </c>
      <c r="B41" s="242" t="s">
        <v>2319</v>
      </c>
      <c r="C41" s="254" t="s">
        <v>2320</v>
      </c>
      <c r="D41" s="243" t="s">
        <v>335</v>
      </c>
      <c r="E41" s="244">
        <v>0.7</v>
      </c>
      <c r="F41" s="245"/>
      <c r="G41" s="246">
        <f>ROUND(E41*F41,2)</f>
        <v>0</v>
      </c>
      <c r="H41" s="245"/>
      <c r="I41" s="246">
        <f>ROUND(E41*H41,2)</f>
        <v>0</v>
      </c>
      <c r="J41" s="245"/>
      <c r="K41" s="246">
        <f>ROUND(E41*J41,2)</f>
        <v>0</v>
      </c>
      <c r="L41" s="246">
        <v>21</v>
      </c>
      <c r="M41" s="246">
        <f>G41*(1+L41/100)</f>
        <v>0</v>
      </c>
      <c r="N41" s="244">
        <v>3.3300000000000001E-3</v>
      </c>
      <c r="O41" s="244">
        <f>ROUND(E41*N41,2)</f>
        <v>0</v>
      </c>
      <c r="P41" s="244">
        <v>7.85E-2</v>
      </c>
      <c r="Q41" s="244">
        <f>ROUND(E41*P41,2)</f>
        <v>0.05</v>
      </c>
      <c r="R41" s="246" t="s">
        <v>1141</v>
      </c>
      <c r="S41" s="246" t="s">
        <v>293</v>
      </c>
      <c r="T41" s="247" t="s">
        <v>294</v>
      </c>
      <c r="U41" s="220">
        <v>6.2</v>
      </c>
      <c r="V41" s="220">
        <f>ROUND(E41*U41,2)</f>
        <v>4.34</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18</v>
      </c>
      <c r="B42" s="242" t="s">
        <v>2345</v>
      </c>
      <c r="C42" s="254" t="s">
        <v>2346</v>
      </c>
      <c r="D42" s="243" t="s">
        <v>2347</v>
      </c>
      <c r="E42" s="244">
        <v>5</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31">
        <v>19</v>
      </c>
      <c r="B43" s="232" t="s">
        <v>3373</v>
      </c>
      <c r="C43" s="250" t="s">
        <v>3374</v>
      </c>
      <c r="D43" s="233" t="s">
        <v>0</v>
      </c>
      <c r="E43" s="234">
        <v>2.2999999999999998</v>
      </c>
      <c r="F43" s="235"/>
      <c r="G43" s="236">
        <f>ROUND(E43*F43,2)</f>
        <v>0</v>
      </c>
      <c r="H43" s="235"/>
      <c r="I43" s="236">
        <f>ROUND(E43*H43,2)</f>
        <v>0</v>
      </c>
      <c r="J43" s="235"/>
      <c r="K43" s="236">
        <f>ROUND(E43*J43,2)</f>
        <v>0</v>
      </c>
      <c r="L43" s="236">
        <v>21</v>
      </c>
      <c r="M43" s="236">
        <f>G43*(1+L43/100)</f>
        <v>0</v>
      </c>
      <c r="N43" s="234">
        <v>0</v>
      </c>
      <c r="O43" s="234">
        <f>ROUND(E43*N43,2)</f>
        <v>0</v>
      </c>
      <c r="P43" s="234">
        <v>0</v>
      </c>
      <c r="Q43" s="234">
        <f>ROUND(E43*P43,2)</f>
        <v>0</v>
      </c>
      <c r="R43" s="236" t="s">
        <v>1613</v>
      </c>
      <c r="S43" s="236" t="s">
        <v>293</v>
      </c>
      <c r="T43" s="23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1" t="s">
        <v>2350</v>
      </c>
      <c r="D44" s="239"/>
      <c r="E44" s="239"/>
      <c r="F44" s="239"/>
      <c r="G44" s="239"/>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299</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2" t="s">
        <v>2350</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x14ac:dyDescent="0.2">
      <c r="A46" s="224" t="s">
        <v>287</v>
      </c>
      <c r="B46" s="225" t="s">
        <v>202</v>
      </c>
      <c r="C46" s="249" t="s">
        <v>203</v>
      </c>
      <c r="D46" s="226"/>
      <c r="E46" s="227"/>
      <c r="F46" s="228"/>
      <c r="G46" s="228">
        <f>SUMIF(AG47:AG84,"&lt;&gt;NOR",G47:G84)</f>
        <v>0</v>
      </c>
      <c r="H46" s="228"/>
      <c r="I46" s="228">
        <f>SUM(I47:I84)</f>
        <v>0</v>
      </c>
      <c r="J46" s="228"/>
      <c r="K46" s="228">
        <f>SUM(K47:K84)</f>
        <v>0</v>
      </c>
      <c r="L46" s="228"/>
      <c r="M46" s="228">
        <f>SUM(M47:M84)</f>
        <v>0</v>
      </c>
      <c r="N46" s="227"/>
      <c r="O46" s="227">
        <f>SUM(O47:O84)</f>
        <v>0.04</v>
      </c>
      <c r="P46" s="227"/>
      <c r="Q46" s="227">
        <f>SUM(Q47:Q84)</f>
        <v>0.04</v>
      </c>
      <c r="R46" s="228"/>
      <c r="S46" s="228"/>
      <c r="T46" s="229"/>
      <c r="U46" s="223"/>
      <c r="V46" s="223">
        <f>SUM(V47:V84)</f>
        <v>24.09</v>
      </c>
      <c r="W46" s="223"/>
      <c r="X46" s="223"/>
      <c r="Y46" s="223"/>
      <c r="AG46" t="s">
        <v>288</v>
      </c>
    </row>
    <row r="47" spans="1:60" ht="33.75" outlineLevel="1" x14ac:dyDescent="0.2">
      <c r="A47" s="231">
        <v>20</v>
      </c>
      <c r="B47" s="232" t="s">
        <v>2351</v>
      </c>
      <c r="C47" s="250" t="s">
        <v>2352</v>
      </c>
      <c r="D47" s="233" t="s">
        <v>335</v>
      </c>
      <c r="E47" s="234">
        <v>10</v>
      </c>
      <c r="F47" s="235"/>
      <c r="G47" s="236">
        <f>ROUND(E47*F47,2)</f>
        <v>0</v>
      </c>
      <c r="H47" s="235"/>
      <c r="I47" s="236">
        <f>ROUND(E47*H47,2)</f>
        <v>0</v>
      </c>
      <c r="J47" s="235"/>
      <c r="K47" s="236">
        <f>ROUND(E47*J47,2)</f>
        <v>0</v>
      </c>
      <c r="L47" s="236">
        <v>21</v>
      </c>
      <c r="M47" s="236">
        <f>G47*(1+L47/100)</f>
        <v>0</v>
      </c>
      <c r="N47" s="234">
        <v>1.7700000000000001E-3</v>
      </c>
      <c r="O47" s="234">
        <f>ROUND(E47*N47,2)</f>
        <v>0.02</v>
      </c>
      <c r="P47" s="234">
        <v>0</v>
      </c>
      <c r="Q47" s="234">
        <f>ROUND(E47*P47,2)</f>
        <v>0</v>
      </c>
      <c r="R47" s="236" t="s">
        <v>1613</v>
      </c>
      <c r="S47" s="236" t="s">
        <v>293</v>
      </c>
      <c r="T47" s="237" t="s">
        <v>294</v>
      </c>
      <c r="U47" s="220">
        <v>0.8</v>
      </c>
      <c r="V47" s="220">
        <f>ROUND(E47*U47,2)</f>
        <v>8</v>
      </c>
      <c r="W47" s="220"/>
      <c r="X47" s="220" t="s">
        <v>295</v>
      </c>
      <c r="Y47" s="220" t="s">
        <v>296</v>
      </c>
      <c r="Z47" s="210"/>
      <c r="AA47" s="210"/>
      <c r="AB47" s="210"/>
      <c r="AC47" s="210"/>
      <c r="AD47" s="210"/>
      <c r="AE47" s="210"/>
      <c r="AF47" s="210"/>
      <c r="AG47" s="210" t="s">
        <v>1407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1" t="s">
        <v>2325</v>
      </c>
      <c r="D48" s="239"/>
      <c r="E48" s="239"/>
      <c r="F48" s="239"/>
      <c r="G48" s="239"/>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299</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2" t="s">
        <v>2325</v>
      </c>
      <c r="D49" s="240"/>
      <c r="E49" s="240"/>
      <c r="F49" s="240"/>
      <c r="G49" s="24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300</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21</v>
      </c>
      <c r="B50" s="242" t="s">
        <v>2321</v>
      </c>
      <c r="C50" s="254" t="s">
        <v>2322</v>
      </c>
      <c r="D50" s="243" t="s">
        <v>335</v>
      </c>
      <c r="E50" s="244">
        <v>18</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1407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22.5" outlineLevel="1" x14ac:dyDescent="0.2">
      <c r="A51" s="231">
        <v>22</v>
      </c>
      <c r="B51" s="232" t="s">
        <v>2355</v>
      </c>
      <c r="C51" s="250" t="s">
        <v>2356</v>
      </c>
      <c r="D51" s="233" t="s">
        <v>335</v>
      </c>
      <c r="E51" s="234">
        <v>4</v>
      </c>
      <c r="F51" s="235"/>
      <c r="G51" s="236">
        <f>ROUND(E51*F51,2)</f>
        <v>0</v>
      </c>
      <c r="H51" s="235"/>
      <c r="I51" s="236">
        <f>ROUND(E51*H51,2)</f>
        <v>0</v>
      </c>
      <c r="J51" s="235"/>
      <c r="K51" s="236">
        <f>ROUND(E51*J51,2)</f>
        <v>0</v>
      </c>
      <c r="L51" s="236">
        <v>21</v>
      </c>
      <c r="M51" s="236">
        <f>G51*(1+L51/100)</f>
        <v>0</v>
      </c>
      <c r="N51" s="234">
        <v>4.8000000000000001E-4</v>
      </c>
      <c r="O51" s="234">
        <f>ROUND(E51*N51,2)</f>
        <v>0</v>
      </c>
      <c r="P51" s="234">
        <v>0</v>
      </c>
      <c r="Q51" s="234">
        <f>ROUND(E51*P51,2)</f>
        <v>0</v>
      </c>
      <c r="R51" s="236" t="s">
        <v>1613</v>
      </c>
      <c r="S51" s="236" t="s">
        <v>293</v>
      </c>
      <c r="T51" s="237" t="s">
        <v>294</v>
      </c>
      <c r="U51" s="220">
        <v>0.35899999999999999</v>
      </c>
      <c r="V51" s="220">
        <f>ROUND(E51*U51,2)</f>
        <v>1.44</v>
      </c>
      <c r="W51" s="220"/>
      <c r="X51" s="220" t="s">
        <v>295</v>
      </c>
      <c r="Y51" s="220" t="s">
        <v>296</v>
      </c>
      <c r="Z51" s="210"/>
      <c r="AA51" s="210"/>
      <c r="AB51" s="210"/>
      <c r="AC51" s="210"/>
      <c r="AD51" s="210"/>
      <c r="AE51" s="210"/>
      <c r="AF51" s="210"/>
      <c r="AG51" s="210" t="s">
        <v>1407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1" t="s">
        <v>2325</v>
      </c>
      <c r="D52" s="239"/>
      <c r="E52" s="239"/>
      <c r="F52" s="239"/>
      <c r="G52" s="239"/>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299</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2" t="s">
        <v>2325</v>
      </c>
      <c r="D53" s="240"/>
      <c r="E53" s="240"/>
      <c r="F53" s="240"/>
      <c r="G53" s="24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300</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ht="22.5" outlineLevel="1" x14ac:dyDescent="0.2">
      <c r="A54" s="231">
        <v>23</v>
      </c>
      <c r="B54" s="232" t="s">
        <v>2359</v>
      </c>
      <c r="C54" s="250" t="s">
        <v>2360</v>
      </c>
      <c r="D54" s="233" t="s">
        <v>335</v>
      </c>
      <c r="E54" s="234">
        <v>2</v>
      </c>
      <c r="F54" s="235"/>
      <c r="G54" s="236">
        <f>ROUND(E54*F54,2)</f>
        <v>0</v>
      </c>
      <c r="H54" s="235"/>
      <c r="I54" s="236">
        <f>ROUND(E54*H54,2)</f>
        <v>0</v>
      </c>
      <c r="J54" s="235"/>
      <c r="K54" s="236">
        <f>ROUND(E54*J54,2)</f>
        <v>0</v>
      </c>
      <c r="L54" s="236">
        <v>21</v>
      </c>
      <c r="M54" s="236">
        <f>G54*(1+L54/100)</f>
        <v>0</v>
      </c>
      <c r="N54" s="234">
        <v>1.49E-3</v>
      </c>
      <c r="O54" s="234">
        <f>ROUND(E54*N54,2)</f>
        <v>0</v>
      </c>
      <c r="P54" s="234">
        <v>0</v>
      </c>
      <c r="Q54" s="234">
        <f>ROUND(E54*P54,2)</f>
        <v>0</v>
      </c>
      <c r="R54" s="236" t="s">
        <v>1613</v>
      </c>
      <c r="S54" s="236" t="s">
        <v>293</v>
      </c>
      <c r="T54" s="237" t="s">
        <v>294</v>
      </c>
      <c r="U54" s="220">
        <v>1.173</v>
      </c>
      <c r="V54" s="220">
        <f>ROUND(E54*U54,2)</f>
        <v>2.35</v>
      </c>
      <c r="W54" s="220"/>
      <c r="X54" s="220" t="s">
        <v>295</v>
      </c>
      <c r="Y54" s="220" t="s">
        <v>296</v>
      </c>
      <c r="Z54" s="210"/>
      <c r="AA54" s="210"/>
      <c r="AB54" s="210"/>
      <c r="AC54" s="210"/>
      <c r="AD54" s="210"/>
      <c r="AE54" s="210"/>
      <c r="AF54" s="210"/>
      <c r="AG54" s="210" t="s">
        <v>1407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2" x14ac:dyDescent="0.2">
      <c r="A55" s="217"/>
      <c r="B55" s="218"/>
      <c r="C55" s="251" t="s">
        <v>2325</v>
      </c>
      <c r="D55" s="239"/>
      <c r="E55" s="239"/>
      <c r="F55" s="239"/>
      <c r="G55" s="239"/>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299</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2" x14ac:dyDescent="0.2">
      <c r="A56" s="217"/>
      <c r="B56" s="218"/>
      <c r="C56" s="252" t="s">
        <v>2325</v>
      </c>
      <c r="D56" s="240"/>
      <c r="E56" s="240"/>
      <c r="F56" s="240"/>
      <c r="G56" s="24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300</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ht="33.75" outlineLevel="1" x14ac:dyDescent="0.2">
      <c r="A57" s="231">
        <v>24</v>
      </c>
      <c r="B57" s="232" t="s">
        <v>2363</v>
      </c>
      <c r="C57" s="250" t="s">
        <v>2364</v>
      </c>
      <c r="D57" s="233" t="s">
        <v>335</v>
      </c>
      <c r="E57" s="234">
        <v>5</v>
      </c>
      <c r="F57" s="235"/>
      <c r="G57" s="236">
        <f>ROUND(E57*F57,2)</f>
        <v>0</v>
      </c>
      <c r="H57" s="235"/>
      <c r="I57" s="236">
        <f>ROUND(E57*H57,2)</f>
        <v>0</v>
      </c>
      <c r="J57" s="235"/>
      <c r="K57" s="236">
        <f>ROUND(E57*J57,2)</f>
        <v>0</v>
      </c>
      <c r="L57" s="236">
        <v>21</v>
      </c>
      <c r="M57" s="236">
        <f>G57*(1+L57/100)</f>
        <v>0</v>
      </c>
      <c r="N57" s="234">
        <v>1.73E-3</v>
      </c>
      <c r="O57" s="234">
        <f>ROUND(E57*N57,2)</f>
        <v>0.01</v>
      </c>
      <c r="P57" s="234">
        <v>0</v>
      </c>
      <c r="Q57" s="234">
        <f>ROUND(E57*P57,2)</f>
        <v>0</v>
      </c>
      <c r="R57" s="236" t="s">
        <v>1613</v>
      </c>
      <c r="S57" s="236" t="s">
        <v>293</v>
      </c>
      <c r="T57" s="237" t="s">
        <v>294</v>
      </c>
      <c r="U57" s="220">
        <v>0.73899999999999999</v>
      </c>
      <c r="V57" s="220">
        <f>ROUND(E57*U57,2)</f>
        <v>3.7</v>
      </c>
      <c r="W57" s="220"/>
      <c r="X57" s="220" t="s">
        <v>295</v>
      </c>
      <c r="Y57" s="220" t="s">
        <v>296</v>
      </c>
      <c r="Z57" s="210"/>
      <c r="AA57" s="210"/>
      <c r="AB57" s="210"/>
      <c r="AC57" s="210"/>
      <c r="AD57" s="210"/>
      <c r="AE57" s="210"/>
      <c r="AF57" s="210"/>
      <c r="AG57" s="210" t="s">
        <v>1407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1" t="s">
        <v>2325</v>
      </c>
      <c r="D58" s="239"/>
      <c r="E58" s="239"/>
      <c r="F58" s="239"/>
      <c r="G58" s="239"/>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299</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2" x14ac:dyDescent="0.2">
      <c r="A59" s="217"/>
      <c r="B59" s="218"/>
      <c r="C59" s="252" t="s">
        <v>2325</v>
      </c>
      <c r="D59" s="240"/>
      <c r="E59" s="240"/>
      <c r="F59" s="240"/>
      <c r="G59" s="240"/>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300</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25</v>
      </c>
      <c r="B60" s="242" t="s">
        <v>2331</v>
      </c>
      <c r="C60" s="254" t="s">
        <v>2332</v>
      </c>
      <c r="D60" s="243" t="s">
        <v>335</v>
      </c>
      <c r="E60" s="244">
        <v>39</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t="s">
        <v>1613</v>
      </c>
      <c r="S60" s="246" t="s">
        <v>293</v>
      </c>
      <c r="T60" s="247" t="s">
        <v>294</v>
      </c>
      <c r="U60" s="220">
        <v>4.8000000000000001E-2</v>
      </c>
      <c r="V60" s="220">
        <f>ROUND(E60*U60,2)</f>
        <v>1.87</v>
      </c>
      <c r="W60" s="220"/>
      <c r="X60" s="220" t="s">
        <v>295</v>
      </c>
      <c r="Y60" s="220" t="s">
        <v>296</v>
      </c>
      <c r="Z60" s="210"/>
      <c r="AA60" s="210"/>
      <c r="AB60" s="210"/>
      <c r="AC60" s="210"/>
      <c r="AD60" s="210"/>
      <c r="AE60" s="210"/>
      <c r="AF60" s="210"/>
      <c r="AG60" s="210" t="s">
        <v>1407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31">
        <v>26</v>
      </c>
      <c r="B61" s="232" t="s">
        <v>2368</v>
      </c>
      <c r="C61" s="250" t="s">
        <v>2369</v>
      </c>
      <c r="D61" s="233" t="s">
        <v>291</v>
      </c>
      <c r="E61" s="234">
        <v>2</v>
      </c>
      <c r="F61" s="235"/>
      <c r="G61" s="236">
        <f>ROUND(E61*F61,2)</f>
        <v>0</v>
      </c>
      <c r="H61" s="235"/>
      <c r="I61" s="236">
        <f>ROUND(E61*H61,2)</f>
        <v>0</v>
      </c>
      <c r="J61" s="235"/>
      <c r="K61" s="236">
        <f>ROUND(E61*J61,2)</f>
        <v>0</v>
      </c>
      <c r="L61" s="236">
        <v>21</v>
      </c>
      <c r="M61" s="236">
        <f>G61*(1+L61/100)</f>
        <v>0</v>
      </c>
      <c r="N61" s="234">
        <v>0</v>
      </c>
      <c r="O61" s="234">
        <f>ROUND(E61*N61,2)</f>
        <v>0</v>
      </c>
      <c r="P61" s="234">
        <v>0</v>
      </c>
      <c r="Q61" s="234">
        <f>ROUND(E61*P61,2)</f>
        <v>0</v>
      </c>
      <c r="R61" s="236" t="s">
        <v>1613</v>
      </c>
      <c r="S61" s="236" t="s">
        <v>293</v>
      </c>
      <c r="T61" s="237" t="s">
        <v>294</v>
      </c>
      <c r="U61" s="220">
        <v>0.17399999999999999</v>
      </c>
      <c r="V61" s="220">
        <f>ROUND(E61*U61,2)</f>
        <v>0.35</v>
      </c>
      <c r="W61" s="220"/>
      <c r="X61" s="220" t="s">
        <v>295</v>
      </c>
      <c r="Y61" s="220" t="s">
        <v>296</v>
      </c>
      <c r="Z61" s="210"/>
      <c r="AA61" s="210"/>
      <c r="AB61" s="210"/>
      <c r="AC61" s="210"/>
      <c r="AD61" s="210"/>
      <c r="AE61" s="210"/>
      <c r="AF61" s="210"/>
      <c r="AG61" s="210" t="s">
        <v>1407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2" x14ac:dyDescent="0.2">
      <c r="A62" s="217"/>
      <c r="B62" s="218"/>
      <c r="C62" s="251" t="s">
        <v>2367</v>
      </c>
      <c r="D62" s="239"/>
      <c r="E62" s="239"/>
      <c r="F62" s="239"/>
      <c r="G62" s="239"/>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299</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2" t="s">
        <v>2367</v>
      </c>
      <c r="D63" s="240"/>
      <c r="E63" s="240"/>
      <c r="F63" s="240"/>
      <c r="G63" s="24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300</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1">
        <v>27</v>
      </c>
      <c r="B64" s="232" t="s">
        <v>2370</v>
      </c>
      <c r="C64" s="250" t="s">
        <v>2371</v>
      </c>
      <c r="D64" s="233" t="s">
        <v>291</v>
      </c>
      <c r="E64" s="234">
        <v>2</v>
      </c>
      <c r="F64" s="235"/>
      <c r="G64" s="236">
        <f>ROUND(E64*F64,2)</f>
        <v>0</v>
      </c>
      <c r="H64" s="235"/>
      <c r="I64" s="236">
        <f>ROUND(E64*H64,2)</f>
        <v>0</v>
      </c>
      <c r="J64" s="235"/>
      <c r="K64" s="236">
        <f>ROUND(E64*J64,2)</f>
        <v>0</v>
      </c>
      <c r="L64" s="236">
        <v>21</v>
      </c>
      <c r="M64" s="236">
        <f>G64*(1+L64/100)</f>
        <v>0</v>
      </c>
      <c r="N64" s="234">
        <v>0</v>
      </c>
      <c r="O64" s="234">
        <f>ROUND(E64*N64,2)</f>
        <v>0</v>
      </c>
      <c r="P64" s="234">
        <v>0</v>
      </c>
      <c r="Q64" s="234">
        <f>ROUND(E64*P64,2)</f>
        <v>0</v>
      </c>
      <c r="R64" s="236" t="s">
        <v>1613</v>
      </c>
      <c r="S64" s="236" t="s">
        <v>293</v>
      </c>
      <c r="T64" s="237" t="s">
        <v>294</v>
      </c>
      <c r="U64" s="220">
        <v>0.25900000000000001</v>
      </c>
      <c r="V64" s="220">
        <f>ROUND(E64*U64,2)</f>
        <v>0.52</v>
      </c>
      <c r="W64" s="220"/>
      <c r="X64" s="220" t="s">
        <v>295</v>
      </c>
      <c r="Y64" s="220" t="s">
        <v>296</v>
      </c>
      <c r="Z64" s="210"/>
      <c r="AA64" s="210"/>
      <c r="AB64" s="210"/>
      <c r="AC64" s="210"/>
      <c r="AD64" s="210"/>
      <c r="AE64" s="210"/>
      <c r="AF64" s="210"/>
      <c r="AG64" s="210" t="s">
        <v>1407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2" x14ac:dyDescent="0.2">
      <c r="A65" s="217"/>
      <c r="B65" s="218"/>
      <c r="C65" s="251" t="s">
        <v>2367</v>
      </c>
      <c r="D65" s="239"/>
      <c r="E65" s="239"/>
      <c r="F65" s="239"/>
      <c r="G65" s="239"/>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299</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2" t="s">
        <v>2367</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28</v>
      </c>
      <c r="B67" s="242" t="s">
        <v>2967</v>
      </c>
      <c r="C67" s="254" t="s">
        <v>2373</v>
      </c>
      <c r="D67" s="243" t="s">
        <v>2337</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1407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29</v>
      </c>
      <c r="B68" s="242" t="s">
        <v>2969</v>
      </c>
      <c r="C68" s="254" t="s">
        <v>2375</v>
      </c>
      <c r="D68" s="243" t="s">
        <v>2337</v>
      </c>
      <c r="E68" s="244">
        <v>1</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1407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41">
        <v>30</v>
      </c>
      <c r="B69" s="242" t="s">
        <v>2971</v>
      </c>
      <c r="C69" s="254" t="s">
        <v>2377</v>
      </c>
      <c r="D69" s="243" t="s">
        <v>2337</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1407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31</v>
      </c>
      <c r="B70" s="242" t="s">
        <v>2380</v>
      </c>
      <c r="C70" s="254" t="s">
        <v>2381</v>
      </c>
      <c r="D70" s="243" t="s">
        <v>291</v>
      </c>
      <c r="E70" s="244">
        <v>1</v>
      </c>
      <c r="F70" s="245"/>
      <c r="G70" s="246">
        <f>ROUND(E70*F70,2)</f>
        <v>0</v>
      </c>
      <c r="H70" s="245"/>
      <c r="I70" s="246">
        <f>ROUND(E70*H70,2)</f>
        <v>0</v>
      </c>
      <c r="J70" s="245"/>
      <c r="K70" s="246">
        <f>ROUND(E70*J70,2)</f>
        <v>0</v>
      </c>
      <c r="L70" s="246">
        <v>21</v>
      </c>
      <c r="M70" s="246">
        <f>G70*(1+L70/100)</f>
        <v>0</v>
      </c>
      <c r="N70" s="244">
        <v>1.3999999999999999E-4</v>
      </c>
      <c r="O70" s="244">
        <f>ROUND(E70*N70,2)</f>
        <v>0</v>
      </c>
      <c r="P70" s="244">
        <v>0</v>
      </c>
      <c r="Q70" s="244">
        <f>ROUND(E70*P70,2)</f>
        <v>0</v>
      </c>
      <c r="R70" s="246" t="s">
        <v>1613</v>
      </c>
      <c r="S70" s="246" t="s">
        <v>293</v>
      </c>
      <c r="T70" s="247" t="s">
        <v>294</v>
      </c>
      <c r="U70" s="220">
        <v>0.246</v>
      </c>
      <c r="V70" s="220">
        <f>ROUND(E70*U70,2)</f>
        <v>0.25</v>
      </c>
      <c r="W70" s="220"/>
      <c r="X70" s="220" t="s">
        <v>295</v>
      </c>
      <c r="Y70" s="220" t="s">
        <v>296</v>
      </c>
      <c r="Z70" s="210"/>
      <c r="AA70" s="210"/>
      <c r="AB70" s="210"/>
      <c r="AC70" s="210"/>
      <c r="AD70" s="210"/>
      <c r="AE70" s="210"/>
      <c r="AF70" s="210"/>
      <c r="AG70" s="210" t="s">
        <v>1407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1">
        <v>32</v>
      </c>
      <c r="B71" s="242" t="s">
        <v>2974</v>
      </c>
      <c r="C71" s="254" t="s">
        <v>2383</v>
      </c>
      <c r="D71" s="243" t="s">
        <v>2337</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1407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33</v>
      </c>
      <c r="B72" s="242" t="s">
        <v>2384</v>
      </c>
      <c r="C72" s="254" t="s">
        <v>2385</v>
      </c>
      <c r="D72" s="243" t="s">
        <v>2337</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1407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34</v>
      </c>
      <c r="B73" s="242" t="s">
        <v>2827</v>
      </c>
      <c r="C73" s="254" t="s">
        <v>4024</v>
      </c>
      <c r="D73" s="243" t="s">
        <v>2337</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1407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35</v>
      </c>
      <c r="B74" s="242" t="s">
        <v>2829</v>
      </c>
      <c r="C74" s="254" t="s">
        <v>4025</v>
      </c>
      <c r="D74" s="243" t="s">
        <v>2337</v>
      </c>
      <c r="E74" s="244">
        <v>1</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1407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36</v>
      </c>
      <c r="B75" s="242" t="s">
        <v>2831</v>
      </c>
      <c r="C75" s="254" t="s">
        <v>4026</v>
      </c>
      <c r="D75" s="243" t="s">
        <v>2337</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1407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ht="22.5" outlineLevel="1" x14ac:dyDescent="0.2">
      <c r="A76" s="241">
        <v>37</v>
      </c>
      <c r="B76" s="242" t="s">
        <v>2833</v>
      </c>
      <c r="C76" s="254" t="s">
        <v>4027</v>
      </c>
      <c r="D76" s="243" t="s">
        <v>2337</v>
      </c>
      <c r="E76" s="244">
        <v>1</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1407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38</v>
      </c>
      <c r="B77" s="242" t="s">
        <v>2835</v>
      </c>
      <c r="C77" s="254" t="s">
        <v>4028</v>
      </c>
      <c r="D77" s="243" t="s">
        <v>2337</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1407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39</v>
      </c>
      <c r="B78" s="242" t="s">
        <v>3355</v>
      </c>
      <c r="C78" s="254" t="s">
        <v>3356</v>
      </c>
      <c r="D78" s="243" t="s">
        <v>291</v>
      </c>
      <c r="E78" s="244">
        <v>1</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t="s">
        <v>2308</v>
      </c>
      <c r="S78" s="246" t="s">
        <v>293</v>
      </c>
      <c r="T78" s="247" t="s">
        <v>294</v>
      </c>
      <c r="U78" s="220">
        <v>1.3</v>
      </c>
      <c r="V78" s="220">
        <f>ROUND(E78*U78,2)</f>
        <v>1.3</v>
      </c>
      <c r="W78" s="220"/>
      <c r="X78" s="220" t="s">
        <v>295</v>
      </c>
      <c r="Y78" s="220" t="s">
        <v>296</v>
      </c>
      <c r="Z78" s="210"/>
      <c r="AA78" s="210"/>
      <c r="AB78" s="210"/>
      <c r="AC78" s="210"/>
      <c r="AD78" s="210"/>
      <c r="AE78" s="210"/>
      <c r="AF78" s="210"/>
      <c r="AG78" s="210" t="s">
        <v>1407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40</v>
      </c>
      <c r="B79" s="242" t="s">
        <v>4029</v>
      </c>
      <c r="C79" s="254" t="s">
        <v>4030</v>
      </c>
      <c r="D79" s="243" t="s">
        <v>291</v>
      </c>
      <c r="E79" s="244">
        <v>1</v>
      </c>
      <c r="F79" s="245"/>
      <c r="G79" s="246">
        <f>ROUND(E79*F79,2)</f>
        <v>0</v>
      </c>
      <c r="H79" s="245"/>
      <c r="I79" s="246">
        <f>ROUND(E79*H79,2)</f>
        <v>0</v>
      </c>
      <c r="J79" s="245"/>
      <c r="K79" s="246">
        <f>ROUND(E79*J79,2)</f>
        <v>0</v>
      </c>
      <c r="L79" s="246">
        <v>21</v>
      </c>
      <c r="M79" s="246">
        <f>G79*(1+L79/100)</f>
        <v>0</v>
      </c>
      <c r="N79" s="244">
        <v>7.0200000000000002E-3</v>
      </c>
      <c r="O79" s="244">
        <f>ROUND(E79*N79,2)</f>
        <v>0.01</v>
      </c>
      <c r="P79" s="244">
        <v>0</v>
      </c>
      <c r="Q79" s="244">
        <f>ROUND(E79*P79,2)</f>
        <v>0</v>
      </c>
      <c r="R79" s="246" t="s">
        <v>2308</v>
      </c>
      <c r="S79" s="246" t="s">
        <v>293</v>
      </c>
      <c r="T79" s="247" t="s">
        <v>294</v>
      </c>
      <c r="U79" s="220">
        <v>1.0940000000000001</v>
      </c>
      <c r="V79" s="220">
        <f>ROUND(E79*U79,2)</f>
        <v>1.0900000000000001</v>
      </c>
      <c r="W79" s="220"/>
      <c r="X79" s="220" t="s">
        <v>295</v>
      </c>
      <c r="Y79" s="220" t="s">
        <v>296</v>
      </c>
      <c r="Z79" s="210"/>
      <c r="AA79" s="210"/>
      <c r="AB79" s="210"/>
      <c r="AC79" s="210"/>
      <c r="AD79" s="210"/>
      <c r="AE79" s="210"/>
      <c r="AF79" s="210"/>
      <c r="AG79" s="210" t="s">
        <v>1407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41</v>
      </c>
      <c r="B80" s="242" t="s">
        <v>4031</v>
      </c>
      <c r="C80" s="254" t="s">
        <v>4032</v>
      </c>
      <c r="D80" s="243" t="s">
        <v>335</v>
      </c>
      <c r="E80" s="244">
        <v>0.7</v>
      </c>
      <c r="F80" s="245"/>
      <c r="G80" s="246">
        <f>ROUND(E80*F80,2)</f>
        <v>0</v>
      </c>
      <c r="H80" s="245"/>
      <c r="I80" s="246">
        <f>ROUND(E80*H80,2)</f>
        <v>0</v>
      </c>
      <c r="J80" s="245"/>
      <c r="K80" s="246">
        <f>ROUND(E80*J80,2)</f>
        <v>0</v>
      </c>
      <c r="L80" s="246">
        <v>21</v>
      </c>
      <c r="M80" s="246">
        <f>G80*(1+L80/100)</f>
        <v>0</v>
      </c>
      <c r="N80" s="244">
        <v>2.2799999999999999E-3</v>
      </c>
      <c r="O80" s="244">
        <f>ROUND(E80*N80,2)</f>
        <v>0</v>
      </c>
      <c r="P80" s="244">
        <v>5.024E-2</v>
      </c>
      <c r="Q80" s="244">
        <f>ROUND(E80*P80,2)</f>
        <v>0.04</v>
      </c>
      <c r="R80" s="246" t="s">
        <v>1141</v>
      </c>
      <c r="S80" s="246" t="s">
        <v>293</v>
      </c>
      <c r="T80" s="247" t="s">
        <v>294</v>
      </c>
      <c r="U80" s="220">
        <v>4.5999999999999996</v>
      </c>
      <c r="V80" s="220">
        <f>ROUND(E80*U80,2)</f>
        <v>3.22</v>
      </c>
      <c r="W80" s="220"/>
      <c r="X80" s="220" t="s">
        <v>295</v>
      </c>
      <c r="Y80" s="220" t="s">
        <v>296</v>
      </c>
      <c r="Z80" s="210"/>
      <c r="AA80" s="210"/>
      <c r="AB80" s="210"/>
      <c r="AC80" s="210"/>
      <c r="AD80" s="210"/>
      <c r="AE80" s="210"/>
      <c r="AF80" s="210"/>
      <c r="AG80" s="210" t="s">
        <v>1407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42</v>
      </c>
      <c r="B81" s="242" t="s">
        <v>2345</v>
      </c>
      <c r="C81" s="254" t="s">
        <v>2346</v>
      </c>
      <c r="D81" s="243" t="s">
        <v>2347</v>
      </c>
      <c r="E81" s="244">
        <v>5</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1407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31">
        <v>43</v>
      </c>
      <c r="B82" s="232" t="s">
        <v>3373</v>
      </c>
      <c r="C82" s="250" t="s">
        <v>3374</v>
      </c>
      <c r="D82" s="233" t="s">
        <v>0</v>
      </c>
      <c r="E82" s="234">
        <v>2.2999999999999998</v>
      </c>
      <c r="F82" s="235"/>
      <c r="G82" s="236">
        <f>ROUND(E82*F82,2)</f>
        <v>0</v>
      </c>
      <c r="H82" s="235"/>
      <c r="I82" s="236">
        <f>ROUND(E82*H82,2)</f>
        <v>0</v>
      </c>
      <c r="J82" s="235"/>
      <c r="K82" s="236">
        <f>ROUND(E82*J82,2)</f>
        <v>0</v>
      </c>
      <c r="L82" s="236">
        <v>21</v>
      </c>
      <c r="M82" s="236">
        <f>G82*(1+L82/100)</f>
        <v>0</v>
      </c>
      <c r="N82" s="234">
        <v>0</v>
      </c>
      <c r="O82" s="234">
        <f>ROUND(E82*N82,2)</f>
        <v>0</v>
      </c>
      <c r="P82" s="234">
        <v>0</v>
      </c>
      <c r="Q82" s="234">
        <f>ROUND(E82*P82,2)</f>
        <v>0</v>
      </c>
      <c r="R82" s="236" t="s">
        <v>1613</v>
      </c>
      <c r="S82" s="236" t="s">
        <v>293</v>
      </c>
      <c r="T82" s="237" t="s">
        <v>294</v>
      </c>
      <c r="U82" s="220">
        <v>0</v>
      </c>
      <c r="V82" s="220">
        <f>ROUND(E82*U82,2)</f>
        <v>0</v>
      </c>
      <c r="W82" s="220"/>
      <c r="X82" s="220" t="s">
        <v>295</v>
      </c>
      <c r="Y82" s="220" t="s">
        <v>296</v>
      </c>
      <c r="Z82" s="210"/>
      <c r="AA82" s="210"/>
      <c r="AB82" s="210"/>
      <c r="AC82" s="210"/>
      <c r="AD82" s="210"/>
      <c r="AE82" s="210"/>
      <c r="AF82" s="210"/>
      <c r="AG82" s="210" t="s">
        <v>1407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1" t="s">
        <v>2350</v>
      </c>
      <c r="D83" s="239"/>
      <c r="E83" s="239"/>
      <c r="F83" s="239"/>
      <c r="G83" s="239"/>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299</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2" t="s">
        <v>2350</v>
      </c>
      <c r="D84" s="240"/>
      <c r="E84" s="240"/>
      <c r="F84" s="240"/>
      <c r="G84" s="24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300</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4" t="s">
        <v>287</v>
      </c>
      <c r="B85" s="225" t="s">
        <v>204</v>
      </c>
      <c r="C85" s="249" t="s">
        <v>205</v>
      </c>
      <c r="D85" s="226"/>
      <c r="E85" s="227"/>
      <c r="F85" s="228"/>
      <c r="G85" s="228">
        <f>SUMIF(AG86:AG111,"&lt;&gt;NOR",G86:G111)</f>
        <v>0</v>
      </c>
      <c r="H85" s="228"/>
      <c r="I85" s="228">
        <f>SUM(I86:I111)</f>
        <v>0</v>
      </c>
      <c r="J85" s="228"/>
      <c r="K85" s="228">
        <f>SUM(K86:K111)</f>
        <v>0</v>
      </c>
      <c r="L85" s="228"/>
      <c r="M85" s="228">
        <f>SUM(M86:M111)</f>
        <v>0</v>
      </c>
      <c r="N85" s="227"/>
      <c r="O85" s="227">
        <f>SUM(O86:O111)</f>
        <v>0</v>
      </c>
      <c r="P85" s="227"/>
      <c r="Q85" s="227">
        <f>SUM(Q86:Q111)</f>
        <v>0</v>
      </c>
      <c r="R85" s="228"/>
      <c r="S85" s="228"/>
      <c r="T85" s="229"/>
      <c r="U85" s="223"/>
      <c r="V85" s="223">
        <f>SUM(V86:V111)</f>
        <v>9.4299999999999979</v>
      </c>
      <c r="W85" s="223"/>
      <c r="X85" s="223"/>
      <c r="Y85" s="223"/>
      <c r="AG85" t="s">
        <v>288</v>
      </c>
    </row>
    <row r="86" spans="1:60" ht="22.5" outlineLevel="1" x14ac:dyDescent="0.2">
      <c r="A86" s="241">
        <v>44</v>
      </c>
      <c r="B86" s="242" t="s">
        <v>2374</v>
      </c>
      <c r="C86" s="254" t="s">
        <v>2393</v>
      </c>
      <c r="D86" s="243" t="s">
        <v>335</v>
      </c>
      <c r="E86" s="244">
        <v>17</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295</v>
      </c>
      <c r="Y86" s="220" t="s">
        <v>296</v>
      </c>
      <c r="Z86" s="210"/>
      <c r="AA86" s="210"/>
      <c r="AB86" s="210"/>
      <c r="AC86" s="210"/>
      <c r="AD86" s="210"/>
      <c r="AE86" s="210"/>
      <c r="AF86" s="210"/>
      <c r="AG86" s="210" t="s">
        <v>1407</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ht="22.5" outlineLevel="1" x14ac:dyDescent="0.2">
      <c r="A87" s="241">
        <v>45</v>
      </c>
      <c r="B87" s="242" t="s">
        <v>2376</v>
      </c>
      <c r="C87" s="254" t="s">
        <v>2395</v>
      </c>
      <c r="D87" s="243" t="s">
        <v>335</v>
      </c>
      <c r="E87" s="244">
        <v>14</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1407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ht="22.5" outlineLevel="1" x14ac:dyDescent="0.2">
      <c r="A88" s="241">
        <v>46</v>
      </c>
      <c r="B88" s="242" t="s">
        <v>2378</v>
      </c>
      <c r="C88" s="254" t="s">
        <v>2397</v>
      </c>
      <c r="D88" s="243" t="s">
        <v>335</v>
      </c>
      <c r="E88" s="244">
        <v>1</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1407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ht="22.5" outlineLevel="1" x14ac:dyDescent="0.2">
      <c r="A89" s="241">
        <v>47</v>
      </c>
      <c r="B89" s="242" t="s">
        <v>2400</v>
      </c>
      <c r="C89" s="254" t="s">
        <v>2401</v>
      </c>
      <c r="D89" s="243" t="s">
        <v>335</v>
      </c>
      <c r="E89" s="244">
        <v>3</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1407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ht="22.5" outlineLevel="1" x14ac:dyDescent="0.2">
      <c r="A90" s="241">
        <v>48</v>
      </c>
      <c r="B90" s="242" t="s">
        <v>2402</v>
      </c>
      <c r="C90" s="254" t="s">
        <v>2403</v>
      </c>
      <c r="D90" s="243" t="s">
        <v>335</v>
      </c>
      <c r="E90" s="244">
        <v>4</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1407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49</v>
      </c>
      <c r="B91" s="242" t="s">
        <v>2406</v>
      </c>
      <c r="C91" s="254" t="s">
        <v>2407</v>
      </c>
      <c r="D91" s="243" t="s">
        <v>335</v>
      </c>
      <c r="E91" s="244">
        <v>39</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t="s">
        <v>1613</v>
      </c>
      <c r="S91" s="246" t="s">
        <v>293</v>
      </c>
      <c r="T91" s="247" t="s">
        <v>294</v>
      </c>
      <c r="U91" s="220">
        <v>2.9000000000000001E-2</v>
      </c>
      <c r="V91" s="220">
        <f>ROUND(E91*U91,2)</f>
        <v>1.1299999999999999</v>
      </c>
      <c r="W91" s="220"/>
      <c r="X91" s="220" t="s">
        <v>295</v>
      </c>
      <c r="Y91" s="220" t="s">
        <v>296</v>
      </c>
      <c r="Z91" s="210"/>
      <c r="AA91" s="210"/>
      <c r="AB91" s="210"/>
      <c r="AC91" s="210"/>
      <c r="AD91" s="210"/>
      <c r="AE91" s="210"/>
      <c r="AF91" s="210"/>
      <c r="AG91" s="210" t="s">
        <v>1407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50</v>
      </c>
      <c r="B92" s="242" t="s">
        <v>2408</v>
      </c>
      <c r="C92" s="254" t="s">
        <v>2409</v>
      </c>
      <c r="D92" s="243" t="s">
        <v>335</v>
      </c>
      <c r="E92" s="244">
        <v>39</v>
      </c>
      <c r="F92" s="245"/>
      <c r="G92" s="246">
        <f>ROUND(E92*F92,2)</f>
        <v>0</v>
      </c>
      <c r="H92" s="245"/>
      <c r="I92" s="246">
        <f>ROUND(E92*H92,2)</f>
        <v>0</v>
      </c>
      <c r="J92" s="245"/>
      <c r="K92" s="246">
        <f>ROUND(E92*J92,2)</f>
        <v>0</v>
      </c>
      <c r="L92" s="246">
        <v>21</v>
      </c>
      <c r="M92" s="246">
        <f>G92*(1+L92/100)</f>
        <v>0</v>
      </c>
      <c r="N92" s="244">
        <v>1.0000000000000001E-5</v>
      </c>
      <c r="O92" s="244">
        <f>ROUND(E92*N92,2)</f>
        <v>0</v>
      </c>
      <c r="P92" s="244">
        <v>0</v>
      </c>
      <c r="Q92" s="244">
        <f>ROUND(E92*P92,2)</f>
        <v>0</v>
      </c>
      <c r="R92" s="246" t="s">
        <v>1613</v>
      </c>
      <c r="S92" s="246" t="s">
        <v>293</v>
      </c>
      <c r="T92" s="247" t="s">
        <v>294</v>
      </c>
      <c r="U92" s="220">
        <v>6.2E-2</v>
      </c>
      <c r="V92" s="220">
        <f>ROUND(E92*U92,2)</f>
        <v>2.42</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1">
        <v>51</v>
      </c>
      <c r="B93" s="242" t="s">
        <v>2414</v>
      </c>
      <c r="C93" s="254" t="s">
        <v>2415</v>
      </c>
      <c r="D93" s="243" t="s">
        <v>291</v>
      </c>
      <c r="E93" s="244">
        <v>7</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t="s">
        <v>1613</v>
      </c>
      <c r="S93" s="246" t="s">
        <v>293</v>
      </c>
      <c r="T93" s="247" t="s">
        <v>294</v>
      </c>
      <c r="U93" s="220">
        <v>0.42499999999999999</v>
      </c>
      <c r="V93" s="220">
        <f>ROUND(E93*U93,2)</f>
        <v>2.98</v>
      </c>
      <c r="W93" s="220"/>
      <c r="X93" s="220" t="s">
        <v>295</v>
      </c>
      <c r="Y93" s="220" t="s">
        <v>296</v>
      </c>
      <c r="Z93" s="210"/>
      <c r="AA93" s="210"/>
      <c r="AB93" s="210"/>
      <c r="AC93" s="210"/>
      <c r="AD93" s="210"/>
      <c r="AE93" s="210"/>
      <c r="AF93" s="210"/>
      <c r="AG93" s="210" t="s">
        <v>1407</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1">
        <v>52</v>
      </c>
      <c r="B94" s="242" t="s">
        <v>2418</v>
      </c>
      <c r="C94" s="254" t="s">
        <v>2419</v>
      </c>
      <c r="D94" s="243" t="s">
        <v>291</v>
      </c>
      <c r="E94" s="244">
        <v>7</v>
      </c>
      <c r="F94" s="245"/>
      <c r="G94" s="246">
        <f>ROUND(E94*F94,2)</f>
        <v>0</v>
      </c>
      <c r="H94" s="245"/>
      <c r="I94" s="246">
        <f>ROUND(E94*H94,2)</f>
        <v>0</v>
      </c>
      <c r="J94" s="245"/>
      <c r="K94" s="246">
        <f>ROUND(E94*J94,2)</f>
        <v>0</v>
      </c>
      <c r="L94" s="246">
        <v>21</v>
      </c>
      <c r="M94" s="246">
        <f>G94*(1+L94/100)</f>
        <v>0</v>
      </c>
      <c r="N94" s="244">
        <v>1.8000000000000001E-4</v>
      </c>
      <c r="O94" s="244">
        <f>ROUND(E94*N94,2)</f>
        <v>0</v>
      </c>
      <c r="P94" s="244">
        <v>0</v>
      </c>
      <c r="Q94" s="244">
        <f>ROUND(E94*P94,2)</f>
        <v>0</v>
      </c>
      <c r="R94" s="246" t="s">
        <v>1613</v>
      </c>
      <c r="S94" s="246" t="s">
        <v>293</v>
      </c>
      <c r="T94" s="247" t="s">
        <v>294</v>
      </c>
      <c r="U94" s="220">
        <v>0.254</v>
      </c>
      <c r="V94" s="220">
        <f>ROUND(E94*U94,2)</f>
        <v>1.78</v>
      </c>
      <c r="W94" s="220"/>
      <c r="X94" s="220" t="s">
        <v>295</v>
      </c>
      <c r="Y94" s="220" t="s">
        <v>296</v>
      </c>
      <c r="Z94" s="210"/>
      <c r="AA94" s="210"/>
      <c r="AB94" s="210"/>
      <c r="AC94" s="210"/>
      <c r="AD94" s="210"/>
      <c r="AE94" s="210"/>
      <c r="AF94" s="210"/>
      <c r="AG94" s="210" t="s">
        <v>1407</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ht="22.5" outlineLevel="1" x14ac:dyDescent="0.2">
      <c r="A95" s="241">
        <v>53</v>
      </c>
      <c r="B95" s="242" t="s">
        <v>2989</v>
      </c>
      <c r="C95" s="254" t="s">
        <v>2423</v>
      </c>
      <c r="D95" s="243" t="s">
        <v>2337</v>
      </c>
      <c r="E95" s="244">
        <v>1</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1407</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41">
        <v>54</v>
      </c>
      <c r="B96" s="242" t="s">
        <v>2991</v>
      </c>
      <c r="C96" s="254" t="s">
        <v>2425</v>
      </c>
      <c r="D96" s="243" t="s">
        <v>2337</v>
      </c>
      <c r="E96" s="244">
        <v>1</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1407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55</v>
      </c>
      <c r="B97" s="242" t="s">
        <v>2428</v>
      </c>
      <c r="C97" s="254" t="s">
        <v>2429</v>
      </c>
      <c r="D97" s="243" t="s">
        <v>291</v>
      </c>
      <c r="E97" s="244">
        <v>2</v>
      </c>
      <c r="F97" s="245"/>
      <c r="G97" s="246">
        <f>ROUND(E97*F97,2)</f>
        <v>0</v>
      </c>
      <c r="H97" s="245"/>
      <c r="I97" s="246">
        <f>ROUND(E97*H97,2)</f>
        <v>0</v>
      </c>
      <c r="J97" s="245"/>
      <c r="K97" s="246">
        <f>ROUND(E97*J97,2)</f>
        <v>0</v>
      </c>
      <c r="L97" s="246">
        <v>21</v>
      </c>
      <c r="M97" s="246">
        <f>G97*(1+L97/100)</f>
        <v>0</v>
      </c>
      <c r="N97" s="244">
        <v>4.0000000000000003E-5</v>
      </c>
      <c r="O97" s="244">
        <f>ROUND(E97*N97,2)</f>
        <v>0</v>
      </c>
      <c r="P97" s="244">
        <v>0</v>
      </c>
      <c r="Q97" s="244">
        <f>ROUND(E97*P97,2)</f>
        <v>0</v>
      </c>
      <c r="R97" s="246" t="s">
        <v>1613</v>
      </c>
      <c r="S97" s="246" t="s">
        <v>293</v>
      </c>
      <c r="T97" s="247" t="s">
        <v>294</v>
      </c>
      <c r="U97" s="220">
        <v>0.14499999999999999</v>
      </c>
      <c r="V97" s="220">
        <f>ROUND(E97*U97,2)</f>
        <v>0.28999999999999998</v>
      </c>
      <c r="W97" s="220"/>
      <c r="X97" s="220" t="s">
        <v>295</v>
      </c>
      <c r="Y97" s="220" t="s">
        <v>296</v>
      </c>
      <c r="Z97" s="210"/>
      <c r="AA97" s="210"/>
      <c r="AB97" s="210"/>
      <c r="AC97" s="210"/>
      <c r="AD97" s="210"/>
      <c r="AE97" s="210"/>
      <c r="AF97" s="210"/>
      <c r="AG97" s="210" t="s">
        <v>1407</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ht="22.5" outlineLevel="1" x14ac:dyDescent="0.2">
      <c r="A98" s="241">
        <v>56</v>
      </c>
      <c r="B98" s="242" t="s">
        <v>2390</v>
      </c>
      <c r="C98" s="254" t="s">
        <v>4033</v>
      </c>
      <c r="D98" s="243" t="s">
        <v>2337</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1407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ht="22.5" outlineLevel="1" x14ac:dyDescent="0.2">
      <c r="A99" s="241">
        <v>57</v>
      </c>
      <c r="B99" s="242" t="s">
        <v>2392</v>
      </c>
      <c r="C99" s="254" t="s">
        <v>4034</v>
      </c>
      <c r="D99" s="243" t="s">
        <v>2337</v>
      </c>
      <c r="E99" s="244">
        <v>1</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1407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ht="22.5" outlineLevel="1" x14ac:dyDescent="0.2">
      <c r="A100" s="241">
        <v>58</v>
      </c>
      <c r="B100" s="242" t="s">
        <v>2394</v>
      </c>
      <c r="C100" s="254" t="s">
        <v>4035</v>
      </c>
      <c r="D100" s="243" t="s">
        <v>2337</v>
      </c>
      <c r="E100" s="244">
        <v>1</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1407</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ht="22.5" outlineLevel="1" x14ac:dyDescent="0.2">
      <c r="A101" s="241">
        <v>59</v>
      </c>
      <c r="B101" s="242" t="s">
        <v>2396</v>
      </c>
      <c r="C101" s="254" t="s">
        <v>4036</v>
      </c>
      <c r="D101" s="243" t="s">
        <v>2337</v>
      </c>
      <c r="E101" s="244">
        <v>1</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1407</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60</v>
      </c>
      <c r="B102" s="242" t="s">
        <v>2450</v>
      </c>
      <c r="C102" s="254" t="s">
        <v>2451</v>
      </c>
      <c r="D102" s="243" t="s">
        <v>291</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t="s">
        <v>1613</v>
      </c>
      <c r="S102" s="246" t="s">
        <v>293</v>
      </c>
      <c r="T102" s="247" t="s">
        <v>294</v>
      </c>
      <c r="U102" s="220">
        <v>0.16500000000000001</v>
      </c>
      <c r="V102" s="220">
        <f>ROUND(E102*U102,2)</f>
        <v>0.17</v>
      </c>
      <c r="W102" s="220"/>
      <c r="X102" s="220" t="s">
        <v>295</v>
      </c>
      <c r="Y102" s="220" t="s">
        <v>296</v>
      </c>
      <c r="Z102" s="210"/>
      <c r="AA102" s="210"/>
      <c r="AB102" s="210"/>
      <c r="AC102" s="210"/>
      <c r="AD102" s="210"/>
      <c r="AE102" s="210"/>
      <c r="AF102" s="210"/>
      <c r="AG102" s="210" t="s">
        <v>1407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61</v>
      </c>
      <c r="B103" s="242" t="s">
        <v>2452</v>
      </c>
      <c r="C103" s="254" t="s">
        <v>2453</v>
      </c>
      <c r="D103" s="243" t="s">
        <v>291</v>
      </c>
      <c r="E103" s="244">
        <v>1</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t="s">
        <v>1613</v>
      </c>
      <c r="S103" s="246" t="s">
        <v>293</v>
      </c>
      <c r="T103" s="247" t="s">
        <v>294</v>
      </c>
      <c r="U103" s="220">
        <v>0.20699999999999999</v>
      </c>
      <c r="V103" s="220">
        <f>ROUND(E103*U103,2)</f>
        <v>0.21</v>
      </c>
      <c r="W103" s="220"/>
      <c r="X103" s="220" t="s">
        <v>295</v>
      </c>
      <c r="Y103" s="220" t="s">
        <v>296</v>
      </c>
      <c r="Z103" s="210"/>
      <c r="AA103" s="210"/>
      <c r="AB103" s="210"/>
      <c r="AC103" s="210"/>
      <c r="AD103" s="210"/>
      <c r="AE103" s="210"/>
      <c r="AF103" s="210"/>
      <c r="AG103" s="210" t="s">
        <v>1407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62</v>
      </c>
      <c r="B104" s="242" t="s">
        <v>2454</v>
      </c>
      <c r="C104" s="254" t="s">
        <v>2455</v>
      </c>
      <c r="D104" s="243" t="s">
        <v>291</v>
      </c>
      <c r="E104" s="244">
        <v>2</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t="s">
        <v>1613</v>
      </c>
      <c r="S104" s="246" t="s">
        <v>293</v>
      </c>
      <c r="T104" s="247" t="s">
        <v>294</v>
      </c>
      <c r="U104" s="220">
        <v>0.22700000000000001</v>
      </c>
      <c r="V104" s="220">
        <f>ROUND(E104*U104,2)</f>
        <v>0.45</v>
      </c>
      <c r="W104" s="220"/>
      <c r="X104" s="220" t="s">
        <v>295</v>
      </c>
      <c r="Y104" s="220" t="s">
        <v>296</v>
      </c>
      <c r="Z104" s="210"/>
      <c r="AA104" s="210"/>
      <c r="AB104" s="210"/>
      <c r="AC104" s="210"/>
      <c r="AD104" s="210"/>
      <c r="AE104" s="210"/>
      <c r="AF104" s="210"/>
      <c r="AG104" s="210" t="s">
        <v>1407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63</v>
      </c>
      <c r="B105" s="242" t="s">
        <v>3001</v>
      </c>
      <c r="C105" s="254" t="s">
        <v>2476</v>
      </c>
      <c r="D105" s="243" t="s">
        <v>2337</v>
      </c>
      <c r="E105" s="244">
        <v>1</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1407</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64</v>
      </c>
      <c r="B106" s="242" t="s">
        <v>2343</v>
      </c>
      <c r="C106" s="254" t="s">
        <v>2344</v>
      </c>
      <c r="D106" s="243" t="s">
        <v>2337</v>
      </c>
      <c r="E106" s="244">
        <v>1</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1407</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65</v>
      </c>
      <c r="B107" s="242" t="s">
        <v>2345</v>
      </c>
      <c r="C107" s="254" t="s">
        <v>2346</v>
      </c>
      <c r="D107" s="243" t="s">
        <v>2347</v>
      </c>
      <c r="E107" s="244">
        <v>5</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1407</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66</v>
      </c>
      <c r="B108" s="242" t="s">
        <v>2883</v>
      </c>
      <c r="C108" s="254" t="s">
        <v>2479</v>
      </c>
      <c r="D108" s="243" t="s">
        <v>2480</v>
      </c>
      <c r="E108" s="244">
        <v>1</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1407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31">
        <v>67</v>
      </c>
      <c r="B109" s="232" t="s">
        <v>4037</v>
      </c>
      <c r="C109" s="250" t="s">
        <v>4038</v>
      </c>
      <c r="D109" s="233" t="s">
        <v>0</v>
      </c>
      <c r="E109" s="234">
        <v>1.6</v>
      </c>
      <c r="F109" s="235"/>
      <c r="G109" s="236">
        <f>ROUND(E109*F109,2)</f>
        <v>0</v>
      </c>
      <c r="H109" s="235"/>
      <c r="I109" s="236">
        <f>ROUND(E109*H109,2)</f>
        <v>0</v>
      </c>
      <c r="J109" s="235"/>
      <c r="K109" s="236">
        <f>ROUND(E109*J109,2)</f>
        <v>0</v>
      </c>
      <c r="L109" s="236">
        <v>21</v>
      </c>
      <c r="M109" s="236">
        <f>G109*(1+L109/100)</f>
        <v>0</v>
      </c>
      <c r="N109" s="234">
        <v>0</v>
      </c>
      <c r="O109" s="234">
        <f>ROUND(E109*N109,2)</f>
        <v>0</v>
      </c>
      <c r="P109" s="234">
        <v>0</v>
      </c>
      <c r="Q109" s="234">
        <f>ROUND(E109*P109,2)</f>
        <v>0</v>
      </c>
      <c r="R109" s="236" t="s">
        <v>1613</v>
      </c>
      <c r="S109" s="236" t="s">
        <v>293</v>
      </c>
      <c r="T109" s="237" t="s">
        <v>294</v>
      </c>
      <c r="U109" s="220">
        <v>0</v>
      </c>
      <c r="V109" s="220">
        <f>ROUND(E109*U109,2)</f>
        <v>0</v>
      </c>
      <c r="W109" s="220"/>
      <c r="X109" s="220" t="s">
        <v>295</v>
      </c>
      <c r="Y109" s="220" t="s">
        <v>296</v>
      </c>
      <c r="Z109" s="210"/>
      <c r="AA109" s="210"/>
      <c r="AB109" s="210"/>
      <c r="AC109" s="210"/>
      <c r="AD109" s="210"/>
      <c r="AE109" s="210"/>
      <c r="AF109" s="210"/>
      <c r="AG109" s="210" t="s">
        <v>1407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2" x14ac:dyDescent="0.2">
      <c r="A110" s="217"/>
      <c r="B110" s="218"/>
      <c r="C110" s="251" t="s">
        <v>1625</v>
      </c>
      <c r="D110" s="239"/>
      <c r="E110" s="239"/>
      <c r="F110" s="239"/>
      <c r="G110" s="239"/>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299</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2" x14ac:dyDescent="0.2">
      <c r="A111" s="217"/>
      <c r="B111" s="218"/>
      <c r="C111" s="252" t="s">
        <v>1625</v>
      </c>
      <c r="D111" s="240"/>
      <c r="E111" s="240"/>
      <c r="F111" s="240"/>
      <c r="G111" s="24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x14ac:dyDescent="0.2">
      <c r="A112" s="224" t="s">
        <v>287</v>
      </c>
      <c r="B112" s="225" t="s">
        <v>210</v>
      </c>
      <c r="C112" s="249" t="s">
        <v>211</v>
      </c>
      <c r="D112" s="226"/>
      <c r="E112" s="227"/>
      <c r="F112" s="228"/>
      <c r="G112" s="228">
        <f>SUMIF(AG113:AG162,"&lt;&gt;NOR",G113:G162)</f>
        <v>0</v>
      </c>
      <c r="H112" s="228"/>
      <c r="I112" s="228">
        <f>SUM(I113:I162)</f>
        <v>0</v>
      </c>
      <c r="J112" s="228"/>
      <c r="K112" s="228">
        <f>SUM(K113:K162)</f>
        <v>0</v>
      </c>
      <c r="L112" s="228"/>
      <c r="M112" s="228">
        <f>SUM(M113:M162)</f>
        <v>0</v>
      </c>
      <c r="N112" s="227"/>
      <c r="O112" s="227">
        <f>SUM(O113:O162)</f>
        <v>0</v>
      </c>
      <c r="P112" s="227"/>
      <c r="Q112" s="227">
        <f>SUM(Q113:Q162)</f>
        <v>0</v>
      </c>
      <c r="R112" s="228"/>
      <c r="S112" s="228"/>
      <c r="T112" s="229"/>
      <c r="U112" s="223"/>
      <c r="V112" s="223">
        <f>SUM(V113:V162)</f>
        <v>11.06</v>
      </c>
      <c r="W112" s="223"/>
      <c r="X112" s="223"/>
      <c r="Y112" s="223"/>
      <c r="AG112" t="s">
        <v>288</v>
      </c>
    </row>
    <row r="113" spans="1:60" outlineLevel="1" x14ac:dyDescent="0.2">
      <c r="A113" s="241">
        <v>68</v>
      </c>
      <c r="B113" s="242" t="s">
        <v>2887</v>
      </c>
      <c r="C113" s="254" t="s">
        <v>2505</v>
      </c>
      <c r="D113" s="243"/>
      <c r="E113" s="244">
        <v>0</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1407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69</v>
      </c>
      <c r="B114" s="242" t="s">
        <v>2889</v>
      </c>
      <c r="C114" s="254" t="s">
        <v>2507</v>
      </c>
      <c r="D114" s="243" t="s">
        <v>2337</v>
      </c>
      <c r="E114" s="244">
        <v>1</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1407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70</v>
      </c>
      <c r="B115" s="242" t="s">
        <v>2891</v>
      </c>
      <c r="C115" s="254" t="s">
        <v>2509</v>
      </c>
      <c r="D115" s="243" t="s">
        <v>2337</v>
      </c>
      <c r="E115" s="244">
        <v>1</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c r="S115" s="246" t="s">
        <v>861</v>
      </c>
      <c r="T115" s="247" t="s">
        <v>294</v>
      </c>
      <c r="U115" s="220">
        <v>0</v>
      </c>
      <c r="V115" s="220">
        <f>ROUND(E115*U115,2)</f>
        <v>0</v>
      </c>
      <c r="W115" s="220"/>
      <c r="X115" s="220" t="s">
        <v>295</v>
      </c>
      <c r="Y115" s="220" t="s">
        <v>296</v>
      </c>
      <c r="Z115" s="210"/>
      <c r="AA115" s="210"/>
      <c r="AB115" s="210"/>
      <c r="AC115" s="210"/>
      <c r="AD115" s="210"/>
      <c r="AE115" s="210"/>
      <c r="AF115" s="210"/>
      <c r="AG115" s="210" t="s">
        <v>1407</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1">
        <v>71</v>
      </c>
      <c r="B116" s="242" t="s">
        <v>2420</v>
      </c>
      <c r="C116" s="254" t="s">
        <v>2511</v>
      </c>
      <c r="D116" s="243" t="s">
        <v>2337</v>
      </c>
      <c r="E116" s="244">
        <v>1</v>
      </c>
      <c r="F116" s="245"/>
      <c r="G116" s="246">
        <f>ROUND(E116*F116,2)</f>
        <v>0</v>
      </c>
      <c r="H116" s="245"/>
      <c r="I116" s="246">
        <f>ROUND(E116*H116,2)</f>
        <v>0</v>
      </c>
      <c r="J116" s="245"/>
      <c r="K116" s="246">
        <f>ROUND(E116*J116,2)</f>
        <v>0</v>
      </c>
      <c r="L116" s="246">
        <v>21</v>
      </c>
      <c r="M116" s="246">
        <f>G116*(1+L116/100)</f>
        <v>0</v>
      </c>
      <c r="N116" s="244">
        <v>0</v>
      </c>
      <c r="O116" s="244">
        <f>ROUND(E116*N116,2)</f>
        <v>0</v>
      </c>
      <c r="P116" s="244">
        <v>0</v>
      </c>
      <c r="Q116" s="244">
        <f>ROUND(E116*P116,2)</f>
        <v>0</v>
      </c>
      <c r="R116" s="246"/>
      <c r="S116" s="246" t="s">
        <v>861</v>
      </c>
      <c r="T116" s="247" t="s">
        <v>294</v>
      </c>
      <c r="U116" s="220">
        <v>0</v>
      </c>
      <c r="V116" s="220">
        <f>ROUND(E116*U116,2)</f>
        <v>0</v>
      </c>
      <c r="W116" s="220"/>
      <c r="X116" s="220" t="s">
        <v>295</v>
      </c>
      <c r="Y116" s="220" t="s">
        <v>296</v>
      </c>
      <c r="Z116" s="210"/>
      <c r="AA116" s="210"/>
      <c r="AB116" s="210"/>
      <c r="AC116" s="210"/>
      <c r="AD116" s="210"/>
      <c r="AE116" s="210"/>
      <c r="AF116" s="210"/>
      <c r="AG116" s="210" t="s">
        <v>1407</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1">
        <v>72</v>
      </c>
      <c r="B117" s="242" t="s">
        <v>2422</v>
      </c>
      <c r="C117" s="254" t="s">
        <v>2513</v>
      </c>
      <c r="D117" s="243" t="s">
        <v>2337</v>
      </c>
      <c r="E117" s="244">
        <v>1</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1407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1" x14ac:dyDescent="0.2">
      <c r="A118" s="241">
        <v>73</v>
      </c>
      <c r="B118" s="242" t="s">
        <v>2424</v>
      </c>
      <c r="C118" s="254" t="s">
        <v>2515</v>
      </c>
      <c r="D118" s="243" t="s">
        <v>2337</v>
      </c>
      <c r="E118" s="244">
        <v>1</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1407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74</v>
      </c>
      <c r="B119" s="242" t="s">
        <v>2426</v>
      </c>
      <c r="C119" s="254" t="s">
        <v>2464</v>
      </c>
      <c r="D119" s="243" t="s">
        <v>2337</v>
      </c>
      <c r="E119" s="244">
        <v>2</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295</v>
      </c>
      <c r="Y119" s="220" t="s">
        <v>296</v>
      </c>
      <c r="Z119" s="210"/>
      <c r="AA119" s="210"/>
      <c r="AB119" s="210"/>
      <c r="AC119" s="210"/>
      <c r="AD119" s="210"/>
      <c r="AE119" s="210"/>
      <c r="AF119" s="210"/>
      <c r="AG119" s="210" t="s">
        <v>1407</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75</v>
      </c>
      <c r="B120" s="242" t="s">
        <v>2517</v>
      </c>
      <c r="C120" s="254" t="s">
        <v>2518</v>
      </c>
      <c r="D120" s="243" t="s">
        <v>1612</v>
      </c>
      <c r="E120" s="244">
        <v>1</v>
      </c>
      <c r="F120" s="245"/>
      <c r="G120" s="246">
        <f>ROUND(E120*F120,2)</f>
        <v>0</v>
      </c>
      <c r="H120" s="245"/>
      <c r="I120" s="246">
        <f>ROUND(E120*H120,2)</f>
        <v>0</v>
      </c>
      <c r="J120" s="245"/>
      <c r="K120" s="246">
        <f>ROUND(E120*J120,2)</f>
        <v>0</v>
      </c>
      <c r="L120" s="246">
        <v>21</v>
      </c>
      <c r="M120" s="246">
        <f>G120*(1+L120/100)</f>
        <v>0</v>
      </c>
      <c r="N120" s="244">
        <v>1.41E-3</v>
      </c>
      <c r="O120" s="244">
        <f>ROUND(E120*N120,2)</f>
        <v>0</v>
      </c>
      <c r="P120" s="244">
        <v>0</v>
      </c>
      <c r="Q120" s="244">
        <f>ROUND(E120*P120,2)</f>
        <v>0</v>
      </c>
      <c r="R120" s="246" t="s">
        <v>1613</v>
      </c>
      <c r="S120" s="246" t="s">
        <v>293</v>
      </c>
      <c r="T120" s="247" t="s">
        <v>294</v>
      </c>
      <c r="U120" s="220">
        <v>1.575</v>
      </c>
      <c r="V120" s="220">
        <f>ROUND(E120*U120,2)</f>
        <v>1.58</v>
      </c>
      <c r="W120" s="220"/>
      <c r="X120" s="220" t="s">
        <v>295</v>
      </c>
      <c r="Y120" s="220" t="s">
        <v>296</v>
      </c>
      <c r="Z120" s="210"/>
      <c r="AA120" s="210"/>
      <c r="AB120" s="210"/>
      <c r="AC120" s="210"/>
      <c r="AD120" s="210"/>
      <c r="AE120" s="210"/>
      <c r="AF120" s="210"/>
      <c r="AG120" s="210" t="s">
        <v>1407</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76</v>
      </c>
      <c r="B121" s="242" t="s">
        <v>2519</v>
      </c>
      <c r="C121" s="254" t="s">
        <v>2520</v>
      </c>
      <c r="D121" s="243" t="s">
        <v>291</v>
      </c>
      <c r="E121" s="244">
        <v>1</v>
      </c>
      <c r="F121" s="245"/>
      <c r="G121" s="246">
        <f>ROUND(E121*F121,2)</f>
        <v>0</v>
      </c>
      <c r="H121" s="245"/>
      <c r="I121" s="246">
        <f>ROUND(E121*H121,2)</f>
        <v>0</v>
      </c>
      <c r="J121" s="245"/>
      <c r="K121" s="246">
        <f>ROUND(E121*J121,2)</f>
        <v>0</v>
      </c>
      <c r="L121" s="246">
        <v>21</v>
      </c>
      <c r="M121" s="246">
        <f>G121*(1+L121/100)</f>
        <v>0</v>
      </c>
      <c r="N121" s="244">
        <v>4.0000000000000003E-5</v>
      </c>
      <c r="O121" s="244">
        <f>ROUND(E121*N121,2)</f>
        <v>0</v>
      </c>
      <c r="P121" s="244">
        <v>0</v>
      </c>
      <c r="Q121" s="244">
        <f>ROUND(E121*P121,2)</f>
        <v>0</v>
      </c>
      <c r="R121" s="246" t="s">
        <v>1613</v>
      </c>
      <c r="S121" s="246" t="s">
        <v>293</v>
      </c>
      <c r="T121" s="247" t="s">
        <v>294</v>
      </c>
      <c r="U121" s="220">
        <v>0.44500000000000001</v>
      </c>
      <c r="V121" s="220">
        <f>ROUND(E121*U121,2)</f>
        <v>0.45</v>
      </c>
      <c r="W121" s="220"/>
      <c r="X121" s="220" t="s">
        <v>295</v>
      </c>
      <c r="Y121" s="220" t="s">
        <v>296</v>
      </c>
      <c r="Z121" s="210"/>
      <c r="AA121" s="210"/>
      <c r="AB121" s="210"/>
      <c r="AC121" s="210"/>
      <c r="AD121" s="210"/>
      <c r="AE121" s="210"/>
      <c r="AF121" s="210"/>
      <c r="AG121" s="210" t="s">
        <v>1407</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1">
        <v>77</v>
      </c>
      <c r="B122" s="242" t="s">
        <v>2465</v>
      </c>
      <c r="C122" s="254" t="s">
        <v>2466</v>
      </c>
      <c r="D122" s="243" t="s">
        <v>1612</v>
      </c>
      <c r="E122" s="244">
        <v>2</v>
      </c>
      <c r="F122" s="245"/>
      <c r="G122" s="246">
        <f>ROUND(E122*F122,2)</f>
        <v>0</v>
      </c>
      <c r="H122" s="245"/>
      <c r="I122" s="246">
        <f>ROUND(E122*H122,2)</f>
        <v>0</v>
      </c>
      <c r="J122" s="245"/>
      <c r="K122" s="246">
        <f>ROUND(E122*J122,2)</f>
        <v>0</v>
      </c>
      <c r="L122" s="246">
        <v>21</v>
      </c>
      <c r="M122" s="246">
        <f>G122*(1+L122/100)</f>
        <v>0</v>
      </c>
      <c r="N122" s="244">
        <v>8.0000000000000007E-5</v>
      </c>
      <c r="O122" s="244">
        <f>ROUND(E122*N122,2)</f>
        <v>0</v>
      </c>
      <c r="P122" s="244">
        <v>0</v>
      </c>
      <c r="Q122" s="244">
        <f>ROUND(E122*P122,2)</f>
        <v>0</v>
      </c>
      <c r="R122" s="246" t="s">
        <v>1613</v>
      </c>
      <c r="S122" s="246" t="s">
        <v>293</v>
      </c>
      <c r="T122" s="247" t="s">
        <v>294</v>
      </c>
      <c r="U122" s="220">
        <v>0.28999999999999998</v>
      </c>
      <c r="V122" s="220">
        <f>ROUND(E122*U122,2)</f>
        <v>0.57999999999999996</v>
      </c>
      <c r="W122" s="220"/>
      <c r="X122" s="220" t="s">
        <v>295</v>
      </c>
      <c r="Y122" s="220" t="s">
        <v>296</v>
      </c>
      <c r="Z122" s="210"/>
      <c r="AA122" s="210"/>
      <c r="AB122" s="210"/>
      <c r="AC122" s="210"/>
      <c r="AD122" s="210"/>
      <c r="AE122" s="210"/>
      <c r="AF122" s="210"/>
      <c r="AG122" s="210" t="s">
        <v>1407</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1">
        <v>78</v>
      </c>
      <c r="B123" s="242" t="s">
        <v>2436</v>
      </c>
      <c r="C123" s="254" t="s">
        <v>4039</v>
      </c>
      <c r="D123" s="243"/>
      <c r="E123" s="244">
        <v>0</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1407</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79</v>
      </c>
      <c r="B124" s="242" t="s">
        <v>2438</v>
      </c>
      <c r="C124" s="254" t="s">
        <v>2507</v>
      </c>
      <c r="D124" s="243" t="s">
        <v>2337</v>
      </c>
      <c r="E124" s="244">
        <v>1</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1407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80</v>
      </c>
      <c r="B125" s="242" t="s">
        <v>2440</v>
      </c>
      <c r="C125" s="254" t="s">
        <v>2509</v>
      </c>
      <c r="D125" s="243" t="s">
        <v>2337</v>
      </c>
      <c r="E125" s="244">
        <v>1</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1407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81</v>
      </c>
      <c r="B126" s="242" t="s">
        <v>2442</v>
      </c>
      <c r="C126" s="254" t="s">
        <v>2511</v>
      </c>
      <c r="D126" s="243" t="s">
        <v>2337</v>
      </c>
      <c r="E126" s="244">
        <v>1</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1407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82</v>
      </c>
      <c r="B127" s="242" t="s">
        <v>2446</v>
      </c>
      <c r="C127" s="254" t="s">
        <v>2513</v>
      </c>
      <c r="D127" s="243" t="s">
        <v>2337</v>
      </c>
      <c r="E127" s="244">
        <v>1</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1407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41">
        <v>83</v>
      </c>
      <c r="B128" s="242" t="s">
        <v>2448</v>
      </c>
      <c r="C128" s="254" t="s">
        <v>2515</v>
      </c>
      <c r="D128" s="243" t="s">
        <v>2337</v>
      </c>
      <c r="E128" s="244">
        <v>1</v>
      </c>
      <c r="F128" s="245"/>
      <c r="G128" s="246">
        <f>ROUND(E128*F128,2)</f>
        <v>0</v>
      </c>
      <c r="H128" s="245"/>
      <c r="I128" s="246">
        <f>ROUND(E128*H128,2)</f>
        <v>0</v>
      </c>
      <c r="J128" s="245"/>
      <c r="K128" s="246">
        <f>ROUND(E128*J128,2)</f>
        <v>0</v>
      </c>
      <c r="L128" s="246">
        <v>21</v>
      </c>
      <c r="M128" s="246">
        <f>G128*(1+L128/100)</f>
        <v>0</v>
      </c>
      <c r="N128" s="244">
        <v>0</v>
      </c>
      <c r="O128" s="244">
        <f>ROUND(E128*N128,2)</f>
        <v>0</v>
      </c>
      <c r="P128" s="244">
        <v>0</v>
      </c>
      <c r="Q128" s="244">
        <f>ROUND(E128*P128,2)</f>
        <v>0</v>
      </c>
      <c r="R128" s="246"/>
      <c r="S128" s="246" t="s">
        <v>861</v>
      </c>
      <c r="T128" s="247" t="s">
        <v>294</v>
      </c>
      <c r="U128" s="220">
        <v>0</v>
      </c>
      <c r="V128" s="220">
        <f>ROUND(E128*U128,2)</f>
        <v>0</v>
      </c>
      <c r="W128" s="220"/>
      <c r="X128" s="220" t="s">
        <v>295</v>
      </c>
      <c r="Y128" s="220" t="s">
        <v>296</v>
      </c>
      <c r="Z128" s="210"/>
      <c r="AA128" s="210"/>
      <c r="AB128" s="210"/>
      <c r="AC128" s="210"/>
      <c r="AD128" s="210"/>
      <c r="AE128" s="210"/>
      <c r="AF128" s="210"/>
      <c r="AG128" s="210" t="s">
        <v>1407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84</v>
      </c>
      <c r="B129" s="242" t="s">
        <v>2907</v>
      </c>
      <c r="C129" s="254" t="s">
        <v>2464</v>
      </c>
      <c r="D129" s="243" t="s">
        <v>2337</v>
      </c>
      <c r="E129" s="244">
        <v>2</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295</v>
      </c>
      <c r="Y129" s="220" t="s">
        <v>296</v>
      </c>
      <c r="Z129" s="210"/>
      <c r="AA129" s="210"/>
      <c r="AB129" s="210"/>
      <c r="AC129" s="210"/>
      <c r="AD129" s="210"/>
      <c r="AE129" s="210"/>
      <c r="AF129" s="210"/>
      <c r="AG129" s="210" t="s">
        <v>1407</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85</v>
      </c>
      <c r="B130" s="242" t="s">
        <v>2517</v>
      </c>
      <c r="C130" s="254" t="s">
        <v>2518</v>
      </c>
      <c r="D130" s="243" t="s">
        <v>1612</v>
      </c>
      <c r="E130" s="244">
        <v>1</v>
      </c>
      <c r="F130" s="245"/>
      <c r="G130" s="246">
        <f>ROUND(E130*F130,2)</f>
        <v>0</v>
      </c>
      <c r="H130" s="245"/>
      <c r="I130" s="246">
        <f>ROUND(E130*H130,2)</f>
        <v>0</v>
      </c>
      <c r="J130" s="245"/>
      <c r="K130" s="246">
        <f>ROUND(E130*J130,2)</f>
        <v>0</v>
      </c>
      <c r="L130" s="246">
        <v>21</v>
      </c>
      <c r="M130" s="246">
        <f>G130*(1+L130/100)</f>
        <v>0</v>
      </c>
      <c r="N130" s="244">
        <v>1.41E-3</v>
      </c>
      <c r="O130" s="244">
        <f>ROUND(E130*N130,2)</f>
        <v>0</v>
      </c>
      <c r="P130" s="244">
        <v>0</v>
      </c>
      <c r="Q130" s="244">
        <f>ROUND(E130*P130,2)</f>
        <v>0</v>
      </c>
      <c r="R130" s="246" t="s">
        <v>1613</v>
      </c>
      <c r="S130" s="246" t="s">
        <v>293</v>
      </c>
      <c r="T130" s="247" t="s">
        <v>294</v>
      </c>
      <c r="U130" s="220">
        <v>1.575</v>
      </c>
      <c r="V130" s="220">
        <f>ROUND(E130*U130,2)</f>
        <v>1.58</v>
      </c>
      <c r="W130" s="220"/>
      <c r="X130" s="220" t="s">
        <v>295</v>
      </c>
      <c r="Y130" s="220" t="s">
        <v>296</v>
      </c>
      <c r="Z130" s="210"/>
      <c r="AA130" s="210"/>
      <c r="AB130" s="210"/>
      <c r="AC130" s="210"/>
      <c r="AD130" s="210"/>
      <c r="AE130" s="210"/>
      <c r="AF130" s="210"/>
      <c r="AG130" s="210" t="s">
        <v>1407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41">
        <v>86</v>
      </c>
      <c r="B131" s="242" t="s">
        <v>2519</v>
      </c>
      <c r="C131" s="254" t="s">
        <v>2520</v>
      </c>
      <c r="D131" s="243" t="s">
        <v>291</v>
      </c>
      <c r="E131" s="244">
        <v>1</v>
      </c>
      <c r="F131" s="245"/>
      <c r="G131" s="246">
        <f>ROUND(E131*F131,2)</f>
        <v>0</v>
      </c>
      <c r="H131" s="245"/>
      <c r="I131" s="246">
        <f>ROUND(E131*H131,2)</f>
        <v>0</v>
      </c>
      <c r="J131" s="245"/>
      <c r="K131" s="246">
        <f>ROUND(E131*J131,2)</f>
        <v>0</v>
      </c>
      <c r="L131" s="246">
        <v>21</v>
      </c>
      <c r="M131" s="246">
        <f>G131*(1+L131/100)</f>
        <v>0</v>
      </c>
      <c r="N131" s="244">
        <v>4.0000000000000003E-5</v>
      </c>
      <c r="O131" s="244">
        <f>ROUND(E131*N131,2)</f>
        <v>0</v>
      </c>
      <c r="P131" s="244">
        <v>0</v>
      </c>
      <c r="Q131" s="244">
        <f>ROUND(E131*P131,2)</f>
        <v>0</v>
      </c>
      <c r="R131" s="246" t="s">
        <v>1613</v>
      </c>
      <c r="S131" s="246" t="s">
        <v>293</v>
      </c>
      <c r="T131" s="247" t="s">
        <v>294</v>
      </c>
      <c r="U131" s="220">
        <v>0.44500000000000001</v>
      </c>
      <c r="V131" s="220">
        <f>ROUND(E131*U131,2)</f>
        <v>0.45</v>
      </c>
      <c r="W131" s="220"/>
      <c r="X131" s="220" t="s">
        <v>295</v>
      </c>
      <c r="Y131" s="220" t="s">
        <v>296</v>
      </c>
      <c r="Z131" s="210"/>
      <c r="AA131" s="210"/>
      <c r="AB131" s="210"/>
      <c r="AC131" s="210"/>
      <c r="AD131" s="210"/>
      <c r="AE131" s="210"/>
      <c r="AF131" s="210"/>
      <c r="AG131" s="210" t="s">
        <v>1407</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1" x14ac:dyDescent="0.2">
      <c r="A132" s="241">
        <v>87</v>
      </c>
      <c r="B132" s="242" t="s">
        <v>2465</v>
      </c>
      <c r="C132" s="254" t="s">
        <v>2466</v>
      </c>
      <c r="D132" s="243" t="s">
        <v>1612</v>
      </c>
      <c r="E132" s="244">
        <v>2</v>
      </c>
      <c r="F132" s="245"/>
      <c r="G132" s="246">
        <f>ROUND(E132*F132,2)</f>
        <v>0</v>
      </c>
      <c r="H132" s="245"/>
      <c r="I132" s="246">
        <f>ROUND(E132*H132,2)</f>
        <v>0</v>
      </c>
      <c r="J132" s="245"/>
      <c r="K132" s="246">
        <f>ROUND(E132*J132,2)</f>
        <v>0</v>
      </c>
      <c r="L132" s="246">
        <v>21</v>
      </c>
      <c r="M132" s="246">
        <f>G132*(1+L132/100)</f>
        <v>0</v>
      </c>
      <c r="N132" s="244">
        <v>8.0000000000000007E-5</v>
      </c>
      <c r="O132" s="244">
        <f>ROUND(E132*N132,2)</f>
        <v>0</v>
      </c>
      <c r="P132" s="244">
        <v>0</v>
      </c>
      <c r="Q132" s="244">
        <f>ROUND(E132*P132,2)</f>
        <v>0</v>
      </c>
      <c r="R132" s="246" t="s">
        <v>1613</v>
      </c>
      <c r="S132" s="246" t="s">
        <v>293</v>
      </c>
      <c r="T132" s="247" t="s">
        <v>294</v>
      </c>
      <c r="U132" s="220">
        <v>0.28999999999999998</v>
      </c>
      <c r="V132" s="220">
        <f>ROUND(E132*U132,2)</f>
        <v>0.57999999999999996</v>
      </c>
      <c r="W132" s="220"/>
      <c r="X132" s="220" t="s">
        <v>295</v>
      </c>
      <c r="Y132" s="220" t="s">
        <v>296</v>
      </c>
      <c r="Z132" s="210"/>
      <c r="AA132" s="210"/>
      <c r="AB132" s="210"/>
      <c r="AC132" s="210"/>
      <c r="AD132" s="210"/>
      <c r="AE132" s="210"/>
      <c r="AF132" s="210"/>
      <c r="AG132" s="210" t="s">
        <v>1407</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1">
        <v>88</v>
      </c>
      <c r="B133" s="242" t="s">
        <v>2458</v>
      </c>
      <c r="C133" s="254" t="s">
        <v>4040</v>
      </c>
      <c r="D133" s="243"/>
      <c r="E133" s="244">
        <v>0</v>
      </c>
      <c r="F133" s="245"/>
      <c r="G133" s="246">
        <f>ROUND(E133*F133,2)</f>
        <v>0</v>
      </c>
      <c r="H133" s="245"/>
      <c r="I133" s="246">
        <f>ROUND(E133*H133,2)</f>
        <v>0</v>
      </c>
      <c r="J133" s="245"/>
      <c r="K133" s="246">
        <f>ROUND(E133*J133,2)</f>
        <v>0</v>
      </c>
      <c r="L133" s="246">
        <v>21</v>
      </c>
      <c r="M133" s="246">
        <f>G133*(1+L133/100)</f>
        <v>0</v>
      </c>
      <c r="N133" s="244">
        <v>0</v>
      </c>
      <c r="O133" s="244">
        <f>ROUND(E133*N133,2)</f>
        <v>0</v>
      </c>
      <c r="P133" s="244">
        <v>0</v>
      </c>
      <c r="Q133" s="244">
        <f>ROUND(E133*P133,2)</f>
        <v>0</v>
      </c>
      <c r="R133" s="246"/>
      <c r="S133" s="246" t="s">
        <v>861</v>
      </c>
      <c r="T133" s="247" t="s">
        <v>294</v>
      </c>
      <c r="U133" s="220">
        <v>0</v>
      </c>
      <c r="V133" s="220">
        <f>ROUND(E133*U133,2)</f>
        <v>0</v>
      </c>
      <c r="W133" s="220"/>
      <c r="X133" s="220" t="s">
        <v>295</v>
      </c>
      <c r="Y133" s="220" t="s">
        <v>296</v>
      </c>
      <c r="Z133" s="210"/>
      <c r="AA133" s="210"/>
      <c r="AB133" s="210"/>
      <c r="AC133" s="210"/>
      <c r="AD133" s="210"/>
      <c r="AE133" s="210"/>
      <c r="AF133" s="210"/>
      <c r="AG133" s="210" t="s">
        <v>1407</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1">
        <v>89</v>
      </c>
      <c r="B134" s="242" t="s">
        <v>2918</v>
      </c>
      <c r="C134" s="254" t="s">
        <v>4041</v>
      </c>
      <c r="D134" s="243" t="s">
        <v>2337</v>
      </c>
      <c r="E134" s="244">
        <v>1</v>
      </c>
      <c r="F134" s="245"/>
      <c r="G134" s="246">
        <f>ROUND(E134*F134,2)</f>
        <v>0</v>
      </c>
      <c r="H134" s="245"/>
      <c r="I134" s="246">
        <f>ROUND(E134*H134,2)</f>
        <v>0</v>
      </c>
      <c r="J134" s="245"/>
      <c r="K134" s="246">
        <f>ROUND(E134*J134,2)</f>
        <v>0</v>
      </c>
      <c r="L134" s="246">
        <v>21</v>
      </c>
      <c r="M134" s="246">
        <f>G134*(1+L134/100)</f>
        <v>0</v>
      </c>
      <c r="N134" s="244">
        <v>0</v>
      </c>
      <c r="O134" s="244">
        <f>ROUND(E134*N134,2)</f>
        <v>0</v>
      </c>
      <c r="P134" s="244">
        <v>0</v>
      </c>
      <c r="Q134" s="244">
        <f>ROUND(E134*P134,2)</f>
        <v>0</v>
      </c>
      <c r="R134" s="246"/>
      <c r="S134" s="246" t="s">
        <v>861</v>
      </c>
      <c r="T134" s="247" t="s">
        <v>294</v>
      </c>
      <c r="U134" s="220">
        <v>0</v>
      </c>
      <c r="V134" s="220">
        <f>ROUND(E134*U134,2)</f>
        <v>0</v>
      </c>
      <c r="W134" s="220"/>
      <c r="X134" s="220" t="s">
        <v>295</v>
      </c>
      <c r="Y134" s="220" t="s">
        <v>296</v>
      </c>
      <c r="Z134" s="210"/>
      <c r="AA134" s="210"/>
      <c r="AB134" s="210"/>
      <c r="AC134" s="210"/>
      <c r="AD134" s="210"/>
      <c r="AE134" s="210"/>
      <c r="AF134" s="210"/>
      <c r="AG134" s="210" t="s">
        <v>1407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41">
        <v>90</v>
      </c>
      <c r="B135" s="242" t="s">
        <v>2463</v>
      </c>
      <c r="C135" s="254" t="s">
        <v>4042</v>
      </c>
      <c r="D135" s="243" t="s">
        <v>2337</v>
      </c>
      <c r="E135" s="244">
        <v>1</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1407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1" x14ac:dyDescent="0.2">
      <c r="A136" s="241">
        <v>91</v>
      </c>
      <c r="B136" s="242" t="s">
        <v>2922</v>
      </c>
      <c r="C136" s="254" t="s">
        <v>4043</v>
      </c>
      <c r="D136" s="243" t="s">
        <v>2337</v>
      </c>
      <c r="E136" s="244">
        <v>1</v>
      </c>
      <c r="F136" s="245"/>
      <c r="G136" s="246">
        <f>ROUND(E136*F136,2)</f>
        <v>0</v>
      </c>
      <c r="H136" s="245"/>
      <c r="I136" s="246">
        <f>ROUND(E136*H136,2)</f>
        <v>0</v>
      </c>
      <c r="J136" s="245"/>
      <c r="K136" s="246">
        <f>ROUND(E136*J136,2)</f>
        <v>0</v>
      </c>
      <c r="L136" s="246">
        <v>21</v>
      </c>
      <c r="M136" s="246">
        <f>G136*(1+L136/100)</f>
        <v>0</v>
      </c>
      <c r="N136" s="244">
        <v>0</v>
      </c>
      <c r="O136" s="244">
        <f>ROUND(E136*N136,2)</f>
        <v>0</v>
      </c>
      <c r="P136" s="244">
        <v>0</v>
      </c>
      <c r="Q136" s="244">
        <f>ROUND(E136*P136,2)</f>
        <v>0</v>
      </c>
      <c r="R136" s="246"/>
      <c r="S136" s="246" t="s">
        <v>861</v>
      </c>
      <c r="T136" s="247" t="s">
        <v>294</v>
      </c>
      <c r="U136" s="220">
        <v>0</v>
      </c>
      <c r="V136" s="220">
        <f>ROUND(E136*U136,2)</f>
        <v>0</v>
      </c>
      <c r="W136" s="220"/>
      <c r="X136" s="220" t="s">
        <v>295</v>
      </c>
      <c r="Y136" s="220" t="s">
        <v>296</v>
      </c>
      <c r="Z136" s="210"/>
      <c r="AA136" s="210"/>
      <c r="AB136" s="210"/>
      <c r="AC136" s="210"/>
      <c r="AD136" s="210"/>
      <c r="AE136" s="210"/>
      <c r="AF136" s="210"/>
      <c r="AG136" s="210" t="s">
        <v>1407</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1">
        <v>92</v>
      </c>
      <c r="B137" s="242" t="s">
        <v>2467</v>
      </c>
      <c r="C137" s="254" t="s">
        <v>4044</v>
      </c>
      <c r="D137" s="243" t="s">
        <v>2337</v>
      </c>
      <c r="E137" s="244">
        <v>1</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295</v>
      </c>
      <c r="Y137" s="220" t="s">
        <v>296</v>
      </c>
      <c r="Z137" s="210"/>
      <c r="AA137" s="210"/>
      <c r="AB137" s="210"/>
      <c r="AC137" s="210"/>
      <c r="AD137" s="210"/>
      <c r="AE137" s="210"/>
      <c r="AF137" s="210"/>
      <c r="AG137" s="210" t="s">
        <v>1407</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93</v>
      </c>
      <c r="B138" s="242" t="s">
        <v>2469</v>
      </c>
      <c r="C138" s="254" t="s">
        <v>4045</v>
      </c>
      <c r="D138" s="243" t="s">
        <v>2337</v>
      </c>
      <c r="E138" s="244">
        <v>1</v>
      </c>
      <c r="F138" s="245"/>
      <c r="G138" s="246">
        <f>ROUND(E138*F138,2)</f>
        <v>0</v>
      </c>
      <c r="H138" s="245"/>
      <c r="I138" s="246">
        <f>ROUND(E138*H138,2)</f>
        <v>0</v>
      </c>
      <c r="J138" s="245"/>
      <c r="K138" s="246">
        <f>ROUND(E138*J138,2)</f>
        <v>0</v>
      </c>
      <c r="L138" s="246">
        <v>21</v>
      </c>
      <c r="M138" s="246">
        <f>G138*(1+L138/100)</f>
        <v>0</v>
      </c>
      <c r="N138" s="244">
        <v>0</v>
      </c>
      <c r="O138" s="244">
        <f>ROUND(E138*N138,2)</f>
        <v>0</v>
      </c>
      <c r="P138" s="244">
        <v>0</v>
      </c>
      <c r="Q138" s="244">
        <f>ROUND(E138*P138,2)</f>
        <v>0</v>
      </c>
      <c r="R138" s="246"/>
      <c r="S138" s="246" t="s">
        <v>861</v>
      </c>
      <c r="T138" s="247" t="s">
        <v>294</v>
      </c>
      <c r="U138" s="220">
        <v>0</v>
      </c>
      <c r="V138" s="220">
        <f>ROUND(E138*U138,2)</f>
        <v>0</v>
      </c>
      <c r="W138" s="220"/>
      <c r="X138" s="220" t="s">
        <v>295</v>
      </c>
      <c r="Y138" s="220" t="s">
        <v>296</v>
      </c>
      <c r="Z138" s="210"/>
      <c r="AA138" s="210"/>
      <c r="AB138" s="210"/>
      <c r="AC138" s="210"/>
      <c r="AD138" s="210"/>
      <c r="AE138" s="210"/>
      <c r="AF138" s="210"/>
      <c r="AG138" s="210" t="s">
        <v>1407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1">
        <v>94</v>
      </c>
      <c r="B139" s="242" t="s">
        <v>2923</v>
      </c>
      <c r="C139" s="254" t="s">
        <v>4046</v>
      </c>
      <c r="D139" s="243" t="s">
        <v>2337</v>
      </c>
      <c r="E139" s="244">
        <v>1</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295</v>
      </c>
      <c r="Y139" s="220" t="s">
        <v>296</v>
      </c>
      <c r="Z139" s="210"/>
      <c r="AA139" s="210"/>
      <c r="AB139" s="210"/>
      <c r="AC139" s="210"/>
      <c r="AD139" s="210"/>
      <c r="AE139" s="210"/>
      <c r="AF139" s="210"/>
      <c r="AG139" s="210" t="s">
        <v>1407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41">
        <v>95</v>
      </c>
      <c r="B140" s="242" t="s">
        <v>2925</v>
      </c>
      <c r="C140" s="254" t="s">
        <v>4047</v>
      </c>
      <c r="D140" s="243" t="s">
        <v>2337</v>
      </c>
      <c r="E140" s="244">
        <v>1</v>
      </c>
      <c r="F140" s="245"/>
      <c r="G140" s="246">
        <f>ROUND(E140*F140,2)</f>
        <v>0</v>
      </c>
      <c r="H140" s="245"/>
      <c r="I140" s="246">
        <f>ROUND(E140*H140,2)</f>
        <v>0</v>
      </c>
      <c r="J140" s="245"/>
      <c r="K140" s="246">
        <f>ROUND(E140*J140,2)</f>
        <v>0</v>
      </c>
      <c r="L140" s="246">
        <v>21</v>
      </c>
      <c r="M140" s="246">
        <f>G140*(1+L140/100)</f>
        <v>0</v>
      </c>
      <c r="N140" s="244">
        <v>0</v>
      </c>
      <c r="O140" s="244">
        <f>ROUND(E140*N140,2)</f>
        <v>0</v>
      </c>
      <c r="P140" s="244">
        <v>0</v>
      </c>
      <c r="Q140" s="244">
        <f>ROUND(E140*P140,2)</f>
        <v>0</v>
      </c>
      <c r="R140" s="246"/>
      <c r="S140" s="246" t="s">
        <v>861</v>
      </c>
      <c r="T140" s="247" t="s">
        <v>294</v>
      </c>
      <c r="U140" s="220">
        <v>0</v>
      </c>
      <c r="V140" s="220">
        <f>ROUND(E140*U140,2)</f>
        <v>0</v>
      </c>
      <c r="W140" s="220"/>
      <c r="X140" s="220" t="s">
        <v>295</v>
      </c>
      <c r="Y140" s="220" t="s">
        <v>296</v>
      </c>
      <c r="Z140" s="210"/>
      <c r="AA140" s="210"/>
      <c r="AB140" s="210"/>
      <c r="AC140" s="210"/>
      <c r="AD140" s="210"/>
      <c r="AE140" s="210"/>
      <c r="AF140" s="210"/>
      <c r="AG140" s="210" t="s">
        <v>1407</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41">
        <v>96</v>
      </c>
      <c r="B141" s="242" t="s">
        <v>4048</v>
      </c>
      <c r="C141" s="254" t="s">
        <v>4049</v>
      </c>
      <c r="D141" s="243" t="s">
        <v>1612</v>
      </c>
      <c r="E141" s="244">
        <v>1</v>
      </c>
      <c r="F141" s="245"/>
      <c r="G141" s="246">
        <f>ROUND(E141*F141,2)</f>
        <v>0</v>
      </c>
      <c r="H141" s="245"/>
      <c r="I141" s="246">
        <f>ROUND(E141*H141,2)</f>
        <v>0</v>
      </c>
      <c r="J141" s="245"/>
      <c r="K141" s="246">
        <f>ROUND(E141*J141,2)</f>
        <v>0</v>
      </c>
      <c r="L141" s="246">
        <v>21</v>
      </c>
      <c r="M141" s="246">
        <f>G141*(1+L141/100)</f>
        <v>0</v>
      </c>
      <c r="N141" s="244">
        <v>8.7000000000000001E-4</v>
      </c>
      <c r="O141" s="244">
        <f>ROUND(E141*N141,2)</f>
        <v>0</v>
      </c>
      <c r="P141" s="244">
        <v>0</v>
      </c>
      <c r="Q141" s="244">
        <f>ROUND(E141*P141,2)</f>
        <v>0</v>
      </c>
      <c r="R141" s="246" t="s">
        <v>1613</v>
      </c>
      <c r="S141" s="246" t="s">
        <v>293</v>
      </c>
      <c r="T141" s="247" t="s">
        <v>294</v>
      </c>
      <c r="U141" s="220">
        <v>1.1200000000000001</v>
      </c>
      <c r="V141" s="220">
        <f>ROUND(E141*U141,2)</f>
        <v>1.1200000000000001</v>
      </c>
      <c r="W141" s="220"/>
      <c r="X141" s="220" t="s">
        <v>295</v>
      </c>
      <c r="Y141" s="220" t="s">
        <v>296</v>
      </c>
      <c r="Z141" s="210"/>
      <c r="AA141" s="210"/>
      <c r="AB141" s="210"/>
      <c r="AC141" s="210"/>
      <c r="AD141" s="210"/>
      <c r="AE141" s="210"/>
      <c r="AF141" s="210"/>
      <c r="AG141" s="210" t="s">
        <v>1407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1" x14ac:dyDescent="0.2">
      <c r="A142" s="241">
        <v>97</v>
      </c>
      <c r="B142" s="242" t="s">
        <v>4050</v>
      </c>
      <c r="C142" s="254" t="s">
        <v>4051</v>
      </c>
      <c r="D142" s="243" t="s">
        <v>1612</v>
      </c>
      <c r="E142" s="244">
        <v>1</v>
      </c>
      <c r="F142" s="245"/>
      <c r="G142" s="246">
        <f>ROUND(E142*F142,2)</f>
        <v>0</v>
      </c>
      <c r="H142" s="245"/>
      <c r="I142" s="246">
        <f>ROUND(E142*H142,2)</f>
        <v>0</v>
      </c>
      <c r="J142" s="245"/>
      <c r="K142" s="246">
        <f>ROUND(E142*J142,2)</f>
        <v>0</v>
      </c>
      <c r="L142" s="246">
        <v>21</v>
      </c>
      <c r="M142" s="246">
        <f>G142*(1+L142/100)</f>
        <v>0</v>
      </c>
      <c r="N142" s="244">
        <v>0</v>
      </c>
      <c r="O142" s="244">
        <f>ROUND(E142*N142,2)</f>
        <v>0</v>
      </c>
      <c r="P142" s="244">
        <v>0</v>
      </c>
      <c r="Q142" s="244">
        <f>ROUND(E142*P142,2)</f>
        <v>0</v>
      </c>
      <c r="R142" s="246" t="s">
        <v>1613</v>
      </c>
      <c r="S142" s="246" t="s">
        <v>293</v>
      </c>
      <c r="T142" s="247" t="s">
        <v>294</v>
      </c>
      <c r="U142" s="220">
        <v>1.9</v>
      </c>
      <c r="V142" s="220">
        <f>ROUND(E142*U142,2)</f>
        <v>1.9</v>
      </c>
      <c r="W142" s="220"/>
      <c r="X142" s="220" t="s">
        <v>295</v>
      </c>
      <c r="Y142" s="220" t="s">
        <v>296</v>
      </c>
      <c r="Z142" s="210"/>
      <c r="AA142" s="210"/>
      <c r="AB142" s="210"/>
      <c r="AC142" s="210"/>
      <c r="AD142" s="210"/>
      <c r="AE142" s="210"/>
      <c r="AF142" s="210"/>
      <c r="AG142" s="210" t="s">
        <v>1407</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1">
        <v>98</v>
      </c>
      <c r="B143" s="242" t="s">
        <v>2930</v>
      </c>
      <c r="C143" s="254" t="s">
        <v>2634</v>
      </c>
      <c r="D143" s="243"/>
      <c r="E143" s="244">
        <v>0</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c r="S143" s="246" t="s">
        <v>861</v>
      </c>
      <c r="T143" s="247" t="s">
        <v>294</v>
      </c>
      <c r="U143" s="220">
        <v>0</v>
      </c>
      <c r="V143" s="220">
        <f>ROUND(E143*U143,2)</f>
        <v>0</v>
      </c>
      <c r="W143" s="220"/>
      <c r="X143" s="220" t="s">
        <v>295</v>
      </c>
      <c r="Y143" s="220" t="s">
        <v>296</v>
      </c>
      <c r="Z143" s="210"/>
      <c r="AA143" s="210"/>
      <c r="AB143" s="210"/>
      <c r="AC143" s="210"/>
      <c r="AD143" s="210"/>
      <c r="AE143" s="210"/>
      <c r="AF143" s="210"/>
      <c r="AG143" s="210" t="s">
        <v>1407</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1">
        <v>99</v>
      </c>
      <c r="B144" s="242" t="s">
        <v>2478</v>
      </c>
      <c r="C144" s="254" t="s">
        <v>2636</v>
      </c>
      <c r="D144" s="243" t="s">
        <v>2337</v>
      </c>
      <c r="E144" s="244">
        <v>1</v>
      </c>
      <c r="F144" s="245"/>
      <c r="G144" s="246">
        <f>ROUND(E144*F144,2)</f>
        <v>0</v>
      </c>
      <c r="H144" s="245"/>
      <c r="I144" s="246">
        <f>ROUND(E144*H144,2)</f>
        <v>0</v>
      </c>
      <c r="J144" s="245"/>
      <c r="K144" s="246">
        <f>ROUND(E144*J144,2)</f>
        <v>0</v>
      </c>
      <c r="L144" s="246">
        <v>21</v>
      </c>
      <c r="M144" s="246">
        <f>G144*(1+L144/100)</f>
        <v>0</v>
      </c>
      <c r="N144" s="244">
        <v>0</v>
      </c>
      <c r="O144" s="244">
        <f>ROUND(E144*N144,2)</f>
        <v>0</v>
      </c>
      <c r="P144" s="244">
        <v>0</v>
      </c>
      <c r="Q144" s="244">
        <f>ROUND(E144*P144,2)</f>
        <v>0</v>
      </c>
      <c r="R144" s="246"/>
      <c r="S144" s="246" t="s">
        <v>861</v>
      </c>
      <c r="T144" s="247" t="s">
        <v>294</v>
      </c>
      <c r="U144" s="220">
        <v>0</v>
      </c>
      <c r="V144" s="220">
        <f>ROUND(E144*U144,2)</f>
        <v>0</v>
      </c>
      <c r="W144" s="220"/>
      <c r="X144" s="220" t="s">
        <v>295</v>
      </c>
      <c r="Y144" s="220" t="s">
        <v>296</v>
      </c>
      <c r="Z144" s="210"/>
      <c r="AA144" s="210"/>
      <c r="AB144" s="210"/>
      <c r="AC144" s="210"/>
      <c r="AD144" s="210"/>
      <c r="AE144" s="210"/>
      <c r="AF144" s="210"/>
      <c r="AG144" s="210" t="s">
        <v>1407</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100</v>
      </c>
      <c r="B145" s="242" t="s">
        <v>3042</v>
      </c>
      <c r="C145" s="254" t="s">
        <v>2638</v>
      </c>
      <c r="D145" s="243" t="s">
        <v>2337</v>
      </c>
      <c r="E145" s="244">
        <v>1</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1407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1">
        <v>101</v>
      </c>
      <c r="B146" s="242" t="s">
        <v>2483</v>
      </c>
      <c r="C146" s="254" t="s">
        <v>2640</v>
      </c>
      <c r="D146" s="243" t="s">
        <v>2337</v>
      </c>
      <c r="E146" s="244">
        <v>1</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861</v>
      </c>
      <c r="T146" s="247" t="s">
        <v>294</v>
      </c>
      <c r="U146" s="220">
        <v>0</v>
      </c>
      <c r="V146" s="220">
        <f>ROUND(E146*U146,2)</f>
        <v>0</v>
      </c>
      <c r="W146" s="220"/>
      <c r="X146" s="220" t="s">
        <v>295</v>
      </c>
      <c r="Y146" s="220" t="s">
        <v>296</v>
      </c>
      <c r="Z146" s="210"/>
      <c r="AA146" s="210"/>
      <c r="AB146" s="210"/>
      <c r="AC146" s="210"/>
      <c r="AD146" s="210"/>
      <c r="AE146" s="210"/>
      <c r="AF146" s="210"/>
      <c r="AG146" s="210" t="s">
        <v>1407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41">
        <v>102</v>
      </c>
      <c r="B147" s="242" t="s">
        <v>2485</v>
      </c>
      <c r="C147" s="254" t="s">
        <v>2642</v>
      </c>
      <c r="D147" s="243" t="s">
        <v>2337</v>
      </c>
      <c r="E147" s="244">
        <v>1</v>
      </c>
      <c r="F147" s="245"/>
      <c r="G147" s="246">
        <f>ROUND(E147*F147,2)</f>
        <v>0</v>
      </c>
      <c r="H147" s="245"/>
      <c r="I147" s="246">
        <f>ROUND(E147*H147,2)</f>
        <v>0</v>
      </c>
      <c r="J147" s="245"/>
      <c r="K147" s="246">
        <f>ROUND(E147*J147,2)</f>
        <v>0</v>
      </c>
      <c r="L147" s="246">
        <v>21</v>
      </c>
      <c r="M147" s="246">
        <f>G147*(1+L147/100)</f>
        <v>0</v>
      </c>
      <c r="N147" s="244">
        <v>0</v>
      </c>
      <c r="O147" s="244">
        <f>ROUND(E147*N147,2)</f>
        <v>0</v>
      </c>
      <c r="P147" s="244">
        <v>0</v>
      </c>
      <c r="Q147" s="244">
        <f>ROUND(E147*P147,2)</f>
        <v>0</v>
      </c>
      <c r="R147" s="246"/>
      <c r="S147" s="246" t="s">
        <v>861</v>
      </c>
      <c r="T147" s="247" t="s">
        <v>294</v>
      </c>
      <c r="U147" s="220">
        <v>0</v>
      </c>
      <c r="V147" s="220">
        <f>ROUND(E147*U147,2)</f>
        <v>0</v>
      </c>
      <c r="W147" s="220"/>
      <c r="X147" s="220" t="s">
        <v>295</v>
      </c>
      <c r="Y147" s="220" t="s">
        <v>296</v>
      </c>
      <c r="Z147" s="210"/>
      <c r="AA147" s="210"/>
      <c r="AB147" s="210"/>
      <c r="AC147" s="210"/>
      <c r="AD147" s="210"/>
      <c r="AE147" s="210"/>
      <c r="AF147" s="210"/>
      <c r="AG147" s="210" t="s">
        <v>1407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1" x14ac:dyDescent="0.2">
      <c r="A148" s="241">
        <v>103</v>
      </c>
      <c r="B148" s="242" t="s">
        <v>3046</v>
      </c>
      <c r="C148" s="254" t="s">
        <v>2575</v>
      </c>
      <c r="D148" s="243" t="s">
        <v>2337</v>
      </c>
      <c r="E148" s="244">
        <v>1</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861</v>
      </c>
      <c r="T148" s="247" t="s">
        <v>294</v>
      </c>
      <c r="U148" s="220">
        <v>0</v>
      </c>
      <c r="V148" s="220">
        <f>ROUND(E148*U148,2)</f>
        <v>0</v>
      </c>
      <c r="W148" s="220"/>
      <c r="X148" s="220" t="s">
        <v>295</v>
      </c>
      <c r="Y148" s="220" t="s">
        <v>296</v>
      </c>
      <c r="Z148" s="210"/>
      <c r="AA148" s="210"/>
      <c r="AB148" s="210"/>
      <c r="AC148" s="210"/>
      <c r="AD148" s="210"/>
      <c r="AE148" s="210"/>
      <c r="AF148" s="210"/>
      <c r="AG148" s="210" t="s">
        <v>1407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1">
        <v>104</v>
      </c>
      <c r="B149" s="242" t="s">
        <v>2489</v>
      </c>
      <c r="C149" s="254" t="s">
        <v>2577</v>
      </c>
      <c r="D149" s="243" t="s">
        <v>2337</v>
      </c>
      <c r="E149" s="244">
        <v>1</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c r="S149" s="246" t="s">
        <v>861</v>
      </c>
      <c r="T149" s="247" t="s">
        <v>294</v>
      </c>
      <c r="U149" s="220">
        <v>0</v>
      </c>
      <c r="V149" s="220">
        <f>ROUND(E149*U149,2)</f>
        <v>0</v>
      </c>
      <c r="W149" s="220"/>
      <c r="X149" s="220" t="s">
        <v>295</v>
      </c>
      <c r="Y149" s="220" t="s">
        <v>296</v>
      </c>
      <c r="Z149" s="210"/>
      <c r="AA149" s="210"/>
      <c r="AB149" s="210"/>
      <c r="AC149" s="210"/>
      <c r="AD149" s="210"/>
      <c r="AE149" s="210"/>
      <c r="AF149" s="210"/>
      <c r="AG149" s="210" t="s">
        <v>1407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1">
        <v>105</v>
      </c>
      <c r="B150" s="242" t="s">
        <v>2491</v>
      </c>
      <c r="C150" s="254" t="s">
        <v>2646</v>
      </c>
      <c r="D150" s="243" t="s">
        <v>2337</v>
      </c>
      <c r="E150" s="244">
        <v>1</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c r="S150" s="246" t="s">
        <v>861</v>
      </c>
      <c r="T150" s="247" t="s">
        <v>294</v>
      </c>
      <c r="U150" s="220">
        <v>0</v>
      </c>
      <c r="V150" s="220">
        <f>ROUND(E150*U150,2)</f>
        <v>0</v>
      </c>
      <c r="W150" s="220"/>
      <c r="X150" s="220" t="s">
        <v>295</v>
      </c>
      <c r="Y150" s="220" t="s">
        <v>296</v>
      </c>
      <c r="Z150" s="210"/>
      <c r="AA150" s="210"/>
      <c r="AB150" s="210"/>
      <c r="AC150" s="210"/>
      <c r="AD150" s="210"/>
      <c r="AE150" s="210"/>
      <c r="AF150" s="210"/>
      <c r="AG150" s="210" t="s">
        <v>1407</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1" x14ac:dyDescent="0.2">
      <c r="A151" s="241">
        <v>106</v>
      </c>
      <c r="B151" s="242" t="s">
        <v>2647</v>
      </c>
      <c r="C151" s="254" t="s">
        <v>2648</v>
      </c>
      <c r="D151" s="243" t="s">
        <v>291</v>
      </c>
      <c r="E151" s="244">
        <v>1</v>
      </c>
      <c r="F151" s="245"/>
      <c r="G151" s="246">
        <f>ROUND(E151*F151,2)</f>
        <v>0</v>
      </c>
      <c r="H151" s="245"/>
      <c r="I151" s="246">
        <f>ROUND(E151*H151,2)</f>
        <v>0</v>
      </c>
      <c r="J151" s="245"/>
      <c r="K151" s="246">
        <f>ROUND(E151*J151,2)</f>
        <v>0</v>
      </c>
      <c r="L151" s="246">
        <v>21</v>
      </c>
      <c r="M151" s="246">
        <f>G151*(1+L151/100)</f>
        <v>0</v>
      </c>
      <c r="N151" s="244">
        <v>3.0699999999999998E-3</v>
      </c>
      <c r="O151" s="244">
        <f>ROUND(E151*N151,2)</f>
        <v>0</v>
      </c>
      <c r="P151" s="244">
        <v>0</v>
      </c>
      <c r="Q151" s="244">
        <f>ROUND(E151*P151,2)</f>
        <v>0</v>
      </c>
      <c r="R151" s="246" t="s">
        <v>1613</v>
      </c>
      <c r="S151" s="246" t="s">
        <v>293</v>
      </c>
      <c r="T151" s="247" t="s">
        <v>294</v>
      </c>
      <c r="U151" s="220">
        <v>1.25</v>
      </c>
      <c r="V151" s="220">
        <f>ROUND(E151*U151,2)</f>
        <v>1.25</v>
      </c>
      <c r="W151" s="220"/>
      <c r="X151" s="220" t="s">
        <v>295</v>
      </c>
      <c r="Y151" s="220" t="s">
        <v>296</v>
      </c>
      <c r="Z151" s="210"/>
      <c r="AA151" s="210"/>
      <c r="AB151" s="210"/>
      <c r="AC151" s="210"/>
      <c r="AD151" s="210"/>
      <c r="AE151" s="210"/>
      <c r="AF151" s="210"/>
      <c r="AG151" s="210" t="s">
        <v>1407</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1" x14ac:dyDescent="0.2">
      <c r="A152" s="241">
        <v>107</v>
      </c>
      <c r="B152" s="242" t="s">
        <v>2649</v>
      </c>
      <c r="C152" s="254" t="s">
        <v>2650</v>
      </c>
      <c r="D152" s="243" t="s">
        <v>291</v>
      </c>
      <c r="E152" s="244">
        <v>1</v>
      </c>
      <c r="F152" s="245"/>
      <c r="G152" s="246">
        <f>ROUND(E152*F152,2)</f>
        <v>0</v>
      </c>
      <c r="H152" s="245"/>
      <c r="I152" s="246">
        <f>ROUND(E152*H152,2)</f>
        <v>0</v>
      </c>
      <c r="J152" s="245"/>
      <c r="K152" s="246">
        <f>ROUND(E152*J152,2)</f>
        <v>0</v>
      </c>
      <c r="L152" s="246">
        <v>21</v>
      </c>
      <c r="M152" s="246">
        <f>G152*(1+L152/100)</f>
        <v>0</v>
      </c>
      <c r="N152" s="244">
        <v>8.9999999999999998E-4</v>
      </c>
      <c r="O152" s="244">
        <f>ROUND(E152*N152,2)</f>
        <v>0</v>
      </c>
      <c r="P152" s="244">
        <v>0</v>
      </c>
      <c r="Q152" s="244">
        <f>ROUND(E152*P152,2)</f>
        <v>0</v>
      </c>
      <c r="R152" s="246" t="s">
        <v>1613</v>
      </c>
      <c r="S152" s="246" t="s">
        <v>293</v>
      </c>
      <c r="T152" s="247" t="s">
        <v>294</v>
      </c>
      <c r="U152" s="220">
        <v>1.091</v>
      </c>
      <c r="V152" s="220">
        <f>ROUND(E152*U152,2)</f>
        <v>1.0900000000000001</v>
      </c>
      <c r="W152" s="220"/>
      <c r="X152" s="220" t="s">
        <v>295</v>
      </c>
      <c r="Y152" s="220" t="s">
        <v>296</v>
      </c>
      <c r="Z152" s="210"/>
      <c r="AA152" s="210"/>
      <c r="AB152" s="210"/>
      <c r="AC152" s="210"/>
      <c r="AD152" s="210"/>
      <c r="AE152" s="210"/>
      <c r="AF152" s="210"/>
      <c r="AG152" s="210" t="s">
        <v>1407</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1">
        <v>108</v>
      </c>
      <c r="B153" s="242" t="s">
        <v>2651</v>
      </c>
      <c r="C153" s="254" t="s">
        <v>2652</v>
      </c>
      <c r="D153" s="243" t="s">
        <v>2337</v>
      </c>
      <c r="E153" s="244">
        <v>1</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1407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109</v>
      </c>
      <c r="B154" s="242" t="s">
        <v>2653</v>
      </c>
      <c r="C154" s="254" t="s">
        <v>2654</v>
      </c>
      <c r="D154" s="243" t="s">
        <v>291</v>
      </c>
      <c r="E154" s="244">
        <v>1</v>
      </c>
      <c r="F154" s="245"/>
      <c r="G154" s="246">
        <f>ROUND(E154*F154,2)</f>
        <v>0</v>
      </c>
      <c r="H154" s="245"/>
      <c r="I154" s="246">
        <f>ROUND(E154*H154,2)</f>
        <v>0</v>
      </c>
      <c r="J154" s="245"/>
      <c r="K154" s="246">
        <f>ROUND(E154*J154,2)</f>
        <v>0</v>
      </c>
      <c r="L154" s="246">
        <v>21</v>
      </c>
      <c r="M154" s="246">
        <f>G154*(1+L154/100)</f>
        <v>0</v>
      </c>
      <c r="N154" s="244">
        <v>1.8000000000000001E-4</v>
      </c>
      <c r="O154" s="244">
        <f>ROUND(E154*N154,2)</f>
        <v>0</v>
      </c>
      <c r="P154" s="244">
        <v>0</v>
      </c>
      <c r="Q154" s="244">
        <f>ROUND(E154*P154,2)</f>
        <v>0</v>
      </c>
      <c r="R154" s="246" t="s">
        <v>1613</v>
      </c>
      <c r="S154" s="246" t="s">
        <v>293</v>
      </c>
      <c r="T154" s="247" t="s">
        <v>294</v>
      </c>
      <c r="U154" s="220">
        <v>0.47599999999999998</v>
      </c>
      <c r="V154" s="220">
        <f>ROUND(E154*U154,2)</f>
        <v>0.48</v>
      </c>
      <c r="W154" s="220"/>
      <c r="X154" s="220" t="s">
        <v>295</v>
      </c>
      <c r="Y154" s="220" t="s">
        <v>296</v>
      </c>
      <c r="Z154" s="210"/>
      <c r="AA154" s="210"/>
      <c r="AB154" s="210"/>
      <c r="AC154" s="210"/>
      <c r="AD154" s="210"/>
      <c r="AE154" s="210"/>
      <c r="AF154" s="210"/>
      <c r="AG154" s="210" t="s">
        <v>1407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110</v>
      </c>
      <c r="B155" s="242" t="s">
        <v>3054</v>
      </c>
      <c r="C155" s="254" t="s">
        <v>4052</v>
      </c>
      <c r="D155" s="243"/>
      <c r="E155" s="244">
        <v>0</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1407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22.5" outlineLevel="1" x14ac:dyDescent="0.2">
      <c r="A156" s="241">
        <v>111</v>
      </c>
      <c r="B156" s="242" t="s">
        <v>2504</v>
      </c>
      <c r="C156" s="254" t="s">
        <v>4053</v>
      </c>
      <c r="D156" s="243" t="s">
        <v>2337</v>
      </c>
      <c r="E156" s="244">
        <v>1</v>
      </c>
      <c r="F156" s="245"/>
      <c r="G156" s="246">
        <f>ROUND(E156*F156,2)</f>
        <v>0</v>
      </c>
      <c r="H156" s="245"/>
      <c r="I156" s="246">
        <f>ROUND(E156*H156,2)</f>
        <v>0</v>
      </c>
      <c r="J156" s="245"/>
      <c r="K156" s="246">
        <f>ROUND(E156*J156,2)</f>
        <v>0</v>
      </c>
      <c r="L156" s="246">
        <v>21</v>
      </c>
      <c r="M156" s="246">
        <f>G156*(1+L156/100)</f>
        <v>0</v>
      </c>
      <c r="N156" s="244">
        <v>0</v>
      </c>
      <c r="O156" s="244">
        <f>ROUND(E156*N156,2)</f>
        <v>0</v>
      </c>
      <c r="P156" s="244">
        <v>0</v>
      </c>
      <c r="Q156" s="244">
        <f>ROUND(E156*P156,2)</f>
        <v>0</v>
      </c>
      <c r="R156" s="246"/>
      <c r="S156" s="246" t="s">
        <v>861</v>
      </c>
      <c r="T156" s="247" t="s">
        <v>294</v>
      </c>
      <c r="U156" s="220">
        <v>0</v>
      </c>
      <c r="V156" s="220">
        <f>ROUND(E156*U156,2)</f>
        <v>0</v>
      </c>
      <c r="W156" s="220"/>
      <c r="X156" s="220" t="s">
        <v>295</v>
      </c>
      <c r="Y156" s="220" t="s">
        <v>296</v>
      </c>
      <c r="Z156" s="210"/>
      <c r="AA156" s="210"/>
      <c r="AB156" s="210"/>
      <c r="AC156" s="210"/>
      <c r="AD156" s="210"/>
      <c r="AE156" s="210"/>
      <c r="AF156" s="210"/>
      <c r="AG156" s="210" t="s">
        <v>1407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1" x14ac:dyDescent="0.2">
      <c r="A157" s="241">
        <v>112</v>
      </c>
      <c r="B157" s="242" t="s">
        <v>2506</v>
      </c>
      <c r="C157" s="254" t="s">
        <v>4054</v>
      </c>
      <c r="D157" s="243" t="s">
        <v>2337</v>
      </c>
      <c r="E157" s="244">
        <v>1</v>
      </c>
      <c r="F157" s="245"/>
      <c r="G157" s="246">
        <f>ROUND(E157*F157,2)</f>
        <v>0</v>
      </c>
      <c r="H157" s="245"/>
      <c r="I157" s="246">
        <f>ROUND(E157*H157,2)</f>
        <v>0</v>
      </c>
      <c r="J157" s="245"/>
      <c r="K157" s="246">
        <f>ROUND(E157*J157,2)</f>
        <v>0</v>
      </c>
      <c r="L157" s="246">
        <v>21</v>
      </c>
      <c r="M157" s="246">
        <f>G157*(1+L157/100)</f>
        <v>0</v>
      </c>
      <c r="N157" s="244">
        <v>0</v>
      </c>
      <c r="O157" s="244">
        <f>ROUND(E157*N157,2)</f>
        <v>0</v>
      </c>
      <c r="P157" s="244">
        <v>0</v>
      </c>
      <c r="Q157" s="244">
        <f>ROUND(E157*P157,2)</f>
        <v>0</v>
      </c>
      <c r="R157" s="246"/>
      <c r="S157" s="246" t="s">
        <v>861</v>
      </c>
      <c r="T157" s="247" t="s">
        <v>294</v>
      </c>
      <c r="U157" s="220">
        <v>0</v>
      </c>
      <c r="V157" s="220">
        <f>ROUND(E157*U157,2)</f>
        <v>0</v>
      </c>
      <c r="W157" s="220"/>
      <c r="X157" s="220" t="s">
        <v>295</v>
      </c>
      <c r="Y157" s="220" t="s">
        <v>296</v>
      </c>
      <c r="Z157" s="210"/>
      <c r="AA157" s="210"/>
      <c r="AB157" s="210"/>
      <c r="AC157" s="210"/>
      <c r="AD157" s="210"/>
      <c r="AE157" s="210"/>
      <c r="AF157" s="210"/>
      <c r="AG157" s="210" t="s">
        <v>1407</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1" x14ac:dyDescent="0.2">
      <c r="A158" s="241">
        <v>113</v>
      </c>
      <c r="B158" s="242" t="s">
        <v>2508</v>
      </c>
      <c r="C158" s="254" t="s">
        <v>4055</v>
      </c>
      <c r="D158" s="243" t="s">
        <v>2337</v>
      </c>
      <c r="E158" s="244">
        <v>1</v>
      </c>
      <c r="F158" s="245"/>
      <c r="G158" s="246">
        <f>ROUND(E158*F158,2)</f>
        <v>0</v>
      </c>
      <c r="H158" s="245"/>
      <c r="I158" s="246">
        <f>ROUND(E158*H158,2)</f>
        <v>0</v>
      </c>
      <c r="J158" s="245"/>
      <c r="K158" s="246">
        <f>ROUND(E158*J158,2)</f>
        <v>0</v>
      </c>
      <c r="L158" s="246">
        <v>21</v>
      </c>
      <c r="M158" s="246">
        <f>G158*(1+L158/100)</f>
        <v>0</v>
      </c>
      <c r="N158" s="244">
        <v>0</v>
      </c>
      <c r="O158" s="244">
        <f>ROUND(E158*N158,2)</f>
        <v>0</v>
      </c>
      <c r="P158" s="244">
        <v>0</v>
      </c>
      <c r="Q158" s="244">
        <f>ROUND(E158*P158,2)</f>
        <v>0</v>
      </c>
      <c r="R158" s="246"/>
      <c r="S158" s="246" t="s">
        <v>861</v>
      </c>
      <c r="T158" s="247" t="s">
        <v>294</v>
      </c>
      <c r="U158" s="220">
        <v>0</v>
      </c>
      <c r="V158" s="220">
        <f>ROUND(E158*U158,2)</f>
        <v>0</v>
      </c>
      <c r="W158" s="220"/>
      <c r="X158" s="220" t="s">
        <v>295</v>
      </c>
      <c r="Y158" s="220" t="s">
        <v>296</v>
      </c>
      <c r="Z158" s="210"/>
      <c r="AA158" s="210"/>
      <c r="AB158" s="210"/>
      <c r="AC158" s="210"/>
      <c r="AD158" s="210"/>
      <c r="AE158" s="210"/>
      <c r="AF158" s="210"/>
      <c r="AG158" s="210" t="s">
        <v>1407</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1">
        <v>114</v>
      </c>
      <c r="B159" s="242" t="s">
        <v>2510</v>
      </c>
      <c r="C159" s="254" t="s">
        <v>4056</v>
      </c>
      <c r="D159" s="243" t="s">
        <v>2337</v>
      </c>
      <c r="E159" s="244">
        <v>1</v>
      </c>
      <c r="F159" s="245"/>
      <c r="G159" s="246">
        <f>ROUND(E159*F159,2)</f>
        <v>0</v>
      </c>
      <c r="H159" s="245"/>
      <c r="I159" s="246">
        <f>ROUND(E159*H159,2)</f>
        <v>0</v>
      </c>
      <c r="J159" s="245"/>
      <c r="K159" s="246">
        <f>ROUND(E159*J159,2)</f>
        <v>0</v>
      </c>
      <c r="L159" s="246">
        <v>21</v>
      </c>
      <c r="M159" s="246">
        <f>G159*(1+L159/100)</f>
        <v>0</v>
      </c>
      <c r="N159" s="244">
        <v>0</v>
      </c>
      <c r="O159" s="244">
        <f>ROUND(E159*N159,2)</f>
        <v>0</v>
      </c>
      <c r="P159" s="244">
        <v>0</v>
      </c>
      <c r="Q159" s="244">
        <f>ROUND(E159*P159,2)</f>
        <v>0</v>
      </c>
      <c r="R159" s="246"/>
      <c r="S159" s="246" t="s">
        <v>861</v>
      </c>
      <c r="T159" s="247" t="s">
        <v>294</v>
      </c>
      <c r="U159" s="220">
        <v>0</v>
      </c>
      <c r="V159" s="220">
        <f>ROUND(E159*U159,2)</f>
        <v>0</v>
      </c>
      <c r="W159" s="220"/>
      <c r="X159" s="220" t="s">
        <v>295</v>
      </c>
      <c r="Y159" s="220" t="s">
        <v>296</v>
      </c>
      <c r="Z159" s="210"/>
      <c r="AA159" s="210"/>
      <c r="AB159" s="210"/>
      <c r="AC159" s="210"/>
      <c r="AD159" s="210"/>
      <c r="AE159" s="210"/>
      <c r="AF159" s="210"/>
      <c r="AG159" s="210" t="s">
        <v>1407</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31">
        <v>115</v>
      </c>
      <c r="B160" s="232" t="s">
        <v>3844</v>
      </c>
      <c r="C160" s="250" t="s">
        <v>3845</v>
      </c>
      <c r="D160" s="233" t="s">
        <v>0</v>
      </c>
      <c r="E160" s="234">
        <v>0.39</v>
      </c>
      <c r="F160" s="235"/>
      <c r="G160" s="236">
        <f>ROUND(E160*F160,2)</f>
        <v>0</v>
      </c>
      <c r="H160" s="235"/>
      <c r="I160" s="236">
        <f>ROUND(E160*H160,2)</f>
        <v>0</v>
      </c>
      <c r="J160" s="235"/>
      <c r="K160" s="236">
        <f>ROUND(E160*J160,2)</f>
        <v>0</v>
      </c>
      <c r="L160" s="236">
        <v>21</v>
      </c>
      <c r="M160" s="236">
        <f>G160*(1+L160/100)</f>
        <v>0</v>
      </c>
      <c r="N160" s="234">
        <v>0</v>
      </c>
      <c r="O160" s="234">
        <f>ROUND(E160*N160,2)</f>
        <v>0</v>
      </c>
      <c r="P160" s="234">
        <v>0</v>
      </c>
      <c r="Q160" s="234">
        <f>ROUND(E160*P160,2)</f>
        <v>0</v>
      </c>
      <c r="R160" s="236" t="s">
        <v>1613</v>
      </c>
      <c r="S160" s="236" t="s">
        <v>293</v>
      </c>
      <c r="T160" s="237" t="s">
        <v>294</v>
      </c>
      <c r="U160" s="220">
        <v>0</v>
      </c>
      <c r="V160" s="220">
        <f>ROUND(E160*U160,2)</f>
        <v>0</v>
      </c>
      <c r="W160" s="220"/>
      <c r="X160" s="220" t="s">
        <v>295</v>
      </c>
      <c r="Y160" s="220" t="s">
        <v>296</v>
      </c>
      <c r="Z160" s="210"/>
      <c r="AA160" s="210"/>
      <c r="AB160" s="210"/>
      <c r="AC160" s="210"/>
      <c r="AD160" s="210"/>
      <c r="AE160" s="210"/>
      <c r="AF160" s="210"/>
      <c r="AG160" s="210" t="s">
        <v>1407</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2" x14ac:dyDescent="0.2">
      <c r="A161" s="217"/>
      <c r="B161" s="218"/>
      <c r="C161" s="251" t="s">
        <v>1625</v>
      </c>
      <c r="D161" s="239"/>
      <c r="E161" s="239"/>
      <c r="F161" s="239"/>
      <c r="G161" s="239"/>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299</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2" x14ac:dyDescent="0.2">
      <c r="A162" s="217"/>
      <c r="B162" s="218"/>
      <c r="C162" s="252" t="s">
        <v>1625</v>
      </c>
      <c r="D162" s="240"/>
      <c r="E162" s="240"/>
      <c r="F162" s="240"/>
      <c r="G162" s="24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300</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x14ac:dyDescent="0.2">
      <c r="A163" s="224" t="s">
        <v>287</v>
      </c>
      <c r="B163" s="225" t="s">
        <v>229</v>
      </c>
      <c r="C163" s="249" t="s">
        <v>230</v>
      </c>
      <c r="D163" s="226"/>
      <c r="E163" s="227"/>
      <c r="F163" s="228"/>
      <c r="G163" s="228">
        <f>SUMIF(AG164:AG168,"&lt;&gt;NOR",G164:G168)</f>
        <v>0</v>
      </c>
      <c r="H163" s="228"/>
      <c r="I163" s="228">
        <f>SUM(I164:I168)</f>
        <v>0</v>
      </c>
      <c r="J163" s="228"/>
      <c r="K163" s="228">
        <f>SUM(K164:K168)</f>
        <v>0</v>
      </c>
      <c r="L163" s="228"/>
      <c r="M163" s="228">
        <f>SUM(M164:M168)</f>
        <v>0</v>
      </c>
      <c r="N163" s="227"/>
      <c r="O163" s="227">
        <f>SUM(O164:O168)</f>
        <v>0</v>
      </c>
      <c r="P163" s="227"/>
      <c r="Q163" s="227">
        <f>SUM(Q164:Q168)</f>
        <v>0</v>
      </c>
      <c r="R163" s="228"/>
      <c r="S163" s="228"/>
      <c r="T163" s="229"/>
      <c r="U163" s="223"/>
      <c r="V163" s="223">
        <f>SUM(V164:V168)</f>
        <v>0</v>
      </c>
      <c r="W163" s="223"/>
      <c r="X163" s="223"/>
      <c r="Y163" s="223"/>
      <c r="AG163" t="s">
        <v>288</v>
      </c>
    </row>
    <row r="164" spans="1:60" outlineLevel="1" x14ac:dyDescent="0.2">
      <c r="A164" s="241">
        <v>116</v>
      </c>
      <c r="B164" s="242" t="s">
        <v>2514</v>
      </c>
      <c r="C164" s="254" t="s">
        <v>2696</v>
      </c>
      <c r="D164" s="243" t="s">
        <v>1899</v>
      </c>
      <c r="E164" s="244">
        <v>200</v>
      </c>
      <c r="F164" s="245"/>
      <c r="G164" s="246">
        <f>ROUND(E164*F164,2)</f>
        <v>0</v>
      </c>
      <c r="H164" s="245"/>
      <c r="I164" s="246">
        <f>ROUND(E164*H164,2)</f>
        <v>0</v>
      </c>
      <c r="J164" s="245"/>
      <c r="K164" s="246">
        <f>ROUND(E164*J164,2)</f>
        <v>0</v>
      </c>
      <c r="L164" s="246">
        <v>21</v>
      </c>
      <c r="M164" s="246">
        <f>G164*(1+L164/100)</f>
        <v>0</v>
      </c>
      <c r="N164" s="244">
        <v>0</v>
      </c>
      <c r="O164" s="244">
        <f>ROUND(E164*N164,2)</f>
        <v>0</v>
      </c>
      <c r="P164" s="244">
        <v>0</v>
      </c>
      <c r="Q164" s="244">
        <f>ROUND(E164*P164,2)</f>
        <v>0</v>
      </c>
      <c r="R164" s="246"/>
      <c r="S164" s="246" t="s">
        <v>861</v>
      </c>
      <c r="T164" s="247" t="s">
        <v>294</v>
      </c>
      <c r="U164" s="220">
        <v>0</v>
      </c>
      <c r="V164" s="220">
        <f>ROUND(E164*U164,2)</f>
        <v>0</v>
      </c>
      <c r="W164" s="220"/>
      <c r="X164" s="220" t="s">
        <v>295</v>
      </c>
      <c r="Y164" s="220" t="s">
        <v>296</v>
      </c>
      <c r="Z164" s="210"/>
      <c r="AA164" s="210"/>
      <c r="AB164" s="210"/>
      <c r="AC164" s="210"/>
      <c r="AD164" s="210"/>
      <c r="AE164" s="210"/>
      <c r="AF164" s="210"/>
      <c r="AG164" s="210" t="s">
        <v>1407</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1">
        <v>117</v>
      </c>
      <c r="B165" s="242" t="s">
        <v>2516</v>
      </c>
      <c r="C165" s="254" t="s">
        <v>2698</v>
      </c>
      <c r="D165" s="243" t="s">
        <v>1899</v>
      </c>
      <c r="E165" s="244">
        <v>200</v>
      </c>
      <c r="F165" s="245"/>
      <c r="G165" s="246">
        <f>ROUND(E165*F165,2)</f>
        <v>0</v>
      </c>
      <c r="H165" s="245"/>
      <c r="I165" s="246">
        <f>ROUND(E165*H165,2)</f>
        <v>0</v>
      </c>
      <c r="J165" s="245"/>
      <c r="K165" s="246">
        <f>ROUND(E165*J165,2)</f>
        <v>0</v>
      </c>
      <c r="L165" s="246">
        <v>21</v>
      </c>
      <c r="M165" s="246">
        <f>G165*(1+L165/100)</f>
        <v>0</v>
      </c>
      <c r="N165" s="244">
        <v>0</v>
      </c>
      <c r="O165" s="244">
        <f>ROUND(E165*N165,2)</f>
        <v>0</v>
      </c>
      <c r="P165" s="244">
        <v>0</v>
      </c>
      <c r="Q165" s="244">
        <f>ROUND(E165*P165,2)</f>
        <v>0</v>
      </c>
      <c r="R165" s="246"/>
      <c r="S165" s="246" t="s">
        <v>861</v>
      </c>
      <c r="T165" s="247" t="s">
        <v>294</v>
      </c>
      <c r="U165" s="220">
        <v>0</v>
      </c>
      <c r="V165" s="220">
        <f>ROUND(E165*U165,2)</f>
        <v>0</v>
      </c>
      <c r="W165" s="220"/>
      <c r="X165" s="220" t="s">
        <v>295</v>
      </c>
      <c r="Y165" s="220" t="s">
        <v>296</v>
      </c>
      <c r="Z165" s="210"/>
      <c r="AA165" s="210"/>
      <c r="AB165" s="210"/>
      <c r="AC165" s="210"/>
      <c r="AD165" s="210"/>
      <c r="AE165" s="210"/>
      <c r="AF165" s="210"/>
      <c r="AG165" s="210" t="s">
        <v>1407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31">
        <v>118</v>
      </c>
      <c r="B166" s="232" t="s">
        <v>3969</v>
      </c>
      <c r="C166" s="250" t="s">
        <v>3970</v>
      </c>
      <c r="D166" s="233" t="s">
        <v>0</v>
      </c>
      <c r="E166" s="234">
        <v>2.4</v>
      </c>
      <c r="F166" s="235"/>
      <c r="G166" s="236">
        <f>ROUND(E166*F166,2)</f>
        <v>0</v>
      </c>
      <c r="H166" s="235"/>
      <c r="I166" s="236">
        <f>ROUND(E166*H166,2)</f>
        <v>0</v>
      </c>
      <c r="J166" s="235"/>
      <c r="K166" s="236">
        <f>ROUND(E166*J166,2)</f>
        <v>0</v>
      </c>
      <c r="L166" s="236">
        <v>21</v>
      </c>
      <c r="M166" s="236">
        <f>G166*(1+L166/100)</f>
        <v>0</v>
      </c>
      <c r="N166" s="234">
        <v>0</v>
      </c>
      <c r="O166" s="234">
        <f>ROUND(E166*N166,2)</f>
        <v>0</v>
      </c>
      <c r="P166" s="234">
        <v>0</v>
      </c>
      <c r="Q166" s="234">
        <f>ROUND(E166*P166,2)</f>
        <v>0</v>
      </c>
      <c r="R166" s="236" t="s">
        <v>1887</v>
      </c>
      <c r="S166" s="236" t="s">
        <v>293</v>
      </c>
      <c r="T166" s="237" t="s">
        <v>294</v>
      </c>
      <c r="U166" s="220">
        <v>0</v>
      </c>
      <c r="V166" s="220">
        <f>ROUND(E166*U166,2)</f>
        <v>0</v>
      </c>
      <c r="W166" s="220"/>
      <c r="X166" s="220" t="s">
        <v>295</v>
      </c>
      <c r="Y166" s="220" t="s">
        <v>296</v>
      </c>
      <c r="Z166" s="210"/>
      <c r="AA166" s="210"/>
      <c r="AB166" s="210"/>
      <c r="AC166" s="210"/>
      <c r="AD166" s="210"/>
      <c r="AE166" s="210"/>
      <c r="AF166" s="210"/>
      <c r="AG166" s="210" t="s">
        <v>1407</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1" t="s">
        <v>1508</v>
      </c>
      <c r="D167" s="239"/>
      <c r="E167" s="239"/>
      <c r="F167" s="239"/>
      <c r="G167" s="239"/>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299</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2" x14ac:dyDescent="0.2">
      <c r="A168" s="217"/>
      <c r="B168" s="218"/>
      <c r="C168" s="252" t="s">
        <v>1508</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x14ac:dyDescent="0.2">
      <c r="A169" s="224" t="s">
        <v>287</v>
      </c>
      <c r="B169" s="225" t="s">
        <v>198</v>
      </c>
      <c r="C169" s="249" t="s">
        <v>199</v>
      </c>
      <c r="D169" s="226"/>
      <c r="E169" s="227"/>
      <c r="F169" s="228"/>
      <c r="G169" s="228">
        <f>SUMIF(AG170:AG182,"&lt;&gt;NOR",G170:G182)</f>
        <v>0</v>
      </c>
      <c r="H169" s="228"/>
      <c r="I169" s="228">
        <f>SUM(I170:I182)</f>
        <v>0</v>
      </c>
      <c r="J169" s="228"/>
      <c r="K169" s="228">
        <f>SUM(K170:K182)</f>
        <v>0</v>
      </c>
      <c r="L169" s="228"/>
      <c r="M169" s="228">
        <f>SUM(M170:M182)</f>
        <v>0</v>
      </c>
      <c r="N169" s="227"/>
      <c r="O169" s="227">
        <f>SUM(O170:O182)</f>
        <v>0</v>
      </c>
      <c r="P169" s="227"/>
      <c r="Q169" s="227">
        <f>SUM(Q170:Q182)</f>
        <v>0</v>
      </c>
      <c r="R169" s="228"/>
      <c r="S169" s="228"/>
      <c r="T169" s="229"/>
      <c r="U169" s="223"/>
      <c r="V169" s="223">
        <f>SUM(V170:V182)</f>
        <v>4.24</v>
      </c>
      <c r="W169" s="223"/>
      <c r="X169" s="223"/>
      <c r="Y169" s="223"/>
      <c r="AG169" t="s">
        <v>288</v>
      </c>
    </row>
    <row r="170" spans="1:60" outlineLevel="1" x14ac:dyDescent="0.2">
      <c r="A170" s="241">
        <v>119</v>
      </c>
      <c r="B170" s="242" t="s">
        <v>3065</v>
      </c>
      <c r="C170" s="254" t="s">
        <v>2700</v>
      </c>
      <c r="D170" s="243" t="s">
        <v>2701</v>
      </c>
      <c r="E170" s="244">
        <v>17</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1407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120</v>
      </c>
      <c r="B171" s="242" t="s">
        <v>3067</v>
      </c>
      <c r="C171" s="254" t="s">
        <v>2703</v>
      </c>
      <c r="D171" s="243" t="s">
        <v>2701</v>
      </c>
      <c r="E171" s="244">
        <v>14</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1407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1">
        <v>121</v>
      </c>
      <c r="B172" s="242" t="s">
        <v>2521</v>
      </c>
      <c r="C172" s="254" t="s">
        <v>2705</v>
      </c>
      <c r="D172" s="243" t="s">
        <v>2701</v>
      </c>
      <c r="E172" s="244">
        <v>1</v>
      </c>
      <c r="F172" s="245"/>
      <c r="G172" s="246">
        <f>ROUND(E172*F172,2)</f>
        <v>0</v>
      </c>
      <c r="H172" s="245"/>
      <c r="I172" s="246">
        <f>ROUND(E172*H172,2)</f>
        <v>0</v>
      </c>
      <c r="J172" s="245"/>
      <c r="K172" s="246">
        <f>ROUND(E172*J172,2)</f>
        <v>0</v>
      </c>
      <c r="L172" s="246">
        <v>21</v>
      </c>
      <c r="M172" s="246">
        <f>G172*(1+L172/100)</f>
        <v>0</v>
      </c>
      <c r="N172" s="244">
        <v>0</v>
      </c>
      <c r="O172" s="244">
        <f>ROUND(E172*N172,2)</f>
        <v>0</v>
      </c>
      <c r="P172" s="244">
        <v>0</v>
      </c>
      <c r="Q172" s="244">
        <f>ROUND(E172*P172,2)</f>
        <v>0</v>
      </c>
      <c r="R172" s="246"/>
      <c r="S172" s="246" t="s">
        <v>861</v>
      </c>
      <c r="T172" s="247" t="s">
        <v>294</v>
      </c>
      <c r="U172" s="220">
        <v>0</v>
      </c>
      <c r="V172" s="220">
        <f>ROUND(E172*U172,2)</f>
        <v>0</v>
      </c>
      <c r="W172" s="220"/>
      <c r="X172" s="220" t="s">
        <v>295</v>
      </c>
      <c r="Y172" s="220" t="s">
        <v>296</v>
      </c>
      <c r="Z172" s="210"/>
      <c r="AA172" s="210"/>
      <c r="AB172" s="210"/>
      <c r="AC172" s="210"/>
      <c r="AD172" s="210"/>
      <c r="AE172" s="210"/>
      <c r="AF172" s="210"/>
      <c r="AG172" s="210" t="s">
        <v>1407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1" x14ac:dyDescent="0.2">
      <c r="A173" s="241">
        <v>122</v>
      </c>
      <c r="B173" s="242" t="s">
        <v>2523</v>
      </c>
      <c r="C173" s="254" t="s">
        <v>4057</v>
      </c>
      <c r="D173" s="243" t="s">
        <v>2701</v>
      </c>
      <c r="E173" s="244">
        <v>3</v>
      </c>
      <c r="F173" s="245"/>
      <c r="G173" s="246">
        <f>ROUND(E173*F173,2)</f>
        <v>0</v>
      </c>
      <c r="H173" s="245"/>
      <c r="I173" s="246">
        <f>ROUND(E173*H173,2)</f>
        <v>0</v>
      </c>
      <c r="J173" s="245"/>
      <c r="K173" s="246">
        <f>ROUND(E173*J173,2)</f>
        <v>0</v>
      </c>
      <c r="L173" s="246">
        <v>21</v>
      </c>
      <c r="M173" s="246">
        <f>G173*(1+L173/100)</f>
        <v>0</v>
      </c>
      <c r="N173" s="244">
        <v>0</v>
      </c>
      <c r="O173" s="244">
        <f>ROUND(E173*N173,2)</f>
        <v>0</v>
      </c>
      <c r="P173" s="244">
        <v>0</v>
      </c>
      <c r="Q173" s="244">
        <f>ROUND(E173*P173,2)</f>
        <v>0</v>
      </c>
      <c r="R173" s="246"/>
      <c r="S173" s="246" t="s">
        <v>861</v>
      </c>
      <c r="T173" s="247" t="s">
        <v>294</v>
      </c>
      <c r="U173" s="220">
        <v>0</v>
      </c>
      <c r="V173" s="220">
        <f>ROUND(E173*U173,2)</f>
        <v>0</v>
      </c>
      <c r="W173" s="220"/>
      <c r="X173" s="220" t="s">
        <v>295</v>
      </c>
      <c r="Y173" s="220" t="s">
        <v>296</v>
      </c>
      <c r="Z173" s="210"/>
      <c r="AA173" s="210"/>
      <c r="AB173" s="210"/>
      <c r="AC173" s="210"/>
      <c r="AD173" s="210"/>
      <c r="AE173" s="210"/>
      <c r="AF173" s="210"/>
      <c r="AG173" s="210" t="s">
        <v>1407</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ht="22.5" outlineLevel="1" x14ac:dyDescent="0.2">
      <c r="A174" s="241">
        <v>123</v>
      </c>
      <c r="B174" s="242" t="s">
        <v>2525</v>
      </c>
      <c r="C174" s="254" t="s">
        <v>4058</v>
      </c>
      <c r="D174" s="243" t="s">
        <v>335</v>
      </c>
      <c r="E174" s="244">
        <v>4</v>
      </c>
      <c r="F174" s="245"/>
      <c r="G174" s="246">
        <f>ROUND(E174*F174,2)</f>
        <v>0</v>
      </c>
      <c r="H174" s="245"/>
      <c r="I174" s="246">
        <f>ROUND(E174*H174,2)</f>
        <v>0</v>
      </c>
      <c r="J174" s="245"/>
      <c r="K174" s="246">
        <f>ROUND(E174*J174,2)</f>
        <v>0</v>
      </c>
      <c r="L174" s="246">
        <v>21</v>
      </c>
      <c r="M174" s="246">
        <f>G174*(1+L174/100)</f>
        <v>0</v>
      </c>
      <c r="N174" s="244">
        <v>0</v>
      </c>
      <c r="O174" s="244">
        <f>ROUND(E174*N174,2)</f>
        <v>0</v>
      </c>
      <c r="P174" s="244">
        <v>0</v>
      </c>
      <c r="Q174" s="244">
        <f>ROUND(E174*P174,2)</f>
        <v>0</v>
      </c>
      <c r="R174" s="246"/>
      <c r="S174" s="246" t="s">
        <v>861</v>
      </c>
      <c r="T174" s="247" t="s">
        <v>294</v>
      </c>
      <c r="U174" s="220">
        <v>0</v>
      </c>
      <c r="V174" s="220">
        <f>ROUND(E174*U174,2)</f>
        <v>0</v>
      </c>
      <c r="W174" s="220"/>
      <c r="X174" s="220" t="s">
        <v>295</v>
      </c>
      <c r="Y174" s="220" t="s">
        <v>296</v>
      </c>
      <c r="Z174" s="210"/>
      <c r="AA174" s="210"/>
      <c r="AB174" s="210"/>
      <c r="AC174" s="210"/>
      <c r="AD174" s="210"/>
      <c r="AE174" s="210"/>
      <c r="AF174" s="210"/>
      <c r="AG174" s="210" t="s">
        <v>1407</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1" x14ac:dyDescent="0.2">
      <c r="A175" s="241">
        <v>124</v>
      </c>
      <c r="B175" s="242" t="s">
        <v>2720</v>
      </c>
      <c r="C175" s="254" t="s">
        <v>2721</v>
      </c>
      <c r="D175" s="243" t="s">
        <v>335</v>
      </c>
      <c r="E175" s="244">
        <v>39</v>
      </c>
      <c r="F175" s="245"/>
      <c r="G175" s="246">
        <f>ROUND(E175*F175,2)</f>
        <v>0</v>
      </c>
      <c r="H175" s="245"/>
      <c r="I175" s="246">
        <f>ROUND(E175*H175,2)</f>
        <v>0</v>
      </c>
      <c r="J175" s="245"/>
      <c r="K175" s="246">
        <f>ROUND(E175*J175,2)</f>
        <v>0</v>
      </c>
      <c r="L175" s="246">
        <v>21</v>
      </c>
      <c r="M175" s="246">
        <f>G175*(1+L175/100)</f>
        <v>0</v>
      </c>
      <c r="N175" s="244">
        <v>0</v>
      </c>
      <c r="O175" s="244">
        <f>ROUND(E175*N175,2)</f>
        <v>0</v>
      </c>
      <c r="P175" s="244">
        <v>0</v>
      </c>
      <c r="Q175" s="244">
        <f>ROUND(E175*P175,2)</f>
        <v>0</v>
      </c>
      <c r="R175" s="246" t="s">
        <v>1613</v>
      </c>
      <c r="S175" s="246" t="s">
        <v>293</v>
      </c>
      <c r="T175" s="247" t="s">
        <v>294</v>
      </c>
      <c r="U175" s="220">
        <v>8.2000000000000003E-2</v>
      </c>
      <c r="V175" s="220">
        <f>ROUND(E175*U175,2)</f>
        <v>3.2</v>
      </c>
      <c r="W175" s="220"/>
      <c r="X175" s="220" t="s">
        <v>295</v>
      </c>
      <c r="Y175" s="220" t="s">
        <v>296</v>
      </c>
      <c r="Z175" s="210"/>
      <c r="AA175" s="210"/>
      <c r="AB175" s="210"/>
      <c r="AC175" s="210"/>
      <c r="AD175" s="210"/>
      <c r="AE175" s="210"/>
      <c r="AF175" s="210"/>
      <c r="AG175" s="210" t="s">
        <v>1407</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ht="22.5" outlineLevel="1" x14ac:dyDescent="0.2">
      <c r="A176" s="241">
        <v>125</v>
      </c>
      <c r="B176" s="242" t="s">
        <v>2528</v>
      </c>
      <c r="C176" s="254" t="s">
        <v>4059</v>
      </c>
      <c r="D176" s="243" t="s">
        <v>310</v>
      </c>
      <c r="E176" s="244">
        <v>3.9</v>
      </c>
      <c r="F176" s="245"/>
      <c r="G176" s="246">
        <f>ROUND(E176*F176,2)</f>
        <v>0</v>
      </c>
      <c r="H176" s="245"/>
      <c r="I176" s="246">
        <f>ROUND(E176*H176,2)</f>
        <v>0</v>
      </c>
      <c r="J176" s="245"/>
      <c r="K176" s="246">
        <f>ROUND(E176*J176,2)</f>
        <v>0</v>
      </c>
      <c r="L176" s="246">
        <v>21</v>
      </c>
      <c r="M176" s="246">
        <f>G176*(1+L176/100)</f>
        <v>0</v>
      </c>
      <c r="N176" s="244">
        <v>0</v>
      </c>
      <c r="O176" s="244">
        <f>ROUND(E176*N176,2)</f>
        <v>0</v>
      </c>
      <c r="P176" s="244">
        <v>0</v>
      </c>
      <c r="Q176" s="244">
        <f>ROUND(E176*P176,2)</f>
        <v>0</v>
      </c>
      <c r="R176" s="246"/>
      <c r="S176" s="246" t="s">
        <v>861</v>
      </c>
      <c r="T176" s="247" t="s">
        <v>294</v>
      </c>
      <c r="U176" s="220">
        <v>0</v>
      </c>
      <c r="V176" s="220">
        <f>ROUND(E176*U176,2)</f>
        <v>0</v>
      </c>
      <c r="W176" s="220"/>
      <c r="X176" s="220" t="s">
        <v>295</v>
      </c>
      <c r="Y176" s="220" t="s">
        <v>296</v>
      </c>
      <c r="Z176" s="210"/>
      <c r="AA176" s="210"/>
      <c r="AB176" s="210"/>
      <c r="AC176" s="210"/>
      <c r="AD176" s="210"/>
      <c r="AE176" s="210"/>
      <c r="AF176" s="210"/>
      <c r="AG176" s="210" t="s">
        <v>1407</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ht="22.5" outlineLevel="1" x14ac:dyDescent="0.2">
      <c r="A177" s="231">
        <v>126</v>
      </c>
      <c r="B177" s="232" t="s">
        <v>2728</v>
      </c>
      <c r="C177" s="250" t="s">
        <v>2729</v>
      </c>
      <c r="D177" s="233" t="s">
        <v>310</v>
      </c>
      <c r="E177" s="234">
        <v>3.9</v>
      </c>
      <c r="F177" s="235"/>
      <c r="G177" s="236">
        <f>ROUND(E177*F177,2)</f>
        <v>0</v>
      </c>
      <c r="H177" s="235"/>
      <c r="I177" s="236">
        <f>ROUND(E177*H177,2)</f>
        <v>0</v>
      </c>
      <c r="J177" s="235"/>
      <c r="K177" s="236">
        <f>ROUND(E177*J177,2)</f>
        <v>0</v>
      </c>
      <c r="L177" s="236">
        <v>21</v>
      </c>
      <c r="M177" s="236">
        <f>G177*(1+L177/100)</f>
        <v>0</v>
      </c>
      <c r="N177" s="234">
        <v>5.1000000000000004E-4</v>
      </c>
      <c r="O177" s="234">
        <f>ROUND(E177*N177,2)</f>
        <v>0</v>
      </c>
      <c r="P177" s="234">
        <v>0</v>
      </c>
      <c r="Q177" s="234">
        <f>ROUND(E177*P177,2)</f>
        <v>0</v>
      </c>
      <c r="R177" s="236" t="s">
        <v>1511</v>
      </c>
      <c r="S177" s="236" t="s">
        <v>293</v>
      </c>
      <c r="T177" s="237" t="s">
        <v>294</v>
      </c>
      <c r="U177" s="220">
        <v>0.26700000000000002</v>
      </c>
      <c r="V177" s="220">
        <f>ROUND(E177*U177,2)</f>
        <v>1.04</v>
      </c>
      <c r="W177" s="220"/>
      <c r="X177" s="220" t="s">
        <v>295</v>
      </c>
      <c r="Y177" s="220" t="s">
        <v>296</v>
      </c>
      <c r="Z177" s="210"/>
      <c r="AA177" s="210"/>
      <c r="AB177" s="210"/>
      <c r="AC177" s="210"/>
      <c r="AD177" s="210"/>
      <c r="AE177" s="210"/>
      <c r="AF177" s="210"/>
      <c r="AG177" s="210" t="s">
        <v>1407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2" x14ac:dyDescent="0.2">
      <c r="A178" s="217"/>
      <c r="B178" s="218"/>
      <c r="C178" s="251" t="s">
        <v>2730</v>
      </c>
      <c r="D178" s="239"/>
      <c r="E178" s="239"/>
      <c r="F178" s="239"/>
      <c r="G178" s="239"/>
      <c r="H178" s="220"/>
      <c r="I178" s="220"/>
      <c r="J178" s="220"/>
      <c r="K178" s="220"/>
      <c r="L178" s="220"/>
      <c r="M178" s="220"/>
      <c r="N178" s="219"/>
      <c r="O178" s="219"/>
      <c r="P178" s="219"/>
      <c r="Q178" s="219"/>
      <c r="R178" s="220"/>
      <c r="S178" s="220"/>
      <c r="T178" s="220"/>
      <c r="U178" s="220"/>
      <c r="V178" s="220"/>
      <c r="W178" s="220"/>
      <c r="X178" s="220"/>
      <c r="Y178" s="220"/>
      <c r="Z178" s="210"/>
      <c r="AA178" s="210"/>
      <c r="AB178" s="210"/>
      <c r="AC178" s="210"/>
      <c r="AD178" s="210"/>
      <c r="AE178" s="210"/>
      <c r="AF178" s="210"/>
      <c r="AG178" s="210" t="s">
        <v>299</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2" x14ac:dyDescent="0.2">
      <c r="A179" s="217"/>
      <c r="B179" s="218"/>
      <c r="C179" s="252" t="s">
        <v>2730</v>
      </c>
      <c r="D179" s="240"/>
      <c r="E179" s="240"/>
      <c r="F179" s="240"/>
      <c r="G179" s="240"/>
      <c r="H179" s="220"/>
      <c r="I179" s="220"/>
      <c r="J179" s="220"/>
      <c r="K179" s="220"/>
      <c r="L179" s="220"/>
      <c r="M179" s="220"/>
      <c r="N179" s="219"/>
      <c r="O179" s="219"/>
      <c r="P179" s="219"/>
      <c r="Q179" s="219"/>
      <c r="R179" s="220"/>
      <c r="S179" s="220"/>
      <c r="T179" s="220"/>
      <c r="U179" s="220"/>
      <c r="V179" s="220"/>
      <c r="W179" s="220"/>
      <c r="X179" s="220"/>
      <c r="Y179" s="220"/>
      <c r="Z179" s="210"/>
      <c r="AA179" s="210"/>
      <c r="AB179" s="210"/>
      <c r="AC179" s="210"/>
      <c r="AD179" s="210"/>
      <c r="AE179" s="210"/>
      <c r="AF179" s="210"/>
      <c r="AG179" s="210" t="s">
        <v>300</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31">
        <v>127</v>
      </c>
      <c r="B180" s="232" t="s">
        <v>3838</v>
      </c>
      <c r="C180" s="250" t="s">
        <v>3839</v>
      </c>
      <c r="D180" s="233" t="s">
        <v>0</v>
      </c>
      <c r="E180" s="234">
        <v>2.6</v>
      </c>
      <c r="F180" s="235"/>
      <c r="G180" s="236">
        <f>ROUND(E180*F180,2)</f>
        <v>0</v>
      </c>
      <c r="H180" s="235"/>
      <c r="I180" s="236">
        <f>ROUND(E180*H180,2)</f>
        <v>0</v>
      </c>
      <c r="J180" s="235"/>
      <c r="K180" s="236">
        <f>ROUND(E180*J180,2)</f>
        <v>0</v>
      </c>
      <c r="L180" s="236">
        <v>21</v>
      </c>
      <c r="M180" s="236">
        <f>G180*(1+L180/100)</f>
        <v>0</v>
      </c>
      <c r="N180" s="234">
        <v>0</v>
      </c>
      <c r="O180" s="234">
        <f>ROUND(E180*N180,2)</f>
        <v>0</v>
      </c>
      <c r="P180" s="234">
        <v>0</v>
      </c>
      <c r="Q180" s="234">
        <f>ROUND(E180*P180,2)</f>
        <v>0</v>
      </c>
      <c r="R180" s="236" t="s">
        <v>1511</v>
      </c>
      <c r="S180" s="236" t="s">
        <v>293</v>
      </c>
      <c r="T180" s="237" t="s">
        <v>294</v>
      </c>
      <c r="U180" s="220">
        <v>0</v>
      </c>
      <c r="V180" s="220">
        <f>ROUND(E180*U180,2)</f>
        <v>0</v>
      </c>
      <c r="W180" s="220"/>
      <c r="X180" s="220" t="s">
        <v>295</v>
      </c>
      <c r="Y180" s="220" t="s">
        <v>296</v>
      </c>
      <c r="Z180" s="210"/>
      <c r="AA180" s="210"/>
      <c r="AB180" s="210"/>
      <c r="AC180" s="210"/>
      <c r="AD180" s="210"/>
      <c r="AE180" s="210"/>
      <c r="AF180" s="210"/>
      <c r="AG180" s="210" t="s">
        <v>1407</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2" x14ac:dyDescent="0.2">
      <c r="A181" s="217"/>
      <c r="B181" s="218"/>
      <c r="C181" s="251" t="s">
        <v>1508</v>
      </c>
      <c r="D181" s="239"/>
      <c r="E181" s="239"/>
      <c r="F181" s="239"/>
      <c r="G181" s="239"/>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299</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2" t="s">
        <v>1508</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x14ac:dyDescent="0.2">
      <c r="A183" s="224" t="s">
        <v>287</v>
      </c>
      <c r="B183" s="225" t="s">
        <v>258</v>
      </c>
      <c r="C183" s="249" t="s">
        <v>27</v>
      </c>
      <c r="D183" s="226"/>
      <c r="E183" s="227"/>
      <c r="F183" s="228"/>
      <c r="G183" s="228">
        <f>SUMIF(AG184:AG184,"&lt;&gt;NOR",G184:G184)</f>
        <v>0</v>
      </c>
      <c r="H183" s="228"/>
      <c r="I183" s="228">
        <f>SUM(I184:I184)</f>
        <v>0</v>
      </c>
      <c r="J183" s="228"/>
      <c r="K183" s="228">
        <f>SUM(K184:K184)</f>
        <v>0</v>
      </c>
      <c r="L183" s="228"/>
      <c r="M183" s="228">
        <f>SUM(M184:M184)</f>
        <v>0</v>
      </c>
      <c r="N183" s="227"/>
      <c r="O183" s="227">
        <f>SUM(O184:O184)</f>
        <v>0</v>
      </c>
      <c r="P183" s="227"/>
      <c r="Q183" s="227">
        <f>SUM(Q184:Q184)</f>
        <v>0</v>
      </c>
      <c r="R183" s="228"/>
      <c r="S183" s="228"/>
      <c r="T183" s="229"/>
      <c r="U183" s="223"/>
      <c r="V183" s="223">
        <f>SUM(V184:V184)</f>
        <v>0</v>
      </c>
      <c r="W183" s="223"/>
      <c r="X183" s="223"/>
      <c r="Y183" s="223"/>
      <c r="AG183" t="s">
        <v>288</v>
      </c>
    </row>
    <row r="184" spans="1:60" outlineLevel="1" x14ac:dyDescent="0.2">
      <c r="A184" s="241">
        <v>128</v>
      </c>
      <c r="B184" s="242" t="s">
        <v>2153</v>
      </c>
      <c r="C184" s="254" t="s">
        <v>2154</v>
      </c>
      <c r="D184" s="243" t="s">
        <v>2145</v>
      </c>
      <c r="E184" s="244">
        <v>2</v>
      </c>
      <c r="F184" s="245"/>
      <c r="G184" s="246">
        <f>ROUND(E184*F184,2)</f>
        <v>0</v>
      </c>
      <c r="H184" s="245"/>
      <c r="I184" s="246">
        <f>ROUND(E184*H184,2)</f>
        <v>0</v>
      </c>
      <c r="J184" s="245"/>
      <c r="K184" s="246">
        <f>ROUND(E184*J184,2)</f>
        <v>0</v>
      </c>
      <c r="L184" s="246">
        <v>21</v>
      </c>
      <c r="M184" s="246">
        <f>G184*(1+L184/100)</f>
        <v>0</v>
      </c>
      <c r="N184" s="244">
        <v>0</v>
      </c>
      <c r="O184" s="244">
        <f>ROUND(E184*N184,2)</f>
        <v>0</v>
      </c>
      <c r="P184" s="244">
        <v>0</v>
      </c>
      <c r="Q184" s="244">
        <f>ROUND(E184*P184,2)</f>
        <v>0</v>
      </c>
      <c r="R184" s="246"/>
      <c r="S184" s="246" t="s">
        <v>293</v>
      </c>
      <c r="T184" s="247" t="s">
        <v>294</v>
      </c>
      <c r="U184" s="220">
        <v>0</v>
      </c>
      <c r="V184" s="220">
        <f>ROUND(E184*U184,2)</f>
        <v>0</v>
      </c>
      <c r="W184" s="220"/>
      <c r="X184" s="220" t="s">
        <v>2155</v>
      </c>
      <c r="Y184" s="220" t="s">
        <v>296</v>
      </c>
      <c r="Z184" s="210"/>
      <c r="AA184" s="210"/>
      <c r="AB184" s="210"/>
      <c r="AC184" s="210"/>
      <c r="AD184" s="210"/>
      <c r="AE184" s="210"/>
      <c r="AF184" s="210"/>
      <c r="AG184" s="210" t="s">
        <v>2156</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x14ac:dyDescent="0.2">
      <c r="A185" s="224" t="s">
        <v>287</v>
      </c>
      <c r="B185" s="225" t="s">
        <v>259</v>
      </c>
      <c r="C185" s="249" t="s">
        <v>28</v>
      </c>
      <c r="D185" s="226"/>
      <c r="E185" s="227"/>
      <c r="F185" s="228"/>
      <c r="G185" s="228">
        <f>SUMIF(AG186:AG187,"&lt;&gt;NOR",G186:G187)</f>
        <v>0</v>
      </c>
      <c r="H185" s="228"/>
      <c r="I185" s="228">
        <f>SUM(I186:I187)</f>
        <v>0</v>
      </c>
      <c r="J185" s="228"/>
      <c r="K185" s="228">
        <f>SUM(K186:K187)</f>
        <v>0</v>
      </c>
      <c r="L185" s="228"/>
      <c r="M185" s="228">
        <f>SUM(M186:M187)</f>
        <v>0</v>
      </c>
      <c r="N185" s="227"/>
      <c r="O185" s="227">
        <f>SUM(O186:O187)</f>
        <v>0</v>
      </c>
      <c r="P185" s="227"/>
      <c r="Q185" s="227">
        <f>SUM(Q186:Q187)</f>
        <v>0</v>
      </c>
      <c r="R185" s="228"/>
      <c r="S185" s="228"/>
      <c r="T185" s="229"/>
      <c r="U185" s="223"/>
      <c r="V185" s="223">
        <f>SUM(V186:V187)</f>
        <v>0</v>
      </c>
      <c r="W185" s="223"/>
      <c r="X185" s="223"/>
      <c r="Y185" s="223"/>
      <c r="AG185" t="s">
        <v>288</v>
      </c>
    </row>
    <row r="186" spans="1:60" outlineLevel="1" x14ac:dyDescent="0.2">
      <c r="A186" s="241">
        <v>129</v>
      </c>
      <c r="B186" s="242" t="s">
        <v>2731</v>
      </c>
      <c r="C186" s="254" t="s">
        <v>2732</v>
      </c>
      <c r="D186" s="243" t="s">
        <v>2145</v>
      </c>
      <c r="E186" s="244">
        <v>1</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293</v>
      </c>
      <c r="T186" s="247" t="s">
        <v>294</v>
      </c>
      <c r="U186" s="220">
        <v>0</v>
      </c>
      <c r="V186" s="220">
        <f>ROUND(E186*U186,2)</f>
        <v>0</v>
      </c>
      <c r="W186" s="220"/>
      <c r="X186" s="220" t="s">
        <v>2155</v>
      </c>
      <c r="Y186" s="220" t="s">
        <v>296</v>
      </c>
      <c r="Z186" s="210"/>
      <c r="AA186" s="210"/>
      <c r="AB186" s="210"/>
      <c r="AC186" s="210"/>
      <c r="AD186" s="210"/>
      <c r="AE186" s="210"/>
      <c r="AF186" s="210"/>
      <c r="AG186" s="210" t="s">
        <v>2156</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31">
        <v>130</v>
      </c>
      <c r="B187" s="232" t="s">
        <v>2733</v>
      </c>
      <c r="C187" s="250" t="s">
        <v>2734</v>
      </c>
      <c r="D187" s="233" t="s">
        <v>2145</v>
      </c>
      <c r="E187" s="234">
        <v>0.5</v>
      </c>
      <c r="F187" s="235"/>
      <c r="G187" s="236">
        <f>ROUND(E187*F187,2)</f>
        <v>0</v>
      </c>
      <c r="H187" s="235"/>
      <c r="I187" s="236">
        <f>ROUND(E187*H187,2)</f>
        <v>0</v>
      </c>
      <c r="J187" s="235"/>
      <c r="K187" s="236">
        <f>ROUND(E187*J187,2)</f>
        <v>0</v>
      </c>
      <c r="L187" s="236">
        <v>21</v>
      </c>
      <c r="M187" s="236">
        <f>G187*(1+L187/100)</f>
        <v>0</v>
      </c>
      <c r="N187" s="234">
        <v>0</v>
      </c>
      <c r="O187" s="234">
        <f>ROUND(E187*N187,2)</f>
        <v>0</v>
      </c>
      <c r="P187" s="234">
        <v>0</v>
      </c>
      <c r="Q187" s="234">
        <f>ROUND(E187*P187,2)</f>
        <v>0</v>
      </c>
      <c r="R187" s="236"/>
      <c r="S187" s="236" t="s">
        <v>293</v>
      </c>
      <c r="T187" s="237" t="s">
        <v>294</v>
      </c>
      <c r="U187" s="220">
        <v>0</v>
      </c>
      <c r="V187" s="220">
        <f>ROUND(E187*U187,2)</f>
        <v>0</v>
      </c>
      <c r="W187" s="220"/>
      <c r="X187" s="220" t="s">
        <v>2155</v>
      </c>
      <c r="Y187" s="220" t="s">
        <v>296</v>
      </c>
      <c r="Z187" s="210"/>
      <c r="AA187" s="210"/>
      <c r="AB187" s="210"/>
      <c r="AC187" s="210"/>
      <c r="AD187" s="210"/>
      <c r="AE187" s="210"/>
      <c r="AF187" s="210"/>
      <c r="AG187" s="210" t="s">
        <v>2156</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x14ac:dyDescent="0.2">
      <c r="A188" s="3"/>
      <c r="B188" s="4"/>
      <c r="C188" s="256"/>
      <c r="D188" s="6"/>
      <c r="E188" s="3"/>
      <c r="F188" s="3"/>
      <c r="G188" s="3"/>
      <c r="H188" s="3"/>
      <c r="I188" s="3"/>
      <c r="J188" s="3"/>
      <c r="K188" s="3"/>
      <c r="L188" s="3"/>
      <c r="M188" s="3"/>
      <c r="N188" s="3"/>
      <c r="O188" s="3"/>
      <c r="P188" s="3"/>
      <c r="Q188" s="3"/>
      <c r="R188" s="3"/>
      <c r="S188" s="3"/>
      <c r="T188" s="3"/>
      <c r="U188" s="3"/>
      <c r="V188" s="3"/>
      <c r="W188" s="3"/>
      <c r="X188" s="3"/>
      <c r="Y188" s="3"/>
      <c r="AE188">
        <v>12</v>
      </c>
      <c r="AF188">
        <v>21</v>
      </c>
      <c r="AG188" t="s">
        <v>273</v>
      </c>
    </row>
    <row r="189" spans="1:60" x14ac:dyDescent="0.2">
      <c r="A189" s="213"/>
      <c r="B189" s="214" t="s">
        <v>29</v>
      </c>
      <c r="C189" s="257"/>
      <c r="D189" s="215"/>
      <c r="E189" s="216"/>
      <c r="F189" s="216"/>
      <c r="G189" s="230">
        <f>G8+G26+G46+G85+G112+G163+G169+G183+G185</f>
        <v>0</v>
      </c>
      <c r="H189" s="3"/>
      <c r="I189" s="3"/>
      <c r="J189" s="3"/>
      <c r="K189" s="3"/>
      <c r="L189" s="3"/>
      <c r="M189" s="3"/>
      <c r="N189" s="3"/>
      <c r="O189" s="3"/>
      <c r="P189" s="3"/>
      <c r="Q189" s="3"/>
      <c r="R189" s="3"/>
      <c r="S189" s="3"/>
      <c r="T189" s="3"/>
      <c r="U189" s="3"/>
      <c r="V189" s="3"/>
      <c r="W189" s="3"/>
      <c r="X189" s="3"/>
      <c r="Y189" s="3"/>
      <c r="AE189">
        <f>SUMIF(L7:L187,AE188,G7:G187)</f>
        <v>0</v>
      </c>
      <c r="AF189">
        <f>SUMIF(L7:L187,AF188,G7:G187)</f>
        <v>0</v>
      </c>
      <c r="AG189" t="s">
        <v>2161</v>
      </c>
    </row>
    <row r="190" spans="1:60" x14ac:dyDescent="0.2">
      <c r="C190" s="258"/>
      <c r="D190" s="10"/>
      <c r="AG190" t="s">
        <v>2162</v>
      </c>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qpBNLu66WVA9czvOYIwNllLabSdG116MQFaL5xJdUYkitQdkVNzvBvajwrMxRP6tY7jrh74LloGIpEpBpO6OVQ==" saltValue="SkMq1RoeFG4GAJbpByGxyA==" spinCount="100000" sheet="1" formatRows="0"/>
  <mergeCells count="45">
    <mergeCell ref="C179:G179"/>
    <mergeCell ref="C181:G181"/>
    <mergeCell ref="C182:G182"/>
    <mergeCell ref="C111:G111"/>
    <mergeCell ref="C161:G161"/>
    <mergeCell ref="C162:G162"/>
    <mergeCell ref="C167:G167"/>
    <mergeCell ref="C168:G168"/>
    <mergeCell ref="C178:G178"/>
    <mergeCell ref="C63:G63"/>
    <mergeCell ref="C65:G65"/>
    <mergeCell ref="C66:G66"/>
    <mergeCell ref="C83:G83"/>
    <mergeCell ref="C84:G84"/>
    <mergeCell ref="C110:G110"/>
    <mergeCell ref="C53:G53"/>
    <mergeCell ref="C55:G55"/>
    <mergeCell ref="C56:G56"/>
    <mergeCell ref="C58:G58"/>
    <mergeCell ref="C59:G59"/>
    <mergeCell ref="C62:G62"/>
    <mergeCell ref="C37:G37"/>
    <mergeCell ref="C44:G44"/>
    <mergeCell ref="C45:G45"/>
    <mergeCell ref="C48:G48"/>
    <mergeCell ref="C49:G49"/>
    <mergeCell ref="C52:G52"/>
    <mergeCell ref="C22:G22"/>
    <mergeCell ref="C23:G23"/>
    <mergeCell ref="C29:G29"/>
    <mergeCell ref="C30:G30"/>
    <mergeCell ref="C32:G32"/>
    <mergeCell ref="C33:G33"/>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74</v>
      </c>
      <c r="C4" s="202" t="s">
        <v>58</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213</v>
      </c>
      <c r="C8" s="249" t="s">
        <v>214</v>
      </c>
      <c r="D8" s="226"/>
      <c r="E8" s="227"/>
      <c r="F8" s="228"/>
      <c r="G8" s="228">
        <f>SUMIF(AG9:AG19,"&lt;&gt;NOR",G9:G19)</f>
        <v>0</v>
      </c>
      <c r="H8" s="228"/>
      <c r="I8" s="228">
        <f>SUM(I9:I19)</f>
        <v>0</v>
      </c>
      <c r="J8" s="228"/>
      <c r="K8" s="228">
        <f>SUM(K9:K19)</f>
        <v>0</v>
      </c>
      <c r="L8" s="228"/>
      <c r="M8" s="228">
        <f>SUM(M9:M19)</f>
        <v>0</v>
      </c>
      <c r="N8" s="227"/>
      <c r="O8" s="227">
        <f>SUM(O9:O19)</f>
        <v>0</v>
      </c>
      <c r="P8" s="227"/>
      <c r="Q8" s="227">
        <f>SUM(Q9:Q19)</f>
        <v>0.01</v>
      </c>
      <c r="R8" s="228"/>
      <c r="S8" s="228"/>
      <c r="T8" s="229"/>
      <c r="U8" s="223"/>
      <c r="V8" s="223">
        <f>SUM(V9:V19)</f>
        <v>0.98</v>
      </c>
      <c r="W8" s="223"/>
      <c r="X8" s="223"/>
      <c r="Y8" s="223"/>
      <c r="AG8" t="s">
        <v>288</v>
      </c>
    </row>
    <row r="9" spans="1:60" ht="22.5" outlineLevel="1" x14ac:dyDescent="0.2">
      <c r="A9" s="241">
        <v>1</v>
      </c>
      <c r="B9" s="242" t="s">
        <v>2767</v>
      </c>
      <c r="C9" s="254" t="s">
        <v>4060</v>
      </c>
      <c r="D9" s="243" t="s">
        <v>2337</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1407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2769</v>
      </c>
      <c r="C10" s="254" t="s">
        <v>4061</v>
      </c>
      <c r="D10" s="243" t="s">
        <v>2337</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1407</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2771</v>
      </c>
      <c r="C11" s="254" t="s">
        <v>2774</v>
      </c>
      <c r="D11" s="243" t="s">
        <v>2337</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1407</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2773</v>
      </c>
      <c r="C12" s="254" t="s">
        <v>4062</v>
      </c>
      <c r="D12" s="243" t="s">
        <v>2337</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1407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2775</v>
      </c>
      <c r="C13" s="254" t="s">
        <v>4063</v>
      </c>
      <c r="D13" s="243" t="s">
        <v>2337</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1407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2777</v>
      </c>
      <c r="C14" s="254" t="s">
        <v>4064</v>
      </c>
      <c r="D14" s="243" t="s">
        <v>2337</v>
      </c>
      <c r="E14" s="244">
        <v>1</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1407</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ht="22.5" outlineLevel="1" x14ac:dyDescent="0.2">
      <c r="A15" s="241">
        <v>7</v>
      </c>
      <c r="B15" s="242" t="s">
        <v>2779</v>
      </c>
      <c r="C15" s="254" t="s">
        <v>4065</v>
      </c>
      <c r="D15" s="243" t="s">
        <v>2480</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1407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2781</v>
      </c>
      <c r="C16" s="254" t="s">
        <v>2780</v>
      </c>
      <c r="D16" s="243" t="s">
        <v>2337</v>
      </c>
      <c r="E16" s="244">
        <v>1</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1407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2752</v>
      </c>
      <c r="C17" s="254" t="s">
        <v>2782</v>
      </c>
      <c r="D17" s="243" t="s">
        <v>2337</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1407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2317</v>
      </c>
      <c r="C18" s="254" t="s">
        <v>2318</v>
      </c>
      <c r="D18" s="243" t="s">
        <v>335</v>
      </c>
      <c r="E18" s="244">
        <v>0.25</v>
      </c>
      <c r="F18" s="245"/>
      <c r="G18" s="246">
        <f>ROUND(E18*F18,2)</f>
        <v>0</v>
      </c>
      <c r="H18" s="245"/>
      <c r="I18" s="246">
        <f>ROUND(E18*H18,2)</f>
        <v>0</v>
      </c>
      <c r="J18" s="245"/>
      <c r="K18" s="246">
        <f>ROUND(E18*J18,2)</f>
        <v>0</v>
      </c>
      <c r="L18" s="246">
        <v>21</v>
      </c>
      <c r="M18" s="246">
        <f>G18*(1+L18/100)</f>
        <v>0</v>
      </c>
      <c r="N18" s="244">
        <v>1.92E-3</v>
      </c>
      <c r="O18" s="244">
        <f>ROUND(E18*N18,2)</f>
        <v>0</v>
      </c>
      <c r="P18" s="244">
        <v>3.3169999999999998E-2</v>
      </c>
      <c r="Q18" s="244">
        <f>ROUND(E18*P18,2)</f>
        <v>0.01</v>
      </c>
      <c r="R18" s="246" t="s">
        <v>1141</v>
      </c>
      <c r="S18" s="246" t="s">
        <v>293</v>
      </c>
      <c r="T18" s="247" t="s">
        <v>294</v>
      </c>
      <c r="U18" s="220">
        <v>3.9</v>
      </c>
      <c r="V18" s="220">
        <f>ROUND(E18*U18,2)</f>
        <v>0.98</v>
      </c>
      <c r="W18" s="220"/>
      <c r="X18" s="220" t="s">
        <v>295</v>
      </c>
      <c r="Y18" s="220" t="s">
        <v>296</v>
      </c>
      <c r="Z18" s="210"/>
      <c r="AA18" s="210"/>
      <c r="AB18" s="210"/>
      <c r="AC18" s="210"/>
      <c r="AD18" s="210"/>
      <c r="AE18" s="210"/>
      <c r="AF18" s="210"/>
      <c r="AG18" s="210" t="s">
        <v>1407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1" x14ac:dyDescent="0.2">
      <c r="A19" s="241">
        <v>11</v>
      </c>
      <c r="B19" s="242" t="s">
        <v>2756</v>
      </c>
      <c r="C19" s="254" t="s">
        <v>4066</v>
      </c>
      <c r="D19" s="243" t="s">
        <v>0</v>
      </c>
      <c r="E19" s="244">
        <v>5.6</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1407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x14ac:dyDescent="0.2">
      <c r="A20" s="224" t="s">
        <v>287</v>
      </c>
      <c r="B20" s="225" t="s">
        <v>215</v>
      </c>
      <c r="C20" s="249" t="s">
        <v>216</v>
      </c>
      <c r="D20" s="226"/>
      <c r="E20" s="227"/>
      <c r="F20" s="228"/>
      <c r="G20" s="228">
        <f>SUMIF(AG21:AG26,"&lt;&gt;NOR",G21:G26)</f>
        <v>0</v>
      </c>
      <c r="H20" s="228"/>
      <c r="I20" s="228">
        <f>SUM(I21:I26)</f>
        <v>0</v>
      </c>
      <c r="J20" s="228"/>
      <c r="K20" s="228">
        <f>SUM(K21:K26)</f>
        <v>0</v>
      </c>
      <c r="L20" s="228"/>
      <c r="M20" s="228">
        <f>SUM(M21:M26)</f>
        <v>0</v>
      </c>
      <c r="N20" s="227"/>
      <c r="O20" s="227">
        <f>SUM(O21:O26)</f>
        <v>0</v>
      </c>
      <c r="P20" s="227"/>
      <c r="Q20" s="227">
        <f>SUM(Q21:Q26)</f>
        <v>0</v>
      </c>
      <c r="R20" s="228"/>
      <c r="S20" s="228"/>
      <c r="T20" s="229"/>
      <c r="U20" s="223"/>
      <c r="V20" s="223">
        <f>SUM(V21:V26)</f>
        <v>0</v>
      </c>
      <c r="W20" s="223"/>
      <c r="X20" s="223"/>
      <c r="Y20" s="223"/>
      <c r="AG20" t="s">
        <v>288</v>
      </c>
    </row>
    <row r="21" spans="1:60" outlineLevel="1" x14ac:dyDescent="0.2">
      <c r="A21" s="241">
        <v>12</v>
      </c>
      <c r="B21" s="242" t="s">
        <v>2786</v>
      </c>
      <c r="C21" s="254" t="s">
        <v>2785</v>
      </c>
      <c r="D21" s="243" t="s">
        <v>2337</v>
      </c>
      <c r="E21" s="244">
        <v>1</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1407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13</v>
      </c>
      <c r="B22" s="242" t="s">
        <v>2788</v>
      </c>
      <c r="C22" s="254" t="s">
        <v>2789</v>
      </c>
      <c r="D22" s="243" t="s">
        <v>2337</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1407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14</v>
      </c>
      <c r="B23" s="242" t="s">
        <v>2790</v>
      </c>
      <c r="C23" s="254" t="s">
        <v>2791</v>
      </c>
      <c r="D23" s="243" t="s">
        <v>2480</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1407</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33.75" outlineLevel="1" x14ac:dyDescent="0.2">
      <c r="A24" s="241">
        <v>15</v>
      </c>
      <c r="B24" s="242" t="s">
        <v>2762</v>
      </c>
      <c r="C24" s="254" t="s">
        <v>4067</v>
      </c>
      <c r="D24" s="243" t="s">
        <v>2337</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1407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16</v>
      </c>
      <c r="B25" s="242" t="s">
        <v>2763</v>
      </c>
      <c r="C25" s="254" t="s">
        <v>2802</v>
      </c>
      <c r="D25" s="243" t="s">
        <v>2480</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1407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17</v>
      </c>
      <c r="B26" s="242" t="s">
        <v>2805</v>
      </c>
      <c r="C26" s="254" t="s">
        <v>2806</v>
      </c>
      <c r="D26" s="243" t="s">
        <v>0</v>
      </c>
      <c r="E26" s="244">
        <v>2.4</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t="s">
        <v>2462</v>
      </c>
      <c r="S26" s="246" t="s">
        <v>293</v>
      </c>
      <c r="T26" s="247" t="s">
        <v>294</v>
      </c>
      <c r="U26" s="220">
        <v>0</v>
      </c>
      <c r="V26" s="220">
        <f>ROUND(E26*U26,2)</f>
        <v>0</v>
      </c>
      <c r="W26" s="220"/>
      <c r="X26" s="220" t="s">
        <v>295</v>
      </c>
      <c r="Y26" s="220" t="s">
        <v>296</v>
      </c>
      <c r="Z26" s="210"/>
      <c r="AA26" s="210"/>
      <c r="AB26" s="210"/>
      <c r="AC26" s="210"/>
      <c r="AD26" s="210"/>
      <c r="AE26" s="210"/>
      <c r="AF26" s="210"/>
      <c r="AG26" s="210" t="s">
        <v>1407</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x14ac:dyDescent="0.2">
      <c r="A27" s="224" t="s">
        <v>287</v>
      </c>
      <c r="B27" s="225" t="s">
        <v>217</v>
      </c>
      <c r="C27" s="249" t="s">
        <v>218</v>
      </c>
      <c r="D27" s="226"/>
      <c r="E27" s="227"/>
      <c r="F27" s="228"/>
      <c r="G27" s="228">
        <f>SUMIF(AG28:AG46,"&lt;&gt;NOR",G28:G46)</f>
        <v>0</v>
      </c>
      <c r="H27" s="228"/>
      <c r="I27" s="228">
        <f>SUM(I28:I46)</f>
        <v>0</v>
      </c>
      <c r="J27" s="228"/>
      <c r="K27" s="228">
        <f>SUM(K28:K46)</f>
        <v>0</v>
      </c>
      <c r="L27" s="228"/>
      <c r="M27" s="228">
        <f>SUM(M28:M46)</f>
        <v>0</v>
      </c>
      <c r="N27" s="227"/>
      <c r="O27" s="227">
        <f>SUM(O28:O46)</f>
        <v>0.11</v>
      </c>
      <c r="P27" s="227"/>
      <c r="Q27" s="227">
        <f>SUM(Q28:Q46)</f>
        <v>0</v>
      </c>
      <c r="R27" s="228"/>
      <c r="S27" s="228"/>
      <c r="T27" s="229"/>
      <c r="U27" s="223"/>
      <c r="V27" s="223">
        <f>SUM(V28:V46)</f>
        <v>43.61999999999999</v>
      </c>
      <c r="W27" s="223"/>
      <c r="X27" s="223"/>
      <c r="Y27" s="223"/>
      <c r="AG27" t="s">
        <v>288</v>
      </c>
    </row>
    <row r="28" spans="1:60" ht="45" outlineLevel="1" x14ac:dyDescent="0.2">
      <c r="A28" s="231">
        <v>18</v>
      </c>
      <c r="B28" s="232" t="s">
        <v>2807</v>
      </c>
      <c r="C28" s="250" t="s">
        <v>2808</v>
      </c>
      <c r="D28" s="233" t="s">
        <v>335</v>
      </c>
      <c r="E28" s="234">
        <v>56</v>
      </c>
      <c r="F28" s="235"/>
      <c r="G28" s="236">
        <f>ROUND(E28*F28,2)</f>
        <v>0</v>
      </c>
      <c r="H28" s="235"/>
      <c r="I28" s="236">
        <f>ROUND(E28*H28,2)</f>
        <v>0</v>
      </c>
      <c r="J28" s="235"/>
      <c r="K28" s="236">
        <f>ROUND(E28*J28,2)</f>
        <v>0</v>
      </c>
      <c r="L28" s="236">
        <v>21</v>
      </c>
      <c r="M28" s="236">
        <f>G28*(1+L28/100)</f>
        <v>0</v>
      </c>
      <c r="N28" s="234">
        <v>7.6000000000000004E-4</v>
      </c>
      <c r="O28" s="234">
        <f>ROUND(E28*N28,2)</f>
        <v>0.04</v>
      </c>
      <c r="P28" s="234">
        <v>0</v>
      </c>
      <c r="Q28" s="234">
        <f>ROUND(E28*P28,2)</f>
        <v>0</v>
      </c>
      <c r="R28" s="236" t="s">
        <v>2462</v>
      </c>
      <c r="S28" s="236" t="s">
        <v>293</v>
      </c>
      <c r="T28" s="237" t="s">
        <v>294</v>
      </c>
      <c r="U28" s="220">
        <v>0.29737999999999998</v>
      </c>
      <c r="V28" s="220">
        <f>ROUND(E28*U28,2)</f>
        <v>16.649999999999999</v>
      </c>
      <c r="W28" s="220"/>
      <c r="X28" s="220" t="s">
        <v>295</v>
      </c>
      <c r="Y28" s="220" t="s">
        <v>296</v>
      </c>
      <c r="Z28" s="210"/>
      <c r="AA28" s="210"/>
      <c r="AB28" s="210"/>
      <c r="AC28" s="210"/>
      <c r="AD28" s="210"/>
      <c r="AE28" s="210"/>
      <c r="AF28" s="210"/>
      <c r="AG28" s="210" t="s">
        <v>1407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1" t="s">
        <v>2809</v>
      </c>
      <c r="D29" s="239"/>
      <c r="E29" s="239"/>
      <c r="F29" s="239"/>
      <c r="G29" s="239"/>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299</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2" t="s">
        <v>2809</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ht="45" outlineLevel="1" x14ac:dyDescent="0.2">
      <c r="A31" s="231">
        <v>19</v>
      </c>
      <c r="B31" s="232" t="s">
        <v>2810</v>
      </c>
      <c r="C31" s="250" t="s">
        <v>2811</v>
      </c>
      <c r="D31" s="233" t="s">
        <v>335</v>
      </c>
      <c r="E31" s="234">
        <v>20</v>
      </c>
      <c r="F31" s="235"/>
      <c r="G31" s="236">
        <f>ROUND(E31*F31,2)</f>
        <v>0</v>
      </c>
      <c r="H31" s="235"/>
      <c r="I31" s="236">
        <f>ROUND(E31*H31,2)</f>
        <v>0</v>
      </c>
      <c r="J31" s="235"/>
      <c r="K31" s="236">
        <f>ROUND(E31*J31,2)</f>
        <v>0</v>
      </c>
      <c r="L31" s="236">
        <v>21</v>
      </c>
      <c r="M31" s="236">
        <f>G31*(1+L31/100)</f>
        <v>0</v>
      </c>
      <c r="N31" s="234">
        <v>8.8999999999999995E-4</v>
      </c>
      <c r="O31" s="234">
        <f>ROUND(E31*N31,2)</f>
        <v>0.02</v>
      </c>
      <c r="P31" s="234">
        <v>0</v>
      </c>
      <c r="Q31" s="234">
        <f>ROUND(E31*P31,2)</f>
        <v>0</v>
      </c>
      <c r="R31" s="236" t="s">
        <v>2462</v>
      </c>
      <c r="S31" s="236" t="s">
        <v>293</v>
      </c>
      <c r="T31" s="237" t="s">
        <v>294</v>
      </c>
      <c r="U31" s="220">
        <v>0.30737999999999999</v>
      </c>
      <c r="V31" s="220">
        <f>ROUND(E31*U31,2)</f>
        <v>6.15</v>
      </c>
      <c r="W31" s="220"/>
      <c r="X31" s="220" t="s">
        <v>295</v>
      </c>
      <c r="Y31" s="220" t="s">
        <v>296</v>
      </c>
      <c r="Z31" s="210"/>
      <c r="AA31" s="210"/>
      <c r="AB31" s="210"/>
      <c r="AC31" s="210"/>
      <c r="AD31" s="210"/>
      <c r="AE31" s="210"/>
      <c r="AF31" s="210"/>
      <c r="AG31" s="210" t="s">
        <v>1407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1" t="s">
        <v>2809</v>
      </c>
      <c r="D32" s="239"/>
      <c r="E32" s="239"/>
      <c r="F32" s="239"/>
      <c r="G32" s="239"/>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299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2" t="s">
        <v>2809</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45" outlineLevel="1" x14ac:dyDescent="0.2">
      <c r="A34" s="231">
        <v>20</v>
      </c>
      <c r="B34" s="232" t="s">
        <v>2812</v>
      </c>
      <c r="C34" s="250" t="s">
        <v>2813</v>
      </c>
      <c r="D34" s="233" t="s">
        <v>335</v>
      </c>
      <c r="E34" s="234">
        <v>29</v>
      </c>
      <c r="F34" s="235"/>
      <c r="G34" s="236">
        <f>ROUND(E34*F34,2)</f>
        <v>0</v>
      </c>
      <c r="H34" s="235"/>
      <c r="I34" s="236">
        <f>ROUND(E34*H34,2)</f>
        <v>0</v>
      </c>
      <c r="J34" s="235"/>
      <c r="K34" s="236">
        <f>ROUND(E34*J34,2)</f>
        <v>0</v>
      </c>
      <c r="L34" s="236">
        <v>21</v>
      </c>
      <c r="M34" s="236">
        <f>G34*(1+L34/100)</f>
        <v>0</v>
      </c>
      <c r="N34" s="234">
        <v>1.0200000000000001E-3</v>
      </c>
      <c r="O34" s="234">
        <f>ROUND(E34*N34,2)</f>
        <v>0.03</v>
      </c>
      <c r="P34" s="234">
        <v>0</v>
      </c>
      <c r="Q34" s="234">
        <f>ROUND(E34*P34,2)</f>
        <v>0</v>
      </c>
      <c r="R34" s="236" t="s">
        <v>2462</v>
      </c>
      <c r="S34" s="236" t="s">
        <v>293</v>
      </c>
      <c r="T34" s="237" t="s">
        <v>294</v>
      </c>
      <c r="U34" s="220">
        <v>0.31738</v>
      </c>
      <c r="V34" s="220">
        <f>ROUND(E34*U34,2)</f>
        <v>9.1999999999999993</v>
      </c>
      <c r="W34" s="220"/>
      <c r="X34" s="220" t="s">
        <v>295</v>
      </c>
      <c r="Y34" s="220" t="s">
        <v>296</v>
      </c>
      <c r="Z34" s="210"/>
      <c r="AA34" s="210"/>
      <c r="AB34" s="210"/>
      <c r="AC34" s="210"/>
      <c r="AD34" s="210"/>
      <c r="AE34" s="210"/>
      <c r="AF34" s="210"/>
      <c r="AG34" s="210" t="s">
        <v>1407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1" t="s">
        <v>2809</v>
      </c>
      <c r="D35" s="239"/>
      <c r="E35" s="239"/>
      <c r="F35" s="239"/>
      <c r="G35" s="239"/>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299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2" t="s">
        <v>2809</v>
      </c>
      <c r="D36" s="240"/>
      <c r="E36" s="240"/>
      <c r="F36" s="240"/>
      <c r="G36" s="24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300</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45" outlineLevel="1" x14ac:dyDescent="0.2">
      <c r="A37" s="231">
        <v>21</v>
      </c>
      <c r="B37" s="232" t="s">
        <v>2814</v>
      </c>
      <c r="C37" s="250" t="s">
        <v>2815</v>
      </c>
      <c r="D37" s="233" t="s">
        <v>335</v>
      </c>
      <c r="E37" s="234">
        <v>13</v>
      </c>
      <c r="F37" s="235"/>
      <c r="G37" s="236">
        <f>ROUND(E37*F37,2)</f>
        <v>0</v>
      </c>
      <c r="H37" s="235"/>
      <c r="I37" s="236">
        <f>ROUND(E37*H37,2)</f>
        <v>0</v>
      </c>
      <c r="J37" s="235"/>
      <c r="K37" s="236">
        <f>ROUND(E37*J37,2)</f>
        <v>0</v>
      </c>
      <c r="L37" s="236">
        <v>21</v>
      </c>
      <c r="M37" s="236">
        <f>G37*(1+L37/100)</f>
        <v>0</v>
      </c>
      <c r="N37" s="234">
        <v>1.6000000000000001E-3</v>
      </c>
      <c r="O37" s="234">
        <f>ROUND(E37*N37,2)</f>
        <v>0.02</v>
      </c>
      <c r="P37" s="234">
        <v>0</v>
      </c>
      <c r="Q37" s="234">
        <f>ROUND(E37*P37,2)</f>
        <v>0</v>
      </c>
      <c r="R37" s="236" t="s">
        <v>2462</v>
      </c>
      <c r="S37" s="236" t="s">
        <v>293</v>
      </c>
      <c r="T37" s="237" t="s">
        <v>294</v>
      </c>
      <c r="U37" s="220">
        <v>0.33332000000000001</v>
      </c>
      <c r="V37" s="220">
        <f>ROUND(E37*U37,2)</f>
        <v>4.33</v>
      </c>
      <c r="W37" s="220"/>
      <c r="X37" s="220" t="s">
        <v>295</v>
      </c>
      <c r="Y37" s="220" t="s">
        <v>296</v>
      </c>
      <c r="Z37" s="210"/>
      <c r="AA37" s="210"/>
      <c r="AB37" s="210"/>
      <c r="AC37" s="210"/>
      <c r="AD37" s="210"/>
      <c r="AE37" s="210"/>
      <c r="AF37" s="210"/>
      <c r="AG37" s="210" t="s">
        <v>1407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1" t="s">
        <v>2809</v>
      </c>
      <c r="D38" s="239"/>
      <c r="E38" s="239"/>
      <c r="F38" s="239"/>
      <c r="G38" s="239"/>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299</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2" t="s">
        <v>2809</v>
      </c>
      <c r="D39" s="240"/>
      <c r="E39" s="240"/>
      <c r="F39" s="240"/>
      <c r="G39" s="24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22</v>
      </c>
      <c r="B40" s="242" t="s">
        <v>2816</v>
      </c>
      <c r="C40" s="254" t="s">
        <v>2817</v>
      </c>
      <c r="D40" s="243" t="s">
        <v>335</v>
      </c>
      <c r="E40" s="244">
        <v>118</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t="s">
        <v>2462</v>
      </c>
      <c r="S40" s="246" t="s">
        <v>293</v>
      </c>
      <c r="T40" s="247" t="s">
        <v>294</v>
      </c>
      <c r="U40" s="220">
        <v>1.7999999999999999E-2</v>
      </c>
      <c r="V40" s="220">
        <f>ROUND(E40*U40,2)</f>
        <v>2.12</v>
      </c>
      <c r="W40" s="220"/>
      <c r="X40" s="220" t="s">
        <v>295</v>
      </c>
      <c r="Y40" s="220" t="s">
        <v>296</v>
      </c>
      <c r="Z40" s="210"/>
      <c r="AA40" s="210"/>
      <c r="AB40" s="210"/>
      <c r="AC40" s="210"/>
      <c r="AD40" s="210"/>
      <c r="AE40" s="210"/>
      <c r="AF40" s="210"/>
      <c r="AG40" s="210" t="s">
        <v>1407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ht="33.75" outlineLevel="1" x14ac:dyDescent="0.2">
      <c r="A41" s="241">
        <v>23</v>
      </c>
      <c r="B41" s="242" t="s">
        <v>2818</v>
      </c>
      <c r="C41" s="254" t="s">
        <v>2819</v>
      </c>
      <c r="D41" s="243" t="s">
        <v>291</v>
      </c>
      <c r="E41" s="244">
        <v>22</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t="s">
        <v>2462</v>
      </c>
      <c r="S41" s="246" t="s">
        <v>293</v>
      </c>
      <c r="T41" s="247" t="s">
        <v>294</v>
      </c>
      <c r="U41" s="220">
        <v>0.215</v>
      </c>
      <c r="V41" s="220">
        <f>ROUND(E41*U41,2)</f>
        <v>4.7300000000000004</v>
      </c>
      <c r="W41" s="220"/>
      <c r="X41" s="220" t="s">
        <v>295</v>
      </c>
      <c r="Y41" s="220" t="s">
        <v>296</v>
      </c>
      <c r="Z41" s="210"/>
      <c r="AA41" s="210"/>
      <c r="AB41" s="210"/>
      <c r="AC41" s="210"/>
      <c r="AD41" s="210"/>
      <c r="AE41" s="210"/>
      <c r="AF41" s="210"/>
      <c r="AG41" s="210" t="s">
        <v>1407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ht="33.75" outlineLevel="1" x14ac:dyDescent="0.2">
      <c r="A42" s="241">
        <v>24</v>
      </c>
      <c r="B42" s="242" t="s">
        <v>2820</v>
      </c>
      <c r="C42" s="254" t="s">
        <v>2821</v>
      </c>
      <c r="D42" s="243" t="s">
        <v>291</v>
      </c>
      <c r="E42" s="244">
        <v>2</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t="s">
        <v>2462</v>
      </c>
      <c r="S42" s="246" t="s">
        <v>293</v>
      </c>
      <c r="T42" s="247" t="s">
        <v>294</v>
      </c>
      <c r="U42" s="220">
        <v>0.222</v>
      </c>
      <c r="V42" s="220">
        <f>ROUND(E42*U42,2)</f>
        <v>0.44</v>
      </c>
      <c r="W42" s="220"/>
      <c r="X42" s="220" t="s">
        <v>295</v>
      </c>
      <c r="Y42" s="220" t="s">
        <v>296</v>
      </c>
      <c r="Z42" s="210"/>
      <c r="AA42" s="210"/>
      <c r="AB42" s="210"/>
      <c r="AC42" s="210"/>
      <c r="AD42" s="210"/>
      <c r="AE42" s="210"/>
      <c r="AF42" s="210"/>
      <c r="AG42" s="210" t="s">
        <v>1407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22.5" outlineLevel="1" x14ac:dyDescent="0.2">
      <c r="A43" s="241">
        <v>25</v>
      </c>
      <c r="B43" s="242" t="s">
        <v>2341</v>
      </c>
      <c r="C43" s="254" t="s">
        <v>2823</v>
      </c>
      <c r="D43" s="243" t="s">
        <v>2337</v>
      </c>
      <c r="E43" s="244">
        <v>2</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1407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26</v>
      </c>
      <c r="B44" s="242" t="s">
        <v>2824</v>
      </c>
      <c r="C44" s="254" t="s">
        <v>2825</v>
      </c>
      <c r="D44" s="243" t="s">
        <v>335</v>
      </c>
      <c r="E44" s="244">
        <v>118</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1407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27</v>
      </c>
      <c r="B45" s="242" t="s">
        <v>2345</v>
      </c>
      <c r="C45" s="254" t="s">
        <v>2826</v>
      </c>
      <c r="D45" s="243" t="s">
        <v>2347</v>
      </c>
      <c r="E45" s="244">
        <v>10</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1407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28</v>
      </c>
      <c r="B46" s="242" t="s">
        <v>4068</v>
      </c>
      <c r="C46" s="254" t="s">
        <v>4069</v>
      </c>
      <c r="D46" s="243" t="s">
        <v>0</v>
      </c>
      <c r="E46" s="244">
        <v>4.4000000000000004</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t="s">
        <v>2462</v>
      </c>
      <c r="S46" s="246" t="s">
        <v>293</v>
      </c>
      <c r="T46" s="247" t="s">
        <v>294</v>
      </c>
      <c r="U46" s="220">
        <v>0</v>
      </c>
      <c r="V46" s="220">
        <f>ROUND(E46*U46,2)</f>
        <v>0</v>
      </c>
      <c r="W46" s="220"/>
      <c r="X46" s="220" t="s">
        <v>295</v>
      </c>
      <c r="Y46" s="220" t="s">
        <v>296</v>
      </c>
      <c r="Z46" s="210"/>
      <c r="AA46" s="210"/>
      <c r="AB46" s="210"/>
      <c r="AC46" s="210"/>
      <c r="AD46" s="210"/>
      <c r="AE46" s="210"/>
      <c r="AF46" s="210"/>
      <c r="AG46" s="210" t="s">
        <v>1407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x14ac:dyDescent="0.2">
      <c r="A47" s="224" t="s">
        <v>287</v>
      </c>
      <c r="B47" s="225" t="s">
        <v>219</v>
      </c>
      <c r="C47" s="249" t="s">
        <v>220</v>
      </c>
      <c r="D47" s="226"/>
      <c r="E47" s="227"/>
      <c r="F47" s="228"/>
      <c r="G47" s="228">
        <f>SUMIF(AG48:AG68,"&lt;&gt;NOR",G48:G68)</f>
        <v>0</v>
      </c>
      <c r="H47" s="228"/>
      <c r="I47" s="228">
        <f>SUM(I48:I68)</f>
        <v>0</v>
      </c>
      <c r="J47" s="228"/>
      <c r="K47" s="228">
        <f>SUM(K48:K68)</f>
        <v>0</v>
      </c>
      <c r="L47" s="228"/>
      <c r="M47" s="228">
        <f>SUM(M48:M68)</f>
        <v>0</v>
      </c>
      <c r="N47" s="227"/>
      <c r="O47" s="227">
        <f>SUM(O48:O68)</f>
        <v>0</v>
      </c>
      <c r="P47" s="227"/>
      <c r="Q47" s="227">
        <f>SUM(Q48:Q68)</f>
        <v>0</v>
      </c>
      <c r="R47" s="228"/>
      <c r="S47" s="228"/>
      <c r="T47" s="229"/>
      <c r="U47" s="223"/>
      <c r="V47" s="223">
        <f>SUM(V48:V68)</f>
        <v>9.0300000000000011</v>
      </c>
      <c r="W47" s="223"/>
      <c r="X47" s="223"/>
      <c r="Y47" s="223"/>
      <c r="AG47" t="s">
        <v>288</v>
      </c>
    </row>
    <row r="48" spans="1:60" outlineLevel="1" x14ac:dyDescent="0.2">
      <c r="A48" s="241">
        <v>29</v>
      </c>
      <c r="B48" s="242" t="s">
        <v>2969</v>
      </c>
      <c r="C48" s="254" t="s">
        <v>2830</v>
      </c>
      <c r="D48" s="243" t="s">
        <v>2337</v>
      </c>
      <c r="E48" s="244">
        <v>5</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1407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30</v>
      </c>
      <c r="B49" s="242" t="s">
        <v>2971</v>
      </c>
      <c r="C49" s="254" t="s">
        <v>2834</v>
      </c>
      <c r="D49" s="243" t="s">
        <v>2337</v>
      </c>
      <c r="E49" s="244">
        <v>4</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1407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31</v>
      </c>
      <c r="B50" s="242" t="s">
        <v>2822</v>
      </c>
      <c r="C50" s="254" t="s">
        <v>2836</v>
      </c>
      <c r="D50" s="243" t="s">
        <v>2337</v>
      </c>
      <c r="E50" s="244">
        <v>2</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1407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22.5" outlineLevel="1" x14ac:dyDescent="0.2">
      <c r="A51" s="241">
        <v>32</v>
      </c>
      <c r="B51" s="242" t="s">
        <v>2974</v>
      </c>
      <c r="C51" s="254" t="s">
        <v>2838</v>
      </c>
      <c r="D51" s="243" t="s">
        <v>2337</v>
      </c>
      <c r="E51" s="244">
        <v>4</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1407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1">
        <v>33</v>
      </c>
      <c r="B52" s="242" t="s">
        <v>2975</v>
      </c>
      <c r="C52" s="254" t="s">
        <v>2447</v>
      </c>
      <c r="D52" s="243" t="s">
        <v>2337</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1407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34</v>
      </c>
      <c r="B53" s="242" t="s">
        <v>2840</v>
      </c>
      <c r="C53" s="254" t="s">
        <v>2841</v>
      </c>
      <c r="D53" s="243" t="s">
        <v>291</v>
      </c>
      <c r="E53" s="244">
        <v>2</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t="s">
        <v>2462</v>
      </c>
      <c r="S53" s="246" t="s">
        <v>293</v>
      </c>
      <c r="T53" s="247" t="s">
        <v>294</v>
      </c>
      <c r="U53" s="220">
        <v>5.0999999999999997E-2</v>
      </c>
      <c r="V53" s="220">
        <f>ROUND(E53*U53,2)</f>
        <v>0.1</v>
      </c>
      <c r="W53" s="220"/>
      <c r="X53" s="220" t="s">
        <v>295</v>
      </c>
      <c r="Y53" s="220" t="s">
        <v>296</v>
      </c>
      <c r="Z53" s="210"/>
      <c r="AA53" s="210"/>
      <c r="AB53" s="210"/>
      <c r="AC53" s="210"/>
      <c r="AD53" s="210"/>
      <c r="AE53" s="210"/>
      <c r="AF53" s="210"/>
      <c r="AG53" s="210" t="s">
        <v>1407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35</v>
      </c>
      <c r="B54" s="242" t="s">
        <v>2842</v>
      </c>
      <c r="C54" s="254" t="s">
        <v>2843</v>
      </c>
      <c r="D54" s="243" t="s">
        <v>291</v>
      </c>
      <c r="E54" s="244">
        <v>5</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t="s">
        <v>2462</v>
      </c>
      <c r="S54" s="246" t="s">
        <v>293</v>
      </c>
      <c r="T54" s="247" t="s">
        <v>294</v>
      </c>
      <c r="U54" s="220">
        <v>5.0999999999999997E-2</v>
      </c>
      <c r="V54" s="220">
        <f>ROUND(E54*U54,2)</f>
        <v>0.26</v>
      </c>
      <c r="W54" s="220"/>
      <c r="X54" s="220" t="s">
        <v>295</v>
      </c>
      <c r="Y54" s="220" t="s">
        <v>296</v>
      </c>
      <c r="Z54" s="210"/>
      <c r="AA54" s="210"/>
      <c r="AB54" s="210"/>
      <c r="AC54" s="210"/>
      <c r="AD54" s="210"/>
      <c r="AE54" s="210"/>
      <c r="AF54" s="210"/>
      <c r="AG54" s="210" t="s">
        <v>1407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1">
        <v>36</v>
      </c>
      <c r="B55" s="242" t="s">
        <v>2831</v>
      </c>
      <c r="C55" s="254" t="s">
        <v>2844</v>
      </c>
      <c r="D55" s="243" t="s">
        <v>2337</v>
      </c>
      <c r="E55" s="244">
        <v>11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1407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37</v>
      </c>
      <c r="B56" s="242" t="s">
        <v>2833</v>
      </c>
      <c r="C56" s="254" t="s">
        <v>2849</v>
      </c>
      <c r="D56" s="243" t="s">
        <v>2337</v>
      </c>
      <c r="E56" s="244">
        <v>2</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1407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38</v>
      </c>
      <c r="B57" s="242" t="s">
        <v>2835</v>
      </c>
      <c r="C57" s="254" t="s">
        <v>2853</v>
      </c>
      <c r="D57" s="243" t="s">
        <v>2337</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1407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39</v>
      </c>
      <c r="B58" s="242" t="s">
        <v>2856</v>
      </c>
      <c r="C58" s="254" t="s">
        <v>2857</v>
      </c>
      <c r="D58" s="243" t="s">
        <v>291</v>
      </c>
      <c r="E58" s="244">
        <v>11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t="s">
        <v>2462</v>
      </c>
      <c r="S58" s="246" t="s">
        <v>293</v>
      </c>
      <c r="T58" s="247" t="s">
        <v>294</v>
      </c>
      <c r="U58" s="220">
        <v>0.16500000000000001</v>
      </c>
      <c r="V58" s="220">
        <f>ROUND(E58*U58,2)</f>
        <v>1.82</v>
      </c>
      <c r="W58" s="220"/>
      <c r="X58" s="220" t="s">
        <v>295</v>
      </c>
      <c r="Y58" s="220" t="s">
        <v>296</v>
      </c>
      <c r="Z58" s="210"/>
      <c r="AA58" s="210"/>
      <c r="AB58" s="210"/>
      <c r="AC58" s="210"/>
      <c r="AD58" s="210"/>
      <c r="AE58" s="210"/>
      <c r="AF58" s="210"/>
      <c r="AG58" s="210" t="s">
        <v>1407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40</v>
      </c>
      <c r="B59" s="242" t="s">
        <v>2860</v>
      </c>
      <c r="C59" s="254" t="s">
        <v>2861</v>
      </c>
      <c r="D59" s="243" t="s">
        <v>291</v>
      </c>
      <c r="E59" s="244">
        <v>3</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t="s">
        <v>2462</v>
      </c>
      <c r="S59" s="246" t="s">
        <v>293</v>
      </c>
      <c r="T59" s="247" t="s">
        <v>294</v>
      </c>
      <c r="U59" s="220">
        <v>0.22700000000000001</v>
      </c>
      <c r="V59" s="220">
        <f>ROUND(E59*U59,2)</f>
        <v>0.68</v>
      </c>
      <c r="W59" s="220"/>
      <c r="X59" s="220" t="s">
        <v>295</v>
      </c>
      <c r="Y59" s="220" t="s">
        <v>296</v>
      </c>
      <c r="Z59" s="210"/>
      <c r="AA59" s="210"/>
      <c r="AB59" s="210"/>
      <c r="AC59" s="210"/>
      <c r="AD59" s="210"/>
      <c r="AE59" s="210"/>
      <c r="AF59" s="210"/>
      <c r="AG59" s="210" t="s">
        <v>1407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41</v>
      </c>
      <c r="B60" s="242" t="s">
        <v>2865</v>
      </c>
      <c r="C60" s="254" t="s">
        <v>2866</v>
      </c>
      <c r="D60" s="243" t="s">
        <v>291</v>
      </c>
      <c r="E60" s="244">
        <v>5</v>
      </c>
      <c r="F60" s="245"/>
      <c r="G60" s="246">
        <f>ROUND(E60*F60,2)</f>
        <v>0</v>
      </c>
      <c r="H60" s="245"/>
      <c r="I60" s="246">
        <f>ROUND(E60*H60,2)</f>
        <v>0</v>
      </c>
      <c r="J60" s="245"/>
      <c r="K60" s="246">
        <f>ROUND(E60*J60,2)</f>
        <v>0</v>
      </c>
      <c r="L60" s="246">
        <v>21</v>
      </c>
      <c r="M60" s="246">
        <f>G60*(1+L60/100)</f>
        <v>0</v>
      </c>
      <c r="N60" s="244">
        <v>1.8000000000000001E-4</v>
      </c>
      <c r="O60" s="244">
        <f>ROUND(E60*N60,2)</f>
        <v>0</v>
      </c>
      <c r="P60" s="244">
        <v>0</v>
      </c>
      <c r="Q60" s="244">
        <f>ROUND(E60*P60,2)</f>
        <v>0</v>
      </c>
      <c r="R60" s="246" t="s">
        <v>2462</v>
      </c>
      <c r="S60" s="246" t="s">
        <v>293</v>
      </c>
      <c r="T60" s="247" t="s">
        <v>294</v>
      </c>
      <c r="U60" s="220">
        <v>9.2999999999999999E-2</v>
      </c>
      <c r="V60" s="220">
        <f>ROUND(E60*U60,2)</f>
        <v>0.47</v>
      </c>
      <c r="W60" s="220"/>
      <c r="X60" s="220" t="s">
        <v>295</v>
      </c>
      <c r="Y60" s="220" t="s">
        <v>296</v>
      </c>
      <c r="Z60" s="210"/>
      <c r="AA60" s="210"/>
      <c r="AB60" s="210"/>
      <c r="AC60" s="210"/>
      <c r="AD60" s="210"/>
      <c r="AE60" s="210"/>
      <c r="AF60" s="210"/>
      <c r="AG60" s="210" t="s">
        <v>1407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42</v>
      </c>
      <c r="B61" s="242" t="s">
        <v>2867</v>
      </c>
      <c r="C61" s="254" t="s">
        <v>2868</v>
      </c>
      <c r="D61" s="243" t="s">
        <v>291</v>
      </c>
      <c r="E61" s="244">
        <v>4</v>
      </c>
      <c r="F61" s="245"/>
      <c r="G61" s="246">
        <f>ROUND(E61*F61,2)</f>
        <v>0</v>
      </c>
      <c r="H61" s="245"/>
      <c r="I61" s="246">
        <f>ROUND(E61*H61,2)</f>
        <v>0</v>
      </c>
      <c r="J61" s="245"/>
      <c r="K61" s="246">
        <f>ROUND(E61*J61,2)</f>
        <v>0</v>
      </c>
      <c r="L61" s="246">
        <v>21</v>
      </c>
      <c r="M61" s="246">
        <f>G61*(1+L61/100)</f>
        <v>0</v>
      </c>
      <c r="N61" s="244">
        <v>2.7E-4</v>
      </c>
      <c r="O61" s="244">
        <f>ROUND(E61*N61,2)</f>
        <v>0</v>
      </c>
      <c r="P61" s="244">
        <v>0</v>
      </c>
      <c r="Q61" s="244">
        <f>ROUND(E61*P61,2)</f>
        <v>0</v>
      </c>
      <c r="R61" s="246" t="s">
        <v>2462</v>
      </c>
      <c r="S61" s="246" t="s">
        <v>293</v>
      </c>
      <c r="T61" s="247" t="s">
        <v>294</v>
      </c>
      <c r="U61" s="220">
        <v>0.10299999999999999</v>
      </c>
      <c r="V61" s="220">
        <f>ROUND(E61*U61,2)</f>
        <v>0.41</v>
      </c>
      <c r="W61" s="220"/>
      <c r="X61" s="220" t="s">
        <v>295</v>
      </c>
      <c r="Y61" s="220" t="s">
        <v>296</v>
      </c>
      <c r="Z61" s="210"/>
      <c r="AA61" s="210"/>
      <c r="AB61" s="210"/>
      <c r="AC61" s="210"/>
      <c r="AD61" s="210"/>
      <c r="AE61" s="210"/>
      <c r="AF61" s="210"/>
      <c r="AG61" s="210" t="s">
        <v>1407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ht="22.5" outlineLevel="1" x14ac:dyDescent="0.2">
      <c r="A62" s="241">
        <v>43</v>
      </c>
      <c r="B62" s="242" t="s">
        <v>2871</v>
      </c>
      <c r="C62" s="254" t="s">
        <v>2872</v>
      </c>
      <c r="D62" s="243" t="s">
        <v>291</v>
      </c>
      <c r="E62" s="244">
        <v>2</v>
      </c>
      <c r="F62" s="245"/>
      <c r="G62" s="246">
        <f>ROUND(E62*F62,2)</f>
        <v>0</v>
      </c>
      <c r="H62" s="245"/>
      <c r="I62" s="246">
        <f>ROUND(E62*H62,2)</f>
        <v>0</v>
      </c>
      <c r="J62" s="245"/>
      <c r="K62" s="246">
        <f>ROUND(E62*J62,2)</f>
        <v>0</v>
      </c>
      <c r="L62" s="246">
        <v>21</v>
      </c>
      <c r="M62" s="246">
        <f>G62*(1+L62/100)</f>
        <v>0</v>
      </c>
      <c r="N62" s="244">
        <v>7.2000000000000005E-4</v>
      </c>
      <c r="O62" s="244">
        <f>ROUND(E62*N62,2)</f>
        <v>0</v>
      </c>
      <c r="P62" s="244">
        <v>0</v>
      </c>
      <c r="Q62" s="244">
        <f>ROUND(E62*P62,2)</f>
        <v>0</v>
      </c>
      <c r="R62" s="246" t="s">
        <v>2462</v>
      </c>
      <c r="S62" s="246" t="s">
        <v>293</v>
      </c>
      <c r="T62" s="247" t="s">
        <v>294</v>
      </c>
      <c r="U62" s="220">
        <v>0.38100000000000001</v>
      </c>
      <c r="V62" s="220">
        <f>ROUND(E62*U62,2)</f>
        <v>0.76</v>
      </c>
      <c r="W62" s="220"/>
      <c r="X62" s="220" t="s">
        <v>295</v>
      </c>
      <c r="Y62" s="220" t="s">
        <v>296</v>
      </c>
      <c r="Z62" s="210"/>
      <c r="AA62" s="210"/>
      <c r="AB62" s="210"/>
      <c r="AC62" s="210"/>
      <c r="AD62" s="210"/>
      <c r="AE62" s="210"/>
      <c r="AF62" s="210"/>
      <c r="AG62" s="210" t="s">
        <v>1407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33.75" outlineLevel="1" x14ac:dyDescent="0.2">
      <c r="A63" s="241">
        <v>44</v>
      </c>
      <c r="B63" s="242" t="s">
        <v>2374</v>
      </c>
      <c r="C63" s="254" t="s">
        <v>4070</v>
      </c>
      <c r="D63" s="243" t="s">
        <v>2337</v>
      </c>
      <c r="E63" s="244">
        <v>11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1407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45</v>
      </c>
      <c r="B64" s="242" t="s">
        <v>2877</v>
      </c>
      <c r="C64" s="254" t="s">
        <v>2878</v>
      </c>
      <c r="D64" s="243" t="s">
        <v>291</v>
      </c>
      <c r="E64" s="244">
        <v>11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t="s">
        <v>2462</v>
      </c>
      <c r="S64" s="246" t="s">
        <v>293</v>
      </c>
      <c r="T64" s="247" t="s">
        <v>294</v>
      </c>
      <c r="U64" s="220">
        <v>0.14399999999999999</v>
      </c>
      <c r="V64" s="220">
        <f>ROUND(E64*U64,2)</f>
        <v>1.58</v>
      </c>
      <c r="W64" s="220"/>
      <c r="X64" s="220" t="s">
        <v>295</v>
      </c>
      <c r="Y64" s="220" t="s">
        <v>296</v>
      </c>
      <c r="Z64" s="210"/>
      <c r="AA64" s="210"/>
      <c r="AB64" s="210"/>
      <c r="AC64" s="210"/>
      <c r="AD64" s="210"/>
      <c r="AE64" s="210"/>
      <c r="AF64" s="210"/>
      <c r="AG64" s="210" t="s">
        <v>1407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1" x14ac:dyDescent="0.2">
      <c r="A65" s="241">
        <v>46</v>
      </c>
      <c r="B65" s="242" t="s">
        <v>2879</v>
      </c>
      <c r="C65" s="254" t="s">
        <v>2880</v>
      </c>
      <c r="D65" s="243" t="s">
        <v>291</v>
      </c>
      <c r="E65" s="244">
        <v>11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t="s">
        <v>2462</v>
      </c>
      <c r="S65" s="246" t="s">
        <v>293</v>
      </c>
      <c r="T65" s="247" t="s">
        <v>294</v>
      </c>
      <c r="U65" s="220">
        <v>0.26800000000000002</v>
      </c>
      <c r="V65" s="220">
        <f>ROUND(E65*U65,2)</f>
        <v>2.95</v>
      </c>
      <c r="W65" s="220"/>
      <c r="X65" s="220" t="s">
        <v>295</v>
      </c>
      <c r="Y65" s="220" t="s">
        <v>296</v>
      </c>
      <c r="Z65" s="210"/>
      <c r="AA65" s="210"/>
      <c r="AB65" s="210"/>
      <c r="AC65" s="210"/>
      <c r="AD65" s="210"/>
      <c r="AE65" s="210"/>
      <c r="AF65" s="210"/>
      <c r="AG65" s="210" t="s">
        <v>1407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22.5" outlineLevel="1" x14ac:dyDescent="0.2">
      <c r="A66" s="241">
        <v>47</v>
      </c>
      <c r="B66" s="242" t="s">
        <v>2848</v>
      </c>
      <c r="C66" s="254" t="s">
        <v>2882</v>
      </c>
      <c r="D66" s="243" t="s">
        <v>2337</v>
      </c>
      <c r="E66" s="244">
        <v>1</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1407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48</v>
      </c>
      <c r="B67" s="242" t="s">
        <v>2382</v>
      </c>
      <c r="C67" s="254" t="s">
        <v>2884</v>
      </c>
      <c r="D67" s="243" t="s">
        <v>2337</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1407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49</v>
      </c>
      <c r="B68" s="242" t="s">
        <v>4071</v>
      </c>
      <c r="C68" s="254" t="s">
        <v>4072</v>
      </c>
      <c r="D68" s="243" t="s">
        <v>0</v>
      </c>
      <c r="E68" s="244">
        <v>0.48</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t="s">
        <v>2462</v>
      </c>
      <c r="S68" s="246" t="s">
        <v>293</v>
      </c>
      <c r="T68" s="247" t="s">
        <v>294</v>
      </c>
      <c r="U68" s="220">
        <v>0</v>
      </c>
      <c r="V68" s="220">
        <f>ROUND(E68*U68,2)</f>
        <v>0</v>
      </c>
      <c r="W68" s="220"/>
      <c r="X68" s="220" t="s">
        <v>295</v>
      </c>
      <c r="Y68" s="220" t="s">
        <v>296</v>
      </c>
      <c r="Z68" s="210"/>
      <c r="AA68" s="210"/>
      <c r="AB68" s="210"/>
      <c r="AC68" s="210"/>
      <c r="AD68" s="210"/>
      <c r="AE68" s="210"/>
      <c r="AF68" s="210"/>
      <c r="AG68" s="210" t="s">
        <v>1407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x14ac:dyDescent="0.2">
      <c r="A69" s="224" t="s">
        <v>287</v>
      </c>
      <c r="B69" s="225" t="s">
        <v>221</v>
      </c>
      <c r="C69" s="249" t="s">
        <v>222</v>
      </c>
      <c r="D69" s="226"/>
      <c r="E69" s="227"/>
      <c r="F69" s="228"/>
      <c r="G69" s="228">
        <f>SUMIF(AG70:AG80,"&lt;&gt;NOR",G70:G80)</f>
        <v>0</v>
      </c>
      <c r="H69" s="228"/>
      <c r="I69" s="228">
        <f>SUM(I70:I80)</f>
        <v>0</v>
      </c>
      <c r="J69" s="228"/>
      <c r="K69" s="228">
        <f>SUM(K70:K80)</f>
        <v>0</v>
      </c>
      <c r="L69" s="228"/>
      <c r="M69" s="228">
        <f>SUM(M70:M80)</f>
        <v>0</v>
      </c>
      <c r="N69" s="227"/>
      <c r="O69" s="227">
        <f>SUM(O70:O80)</f>
        <v>0</v>
      </c>
      <c r="P69" s="227"/>
      <c r="Q69" s="227">
        <f>SUM(Q70:Q80)</f>
        <v>0</v>
      </c>
      <c r="R69" s="228"/>
      <c r="S69" s="228"/>
      <c r="T69" s="229"/>
      <c r="U69" s="223"/>
      <c r="V69" s="223">
        <f>SUM(V70:V80)</f>
        <v>9.5500000000000007</v>
      </c>
      <c r="W69" s="223"/>
      <c r="X69" s="223"/>
      <c r="Y69" s="223"/>
      <c r="AG69" t="s">
        <v>288</v>
      </c>
    </row>
    <row r="70" spans="1:60" ht="22.5" outlineLevel="1" x14ac:dyDescent="0.2">
      <c r="A70" s="241">
        <v>50</v>
      </c>
      <c r="B70" s="242" t="s">
        <v>2386</v>
      </c>
      <c r="C70" s="254" t="s">
        <v>4073</v>
      </c>
      <c r="D70" s="243" t="s">
        <v>2337</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1407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1">
        <v>51</v>
      </c>
      <c r="B71" s="242" t="s">
        <v>2854</v>
      </c>
      <c r="C71" s="254" t="s">
        <v>4074</v>
      </c>
      <c r="D71" s="243" t="s">
        <v>2337</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1407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22.5" outlineLevel="1" x14ac:dyDescent="0.2">
      <c r="A72" s="241">
        <v>52</v>
      </c>
      <c r="B72" s="242" t="s">
        <v>2987</v>
      </c>
      <c r="C72" s="254" t="s">
        <v>4075</v>
      </c>
      <c r="D72" s="243" t="s">
        <v>2337</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1407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53</v>
      </c>
      <c r="B73" s="242" t="s">
        <v>2989</v>
      </c>
      <c r="C73" s="254" t="s">
        <v>4076</v>
      </c>
      <c r="D73" s="243" t="s">
        <v>2337</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1407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ht="22.5" outlineLevel="1" x14ac:dyDescent="0.2">
      <c r="A74" s="241">
        <v>54</v>
      </c>
      <c r="B74" s="242" t="s">
        <v>2991</v>
      </c>
      <c r="C74" s="254" t="s">
        <v>4077</v>
      </c>
      <c r="D74" s="243" t="s">
        <v>2337</v>
      </c>
      <c r="E74" s="244">
        <v>2</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1407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55</v>
      </c>
      <c r="B75" s="242" t="s">
        <v>2388</v>
      </c>
      <c r="C75" s="254" t="s">
        <v>2904</v>
      </c>
      <c r="D75" s="243" t="s">
        <v>2337</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1407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ht="22.5" outlineLevel="1" x14ac:dyDescent="0.2">
      <c r="A76" s="241">
        <v>56</v>
      </c>
      <c r="B76" s="242" t="s">
        <v>2390</v>
      </c>
      <c r="C76" s="254" t="s">
        <v>4078</v>
      </c>
      <c r="D76" s="243" t="s">
        <v>2337</v>
      </c>
      <c r="E76" s="244">
        <v>1</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1407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ht="22.5" outlineLevel="1" x14ac:dyDescent="0.2">
      <c r="A77" s="241">
        <v>57</v>
      </c>
      <c r="B77" s="242" t="s">
        <v>2392</v>
      </c>
      <c r="C77" s="254" t="s">
        <v>4079</v>
      </c>
      <c r="D77" s="243" t="s">
        <v>2337</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1407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1" x14ac:dyDescent="0.2">
      <c r="A78" s="241">
        <v>58</v>
      </c>
      <c r="B78" s="242" t="s">
        <v>2394</v>
      </c>
      <c r="C78" s="254" t="s">
        <v>4080</v>
      </c>
      <c r="D78" s="243" t="s">
        <v>2337</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1407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ht="22.5" outlineLevel="1" x14ac:dyDescent="0.2">
      <c r="A79" s="241">
        <v>59</v>
      </c>
      <c r="B79" s="242" t="s">
        <v>2913</v>
      </c>
      <c r="C79" s="254" t="s">
        <v>2914</v>
      </c>
      <c r="D79" s="243" t="s">
        <v>291</v>
      </c>
      <c r="E79" s="244">
        <v>11</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t="s">
        <v>2462</v>
      </c>
      <c r="S79" s="246" t="s">
        <v>293</v>
      </c>
      <c r="T79" s="247" t="s">
        <v>294</v>
      </c>
      <c r="U79" s="220">
        <v>0.86799999999999999</v>
      </c>
      <c r="V79" s="220">
        <f>ROUND(E79*U79,2)</f>
        <v>9.5500000000000007</v>
      </c>
      <c r="W79" s="220"/>
      <c r="X79" s="220" t="s">
        <v>295</v>
      </c>
      <c r="Y79" s="220" t="s">
        <v>296</v>
      </c>
      <c r="Z79" s="210"/>
      <c r="AA79" s="210"/>
      <c r="AB79" s="210"/>
      <c r="AC79" s="210"/>
      <c r="AD79" s="210"/>
      <c r="AE79" s="210"/>
      <c r="AF79" s="210"/>
      <c r="AG79" s="210" t="s">
        <v>1407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60</v>
      </c>
      <c r="B80" s="242" t="s">
        <v>4081</v>
      </c>
      <c r="C80" s="254" t="s">
        <v>4082</v>
      </c>
      <c r="D80" s="243" t="s">
        <v>0</v>
      </c>
      <c r="E80" s="244">
        <v>3.75</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t="s">
        <v>2462</v>
      </c>
      <c r="S80" s="246" t="s">
        <v>293</v>
      </c>
      <c r="T80" s="247" t="s">
        <v>294</v>
      </c>
      <c r="U80" s="220">
        <v>0</v>
      </c>
      <c r="V80" s="220">
        <f>ROUND(E80*U80,2)</f>
        <v>0</v>
      </c>
      <c r="W80" s="220"/>
      <c r="X80" s="220" t="s">
        <v>295</v>
      </c>
      <c r="Y80" s="220" t="s">
        <v>296</v>
      </c>
      <c r="Z80" s="210"/>
      <c r="AA80" s="210"/>
      <c r="AB80" s="210"/>
      <c r="AC80" s="210"/>
      <c r="AD80" s="210"/>
      <c r="AE80" s="210"/>
      <c r="AF80" s="210"/>
      <c r="AG80" s="210" t="s">
        <v>1407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x14ac:dyDescent="0.2">
      <c r="A81" s="224" t="s">
        <v>287</v>
      </c>
      <c r="B81" s="225" t="s">
        <v>229</v>
      </c>
      <c r="C81" s="249" t="s">
        <v>230</v>
      </c>
      <c r="D81" s="226"/>
      <c r="E81" s="227"/>
      <c r="F81" s="228"/>
      <c r="G81" s="228">
        <f>SUMIF(AG82:AG86,"&lt;&gt;NOR",G82:G86)</f>
        <v>0</v>
      </c>
      <c r="H81" s="228"/>
      <c r="I81" s="228">
        <f>SUM(I82:I86)</f>
        <v>0</v>
      </c>
      <c r="J81" s="228"/>
      <c r="K81" s="228">
        <f>SUM(K82:K86)</f>
        <v>0</v>
      </c>
      <c r="L81" s="228"/>
      <c r="M81" s="228">
        <f>SUM(M82:M86)</f>
        <v>0</v>
      </c>
      <c r="N81" s="227"/>
      <c r="O81" s="227">
        <f>SUM(O82:O86)</f>
        <v>0</v>
      </c>
      <c r="P81" s="227"/>
      <c r="Q81" s="227">
        <f>SUM(Q82:Q86)</f>
        <v>0</v>
      </c>
      <c r="R81" s="228"/>
      <c r="S81" s="228"/>
      <c r="T81" s="229"/>
      <c r="U81" s="223"/>
      <c r="V81" s="223">
        <f>SUM(V82:V86)</f>
        <v>0</v>
      </c>
      <c r="W81" s="223"/>
      <c r="X81" s="223"/>
      <c r="Y81" s="223"/>
      <c r="AG81" t="s">
        <v>288</v>
      </c>
    </row>
    <row r="82" spans="1:60" outlineLevel="1" x14ac:dyDescent="0.2">
      <c r="A82" s="241">
        <v>61</v>
      </c>
      <c r="B82" s="242" t="s">
        <v>2873</v>
      </c>
      <c r="C82" s="254" t="s">
        <v>2696</v>
      </c>
      <c r="D82" s="243" t="s">
        <v>1899</v>
      </c>
      <c r="E82" s="244">
        <v>5</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1407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62</v>
      </c>
      <c r="B83" s="242" t="s">
        <v>2875</v>
      </c>
      <c r="C83" s="254" t="s">
        <v>2698</v>
      </c>
      <c r="D83" s="243" t="s">
        <v>1899</v>
      </c>
      <c r="E83" s="244">
        <v>5</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1407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31">
        <v>63</v>
      </c>
      <c r="B84" s="232" t="s">
        <v>3969</v>
      </c>
      <c r="C84" s="250" t="s">
        <v>3970</v>
      </c>
      <c r="D84" s="233" t="s">
        <v>0</v>
      </c>
      <c r="E84" s="234">
        <v>2.4</v>
      </c>
      <c r="F84" s="235"/>
      <c r="G84" s="236">
        <f>ROUND(E84*F84,2)</f>
        <v>0</v>
      </c>
      <c r="H84" s="235"/>
      <c r="I84" s="236">
        <f>ROUND(E84*H84,2)</f>
        <v>0</v>
      </c>
      <c r="J84" s="235"/>
      <c r="K84" s="236">
        <f>ROUND(E84*J84,2)</f>
        <v>0</v>
      </c>
      <c r="L84" s="236">
        <v>21</v>
      </c>
      <c r="M84" s="236">
        <f>G84*(1+L84/100)</f>
        <v>0</v>
      </c>
      <c r="N84" s="234">
        <v>0</v>
      </c>
      <c r="O84" s="234">
        <f>ROUND(E84*N84,2)</f>
        <v>0</v>
      </c>
      <c r="P84" s="234">
        <v>0</v>
      </c>
      <c r="Q84" s="234">
        <f>ROUND(E84*P84,2)</f>
        <v>0</v>
      </c>
      <c r="R84" s="236" t="s">
        <v>1887</v>
      </c>
      <c r="S84" s="236" t="s">
        <v>293</v>
      </c>
      <c r="T84" s="237" t="s">
        <v>294</v>
      </c>
      <c r="U84" s="220">
        <v>0</v>
      </c>
      <c r="V84" s="220">
        <f>ROUND(E84*U84,2)</f>
        <v>0</v>
      </c>
      <c r="W84" s="220"/>
      <c r="X84" s="220" t="s">
        <v>295</v>
      </c>
      <c r="Y84" s="220" t="s">
        <v>296</v>
      </c>
      <c r="Z84" s="210"/>
      <c r="AA84" s="210"/>
      <c r="AB84" s="210"/>
      <c r="AC84" s="210"/>
      <c r="AD84" s="210"/>
      <c r="AE84" s="210"/>
      <c r="AF84" s="210"/>
      <c r="AG84" s="210" t="s">
        <v>1407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1" t="s">
        <v>1508</v>
      </c>
      <c r="D85" s="239"/>
      <c r="E85" s="239"/>
      <c r="F85" s="239"/>
      <c r="G85" s="239"/>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299</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2" t="s">
        <v>1508</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x14ac:dyDescent="0.2">
      <c r="A87" s="224" t="s">
        <v>287</v>
      </c>
      <c r="B87" s="225" t="s">
        <v>198</v>
      </c>
      <c r="C87" s="249" t="s">
        <v>199</v>
      </c>
      <c r="D87" s="226"/>
      <c r="E87" s="227"/>
      <c r="F87" s="228"/>
      <c r="G87" s="228">
        <f>SUMIF(AG88:AG96,"&lt;&gt;NOR",G88:G96)</f>
        <v>0</v>
      </c>
      <c r="H87" s="228"/>
      <c r="I87" s="228">
        <f>SUM(I88:I96)</f>
        <v>0</v>
      </c>
      <c r="J87" s="228"/>
      <c r="K87" s="228">
        <f>SUM(K88:K96)</f>
        <v>0</v>
      </c>
      <c r="L87" s="228"/>
      <c r="M87" s="228">
        <f>SUM(M88:M96)</f>
        <v>0</v>
      </c>
      <c r="N87" s="227"/>
      <c r="O87" s="227">
        <f>SUM(O88:O96)</f>
        <v>0</v>
      </c>
      <c r="P87" s="227"/>
      <c r="Q87" s="227">
        <f>SUM(Q88:Q96)</f>
        <v>0</v>
      </c>
      <c r="R87" s="228"/>
      <c r="S87" s="228"/>
      <c r="T87" s="229"/>
      <c r="U87" s="223"/>
      <c r="V87" s="223">
        <f>SUM(V88:V96)</f>
        <v>9.68</v>
      </c>
      <c r="W87" s="223"/>
      <c r="X87" s="223"/>
      <c r="Y87" s="223"/>
      <c r="AG87" t="s">
        <v>288</v>
      </c>
    </row>
    <row r="88" spans="1:60" outlineLevel="1" x14ac:dyDescent="0.2">
      <c r="A88" s="241">
        <v>64</v>
      </c>
      <c r="B88" s="242" t="s">
        <v>3003</v>
      </c>
      <c r="C88" s="254" t="s">
        <v>2924</v>
      </c>
      <c r="D88" s="243" t="s">
        <v>2701</v>
      </c>
      <c r="E88" s="244">
        <v>56</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1407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65</v>
      </c>
      <c r="B89" s="242" t="s">
        <v>2881</v>
      </c>
      <c r="C89" s="254" t="s">
        <v>2926</v>
      </c>
      <c r="D89" s="243" t="s">
        <v>2701</v>
      </c>
      <c r="E89" s="244">
        <v>20</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1407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66</v>
      </c>
      <c r="B90" s="242" t="s">
        <v>2883</v>
      </c>
      <c r="C90" s="254" t="s">
        <v>2927</v>
      </c>
      <c r="D90" s="243" t="s">
        <v>2701</v>
      </c>
      <c r="E90" s="244">
        <v>29</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1407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67</v>
      </c>
      <c r="B91" s="242" t="s">
        <v>3007</v>
      </c>
      <c r="C91" s="254" t="s">
        <v>2929</v>
      </c>
      <c r="D91" s="243" t="s">
        <v>2701</v>
      </c>
      <c r="E91" s="244">
        <v>9</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1407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41">
        <v>68</v>
      </c>
      <c r="B92" s="242" t="s">
        <v>2887</v>
      </c>
      <c r="C92" s="254" t="s">
        <v>2931</v>
      </c>
      <c r="D92" s="243" t="s">
        <v>2701</v>
      </c>
      <c r="E92" s="244">
        <v>4</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1">
        <v>69</v>
      </c>
      <c r="B93" s="242" t="s">
        <v>2720</v>
      </c>
      <c r="C93" s="254" t="s">
        <v>2721</v>
      </c>
      <c r="D93" s="243" t="s">
        <v>335</v>
      </c>
      <c r="E93" s="244">
        <v>118</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t="s">
        <v>1613</v>
      </c>
      <c r="S93" s="246" t="s">
        <v>293</v>
      </c>
      <c r="T93" s="247" t="s">
        <v>294</v>
      </c>
      <c r="U93" s="220">
        <v>8.2000000000000003E-2</v>
      </c>
      <c r="V93" s="220">
        <f>ROUND(E93*U93,2)</f>
        <v>9.68</v>
      </c>
      <c r="W93" s="220"/>
      <c r="X93" s="220" t="s">
        <v>295</v>
      </c>
      <c r="Y93" s="220" t="s">
        <v>296</v>
      </c>
      <c r="Z93" s="210"/>
      <c r="AA93" s="210"/>
      <c r="AB93" s="210"/>
      <c r="AC93" s="210"/>
      <c r="AD93" s="210"/>
      <c r="AE93" s="210"/>
      <c r="AF93" s="210"/>
      <c r="AG93" s="210" t="s">
        <v>1407</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31">
        <v>70</v>
      </c>
      <c r="B94" s="232" t="s">
        <v>3838</v>
      </c>
      <c r="C94" s="250" t="s">
        <v>3839</v>
      </c>
      <c r="D94" s="233" t="s">
        <v>0</v>
      </c>
      <c r="E94" s="234">
        <v>2.6</v>
      </c>
      <c r="F94" s="235"/>
      <c r="G94" s="236">
        <f>ROUND(E94*F94,2)</f>
        <v>0</v>
      </c>
      <c r="H94" s="235"/>
      <c r="I94" s="236">
        <f>ROUND(E94*H94,2)</f>
        <v>0</v>
      </c>
      <c r="J94" s="235"/>
      <c r="K94" s="236">
        <f>ROUND(E94*J94,2)</f>
        <v>0</v>
      </c>
      <c r="L94" s="236">
        <v>21</v>
      </c>
      <c r="M94" s="236">
        <f>G94*(1+L94/100)</f>
        <v>0</v>
      </c>
      <c r="N94" s="234">
        <v>0</v>
      </c>
      <c r="O94" s="234">
        <f>ROUND(E94*N94,2)</f>
        <v>0</v>
      </c>
      <c r="P94" s="234">
        <v>0</v>
      </c>
      <c r="Q94" s="234">
        <f>ROUND(E94*P94,2)</f>
        <v>0</v>
      </c>
      <c r="R94" s="236" t="s">
        <v>1511</v>
      </c>
      <c r="S94" s="236" t="s">
        <v>293</v>
      </c>
      <c r="T94" s="237" t="s">
        <v>294</v>
      </c>
      <c r="U94" s="220">
        <v>0</v>
      </c>
      <c r="V94" s="220">
        <f>ROUND(E94*U94,2)</f>
        <v>0</v>
      </c>
      <c r="W94" s="220"/>
      <c r="X94" s="220" t="s">
        <v>295</v>
      </c>
      <c r="Y94" s="220" t="s">
        <v>296</v>
      </c>
      <c r="Z94" s="210"/>
      <c r="AA94" s="210"/>
      <c r="AB94" s="210"/>
      <c r="AC94" s="210"/>
      <c r="AD94" s="210"/>
      <c r="AE94" s="210"/>
      <c r="AF94" s="210"/>
      <c r="AG94" s="210" t="s">
        <v>1407</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1" t="s">
        <v>1508</v>
      </c>
      <c r="D95" s="239"/>
      <c r="E95" s="239"/>
      <c r="F95" s="239"/>
      <c r="G95" s="239"/>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299</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2" x14ac:dyDescent="0.2">
      <c r="A96" s="217"/>
      <c r="B96" s="218"/>
      <c r="C96" s="252" t="s">
        <v>1508</v>
      </c>
      <c r="D96" s="240"/>
      <c r="E96" s="240"/>
      <c r="F96" s="240"/>
      <c r="G96" s="240"/>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300</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x14ac:dyDescent="0.2">
      <c r="A97" s="224" t="s">
        <v>287</v>
      </c>
      <c r="B97" s="225" t="s">
        <v>150</v>
      </c>
      <c r="C97" s="249" t="s">
        <v>151</v>
      </c>
      <c r="D97" s="226"/>
      <c r="E97" s="227"/>
      <c r="F97" s="228"/>
      <c r="G97" s="228">
        <f>SUMIF(AG98:AG98,"&lt;&gt;NOR",G98:G98)</f>
        <v>0</v>
      </c>
      <c r="H97" s="228"/>
      <c r="I97" s="228">
        <f>SUM(I98:I98)</f>
        <v>0</v>
      </c>
      <c r="J97" s="228"/>
      <c r="K97" s="228">
        <f>SUM(K98:K98)</f>
        <v>0</v>
      </c>
      <c r="L97" s="228"/>
      <c r="M97" s="228">
        <f>SUM(M98:M98)</f>
        <v>0</v>
      </c>
      <c r="N97" s="227"/>
      <c r="O97" s="227">
        <f>SUM(O98:O98)</f>
        <v>0</v>
      </c>
      <c r="P97" s="227"/>
      <c r="Q97" s="227">
        <f>SUM(Q98:Q98)</f>
        <v>0</v>
      </c>
      <c r="R97" s="228"/>
      <c r="S97" s="228"/>
      <c r="T97" s="229"/>
      <c r="U97" s="223"/>
      <c r="V97" s="223">
        <f>SUM(V98:V98)</f>
        <v>0</v>
      </c>
      <c r="W97" s="223"/>
      <c r="X97" s="223"/>
      <c r="Y97" s="223"/>
      <c r="AG97" t="s">
        <v>288</v>
      </c>
    </row>
    <row r="98" spans="1:60" outlineLevel="1" x14ac:dyDescent="0.2">
      <c r="A98" s="241">
        <v>71</v>
      </c>
      <c r="B98" s="242" t="s">
        <v>2933</v>
      </c>
      <c r="C98" s="254" t="s">
        <v>2934</v>
      </c>
      <c r="D98" s="243" t="s">
        <v>2347</v>
      </c>
      <c r="E98" s="244">
        <v>24</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297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x14ac:dyDescent="0.2">
      <c r="A99" s="224" t="s">
        <v>287</v>
      </c>
      <c r="B99" s="225" t="s">
        <v>258</v>
      </c>
      <c r="C99" s="249" t="s">
        <v>27</v>
      </c>
      <c r="D99" s="226"/>
      <c r="E99" s="227"/>
      <c r="F99" s="228"/>
      <c r="G99" s="228">
        <f>SUMIF(AG100:AG100,"&lt;&gt;NOR",G100:G100)</f>
        <v>0</v>
      </c>
      <c r="H99" s="228"/>
      <c r="I99" s="228">
        <f>SUM(I100:I100)</f>
        <v>0</v>
      </c>
      <c r="J99" s="228"/>
      <c r="K99" s="228">
        <f>SUM(K100:K100)</f>
        <v>0</v>
      </c>
      <c r="L99" s="228"/>
      <c r="M99" s="228">
        <f>SUM(M100:M100)</f>
        <v>0</v>
      </c>
      <c r="N99" s="227"/>
      <c r="O99" s="227">
        <f>SUM(O100:O100)</f>
        <v>0</v>
      </c>
      <c r="P99" s="227"/>
      <c r="Q99" s="227">
        <f>SUM(Q100:Q100)</f>
        <v>0</v>
      </c>
      <c r="R99" s="228"/>
      <c r="S99" s="228"/>
      <c r="T99" s="229"/>
      <c r="U99" s="223"/>
      <c r="V99" s="223">
        <f>SUM(V100:V100)</f>
        <v>0</v>
      </c>
      <c r="W99" s="223"/>
      <c r="X99" s="223"/>
      <c r="Y99" s="223"/>
      <c r="AG99" t="s">
        <v>288</v>
      </c>
    </row>
    <row r="100" spans="1:60" outlineLevel="1" x14ac:dyDescent="0.2">
      <c r="A100" s="241">
        <v>72</v>
      </c>
      <c r="B100" s="242" t="s">
        <v>2153</v>
      </c>
      <c r="C100" s="254" t="s">
        <v>2154</v>
      </c>
      <c r="D100" s="243" t="s">
        <v>2145</v>
      </c>
      <c r="E100" s="244">
        <v>2</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293</v>
      </c>
      <c r="T100" s="247" t="s">
        <v>294</v>
      </c>
      <c r="U100" s="220">
        <v>0</v>
      </c>
      <c r="V100" s="220">
        <f>ROUND(E100*U100,2)</f>
        <v>0</v>
      </c>
      <c r="W100" s="220"/>
      <c r="X100" s="220" t="s">
        <v>2155</v>
      </c>
      <c r="Y100" s="220" t="s">
        <v>296</v>
      </c>
      <c r="Z100" s="210"/>
      <c r="AA100" s="210"/>
      <c r="AB100" s="210"/>
      <c r="AC100" s="210"/>
      <c r="AD100" s="210"/>
      <c r="AE100" s="210"/>
      <c r="AF100" s="210"/>
      <c r="AG100" s="210" t="s">
        <v>2156</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x14ac:dyDescent="0.2">
      <c r="A101" s="224" t="s">
        <v>287</v>
      </c>
      <c r="B101" s="225" t="s">
        <v>259</v>
      </c>
      <c r="C101" s="249" t="s">
        <v>28</v>
      </c>
      <c r="D101" s="226"/>
      <c r="E101" s="227"/>
      <c r="F101" s="228"/>
      <c r="G101" s="228">
        <f>SUMIF(AG102:AG103,"&lt;&gt;NOR",G102:G103)</f>
        <v>0</v>
      </c>
      <c r="H101" s="228"/>
      <c r="I101" s="228">
        <f>SUM(I102:I103)</f>
        <v>0</v>
      </c>
      <c r="J101" s="228"/>
      <c r="K101" s="228">
        <f>SUM(K102:K103)</f>
        <v>0</v>
      </c>
      <c r="L101" s="228"/>
      <c r="M101" s="228">
        <f>SUM(M102:M103)</f>
        <v>0</v>
      </c>
      <c r="N101" s="227"/>
      <c r="O101" s="227">
        <f>SUM(O102:O103)</f>
        <v>0</v>
      </c>
      <c r="P101" s="227"/>
      <c r="Q101" s="227">
        <f>SUM(Q102:Q103)</f>
        <v>0</v>
      </c>
      <c r="R101" s="228"/>
      <c r="S101" s="228"/>
      <c r="T101" s="229"/>
      <c r="U101" s="223"/>
      <c r="V101" s="223">
        <f>SUM(V102:V103)</f>
        <v>0</v>
      </c>
      <c r="W101" s="223"/>
      <c r="X101" s="223"/>
      <c r="Y101" s="223"/>
      <c r="AG101" t="s">
        <v>288</v>
      </c>
    </row>
    <row r="102" spans="1:60" outlineLevel="1" x14ac:dyDescent="0.2">
      <c r="A102" s="241">
        <v>73</v>
      </c>
      <c r="B102" s="242" t="s">
        <v>2731</v>
      </c>
      <c r="C102" s="254" t="s">
        <v>2732</v>
      </c>
      <c r="D102" s="243" t="s">
        <v>2145</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293</v>
      </c>
      <c r="T102" s="247" t="s">
        <v>294</v>
      </c>
      <c r="U102" s="220">
        <v>0</v>
      </c>
      <c r="V102" s="220">
        <f>ROUND(E102*U102,2)</f>
        <v>0</v>
      </c>
      <c r="W102" s="220"/>
      <c r="X102" s="220" t="s">
        <v>2155</v>
      </c>
      <c r="Y102" s="220" t="s">
        <v>296</v>
      </c>
      <c r="Z102" s="210"/>
      <c r="AA102" s="210"/>
      <c r="AB102" s="210"/>
      <c r="AC102" s="210"/>
      <c r="AD102" s="210"/>
      <c r="AE102" s="210"/>
      <c r="AF102" s="210"/>
      <c r="AG102" s="210" t="s">
        <v>2156</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31">
        <v>74</v>
      </c>
      <c r="B103" s="232" t="s">
        <v>2733</v>
      </c>
      <c r="C103" s="250" t="s">
        <v>2734</v>
      </c>
      <c r="D103" s="233" t="s">
        <v>2145</v>
      </c>
      <c r="E103" s="234">
        <v>0.5</v>
      </c>
      <c r="F103" s="235"/>
      <c r="G103" s="236">
        <f>ROUND(E103*F103,2)</f>
        <v>0</v>
      </c>
      <c r="H103" s="235"/>
      <c r="I103" s="236">
        <f>ROUND(E103*H103,2)</f>
        <v>0</v>
      </c>
      <c r="J103" s="235"/>
      <c r="K103" s="236">
        <f>ROUND(E103*J103,2)</f>
        <v>0</v>
      </c>
      <c r="L103" s="236">
        <v>21</v>
      </c>
      <c r="M103" s="236">
        <f>G103*(1+L103/100)</f>
        <v>0</v>
      </c>
      <c r="N103" s="234">
        <v>0</v>
      </c>
      <c r="O103" s="234">
        <f>ROUND(E103*N103,2)</f>
        <v>0</v>
      </c>
      <c r="P103" s="234">
        <v>0</v>
      </c>
      <c r="Q103" s="234">
        <f>ROUND(E103*P103,2)</f>
        <v>0</v>
      </c>
      <c r="R103" s="236"/>
      <c r="S103" s="236" t="s">
        <v>293</v>
      </c>
      <c r="T103" s="237" t="s">
        <v>294</v>
      </c>
      <c r="U103" s="220">
        <v>0</v>
      </c>
      <c r="V103" s="220">
        <f>ROUND(E103*U103,2)</f>
        <v>0</v>
      </c>
      <c r="W103" s="220"/>
      <c r="X103" s="220" t="s">
        <v>2155</v>
      </c>
      <c r="Y103" s="220" t="s">
        <v>296</v>
      </c>
      <c r="Z103" s="210"/>
      <c r="AA103" s="210"/>
      <c r="AB103" s="210"/>
      <c r="AC103" s="210"/>
      <c r="AD103" s="210"/>
      <c r="AE103" s="210"/>
      <c r="AF103" s="210"/>
      <c r="AG103" s="210" t="s">
        <v>2156</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x14ac:dyDescent="0.2">
      <c r="A104" s="3"/>
      <c r="B104" s="4"/>
      <c r="C104" s="256"/>
      <c r="D104" s="6"/>
      <c r="E104" s="3"/>
      <c r="F104" s="3"/>
      <c r="G104" s="3"/>
      <c r="H104" s="3"/>
      <c r="I104" s="3"/>
      <c r="J104" s="3"/>
      <c r="K104" s="3"/>
      <c r="L104" s="3"/>
      <c r="M104" s="3"/>
      <c r="N104" s="3"/>
      <c r="O104" s="3"/>
      <c r="P104" s="3"/>
      <c r="Q104" s="3"/>
      <c r="R104" s="3"/>
      <c r="S104" s="3"/>
      <c r="T104" s="3"/>
      <c r="U104" s="3"/>
      <c r="V104" s="3"/>
      <c r="W104" s="3"/>
      <c r="X104" s="3"/>
      <c r="Y104" s="3"/>
      <c r="AE104">
        <v>12</v>
      </c>
      <c r="AF104">
        <v>21</v>
      </c>
      <c r="AG104" t="s">
        <v>273</v>
      </c>
    </row>
    <row r="105" spans="1:60" x14ac:dyDescent="0.2">
      <c r="A105" s="213"/>
      <c r="B105" s="214" t="s">
        <v>29</v>
      </c>
      <c r="C105" s="257"/>
      <c r="D105" s="215"/>
      <c r="E105" s="216"/>
      <c r="F105" s="216"/>
      <c r="G105" s="230">
        <f>G8+G20+G27+G47+G69+G81+G87+G97+G99+G101</f>
        <v>0</v>
      </c>
      <c r="H105" s="3"/>
      <c r="I105" s="3"/>
      <c r="J105" s="3"/>
      <c r="K105" s="3"/>
      <c r="L105" s="3"/>
      <c r="M105" s="3"/>
      <c r="N105" s="3"/>
      <c r="O105" s="3"/>
      <c r="P105" s="3"/>
      <c r="Q105" s="3"/>
      <c r="R105" s="3"/>
      <c r="S105" s="3"/>
      <c r="T105" s="3"/>
      <c r="U105" s="3"/>
      <c r="V105" s="3"/>
      <c r="W105" s="3"/>
      <c r="X105" s="3"/>
      <c r="Y105" s="3"/>
      <c r="AE105">
        <f>SUMIF(L7:L103,AE104,G7:G103)</f>
        <v>0</v>
      </c>
      <c r="AF105">
        <f>SUMIF(L7:L103,AF104,G7:G103)</f>
        <v>0</v>
      </c>
      <c r="AG105" t="s">
        <v>2161</v>
      </c>
    </row>
    <row r="106" spans="1:60" x14ac:dyDescent="0.2">
      <c r="C106" s="258"/>
      <c r="D106" s="10"/>
      <c r="AG106" t="s">
        <v>2162</v>
      </c>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r0/cgPDdF2DbuyLDWifug2xROk1bKakeSJ05ttDkulN4w/47xGkD9NqhyN425GRKm3SLoUMPNKVOGV0bg6UwqA==" saltValue="ECorUrBTkehxshg17gRb2w==" spinCount="100000" sheet="1" formatRows="0"/>
  <mergeCells count="16">
    <mergeCell ref="C85:G85"/>
    <mergeCell ref="C86:G86"/>
    <mergeCell ref="C95:G95"/>
    <mergeCell ref="C96:G96"/>
    <mergeCell ref="C32:G32"/>
    <mergeCell ref="C33:G33"/>
    <mergeCell ref="C35:G35"/>
    <mergeCell ref="C36:G36"/>
    <mergeCell ref="C38:G38"/>
    <mergeCell ref="C39:G39"/>
    <mergeCell ref="A1:G1"/>
    <mergeCell ref="C2:G2"/>
    <mergeCell ref="C3:G3"/>
    <mergeCell ref="C4:G4"/>
    <mergeCell ref="C29:G29"/>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75</v>
      </c>
      <c r="C4" s="202" t="s">
        <v>76</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248</v>
      </c>
      <c r="C8" s="249" t="s">
        <v>249</v>
      </c>
      <c r="D8" s="226"/>
      <c r="E8" s="227"/>
      <c r="F8" s="228"/>
      <c r="G8" s="228">
        <f>SUMIF(AG9:AG42,"&lt;&gt;NOR",G9:G42)</f>
        <v>0</v>
      </c>
      <c r="H8" s="228"/>
      <c r="I8" s="228">
        <f>SUM(I9:I42)</f>
        <v>0</v>
      </c>
      <c r="J8" s="228"/>
      <c r="K8" s="228">
        <f>SUM(K9:K42)</f>
        <v>0</v>
      </c>
      <c r="L8" s="228"/>
      <c r="M8" s="228">
        <f>SUM(M9:M42)</f>
        <v>0</v>
      </c>
      <c r="N8" s="227"/>
      <c r="O8" s="227">
        <f>SUM(O9:O42)</f>
        <v>0</v>
      </c>
      <c r="P8" s="227"/>
      <c r="Q8" s="227">
        <f>SUM(Q9:Q42)</f>
        <v>0</v>
      </c>
      <c r="R8" s="228"/>
      <c r="S8" s="228"/>
      <c r="T8" s="229"/>
      <c r="U8" s="223"/>
      <c r="V8" s="223">
        <f>SUM(V9:V42)</f>
        <v>0</v>
      </c>
      <c r="W8" s="223"/>
      <c r="X8" s="223"/>
      <c r="Y8" s="223"/>
      <c r="AG8" t="s">
        <v>288</v>
      </c>
    </row>
    <row r="9" spans="1:60" outlineLevel="1" x14ac:dyDescent="0.2">
      <c r="A9" s="241">
        <v>1</v>
      </c>
      <c r="B9" s="242" t="s">
        <v>2767</v>
      </c>
      <c r="C9" s="254" t="s">
        <v>4083</v>
      </c>
      <c r="D9" s="243"/>
      <c r="E9" s="244">
        <v>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2106</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2769</v>
      </c>
      <c r="C10" s="254" t="s">
        <v>3182</v>
      </c>
      <c r="D10" s="243" t="s">
        <v>2337</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2106</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2771</v>
      </c>
      <c r="C11" s="254" t="s">
        <v>3185</v>
      </c>
      <c r="D11" s="243" t="s">
        <v>2337</v>
      </c>
      <c r="E11" s="244">
        <v>2</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2106</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2773</v>
      </c>
      <c r="C12" s="254" t="s">
        <v>3186</v>
      </c>
      <c r="D12" s="243" t="s">
        <v>2337</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2106</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2775</v>
      </c>
      <c r="C13" s="254" t="s">
        <v>3188</v>
      </c>
      <c r="D13" s="243" t="s">
        <v>2337</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2106</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2777</v>
      </c>
      <c r="C14" s="254" t="s">
        <v>3190</v>
      </c>
      <c r="D14" s="243" t="s">
        <v>2337</v>
      </c>
      <c r="E14" s="244">
        <v>3</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2106</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2779</v>
      </c>
      <c r="C15" s="254" t="s">
        <v>3192</v>
      </c>
      <c r="D15" s="243" t="s">
        <v>2701</v>
      </c>
      <c r="E15" s="244">
        <v>10</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2106</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2781</v>
      </c>
      <c r="C16" s="254" t="s">
        <v>4084</v>
      </c>
      <c r="D16" s="243" t="s">
        <v>2337</v>
      </c>
      <c r="E16" s="244">
        <v>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2106</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2752</v>
      </c>
      <c r="C17" s="254" t="s">
        <v>3177</v>
      </c>
      <c r="D17" s="243" t="s">
        <v>2337</v>
      </c>
      <c r="E17" s="244">
        <v>5</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2106</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2783</v>
      </c>
      <c r="C18" s="254" t="s">
        <v>4085</v>
      </c>
      <c r="D18" s="243" t="s">
        <v>2701</v>
      </c>
      <c r="E18" s="244">
        <v>15</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2106</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11</v>
      </c>
      <c r="B19" s="242" t="s">
        <v>2756</v>
      </c>
      <c r="C19" s="254" t="s">
        <v>3236</v>
      </c>
      <c r="D19" s="243" t="s">
        <v>2337</v>
      </c>
      <c r="E19" s="244">
        <v>2</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2106</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12</v>
      </c>
      <c r="B20" s="242" t="s">
        <v>2786</v>
      </c>
      <c r="C20" s="254" t="s">
        <v>3196</v>
      </c>
      <c r="D20" s="243" t="s">
        <v>2337</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2106</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13</v>
      </c>
      <c r="B21" s="242" t="s">
        <v>2788</v>
      </c>
      <c r="C21" s="254" t="s">
        <v>3198</v>
      </c>
      <c r="D21" s="243" t="s">
        <v>2337</v>
      </c>
      <c r="E21" s="244">
        <v>10</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2106</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14</v>
      </c>
      <c r="B22" s="242" t="s">
        <v>2790</v>
      </c>
      <c r="C22" s="254" t="s">
        <v>3180</v>
      </c>
      <c r="D22" s="243" t="s">
        <v>2701</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2106</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15</v>
      </c>
      <c r="B23" s="242" t="s">
        <v>2762</v>
      </c>
      <c r="C23" s="254" t="s">
        <v>4086</v>
      </c>
      <c r="D23" s="243"/>
      <c r="E23" s="244">
        <v>0</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2106</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16</v>
      </c>
      <c r="B24" s="242" t="s">
        <v>2763</v>
      </c>
      <c r="C24" s="254" t="s">
        <v>3216</v>
      </c>
      <c r="D24" s="243" t="s">
        <v>2337</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2106</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17</v>
      </c>
      <c r="B25" s="242" t="s">
        <v>2952</v>
      </c>
      <c r="C25" s="254" t="s">
        <v>3219</v>
      </c>
      <c r="D25" s="243" t="s">
        <v>2337</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2106</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18</v>
      </c>
      <c r="B26" s="242" t="s">
        <v>2796</v>
      </c>
      <c r="C26" s="254" t="s">
        <v>3177</v>
      </c>
      <c r="D26" s="243" t="s">
        <v>2337</v>
      </c>
      <c r="E26" s="244">
        <v>1</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2106</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19</v>
      </c>
      <c r="B27" s="242" t="s">
        <v>2799</v>
      </c>
      <c r="C27" s="254" t="s">
        <v>4087</v>
      </c>
      <c r="D27" s="243" t="s">
        <v>2701</v>
      </c>
      <c r="E27" s="244">
        <v>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2106</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20</v>
      </c>
      <c r="B28" s="242" t="s">
        <v>2801</v>
      </c>
      <c r="C28" s="254" t="s">
        <v>4088</v>
      </c>
      <c r="D28" s="243"/>
      <c r="E28" s="244">
        <v>0</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2106</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33.75" outlineLevel="1" x14ac:dyDescent="0.2">
      <c r="A29" s="231">
        <v>21</v>
      </c>
      <c r="B29" s="232" t="s">
        <v>2803</v>
      </c>
      <c r="C29" s="250" t="s">
        <v>4089</v>
      </c>
      <c r="D29" s="233" t="s">
        <v>2337</v>
      </c>
      <c r="E29" s="234">
        <v>1</v>
      </c>
      <c r="F29" s="235"/>
      <c r="G29" s="236">
        <f>ROUND(E29*F29,2)</f>
        <v>0</v>
      </c>
      <c r="H29" s="235"/>
      <c r="I29" s="236">
        <f>ROUND(E29*H29,2)</f>
        <v>0</v>
      </c>
      <c r="J29" s="235"/>
      <c r="K29" s="236">
        <f>ROUND(E29*J29,2)</f>
        <v>0</v>
      </c>
      <c r="L29" s="236">
        <v>21</v>
      </c>
      <c r="M29" s="236">
        <f>G29*(1+L29/100)</f>
        <v>0</v>
      </c>
      <c r="N29" s="234">
        <v>0</v>
      </c>
      <c r="O29" s="234">
        <f>ROUND(E29*N29,2)</f>
        <v>0</v>
      </c>
      <c r="P29" s="234">
        <v>0</v>
      </c>
      <c r="Q29" s="234">
        <f>ROUND(E29*P29,2)</f>
        <v>0</v>
      </c>
      <c r="R29" s="236"/>
      <c r="S29" s="236" t="s">
        <v>861</v>
      </c>
      <c r="T29" s="237" t="s">
        <v>294</v>
      </c>
      <c r="U29" s="220">
        <v>0</v>
      </c>
      <c r="V29" s="220">
        <f>ROUND(E29*U29,2)</f>
        <v>0</v>
      </c>
      <c r="W29" s="220"/>
      <c r="X29" s="220" t="s">
        <v>295</v>
      </c>
      <c r="Y29" s="220" t="s">
        <v>296</v>
      </c>
      <c r="Z29" s="210"/>
      <c r="AA29" s="210"/>
      <c r="AB29" s="210"/>
      <c r="AC29" s="210"/>
      <c r="AD29" s="210"/>
      <c r="AE29" s="210"/>
      <c r="AF29" s="210"/>
      <c r="AG29" s="210" t="s">
        <v>2106</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5" t="s">
        <v>4090</v>
      </c>
      <c r="D30" s="248"/>
      <c r="E30" s="248"/>
      <c r="F30" s="248"/>
      <c r="G30" s="248"/>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22</v>
      </c>
      <c r="B31" s="242" t="s">
        <v>2958</v>
      </c>
      <c r="C31" s="254" t="s">
        <v>3257</v>
      </c>
      <c r="D31" s="243" t="s">
        <v>2337</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2106</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23</v>
      </c>
      <c r="B32" s="242" t="s">
        <v>2335</v>
      </c>
      <c r="C32" s="254" t="s">
        <v>3259</v>
      </c>
      <c r="D32" s="243" t="s">
        <v>2337</v>
      </c>
      <c r="E32" s="244">
        <v>2</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2106</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ht="22.5" outlineLevel="1" x14ac:dyDescent="0.2">
      <c r="A33" s="241">
        <v>24</v>
      </c>
      <c r="B33" s="242" t="s">
        <v>2339</v>
      </c>
      <c r="C33" s="254" t="s">
        <v>4091</v>
      </c>
      <c r="D33" s="243" t="s">
        <v>2701</v>
      </c>
      <c r="E33" s="244">
        <v>12</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2106</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25</v>
      </c>
      <c r="B34" s="242" t="s">
        <v>2341</v>
      </c>
      <c r="C34" s="254" t="s">
        <v>3267</v>
      </c>
      <c r="D34" s="243" t="s">
        <v>2701</v>
      </c>
      <c r="E34" s="244">
        <v>6</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2106</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26</v>
      </c>
      <c r="B35" s="242" t="s">
        <v>2963</v>
      </c>
      <c r="C35" s="254" t="s">
        <v>3268</v>
      </c>
      <c r="D35" s="243" t="s">
        <v>2701</v>
      </c>
      <c r="E35" s="244">
        <v>12</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2106</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27</v>
      </c>
      <c r="B36" s="242" t="s">
        <v>4092</v>
      </c>
      <c r="C36" s="254" t="s">
        <v>3269</v>
      </c>
      <c r="D36" s="243" t="s">
        <v>291</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2106</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28</v>
      </c>
      <c r="B37" s="242" t="s">
        <v>2965</v>
      </c>
      <c r="C37" s="254" t="s">
        <v>122</v>
      </c>
      <c r="D37" s="243"/>
      <c r="E37" s="244">
        <v>0</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2106</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29</v>
      </c>
      <c r="B38" s="242" t="s">
        <v>2967</v>
      </c>
      <c r="C38" s="254" t="s">
        <v>3286</v>
      </c>
      <c r="D38" s="243" t="s">
        <v>1899</v>
      </c>
      <c r="E38" s="244">
        <v>50</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2106</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30</v>
      </c>
      <c r="B39" s="242" t="s">
        <v>2969</v>
      </c>
      <c r="C39" s="254" t="s">
        <v>3290</v>
      </c>
      <c r="D39" s="243" t="s">
        <v>1899</v>
      </c>
      <c r="E39" s="244">
        <v>50</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2106</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31</v>
      </c>
      <c r="B40" s="242" t="s">
        <v>2971</v>
      </c>
      <c r="C40" s="254" t="s">
        <v>3291</v>
      </c>
      <c r="D40" s="243" t="s">
        <v>1899</v>
      </c>
      <c r="E40" s="244">
        <v>50</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2106</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32</v>
      </c>
      <c r="B41" s="242" t="s">
        <v>2822</v>
      </c>
      <c r="C41" s="254" t="s">
        <v>3292</v>
      </c>
      <c r="D41" s="243" t="s">
        <v>1899</v>
      </c>
      <c r="E41" s="244">
        <v>8</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861</v>
      </c>
      <c r="T41" s="247" t="s">
        <v>294</v>
      </c>
      <c r="U41" s="220">
        <v>0</v>
      </c>
      <c r="V41" s="220">
        <f>ROUND(E41*U41,2)</f>
        <v>0</v>
      </c>
      <c r="W41" s="220"/>
      <c r="X41" s="220" t="s">
        <v>295</v>
      </c>
      <c r="Y41" s="220" t="s">
        <v>296</v>
      </c>
      <c r="Z41" s="210"/>
      <c r="AA41" s="210"/>
      <c r="AB41" s="210"/>
      <c r="AC41" s="210"/>
      <c r="AD41" s="210"/>
      <c r="AE41" s="210"/>
      <c r="AF41" s="210"/>
      <c r="AG41" s="210" t="s">
        <v>2106</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33</v>
      </c>
      <c r="B42" s="242" t="s">
        <v>2974</v>
      </c>
      <c r="C42" s="254" t="s">
        <v>3296</v>
      </c>
      <c r="D42" s="243" t="s">
        <v>1899</v>
      </c>
      <c r="E42" s="244">
        <v>4</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2106</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x14ac:dyDescent="0.2">
      <c r="A43" s="224" t="s">
        <v>287</v>
      </c>
      <c r="B43" s="225" t="s">
        <v>240</v>
      </c>
      <c r="C43" s="249" t="s">
        <v>241</v>
      </c>
      <c r="D43" s="226"/>
      <c r="E43" s="227"/>
      <c r="F43" s="228"/>
      <c r="G43" s="228">
        <f>SUMIF(AG44:AG46,"&lt;&gt;NOR",G44:G46)</f>
        <v>0</v>
      </c>
      <c r="H43" s="228"/>
      <c r="I43" s="228">
        <f>SUM(I44:I46)</f>
        <v>0</v>
      </c>
      <c r="J43" s="228"/>
      <c r="K43" s="228">
        <f>SUM(K44:K46)</f>
        <v>0</v>
      </c>
      <c r="L43" s="228"/>
      <c r="M43" s="228">
        <f>SUM(M44:M46)</f>
        <v>0</v>
      </c>
      <c r="N43" s="227"/>
      <c r="O43" s="227">
        <f>SUM(O44:O46)</f>
        <v>0</v>
      </c>
      <c r="P43" s="227"/>
      <c r="Q43" s="227">
        <f>SUM(Q44:Q46)</f>
        <v>0</v>
      </c>
      <c r="R43" s="228"/>
      <c r="S43" s="228"/>
      <c r="T43" s="229"/>
      <c r="U43" s="223"/>
      <c r="V43" s="223">
        <f>SUM(V44:V46)</f>
        <v>1.44</v>
      </c>
      <c r="W43" s="223"/>
      <c r="X43" s="223"/>
      <c r="Y43" s="223"/>
      <c r="AG43" t="s">
        <v>288</v>
      </c>
    </row>
    <row r="44" spans="1:60" outlineLevel="1" x14ac:dyDescent="0.2">
      <c r="A44" s="241">
        <v>34</v>
      </c>
      <c r="B44" s="242" t="s">
        <v>2090</v>
      </c>
      <c r="C44" s="254" t="s">
        <v>2091</v>
      </c>
      <c r="D44" s="243" t="s">
        <v>310</v>
      </c>
      <c r="E44" s="244">
        <v>10</v>
      </c>
      <c r="F44" s="245"/>
      <c r="G44" s="246">
        <f>ROUND(E44*F44,2)</f>
        <v>0</v>
      </c>
      <c r="H44" s="245"/>
      <c r="I44" s="246">
        <f>ROUND(E44*H44,2)</f>
        <v>0</v>
      </c>
      <c r="J44" s="245"/>
      <c r="K44" s="246">
        <f>ROUND(E44*J44,2)</f>
        <v>0</v>
      </c>
      <c r="L44" s="246">
        <v>21</v>
      </c>
      <c r="M44" s="246">
        <f>G44*(1+L44/100)</f>
        <v>0</v>
      </c>
      <c r="N44" s="244">
        <v>6.9999999999999994E-5</v>
      </c>
      <c r="O44" s="244">
        <f>ROUND(E44*N44,2)</f>
        <v>0</v>
      </c>
      <c r="P44" s="244">
        <v>0</v>
      </c>
      <c r="Q44" s="244">
        <f>ROUND(E44*P44,2)</f>
        <v>0</v>
      </c>
      <c r="R44" s="246" t="s">
        <v>2087</v>
      </c>
      <c r="S44" s="246" t="s">
        <v>293</v>
      </c>
      <c r="T44" s="247" t="s">
        <v>294</v>
      </c>
      <c r="U44" s="220">
        <v>0.14399999999999999</v>
      </c>
      <c r="V44" s="220">
        <f>ROUND(E44*U44,2)</f>
        <v>1.44</v>
      </c>
      <c r="W44" s="220"/>
      <c r="X44" s="220" t="s">
        <v>295</v>
      </c>
      <c r="Y44" s="220" t="s">
        <v>296</v>
      </c>
      <c r="Z44" s="210"/>
      <c r="AA44" s="210"/>
      <c r="AB44" s="210"/>
      <c r="AC44" s="210"/>
      <c r="AD44" s="210"/>
      <c r="AE44" s="210"/>
      <c r="AF44" s="210"/>
      <c r="AG44" s="210" t="s">
        <v>1407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35</v>
      </c>
      <c r="B45" s="242" t="s">
        <v>2827</v>
      </c>
      <c r="C45" s="254" t="s">
        <v>3297</v>
      </c>
      <c r="D45" s="243" t="s">
        <v>310</v>
      </c>
      <c r="E45" s="244">
        <v>10</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1407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36</v>
      </c>
      <c r="B46" s="242" t="s">
        <v>2829</v>
      </c>
      <c r="C46" s="254" t="s">
        <v>3298</v>
      </c>
      <c r="D46" s="243" t="s">
        <v>310</v>
      </c>
      <c r="E46" s="244">
        <v>20</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1407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x14ac:dyDescent="0.2">
      <c r="A47" s="224" t="s">
        <v>287</v>
      </c>
      <c r="B47" s="225" t="s">
        <v>198</v>
      </c>
      <c r="C47" s="249" t="s">
        <v>199</v>
      </c>
      <c r="D47" s="226"/>
      <c r="E47" s="227"/>
      <c r="F47" s="228"/>
      <c r="G47" s="228">
        <f>SUMIF(AG48:AG48,"&lt;&gt;NOR",G48:G48)</f>
        <v>0</v>
      </c>
      <c r="H47" s="228"/>
      <c r="I47" s="228">
        <f>SUM(I48:I48)</f>
        <v>0</v>
      </c>
      <c r="J47" s="228"/>
      <c r="K47" s="228">
        <f>SUM(K48:K48)</f>
        <v>0</v>
      </c>
      <c r="L47" s="228"/>
      <c r="M47" s="228">
        <f>SUM(M48:M48)</f>
        <v>0</v>
      </c>
      <c r="N47" s="227"/>
      <c r="O47" s="227">
        <f>SUM(O48:O48)</f>
        <v>0</v>
      </c>
      <c r="P47" s="227"/>
      <c r="Q47" s="227">
        <f>SUM(Q48:Q48)</f>
        <v>0</v>
      </c>
      <c r="R47" s="228"/>
      <c r="S47" s="228"/>
      <c r="T47" s="229"/>
      <c r="U47" s="223"/>
      <c r="V47" s="223">
        <f>SUM(V48:V48)</f>
        <v>0</v>
      </c>
      <c r="W47" s="223"/>
      <c r="X47" s="223"/>
      <c r="Y47" s="223"/>
      <c r="AG47" t="s">
        <v>288</v>
      </c>
    </row>
    <row r="48" spans="1:60" outlineLevel="1" x14ac:dyDescent="0.2">
      <c r="A48" s="241">
        <v>37</v>
      </c>
      <c r="B48" s="242" t="s">
        <v>2831</v>
      </c>
      <c r="C48" s="254" t="s">
        <v>3299</v>
      </c>
      <c r="D48" s="243" t="s">
        <v>310</v>
      </c>
      <c r="E48" s="244">
        <v>5</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1407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x14ac:dyDescent="0.2">
      <c r="A49" s="224" t="s">
        <v>287</v>
      </c>
      <c r="B49" s="225" t="s">
        <v>184</v>
      </c>
      <c r="C49" s="249" t="s">
        <v>185</v>
      </c>
      <c r="D49" s="226"/>
      <c r="E49" s="227"/>
      <c r="F49" s="228"/>
      <c r="G49" s="228">
        <f>SUMIF(AG50:AG50,"&lt;&gt;NOR",G50:G50)</f>
        <v>0</v>
      </c>
      <c r="H49" s="228"/>
      <c r="I49" s="228">
        <f>SUM(I50:I50)</f>
        <v>0</v>
      </c>
      <c r="J49" s="228"/>
      <c r="K49" s="228">
        <f>SUM(K50:K50)</f>
        <v>0</v>
      </c>
      <c r="L49" s="228"/>
      <c r="M49" s="228">
        <f>SUM(M50:M50)</f>
        <v>0</v>
      </c>
      <c r="N49" s="227"/>
      <c r="O49" s="227">
        <f>SUM(O50:O50)</f>
        <v>0</v>
      </c>
      <c r="P49" s="227"/>
      <c r="Q49" s="227">
        <f>SUM(Q50:Q50)</f>
        <v>0</v>
      </c>
      <c r="R49" s="228"/>
      <c r="S49" s="228"/>
      <c r="T49" s="229"/>
      <c r="U49" s="223"/>
      <c r="V49" s="223">
        <f>SUM(V50:V50)</f>
        <v>0</v>
      </c>
      <c r="W49" s="223"/>
      <c r="X49" s="223"/>
      <c r="Y49" s="223"/>
      <c r="AG49" t="s">
        <v>288</v>
      </c>
    </row>
    <row r="50" spans="1:60" outlineLevel="1" x14ac:dyDescent="0.2">
      <c r="A50" s="241">
        <v>38</v>
      </c>
      <c r="B50" s="242" t="s">
        <v>2833</v>
      </c>
      <c r="C50" s="254" t="s">
        <v>3302</v>
      </c>
      <c r="D50" s="243" t="s">
        <v>310</v>
      </c>
      <c r="E50" s="244">
        <v>20</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x14ac:dyDescent="0.2">
      <c r="A51" s="224" t="s">
        <v>287</v>
      </c>
      <c r="B51" s="225" t="s">
        <v>141</v>
      </c>
      <c r="C51" s="249" t="s">
        <v>130</v>
      </c>
      <c r="D51" s="226"/>
      <c r="E51" s="227"/>
      <c r="F51" s="228"/>
      <c r="G51" s="228">
        <f>SUMIF(AG52:AG56,"&lt;&gt;NOR",G52:G56)</f>
        <v>0</v>
      </c>
      <c r="H51" s="228"/>
      <c r="I51" s="228">
        <f>SUM(I52:I56)</f>
        <v>0</v>
      </c>
      <c r="J51" s="228"/>
      <c r="K51" s="228">
        <f>SUM(K52:K56)</f>
        <v>0</v>
      </c>
      <c r="L51" s="228"/>
      <c r="M51" s="228">
        <f>SUM(M52:M56)</f>
        <v>0</v>
      </c>
      <c r="N51" s="227"/>
      <c r="O51" s="227">
        <f>SUM(O52:O56)</f>
        <v>0</v>
      </c>
      <c r="P51" s="227"/>
      <c r="Q51" s="227">
        <f>SUM(Q52:Q56)</f>
        <v>0</v>
      </c>
      <c r="R51" s="228"/>
      <c r="S51" s="228"/>
      <c r="T51" s="229"/>
      <c r="U51" s="223"/>
      <c r="V51" s="223">
        <f>SUM(V52:V56)</f>
        <v>0</v>
      </c>
      <c r="W51" s="223"/>
      <c r="X51" s="223"/>
      <c r="Y51" s="223"/>
      <c r="AG51" t="s">
        <v>288</v>
      </c>
    </row>
    <row r="52" spans="1:60" ht="22.5" outlineLevel="1" x14ac:dyDescent="0.2">
      <c r="A52" s="241">
        <v>39</v>
      </c>
      <c r="B52" s="242" t="s">
        <v>2835</v>
      </c>
      <c r="C52" s="254" t="s">
        <v>3303</v>
      </c>
      <c r="D52" s="243" t="s">
        <v>2347</v>
      </c>
      <c r="E52" s="244">
        <v>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ht="22.5" outlineLevel="1" x14ac:dyDescent="0.2">
      <c r="A53" s="241">
        <v>40</v>
      </c>
      <c r="B53" s="242" t="s">
        <v>2837</v>
      </c>
      <c r="C53" s="254" t="s">
        <v>3304</v>
      </c>
      <c r="D53" s="243" t="s">
        <v>2347</v>
      </c>
      <c r="E53" s="244">
        <v>2</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41</v>
      </c>
      <c r="B54" s="242" t="s">
        <v>2839</v>
      </c>
      <c r="C54" s="254" t="s">
        <v>3305</v>
      </c>
      <c r="D54" s="243" t="s">
        <v>291</v>
      </c>
      <c r="E54" s="244">
        <v>1</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42</v>
      </c>
      <c r="B55" s="242" t="s">
        <v>2980</v>
      </c>
      <c r="C55" s="254" t="s">
        <v>3306</v>
      </c>
      <c r="D55" s="243" t="s">
        <v>291</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31">
        <v>43</v>
      </c>
      <c r="B56" s="232" t="s">
        <v>2981</v>
      </c>
      <c r="C56" s="250" t="s">
        <v>3307</v>
      </c>
      <c r="D56" s="233" t="s">
        <v>291</v>
      </c>
      <c r="E56" s="234">
        <v>1</v>
      </c>
      <c r="F56" s="235"/>
      <c r="G56" s="236">
        <f>ROUND(E56*F56,2)</f>
        <v>0</v>
      </c>
      <c r="H56" s="235"/>
      <c r="I56" s="236">
        <f>ROUND(E56*H56,2)</f>
        <v>0</v>
      </c>
      <c r="J56" s="235"/>
      <c r="K56" s="236">
        <f>ROUND(E56*J56,2)</f>
        <v>0</v>
      </c>
      <c r="L56" s="236">
        <v>21</v>
      </c>
      <c r="M56" s="236">
        <f>G56*(1+L56/100)</f>
        <v>0</v>
      </c>
      <c r="N56" s="234">
        <v>0</v>
      </c>
      <c r="O56" s="234">
        <f>ROUND(E56*N56,2)</f>
        <v>0</v>
      </c>
      <c r="P56" s="234">
        <v>0</v>
      </c>
      <c r="Q56" s="234">
        <f>ROUND(E56*P56,2)</f>
        <v>0</v>
      </c>
      <c r="R56" s="236"/>
      <c r="S56" s="236" t="s">
        <v>861</v>
      </c>
      <c r="T56" s="237" t="s">
        <v>294</v>
      </c>
      <c r="U56" s="220">
        <v>0</v>
      </c>
      <c r="V56" s="220">
        <f>ROUND(E56*U56,2)</f>
        <v>0</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x14ac:dyDescent="0.2">
      <c r="A57" s="3"/>
      <c r="B57" s="4"/>
      <c r="C57" s="256"/>
      <c r="D57" s="6"/>
      <c r="E57" s="3"/>
      <c r="F57" s="3"/>
      <c r="G57" s="3"/>
      <c r="H57" s="3"/>
      <c r="I57" s="3"/>
      <c r="J57" s="3"/>
      <c r="K57" s="3"/>
      <c r="L57" s="3"/>
      <c r="M57" s="3"/>
      <c r="N57" s="3"/>
      <c r="O57" s="3"/>
      <c r="P57" s="3"/>
      <c r="Q57" s="3"/>
      <c r="R57" s="3"/>
      <c r="S57" s="3"/>
      <c r="T57" s="3"/>
      <c r="U57" s="3"/>
      <c r="V57" s="3"/>
      <c r="W57" s="3"/>
      <c r="X57" s="3"/>
      <c r="Y57" s="3"/>
      <c r="AE57">
        <v>12</v>
      </c>
      <c r="AF57">
        <v>21</v>
      </c>
      <c r="AG57" t="s">
        <v>273</v>
      </c>
    </row>
    <row r="58" spans="1:60" x14ac:dyDescent="0.2">
      <c r="A58" s="213"/>
      <c r="B58" s="214" t="s">
        <v>29</v>
      </c>
      <c r="C58" s="257"/>
      <c r="D58" s="215"/>
      <c r="E58" s="216"/>
      <c r="F58" s="216"/>
      <c r="G58" s="230">
        <f>G8+G43+G47+G49+G51</f>
        <v>0</v>
      </c>
      <c r="H58" s="3"/>
      <c r="I58" s="3"/>
      <c r="J58" s="3"/>
      <c r="K58" s="3"/>
      <c r="L58" s="3"/>
      <c r="M58" s="3"/>
      <c r="N58" s="3"/>
      <c r="O58" s="3"/>
      <c r="P58" s="3"/>
      <c r="Q58" s="3"/>
      <c r="R58" s="3"/>
      <c r="S58" s="3"/>
      <c r="T58" s="3"/>
      <c r="U58" s="3"/>
      <c r="V58" s="3"/>
      <c r="W58" s="3"/>
      <c r="X58" s="3"/>
      <c r="Y58" s="3"/>
      <c r="AE58">
        <f>SUMIF(L7:L56,AE57,G7:G56)</f>
        <v>0</v>
      </c>
      <c r="AF58">
        <f>SUMIF(L7:L56,AF57,G7:G56)</f>
        <v>0</v>
      </c>
      <c r="AG58" t="s">
        <v>2161</v>
      </c>
    </row>
    <row r="59" spans="1:60" x14ac:dyDescent="0.2">
      <c r="C59" s="258"/>
      <c r="D59" s="10"/>
      <c r="AG59" t="s">
        <v>2162</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KFutbq4hF1AoJvpn3us7eY/wAiXTM2h/MzD22rz8kDwkFZrDZrbI+Js4eyz44xpft7ua7bNf2CFHdKkpb6lYg==" saltValue="+lgkIhq3tyS8MnH6JDjzxg==" spinCount="100000" sheet="1" formatRows="0"/>
  <mergeCells count="5">
    <mergeCell ref="A1:G1"/>
    <mergeCell ref="C2:G2"/>
    <mergeCell ref="C3:G3"/>
    <mergeCell ref="C4:G4"/>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75</v>
      </c>
      <c r="C4" s="202" t="s">
        <v>60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244</v>
      </c>
      <c r="C8" s="249" t="s">
        <v>245</v>
      </c>
      <c r="D8" s="226"/>
      <c r="E8" s="227"/>
      <c r="F8" s="228"/>
      <c r="G8" s="228">
        <f>SUMIF(AG9:AG110,"&lt;&gt;NOR",G9:G110)</f>
        <v>0</v>
      </c>
      <c r="H8" s="228"/>
      <c r="I8" s="228">
        <f>SUM(I9:I110)</f>
        <v>0</v>
      </c>
      <c r="J8" s="228"/>
      <c r="K8" s="228">
        <f>SUM(K9:K110)</f>
        <v>0</v>
      </c>
      <c r="L8" s="228"/>
      <c r="M8" s="228">
        <f>SUM(M9:M110)</f>
        <v>0</v>
      </c>
      <c r="N8" s="227"/>
      <c r="O8" s="227">
        <f>SUM(O9:O110)</f>
        <v>0</v>
      </c>
      <c r="P8" s="227"/>
      <c r="Q8" s="227">
        <f>SUM(Q9:Q110)</f>
        <v>0</v>
      </c>
      <c r="R8" s="228"/>
      <c r="S8" s="228"/>
      <c r="T8" s="229"/>
      <c r="U8" s="223"/>
      <c r="V8" s="223">
        <f>SUM(V9:V110)</f>
        <v>0</v>
      </c>
      <c r="W8" s="223"/>
      <c r="X8" s="223"/>
      <c r="Y8" s="223"/>
      <c r="AG8" t="s">
        <v>288</v>
      </c>
    </row>
    <row r="9" spans="1:60" outlineLevel="1" x14ac:dyDescent="0.2">
      <c r="A9" s="241">
        <v>1</v>
      </c>
      <c r="B9" s="242" t="s">
        <v>2767</v>
      </c>
      <c r="C9" s="254" t="s">
        <v>136</v>
      </c>
      <c r="D9" s="243"/>
      <c r="E9" s="244">
        <v>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2106</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2769</v>
      </c>
      <c r="C10" s="254" t="s">
        <v>4093</v>
      </c>
      <c r="D10" s="243" t="s">
        <v>2337</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2106</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2771</v>
      </c>
      <c r="C11" s="254" t="s">
        <v>2938</v>
      </c>
      <c r="D11" s="243" t="s">
        <v>2939</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2106</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2773</v>
      </c>
      <c r="C12" s="254" t="s">
        <v>2940</v>
      </c>
      <c r="D12" s="243" t="s">
        <v>2337</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2106</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2775</v>
      </c>
      <c r="C13" s="254" t="s">
        <v>2941</v>
      </c>
      <c r="D13" s="243" t="s">
        <v>2337</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2106</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2777</v>
      </c>
      <c r="C14" s="254" t="s">
        <v>2944</v>
      </c>
      <c r="D14" s="243" t="s">
        <v>2337</v>
      </c>
      <c r="E14" s="244">
        <v>15</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2106</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2779</v>
      </c>
      <c r="C15" s="254" t="s">
        <v>2947</v>
      </c>
      <c r="D15" s="243" t="s">
        <v>2337</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2106</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2781</v>
      </c>
      <c r="C16" s="254" t="s">
        <v>2977</v>
      </c>
      <c r="D16" s="243" t="s">
        <v>2337</v>
      </c>
      <c r="E16" s="244">
        <v>5</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2106</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2752</v>
      </c>
      <c r="C17" s="254" t="s">
        <v>4094</v>
      </c>
      <c r="D17" s="243" t="s">
        <v>2337</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2106</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2783</v>
      </c>
      <c r="C18" s="254" t="s">
        <v>2979</v>
      </c>
      <c r="D18" s="243" t="s">
        <v>2337</v>
      </c>
      <c r="E18" s="244">
        <v>5</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2106</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11</v>
      </c>
      <c r="B19" s="242" t="s">
        <v>2756</v>
      </c>
      <c r="C19" s="254" t="s">
        <v>2960</v>
      </c>
      <c r="D19" s="243" t="s">
        <v>2337</v>
      </c>
      <c r="E19" s="244">
        <v>3</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2106</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12</v>
      </c>
      <c r="B20" s="242" t="s">
        <v>2786</v>
      </c>
      <c r="C20" s="254" t="s">
        <v>2961</v>
      </c>
      <c r="D20" s="243" t="s">
        <v>2337</v>
      </c>
      <c r="E20" s="244">
        <v>3</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2106</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13</v>
      </c>
      <c r="B21" s="242" t="s">
        <v>2788</v>
      </c>
      <c r="C21" s="254" t="s">
        <v>2962</v>
      </c>
      <c r="D21" s="243" t="s">
        <v>2337</v>
      </c>
      <c r="E21" s="244">
        <v>3</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2106</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14</v>
      </c>
      <c r="B22" s="242" t="s">
        <v>2790</v>
      </c>
      <c r="C22" s="254" t="s">
        <v>2966</v>
      </c>
      <c r="D22" s="243" t="s">
        <v>2939</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2106</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15</v>
      </c>
      <c r="B23" s="242" t="s">
        <v>2762</v>
      </c>
      <c r="C23" s="254" t="s">
        <v>4095</v>
      </c>
      <c r="D23" s="243" t="s">
        <v>2337</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2106</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16</v>
      </c>
      <c r="B24" s="242" t="s">
        <v>2763</v>
      </c>
      <c r="C24" s="254" t="s">
        <v>139</v>
      </c>
      <c r="D24" s="243"/>
      <c r="E24" s="244">
        <v>0</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2106</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17</v>
      </c>
      <c r="B25" s="242" t="s">
        <v>2952</v>
      </c>
      <c r="C25" s="254" t="s">
        <v>2983</v>
      </c>
      <c r="D25" s="243" t="s">
        <v>335</v>
      </c>
      <c r="E25" s="244">
        <v>30</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2106</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18</v>
      </c>
      <c r="B26" s="242" t="s">
        <v>2796</v>
      </c>
      <c r="C26" s="254" t="s">
        <v>2986</v>
      </c>
      <c r="D26" s="243" t="s">
        <v>335</v>
      </c>
      <c r="E26" s="244">
        <v>25</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2106</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19</v>
      </c>
      <c r="B27" s="242" t="s">
        <v>2799</v>
      </c>
      <c r="C27" s="254" t="s">
        <v>2990</v>
      </c>
      <c r="D27" s="243" t="s">
        <v>335</v>
      </c>
      <c r="E27" s="244">
        <v>35</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2106</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20</v>
      </c>
      <c r="B28" s="242" t="s">
        <v>2801</v>
      </c>
      <c r="C28" s="254" t="s">
        <v>2992</v>
      </c>
      <c r="D28" s="243" t="s">
        <v>2337</v>
      </c>
      <c r="E28" s="244">
        <v>90</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2106</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1">
        <v>21</v>
      </c>
      <c r="B29" s="242" t="s">
        <v>2803</v>
      </c>
      <c r="C29" s="254" t="s">
        <v>2993</v>
      </c>
      <c r="D29" s="243" t="s">
        <v>2337</v>
      </c>
      <c r="E29" s="244">
        <v>18</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2106</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22</v>
      </c>
      <c r="B30" s="242" t="s">
        <v>2958</v>
      </c>
      <c r="C30" s="254" t="s">
        <v>2994</v>
      </c>
      <c r="D30" s="243" t="s">
        <v>2337</v>
      </c>
      <c r="E30" s="244">
        <v>18</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2106</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23</v>
      </c>
      <c r="B31" s="242" t="s">
        <v>2335</v>
      </c>
      <c r="C31" s="254" t="s">
        <v>4096</v>
      </c>
      <c r="D31" s="243" t="s">
        <v>335</v>
      </c>
      <c r="E31" s="244">
        <v>20</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2106</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24</v>
      </c>
      <c r="B32" s="242" t="s">
        <v>2339</v>
      </c>
      <c r="C32" s="254" t="s">
        <v>2997</v>
      </c>
      <c r="D32" s="243" t="s">
        <v>2337</v>
      </c>
      <c r="E32" s="244">
        <v>120</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2106</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25</v>
      </c>
      <c r="B33" s="242" t="s">
        <v>2341</v>
      </c>
      <c r="C33" s="254" t="s">
        <v>142</v>
      </c>
      <c r="D33" s="243"/>
      <c r="E33" s="244">
        <v>0</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2106</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26</v>
      </c>
      <c r="B34" s="242" t="s">
        <v>2963</v>
      </c>
      <c r="C34" s="254" t="s">
        <v>2999</v>
      </c>
      <c r="D34" s="243" t="s">
        <v>335</v>
      </c>
      <c r="E34" s="244">
        <v>10</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2106</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27</v>
      </c>
      <c r="B35" s="242" t="s">
        <v>2965</v>
      </c>
      <c r="C35" s="254" t="s">
        <v>4097</v>
      </c>
      <c r="D35" s="243" t="s">
        <v>335</v>
      </c>
      <c r="E35" s="244">
        <v>2</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2106</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28</v>
      </c>
      <c r="B36" s="242" t="s">
        <v>2967</v>
      </c>
      <c r="C36" s="254" t="s">
        <v>3005</v>
      </c>
      <c r="D36" s="243" t="s">
        <v>335</v>
      </c>
      <c r="E36" s="244">
        <v>90</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2106</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29</v>
      </c>
      <c r="B37" s="242" t="s">
        <v>2969</v>
      </c>
      <c r="C37" s="254" t="s">
        <v>3006</v>
      </c>
      <c r="D37" s="243" t="s">
        <v>335</v>
      </c>
      <c r="E37" s="244">
        <v>485</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2106</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30</v>
      </c>
      <c r="B38" s="242" t="s">
        <v>2971</v>
      </c>
      <c r="C38" s="254" t="s">
        <v>3008</v>
      </c>
      <c r="D38" s="243" t="s">
        <v>335</v>
      </c>
      <c r="E38" s="244">
        <v>520</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2106</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31</v>
      </c>
      <c r="B39" s="242" t="s">
        <v>2822</v>
      </c>
      <c r="C39" s="254" t="s">
        <v>3009</v>
      </c>
      <c r="D39" s="243" t="s">
        <v>335</v>
      </c>
      <c r="E39" s="244">
        <v>40</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2106</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32</v>
      </c>
      <c r="B40" s="242" t="s">
        <v>2974</v>
      </c>
      <c r="C40" s="254" t="s">
        <v>3010</v>
      </c>
      <c r="D40" s="243" t="s">
        <v>335</v>
      </c>
      <c r="E40" s="244">
        <v>15</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2106</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33</v>
      </c>
      <c r="B41" s="242" t="s">
        <v>2975</v>
      </c>
      <c r="C41" s="254" t="s">
        <v>3308</v>
      </c>
      <c r="D41" s="243" t="s">
        <v>335</v>
      </c>
      <c r="E41" s="244">
        <v>22</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861</v>
      </c>
      <c r="T41" s="247" t="s">
        <v>294</v>
      </c>
      <c r="U41" s="220">
        <v>0</v>
      </c>
      <c r="V41" s="220">
        <f>ROUND(E41*U41,2)</f>
        <v>0</v>
      </c>
      <c r="W41" s="220"/>
      <c r="X41" s="220" t="s">
        <v>295</v>
      </c>
      <c r="Y41" s="220" t="s">
        <v>296</v>
      </c>
      <c r="Z41" s="210"/>
      <c r="AA41" s="210"/>
      <c r="AB41" s="210"/>
      <c r="AC41" s="210"/>
      <c r="AD41" s="210"/>
      <c r="AE41" s="210"/>
      <c r="AF41" s="210"/>
      <c r="AG41" s="210" t="s">
        <v>2106</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34</v>
      </c>
      <c r="B42" s="242" t="s">
        <v>2827</v>
      </c>
      <c r="C42" s="254" t="s">
        <v>4098</v>
      </c>
      <c r="D42" s="243" t="s">
        <v>335</v>
      </c>
      <c r="E42" s="244">
        <v>40</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2106</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1">
        <v>35</v>
      </c>
      <c r="B43" s="242" t="s">
        <v>2829</v>
      </c>
      <c r="C43" s="254" t="s">
        <v>3107</v>
      </c>
      <c r="D43" s="243" t="s">
        <v>335</v>
      </c>
      <c r="E43" s="244">
        <v>30</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2106</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36</v>
      </c>
      <c r="B44" s="242" t="s">
        <v>2831</v>
      </c>
      <c r="C44" s="254" t="s">
        <v>3019</v>
      </c>
      <c r="D44" s="243" t="s">
        <v>2337</v>
      </c>
      <c r="E44" s="244">
        <v>30</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2106</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37</v>
      </c>
      <c r="B45" s="242" t="s">
        <v>2833</v>
      </c>
      <c r="C45" s="254" t="s">
        <v>3020</v>
      </c>
      <c r="D45" s="243" t="s">
        <v>2337</v>
      </c>
      <c r="E45" s="244">
        <v>4</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2106</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38</v>
      </c>
      <c r="B46" s="242" t="s">
        <v>2835</v>
      </c>
      <c r="C46" s="254" t="s">
        <v>145</v>
      </c>
      <c r="D46" s="243"/>
      <c r="E46" s="244">
        <v>0</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2106</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1">
        <v>39</v>
      </c>
      <c r="B47" s="242" t="s">
        <v>2837</v>
      </c>
      <c r="C47" s="254" t="s">
        <v>3022</v>
      </c>
      <c r="D47" s="243" t="s">
        <v>2337</v>
      </c>
      <c r="E47" s="244">
        <v>6</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2106</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40</v>
      </c>
      <c r="B48" s="242" t="s">
        <v>2839</v>
      </c>
      <c r="C48" s="254" t="s">
        <v>3023</v>
      </c>
      <c r="D48" s="243" t="s">
        <v>2337</v>
      </c>
      <c r="E48" s="244">
        <v>3</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664</v>
      </c>
      <c r="Y48" s="220" t="s">
        <v>296</v>
      </c>
      <c r="Z48" s="210"/>
      <c r="AA48" s="210"/>
      <c r="AB48" s="210"/>
      <c r="AC48" s="210"/>
      <c r="AD48" s="210"/>
      <c r="AE48" s="210"/>
      <c r="AF48" s="210"/>
      <c r="AG48" s="210" t="s">
        <v>665</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41</v>
      </c>
      <c r="B49" s="242" t="s">
        <v>2980</v>
      </c>
      <c r="C49" s="254" t="s">
        <v>3024</v>
      </c>
      <c r="D49" s="243" t="s">
        <v>2337</v>
      </c>
      <c r="E49" s="244">
        <v>6</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2106</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42</v>
      </c>
      <c r="B50" s="242" t="s">
        <v>2981</v>
      </c>
      <c r="C50" s="254" t="s">
        <v>3027</v>
      </c>
      <c r="D50" s="243" t="s">
        <v>2337</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2106</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43</v>
      </c>
      <c r="B51" s="242" t="s">
        <v>2372</v>
      </c>
      <c r="C51" s="254" t="s">
        <v>3029</v>
      </c>
      <c r="D51" s="243" t="s">
        <v>2337</v>
      </c>
      <c r="E51" s="244">
        <v>10</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2106</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44</v>
      </c>
      <c r="B52" s="242" t="s">
        <v>2374</v>
      </c>
      <c r="C52" s="254" t="s">
        <v>4099</v>
      </c>
      <c r="D52" s="243" t="s">
        <v>2337</v>
      </c>
      <c r="E52" s="244">
        <v>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2106</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45</v>
      </c>
      <c r="B53" s="242" t="s">
        <v>2376</v>
      </c>
      <c r="C53" s="254" t="s">
        <v>3032</v>
      </c>
      <c r="D53" s="243" t="s">
        <v>2337</v>
      </c>
      <c r="E53" s="244">
        <v>16</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2106</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46</v>
      </c>
      <c r="B54" s="242" t="s">
        <v>2378</v>
      </c>
      <c r="C54" s="254" t="s">
        <v>3033</v>
      </c>
      <c r="D54" s="243" t="s">
        <v>2337</v>
      </c>
      <c r="E54" s="244">
        <v>17</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2106</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47</v>
      </c>
      <c r="B55" s="242" t="s">
        <v>2848</v>
      </c>
      <c r="C55" s="254" t="s">
        <v>4100</v>
      </c>
      <c r="D55" s="243" t="s">
        <v>2337</v>
      </c>
      <c r="E55" s="244">
        <v>2</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2106</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48</v>
      </c>
      <c r="B56" s="242" t="s">
        <v>2382</v>
      </c>
      <c r="C56" s="254" t="s">
        <v>4101</v>
      </c>
      <c r="D56" s="243" t="s">
        <v>2337</v>
      </c>
      <c r="E56" s="244">
        <v>4</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2106</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49</v>
      </c>
      <c r="B57" s="242" t="s">
        <v>2851</v>
      </c>
      <c r="C57" s="254" t="s">
        <v>4102</v>
      </c>
      <c r="D57" s="243" t="s">
        <v>2337</v>
      </c>
      <c r="E57" s="244">
        <v>2</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2106</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50</v>
      </c>
      <c r="B58" s="242" t="s">
        <v>2386</v>
      </c>
      <c r="C58" s="254" t="s">
        <v>4103</v>
      </c>
      <c r="D58" s="243" t="s">
        <v>2337</v>
      </c>
      <c r="E58" s="244">
        <v>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2106</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51</v>
      </c>
      <c r="B59" s="242" t="s">
        <v>2854</v>
      </c>
      <c r="C59" s="254" t="s">
        <v>3036</v>
      </c>
      <c r="D59" s="243" t="s">
        <v>2337</v>
      </c>
      <c r="E59" s="244">
        <v>3</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2106</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52</v>
      </c>
      <c r="B60" s="242" t="s">
        <v>2987</v>
      </c>
      <c r="C60" s="254" t="s">
        <v>4104</v>
      </c>
      <c r="D60" s="243" t="s">
        <v>2337</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2106</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53</v>
      </c>
      <c r="B61" s="242" t="s">
        <v>2989</v>
      </c>
      <c r="C61" s="254" t="s">
        <v>3043</v>
      </c>
      <c r="D61" s="243" t="s">
        <v>2337</v>
      </c>
      <c r="E61" s="244">
        <v>2</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2106</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54</v>
      </c>
      <c r="B62" s="242" t="s">
        <v>2991</v>
      </c>
      <c r="C62" s="254" t="s">
        <v>3037</v>
      </c>
      <c r="D62" s="243" t="s">
        <v>2337</v>
      </c>
      <c r="E62" s="244">
        <v>1</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2106</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55</v>
      </c>
      <c r="B63" s="242" t="s">
        <v>2388</v>
      </c>
      <c r="C63" s="254" t="s">
        <v>3038</v>
      </c>
      <c r="D63" s="243" t="s">
        <v>2337</v>
      </c>
      <c r="E63" s="244">
        <v>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2106</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56</v>
      </c>
      <c r="B64" s="242" t="s">
        <v>2390</v>
      </c>
      <c r="C64" s="254" t="s">
        <v>3044</v>
      </c>
      <c r="D64" s="243" t="s">
        <v>2337</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2106</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57</v>
      </c>
      <c r="B65" s="242" t="s">
        <v>2392</v>
      </c>
      <c r="C65" s="254" t="s">
        <v>3045</v>
      </c>
      <c r="D65" s="243" t="s">
        <v>2337</v>
      </c>
      <c r="E65" s="244">
        <v>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2106</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1">
        <v>58</v>
      </c>
      <c r="B66" s="242" t="s">
        <v>2394</v>
      </c>
      <c r="C66" s="254" t="s">
        <v>4105</v>
      </c>
      <c r="D66" s="243" t="s">
        <v>2337</v>
      </c>
      <c r="E66" s="244">
        <v>1</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2106</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59</v>
      </c>
      <c r="B67" s="242" t="s">
        <v>2396</v>
      </c>
      <c r="C67" s="254" t="s">
        <v>4106</v>
      </c>
      <c r="D67" s="243" t="s">
        <v>2337</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2106</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60</v>
      </c>
      <c r="B68" s="242" t="s">
        <v>2398</v>
      </c>
      <c r="C68" s="254" t="s">
        <v>148</v>
      </c>
      <c r="D68" s="243"/>
      <c r="E68" s="244">
        <v>0</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2106</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61</v>
      </c>
      <c r="B69" s="242" t="s">
        <v>2873</v>
      </c>
      <c r="C69" s="254" t="s">
        <v>4107</v>
      </c>
      <c r="D69" s="243" t="s">
        <v>2337</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2106</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62</v>
      </c>
      <c r="B70" s="242" t="s">
        <v>2875</v>
      </c>
      <c r="C70" s="254" t="s">
        <v>4108</v>
      </c>
      <c r="D70" s="243" t="s">
        <v>2337</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2106</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63</v>
      </c>
      <c r="B71" s="242" t="s">
        <v>3001</v>
      </c>
      <c r="C71" s="254" t="s">
        <v>3053</v>
      </c>
      <c r="D71" s="243" t="s">
        <v>2337</v>
      </c>
      <c r="E71" s="244">
        <v>3</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2106</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64</v>
      </c>
      <c r="B72" s="242" t="s">
        <v>3003</v>
      </c>
      <c r="C72" s="254" t="s">
        <v>3055</v>
      </c>
      <c r="D72" s="243" t="s">
        <v>335</v>
      </c>
      <c r="E72" s="244">
        <v>140</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2106</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1" x14ac:dyDescent="0.2">
      <c r="A73" s="241">
        <v>65</v>
      </c>
      <c r="B73" s="242" t="s">
        <v>2881</v>
      </c>
      <c r="C73" s="254" t="s">
        <v>3056</v>
      </c>
      <c r="D73" s="243" t="s">
        <v>335</v>
      </c>
      <c r="E73" s="244">
        <v>20</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2106</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66</v>
      </c>
      <c r="B74" s="242" t="s">
        <v>2883</v>
      </c>
      <c r="C74" s="254" t="s">
        <v>3057</v>
      </c>
      <c r="D74" s="243" t="s">
        <v>335</v>
      </c>
      <c r="E74" s="244">
        <v>20</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2106</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67</v>
      </c>
      <c r="B75" s="242" t="s">
        <v>3007</v>
      </c>
      <c r="C75" s="254" t="s">
        <v>3058</v>
      </c>
      <c r="D75" s="243" t="s">
        <v>2337</v>
      </c>
      <c r="E75" s="244">
        <v>3</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2106</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68</v>
      </c>
      <c r="B76" s="242" t="s">
        <v>2887</v>
      </c>
      <c r="C76" s="254" t="s">
        <v>3059</v>
      </c>
      <c r="D76" s="243" t="s">
        <v>2337</v>
      </c>
      <c r="E76" s="244">
        <v>3</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2106</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69</v>
      </c>
      <c r="B77" s="242" t="s">
        <v>2889</v>
      </c>
      <c r="C77" s="254" t="s">
        <v>152</v>
      </c>
      <c r="D77" s="243"/>
      <c r="E77" s="244">
        <v>0</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2106</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70</v>
      </c>
      <c r="B78" s="242" t="s">
        <v>2891</v>
      </c>
      <c r="C78" s="254" t="s">
        <v>4109</v>
      </c>
      <c r="D78" s="243" t="s">
        <v>2337</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2106</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71</v>
      </c>
      <c r="B79" s="242" t="s">
        <v>2420</v>
      </c>
      <c r="C79" s="254" t="s">
        <v>4110</v>
      </c>
      <c r="D79" s="243" t="s">
        <v>2337</v>
      </c>
      <c r="E79" s="244">
        <v>2</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2106</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72</v>
      </c>
      <c r="B80" s="242" t="s">
        <v>2422</v>
      </c>
      <c r="C80" s="254" t="s">
        <v>4111</v>
      </c>
      <c r="D80" s="243" t="s">
        <v>2337</v>
      </c>
      <c r="E80" s="244">
        <v>15</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861</v>
      </c>
      <c r="T80" s="247" t="s">
        <v>294</v>
      </c>
      <c r="U80" s="220">
        <v>0</v>
      </c>
      <c r="V80" s="220">
        <f>ROUND(E80*U80,2)</f>
        <v>0</v>
      </c>
      <c r="W80" s="220"/>
      <c r="X80" s="220" t="s">
        <v>295</v>
      </c>
      <c r="Y80" s="220" t="s">
        <v>296</v>
      </c>
      <c r="Z80" s="210"/>
      <c r="AA80" s="210"/>
      <c r="AB80" s="210"/>
      <c r="AC80" s="210"/>
      <c r="AD80" s="210"/>
      <c r="AE80" s="210"/>
      <c r="AF80" s="210"/>
      <c r="AG80" s="210" t="s">
        <v>2106</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73</v>
      </c>
      <c r="B81" s="242" t="s">
        <v>2424</v>
      </c>
      <c r="C81" s="254" t="s">
        <v>4112</v>
      </c>
      <c r="D81" s="243" t="s">
        <v>2337</v>
      </c>
      <c r="E81" s="244">
        <v>17</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2106</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1">
        <v>74</v>
      </c>
      <c r="B82" s="242" t="s">
        <v>2426</v>
      </c>
      <c r="C82" s="254" t="s">
        <v>4113</v>
      </c>
      <c r="D82" s="243" t="s">
        <v>2337</v>
      </c>
      <c r="E82" s="244">
        <v>6</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2106</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75</v>
      </c>
      <c r="B83" s="242" t="s">
        <v>2897</v>
      </c>
      <c r="C83" s="254" t="s">
        <v>4114</v>
      </c>
      <c r="D83" s="243" t="s">
        <v>2337</v>
      </c>
      <c r="E83" s="244">
        <v>3</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2106</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76</v>
      </c>
      <c r="B84" s="242" t="s">
        <v>2430</v>
      </c>
      <c r="C84" s="254" t="s">
        <v>4115</v>
      </c>
      <c r="D84" s="243" t="s">
        <v>2337</v>
      </c>
      <c r="E84" s="244">
        <v>2</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2106</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77</v>
      </c>
      <c r="B85" s="242" t="s">
        <v>2434</v>
      </c>
      <c r="C85" s="254" t="s">
        <v>4116</v>
      </c>
      <c r="D85" s="243" t="s">
        <v>2337</v>
      </c>
      <c r="E85" s="244">
        <v>47</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c r="S85" s="246" t="s">
        <v>861</v>
      </c>
      <c r="T85" s="247" t="s">
        <v>294</v>
      </c>
      <c r="U85" s="220">
        <v>0</v>
      </c>
      <c r="V85" s="220">
        <f>ROUND(E85*U85,2)</f>
        <v>0</v>
      </c>
      <c r="W85" s="220"/>
      <c r="X85" s="220" t="s">
        <v>295</v>
      </c>
      <c r="Y85" s="220" t="s">
        <v>296</v>
      </c>
      <c r="Z85" s="210"/>
      <c r="AA85" s="210"/>
      <c r="AB85" s="210"/>
      <c r="AC85" s="210"/>
      <c r="AD85" s="210"/>
      <c r="AE85" s="210"/>
      <c r="AF85" s="210"/>
      <c r="AG85" s="210" t="s">
        <v>2106</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1">
        <v>78</v>
      </c>
      <c r="B86" s="242" t="s">
        <v>2436</v>
      </c>
      <c r="C86" s="254" t="s">
        <v>155</v>
      </c>
      <c r="D86" s="243"/>
      <c r="E86" s="244">
        <v>0</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295</v>
      </c>
      <c r="Y86" s="220" t="s">
        <v>296</v>
      </c>
      <c r="Z86" s="210"/>
      <c r="AA86" s="210"/>
      <c r="AB86" s="210"/>
      <c r="AC86" s="210"/>
      <c r="AD86" s="210"/>
      <c r="AE86" s="210"/>
      <c r="AF86" s="210"/>
      <c r="AG86" s="210" t="s">
        <v>2106</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79</v>
      </c>
      <c r="B87" s="242" t="s">
        <v>2438</v>
      </c>
      <c r="C87" s="254" t="s">
        <v>3083</v>
      </c>
      <c r="D87" s="243" t="s">
        <v>2337</v>
      </c>
      <c r="E87" s="244">
        <v>40</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2106</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80</v>
      </c>
      <c r="B88" s="242" t="s">
        <v>2440</v>
      </c>
      <c r="C88" s="254" t="s">
        <v>3084</v>
      </c>
      <c r="D88" s="243" t="s">
        <v>2337</v>
      </c>
      <c r="E88" s="244">
        <v>4</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664</v>
      </c>
      <c r="Y88" s="220" t="s">
        <v>296</v>
      </c>
      <c r="Z88" s="210"/>
      <c r="AA88" s="210"/>
      <c r="AB88" s="210"/>
      <c r="AC88" s="210"/>
      <c r="AD88" s="210"/>
      <c r="AE88" s="210"/>
      <c r="AF88" s="210"/>
      <c r="AG88" s="210" t="s">
        <v>665</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81</v>
      </c>
      <c r="B89" s="242" t="s">
        <v>2442</v>
      </c>
      <c r="C89" s="254" t="s">
        <v>3085</v>
      </c>
      <c r="D89" s="243" t="s">
        <v>2337</v>
      </c>
      <c r="E89" s="244">
        <v>10</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2106</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82</v>
      </c>
      <c r="B90" s="242" t="s">
        <v>2446</v>
      </c>
      <c r="C90" s="254" t="s">
        <v>3086</v>
      </c>
      <c r="D90" s="243" t="s">
        <v>2337</v>
      </c>
      <c r="E90" s="244">
        <v>2</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2106</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83</v>
      </c>
      <c r="B91" s="242" t="s">
        <v>2448</v>
      </c>
      <c r="C91" s="254" t="s">
        <v>3088</v>
      </c>
      <c r="D91" s="243" t="s">
        <v>2337</v>
      </c>
      <c r="E91" s="244">
        <v>4</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2106</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84</v>
      </c>
      <c r="B92" s="242" t="s">
        <v>2907</v>
      </c>
      <c r="C92" s="254" t="s">
        <v>3090</v>
      </c>
      <c r="D92" s="243" t="s">
        <v>2337</v>
      </c>
      <c r="E92" s="244">
        <v>8</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2106</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1">
        <v>85</v>
      </c>
      <c r="B93" s="242" t="s">
        <v>2909</v>
      </c>
      <c r="C93" s="254" t="s">
        <v>3092</v>
      </c>
      <c r="D93" s="243" t="s">
        <v>2337</v>
      </c>
      <c r="E93" s="244">
        <v>10</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c r="S93" s="246" t="s">
        <v>861</v>
      </c>
      <c r="T93" s="247" t="s">
        <v>294</v>
      </c>
      <c r="U93" s="220">
        <v>0</v>
      </c>
      <c r="V93" s="220">
        <f>ROUND(E93*U93,2)</f>
        <v>0</v>
      </c>
      <c r="W93" s="220"/>
      <c r="X93" s="220" t="s">
        <v>295</v>
      </c>
      <c r="Y93" s="220" t="s">
        <v>296</v>
      </c>
      <c r="Z93" s="210"/>
      <c r="AA93" s="210"/>
      <c r="AB93" s="210"/>
      <c r="AC93" s="210"/>
      <c r="AD93" s="210"/>
      <c r="AE93" s="210"/>
      <c r="AF93" s="210"/>
      <c r="AG93" s="210" t="s">
        <v>2106</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1">
        <v>86</v>
      </c>
      <c r="B94" s="242" t="s">
        <v>2911</v>
      </c>
      <c r="C94" s="254" t="s">
        <v>3093</v>
      </c>
      <c r="D94" s="243" t="s">
        <v>2337</v>
      </c>
      <c r="E94" s="244">
        <v>120</v>
      </c>
      <c r="F94" s="245"/>
      <c r="G94" s="246">
        <f>ROUND(E94*F94,2)</f>
        <v>0</v>
      </c>
      <c r="H94" s="245"/>
      <c r="I94" s="246">
        <f>ROUND(E94*H94,2)</f>
        <v>0</v>
      </c>
      <c r="J94" s="245"/>
      <c r="K94" s="246">
        <f>ROUND(E94*J94,2)</f>
        <v>0</v>
      </c>
      <c r="L94" s="246">
        <v>21</v>
      </c>
      <c r="M94" s="246">
        <f>G94*(1+L94/100)</f>
        <v>0</v>
      </c>
      <c r="N94" s="244">
        <v>0</v>
      </c>
      <c r="O94" s="244">
        <f>ROUND(E94*N94,2)</f>
        <v>0</v>
      </c>
      <c r="P94" s="244">
        <v>0</v>
      </c>
      <c r="Q94" s="244">
        <f>ROUND(E94*P94,2)</f>
        <v>0</v>
      </c>
      <c r="R94" s="246"/>
      <c r="S94" s="246" t="s">
        <v>861</v>
      </c>
      <c r="T94" s="247" t="s">
        <v>294</v>
      </c>
      <c r="U94" s="220">
        <v>0</v>
      </c>
      <c r="V94" s="220">
        <f>ROUND(E94*U94,2)</f>
        <v>0</v>
      </c>
      <c r="W94" s="220"/>
      <c r="X94" s="220" t="s">
        <v>295</v>
      </c>
      <c r="Y94" s="220" t="s">
        <v>296</v>
      </c>
      <c r="Z94" s="210"/>
      <c r="AA94" s="210"/>
      <c r="AB94" s="210"/>
      <c r="AC94" s="210"/>
      <c r="AD94" s="210"/>
      <c r="AE94" s="210"/>
      <c r="AF94" s="210"/>
      <c r="AG94" s="210" t="s">
        <v>2106</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1">
        <v>87</v>
      </c>
      <c r="B95" s="242" t="s">
        <v>3028</v>
      </c>
      <c r="C95" s="254" t="s">
        <v>4117</v>
      </c>
      <c r="D95" s="243" t="s">
        <v>2337</v>
      </c>
      <c r="E95" s="244">
        <v>2</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2106</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1">
        <v>88</v>
      </c>
      <c r="B96" s="242" t="s">
        <v>2458</v>
      </c>
      <c r="C96" s="254" t="s">
        <v>3096</v>
      </c>
      <c r="D96" s="243" t="s">
        <v>2337</v>
      </c>
      <c r="E96" s="244">
        <v>2</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2106</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89</v>
      </c>
      <c r="B97" s="242" t="s">
        <v>2918</v>
      </c>
      <c r="C97" s="254" t="s">
        <v>3097</v>
      </c>
      <c r="D97" s="243" t="s">
        <v>2337</v>
      </c>
      <c r="E97" s="244">
        <v>4</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295</v>
      </c>
      <c r="Y97" s="220" t="s">
        <v>296</v>
      </c>
      <c r="Z97" s="210"/>
      <c r="AA97" s="210"/>
      <c r="AB97" s="210"/>
      <c r="AC97" s="210"/>
      <c r="AD97" s="210"/>
      <c r="AE97" s="210"/>
      <c r="AF97" s="210"/>
      <c r="AG97" s="210" t="s">
        <v>2106</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1">
        <v>90</v>
      </c>
      <c r="B98" s="242" t="s">
        <v>2463</v>
      </c>
      <c r="C98" s="254" t="s">
        <v>3098</v>
      </c>
      <c r="D98" s="243" t="s">
        <v>335</v>
      </c>
      <c r="E98" s="244">
        <v>120</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2106</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1">
        <v>91</v>
      </c>
      <c r="B99" s="242" t="s">
        <v>2922</v>
      </c>
      <c r="C99" s="254" t="s">
        <v>3099</v>
      </c>
      <c r="D99" s="243" t="s">
        <v>335</v>
      </c>
      <c r="E99" s="244">
        <v>20</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2106</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1" x14ac:dyDescent="0.2">
      <c r="A100" s="241">
        <v>92</v>
      </c>
      <c r="B100" s="242" t="s">
        <v>2467</v>
      </c>
      <c r="C100" s="254" t="s">
        <v>3101</v>
      </c>
      <c r="D100" s="243" t="s">
        <v>335</v>
      </c>
      <c r="E100" s="244">
        <v>75</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2106</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1">
        <v>93</v>
      </c>
      <c r="B101" s="242" t="s">
        <v>2469</v>
      </c>
      <c r="C101" s="254" t="s">
        <v>3103</v>
      </c>
      <c r="D101" s="243" t="s">
        <v>2337</v>
      </c>
      <c r="E101" s="244">
        <v>4</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2106</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94</v>
      </c>
      <c r="B102" s="242" t="s">
        <v>2923</v>
      </c>
      <c r="C102" s="254" t="s">
        <v>3105</v>
      </c>
      <c r="D102" s="243" t="s">
        <v>2337</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2106</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95</v>
      </c>
      <c r="B103" s="242" t="s">
        <v>2925</v>
      </c>
      <c r="C103" s="254" t="s">
        <v>112</v>
      </c>
      <c r="D103" s="243"/>
      <c r="E103" s="244">
        <v>0</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2106</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96</v>
      </c>
      <c r="B104" s="242" t="s">
        <v>2475</v>
      </c>
      <c r="C104" s="254" t="s">
        <v>3107</v>
      </c>
      <c r="D104" s="243" t="s">
        <v>335</v>
      </c>
      <c r="E104" s="244">
        <v>20</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2106</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97</v>
      </c>
      <c r="B105" s="242" t="s">
        <v>2928</v>
      </c>
      <c r="C105" s="254" t="s">
        <v>3099</v>
      </c>
      <c r="D105" s="243" t="s">
        <v>335</v>
      </c>
      <c r="E105" s="244">
        <v>10</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2106</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98</v>
      </c>
      <c r="B106" s="242" t="s">
        <v>2930</v>
      </c>
      <c r="C106" s="254" t="s">
        <v>3083</v>
      </c>
      <c r="D106" s="243" t="s">
        <v>2337</v>
      </c>
      <c r="E106" s="244">
        <v>2</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2106</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99</v>
      </c>
      <c r="B107" s="242" t="s">
        <v>2478</v>
      </c>
      <c r="C107" s="254" t="s">
        <v>3108</v>
      </c>
      <c r="D107" s="243" t="s">
        <v>2337</v>
      </c>
      <c r="E107" s="244">
        <v>2</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2106</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100</v>
      </c>
      <c r="B108" s="242" t="s">
        <v>3042</v>
      </c>
      <c r="C108" s="254" t="s">
        <v>3109</v>
      </c>
      <c r="D108" s="243" t="s">
        <v>2337</v>
      </c>
      <c r="E108" s="244">
        <v>1</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2106</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101</v>
      </c>
      <c r="B109" s="242" t="s">
        <v>2483</v>
      </c>
      <c r="C109" s="254" t="s">
        <v>3110</v>
      </c>
      <c r="D109" s="243" t="s">
        <v>2337</v>
      </c>
      <c r="E109" s="244">
        <v>1</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2106</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102</v>
      </c>
      <c r="B110" s="242" t="s">
        <v>2485</v>
      </c>
      <c r="C110" s="254" t="s">
        <v>3111</v>
      </c>
      <c r="D110" s="243" t="s">
        <v>2337</v>
      </c>
      <c r="E110" s="244">
        <v>15</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295</v>
      </c>
      <c r="Y110" s="220" t="s">
        <v>296</v>
      </c>
      <c r="Z110" s="210"/>
      <c r="AA110" s="210"/>
      <c r="AB110" s="210"/>
      <c r="AC110" s="210"/>
      <c r="AD110" s="210"/>
      <c r="AE110" s="210"/>
      <c r="AF110" s="210"/>
      <c r="AG110" s="210" t="s">
        <v>2106</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x14ac:dyDescent="0.2">
      <c r="A111" s="224" t="s">
        <v>287</v>
      </c>
      <c r="B111" s="225" t="s">
        <v>254</v>
      </c>
      <c r="C111" s="249" t="s">
        <v>255</v>
      </c>
      <c r="D111" s="226"/>
      <c r="E111" s="227"/>
      <c r="F111" s="228"/>
      <c r="G111" s="228">
        <f>SUMIF(AG112:AG121,"&lt;&gt;NOR",G112:G121)</f>
        <v>0</v>
      </c>
      <c r="H111" s="228"/>
      <c r="I111" s="228">
        <f>SUM(I112:I121)</f>
        <v>0</v>
      </c>
      <c r="J111" s="228"/>
      <c r="K111" s="228">
        <f>SUM(K112:K121)</f>
        <v>0</v>
      </c>
      <c r="L111" s="228"/>
      <c r="M111" s="228">
        <f>SUM(M112:M121)</f>
        <v>0</v>
      </c>
      <c r="N111" s="227"/>
      <c r="O111" s="227">
        <f>SUM(O112:O121)</f>
        <v>0</v>
      </c>
      <c r="P111" s="227"/>
      <c r="Q111" s="227">
        <f>SUM(Q112:Q121)</f>
        <v>0</v>
      </c>
      <c r="R111" s="228"/>
      <c r="S111" s="228"/>
      <c r="T111" s="229"/>
      <c r="U111" s="223"/>
      <c r="V111" s="223">
        <f>SUM(V112:V121)</f>
        <v>0</v>
      </c>
      <c r="W111" s="223"/>
      <c r="X111" s="223"/>
      <c r="Y111" s="223"/>
      <c r="AG111" t="s">
        <v>288</v>
      </c>
    </row>
    <row r="112" spans="1:60" outlineLevel="1" x14ac:dyDescent="0.2">
      <c r="A112" s="241">
        <v>103</v>
      </c>
      <c r="B112" s="242" t="s">
        <v>3046</v>
      </c>
      <c r="C112" s="254" t="s">
        <v>115</v>
      </c>
      <c r="D112" s="243"/>
      <c r="E112" s="244">
        <v>0</v>
      </c>
      <c r="F112" s="245"/>
      <c r="G112" s="246">
        <f>ROUND(E112*F112,2)</f>
        <v>0</v>
      </c>
      <c r="H112" s="245"/>
      <c r="I112" s="246">
        <f>ROUND(E112*H112,2)</f>
        <v>0</v>
      </c>
      <c r="J112" s="245"/>
      <c r="K112" s="246">
        <f>ROUND(E112*J112,2)</f>
        <v>0</v>
      </c>
      <c r="L112" s="246">
        <v>21</v>
      </c>
      <c r="M112" s="246">
        <f>G112*(1+L112/100)</f>
        <v>0</v>
      </c>
      <c r="N112" s="244">
        <v>0</v>
      </c>
      <c r="O112" s="244">
        <f>ROUND(E112*N112,2)</f>
        <v>0</v>
      </c>
      <c r="P112" s="244">
        <v>0</v>
      </c>
      <c r="Q112" s="244">
        <f>ROUND(E112*P112,2)</f>
        <v>0</v>
      </c>
      <c r="R112" s="246"/>
      <c r="S112" s="246" t="s">
        <v>861</v>
      </c>
      <c r="T112" s="247" t="s">
        <v>294</v>
      </c>
      <c r="U112" s="220">
        <v>0</v>
      </c>
      <c r="V112" s="220">
        <f>ROUND(E112*U112,2)</f>
        <v>0</v>
      </c>
      <c r="W112" s="220"/>
      <c r="X112" s="220" t="s">
        <v>295</v>
      </c>
      <c r="Y112" s="220" t="s">
        <v>296</v>
      </c>
      <c r="Z112" s="210"/>
      <c r="AA112" s="210"/>
      <c r="AB112" s="210"/>
      <c r="AC112" s="210"/>
      <c r="AD112" s="210"/>
      <c r="AE112" s="210"/>
      <c r="AF112" s="210"/>
      <c r="AG112" s="210" t="s">
        <v>2106</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1">
        <v>104</v>
      </c>
      <c r="B113" s="242" t="s">
        <v>2489</v>
      </c>
      <c r="C113" s="254" t="s">
        <v>3113</v>
      </c>
      <c r="D113" s="243" t="s">
        <v>2347</v>
      </c>
      <c r="E113" s="244">
        <v>5</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2106</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105</v>
      </c>
      <c r="B114" s="242" t="s">
        <v>2491</v>
      </c>
      <c r="C114" s="254" t="s">
        <v>3116</v>
      </c>
      <c r="D114" s="243" t="s">
        <v>2347</v>
      </c>
      <c r="E114" s="244">
        <v>30</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2106</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106</v>
      </c>
      <c r="B115" s="242" t="s">
        <v>2493</v>
      </c>
      <c r="C115" s="254" t="s">
        <v>3117</v>
      </c>
      <c r="D115" s="243" t="s">
        <v>2347</v>
      </c>
      <c r="E115" s="244">
        <v>5</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c r="S115" s="246" t="s">
        <v>861</v>
      </c>
      <c r="T115" s="247" t="s">
        <v>294</v>
      </c>
      <c r="U115" s="220">
        <v>0</v>
      </c>
      <c r="V115" s="220">
        <f>ROUND(E115*U115,2)</f>
        <v>0</v>
      </c>
      <c r="W115" s="220"/>
      <c r="X115" s="220" t="s">
        <v>295</v>
      </c>
      <c r="Y115" s="220" t="s">
        <v>296</v>
      </c>
      <c r="Z115" s="210"/>
      <c r="AA115" s="210"/>
      <c r="AB115" s="210"/>
      <c r="AC115" s="210"/>
      <c r="AD115" s="210"/>
      <c r="AE115" s="210"/>
      <c r="AF115" s="210"/>
      <c r="AG115" s="210" t="s">
        <v>2106</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1">
        <v>107</v>
      </c>
      <c r="B116" s="242" t="s">
        <v>2496</v>
      </c>
      <c r="C116" s="254" t="s">
        <v>3118</v>
      </c>
      <c r="D116" s="243" t="s">
        <v>2347</v>
      </c>
      <c r="E116" s="244">
        <v>20</v>
      </c>
      <c r="F116" s="245"/>
      <c r="G116" s="246">
        <f>ROUND(E116*F116,2)</f>
        <v>0</v>
      </c>
      <c r="H116" s="245"/>
      <c r="I116" s="246">
        <f>ROUND(E116*H116,2)</f>
        <v>0</v>
      </c>
      <c r="J116" s="245"/>
      <c r="K116" s="246">
        <f>ROUND(E116*J116,2)</f>
        <v>0</v>
      </c>
      <c r="L116" s="246">
        <v>21</v>
      </c>
      <c r="M116" s="246">
        <f>G116*(1+L116/100)</f>
        <v>0</v>
      </c>
      <c r="N116" s="244">
        <v>0</v>
      </c>
      <c r="O116" s="244">
        <f>ROUND(E116*N116,2)</f>
        <v>0</v>
      </c>
      <c r="P116" s="244">
        <v>0</v>
      </c>
      <c r="Q116" s="244">
        <f>ROUND(E116*P116,2)</f>
        <v>0</v>
      </c>
      <c r="R116" s="246"/>
      <c r="S116" s="246" t="s">
        <v>861</v>
      </c>
      <c r="T116" s="247" t="s">
        <v>294</v>
      </c>
      <c r="U116" s="220">
        <v>0</v>
      </c>
      <c r="V116" s="220">
        <f>ROUND(E116*U116,2)</f>
        <v>0</v>
      </c>
      <c r="W116" s="220"/>
      <c r="X116" s="220" t="s">
        <v>295</v>
      </c>
      <c r="Y116" s="220" t="s">
        <v>296</v>
      </c>
      <c r="Z116" s="210"/>
      <c r="AA116" s="210"/>
      <c r="AB116" s="210"/>
      <c r="AC116" s="210"/>
      <c r="AD116" s="210"/>
      <c r="AE116" s="210"/>
      <c r="AF116" s="210"/>
      <c r="AG116" s="210" t="s">
        <v>2106</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1">
        <v>108</v>
      </c>
      <c r="B117" s="242" t="s">
        <v>2498</v>
      </c>
      <c r="C117" s="254" t="s">
        <v>3119</v>
      </c>
      <c r="D117" s="243" t="s">
        <v>2347</v>
      </c>
      <c r="E117" s="244">
        <v>5</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2106</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109</v>
      </c>
      <c r="B118" s="242" t="s">
        <v>2500</v>
      </c>
      <c r="C118" s="254" t="s">
        <v>3120</v>
      </c>
      <c r="D118" s="243" t="s">
        <v>3121</v>
      </c>
      <c r="E118" s="244">
        <v>3</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2106</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110</v>
      </c>
      <c r="B119" s="242" t="s">
        <v>2731</v>
      </c>
      <c r="C119" s="254" t="s">
        <v>2732</v>
      </c>
      <c r="D119" s="243" t="s">
        <v>2145</v>
      </c>
      <c r="E119" s="244">
        <v>15</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293</v>
      </c>
      <c r="T119" s="247" t="s">
        <v>294</v>
      </c>
      <c r="U119" s="220">
        <v>0</v>
      </c>
      <c r="V119" s="220">
        <f>ROUND(E119*U119,2)</f>
        <v>0</v>
      </c>
      <c r="W119" s="220"/>
      <c r="X119" s="220" t="s">
        <v>2155</v>
      </c>
      <c r="Y119" s="220" t="s">
        <v>296</v>
      </c>
      <c r="Z119" s="210"/>
      <c r="AA119" s="210"/>
      <c r="AB119" s="210"/>
      <c r="AC119" s="210"/>
      <c r="AD119" s="210"/>
      <c r="AE119" s="210"/>
      <c r="AF119" s="210"/>
      <c r="AG119" s="210" t="s">
        <v>2156</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111</v>
      </c>
      <c r="B120" s="242" t="s">
        <v>2504</v>
      </c>
      <c r="C120" s="254" t="s">
        <v>3125</v>
      </c>
      <c r="D120" s="243" t="s">
        <v>1120</v>
      </c>
      <c r="E120" s="244">
        <v>1</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295</v>
      </c>
      <c r="Y120" s="220" t="s">
        <v>296</v>
      </c>
      <c r="Z120" s="210"/>
      <c r="AA120" s="210"/>
      <c r="AB120" s="210"/>
      <c r="AC120" s="210"/>
      <c r="AD120" s="210"/>
      <c r="AE120" s="210"/>
      <c r="AF120" s="210"/>
      <c r="AG120" s="210" t="s">
        <v>2106</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112</v>
      </c>
      <c r="B121" s="242" t="s">
        <v>2506</v>
      </c>
      <c r="C121" s="254" t="s">
        <v>3126</v>
      </c>
      <c r="D121" s="243" t="s">
        <v>1120</v>
      </c>
      <c r="E121" s="244">
        <v>1</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295</v>
      </c>
      <c r="Y121" s="220" t="s">
        <v>296</v>
      </c>
      <c r="Z121" s="210"/>
      <c r="AA121" s="210"/>
      <c r="AB121" s="210"/>
      <c r="AC121" s="210"/>
      <c r="AD121" s="210"/>
      <c r="AE121" s="210"/>
      <c r="AF121" s="210"/>
      <c r="AG121" s="210" t="s">
        <v>2106</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x14ac:dyDescent="0.2">
      <c r="A122" s="224" t="s">
        <v>287</v>
      </c>
      <c r="B122" s="225" t="s">
        <v>252</v>
      </c>
      <c r="C122" s="249" t="s">
        <v>253</v>
      </c>
      <c r="D122" s="226"/>
      <c r="E122" s="227"/>
      <c r="F122" s="228"/>
      <c r="G122" s="228">
        <f>SUMIF(AG123:AG123,"&lt;&gt;NOR",G123:G123)</f>
        <v>0</v>
      </c>
      <c r="H122" s="228"/>
      <c r="I122" s="228">
        <f>SUM(I123:I123)</f>
        <v>0</v>
      </c>
      <c r="J122" s="228"/>
      <c r="K122" s="228">
        <f>SUM(K123:K123)</f>
        <v>0</v>
      </c>
      <c r="L122" s="228"/>
      <c r="M122" s="228">
        <f>SUM(M123:M123)</f>
        <v>0</v>
      </c>
      <c r="N122" s="227"/>
      <c r="O122" s="227">
        <f>SUM(O123:O123)</f>
        <v>0</v>
      </c>
      <c r="P122" s="227"/>
      <c r="Q122" s="227">
        <f>SUM(Q123:Q123)</f>
        <v>0</v>
      </c>
      <c r="R122" s="228"/>
      <c r="S122" s="228"/>
      <c r="T122" s="229"/>
      <c r="U122" s="223"/>
      <c r="V122" s="223">
        <f>SUM(V123:V123)</f>
        <v>0</v>
      </c>
      <c r="W122" s="223"/>
      <c r="X122" s="223"/>
      <c r="Y122" s="223"/>
      <c r="AG122" t="s">
        <v>288</v>
      </c>
    </row>
    <row r="123" spans="1:60" outlineLevel="1" x14ac:dyDescent="0.2">
      <c r="A123" s="231">
        <v>113</v>
      </c>
      <c r="B123" s="232" t="s">
        <v>2510</v>
      </c>
      <c r="C123" s="250" t="s">
        <v>4118</v>
      </c>
      <c r="D123" s="233" t="s">
        <v>335</v>
      </c>
      <c r="E123" s="234">
        <v>2</v>
      </c>
      <c r="F123" s="235"/>
      <c r="G123" s="236">
        <f>ROUND(E123*F123,2)</f>
        <v>0</v>
      </c>
      <c r="H123" s="235"/>
      <c r="I123" s="236">
        <f>ROUND(E123*H123,2)</f>
        <v>0</v>
      </c>
      <c r="J123" s="235"/>
      <c r="K123" s="236">
        <f>ROUND(E123*J123,2)</f>
        <v>0</v>
      </c>
      <c r="L123" s="236">
        <v>21</v>
      </c>
      <c r="M123" s="236">
        <f>G123*(1+L123/100)</f>
        <v>0</v>
      </c>
      <c r="N123" s="234">
        <v>0</v>
      </c>
      <c r="O123" s="234">
        <f>ROUND(E123*N123,2)</f>
        <v>0</v>
      </c>
      <c r="P123" s="234">
        <v>0</v>
      </c>
      <c r="Q123" s="234">
        <f>ROUND(E123*P123,2)</f>
        <v>0</v>
      </c>
      <c r="R123" s="236"/>
      <c r="S123" s="236" t="s">
        <v>861</v>
      </c>
      <c r="T123" s="237" t="s">
        <v>294</v>
      </c>
      <c r="U123" s="220">
        <v>0</v>
      </c>
      <c r="V123" s="220">
        <f>ROUND(E123*U123,2)</f>
        <v>0</v>
      </c>
      <c r="W123" s="220"/>
      <c r="X123" s="220" t="s">
        <v>295</v>
      </c>
      <c r="Y123" s="220" t="s">
        <v>296</v>
      </c>
      <c r="Z123" s="210"/>
      <c r="AA123" s="210"/>
      <c r="AB123" s="210"/>
      <c r="AC123" s="210"/>
      <c r="AD123" s="210"/>
      <c r="AE123" s="210"/>
      <c r="AF123" s="210"/>
      <c r="AG123" s="210" t="s">
        <v>2106</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x14ac:dyDescent="0.2">
      <c r="A124" s="3"/>
      <c r="B124" s="4"/>
      <c r="C124" s="256"/>
      <c r="D124" s="6"/>
      <c r="E124" s="3"/>
      <c r="F124" s="3"/>
      <c r="G124" s="3"/>
      <c r="H124" s="3"/>
      <c r="I124" s="3"/>
      <c r="J124" s="3"/>
      <c r="K124" s="3"/>
      <c r="L124" s="3"/>
      <c r="M124" s="3"/>
      <c r="N124" s="3"/>
      <c r="O124" s="3"/>
      <c r="P124" s="3"/>
      <c r="Q124" s="3"/>
      <c r="R124" s="3"/>
      <c r="S124" s="3"/>
      <c r="T124" s="3"/>
      <c r="U124" s="3"/>
      <c r="V124" s="3"/>
      <c r="W124" s="3"/>
      <c r="X124" s="3"/>
      <c r="Y124" s="3"/>
      <c r="AE124">
        <v>12</v>
      </c>
      <c r="AF124">
        <v>21</v>
      </c>
      <c r="AG124" t="s">
        <v>273</v>
      </c>
    </row>
    <row r="125" spans="1:60" x14ac:dyDescent="0.2">
      <c r="A125" s="213"/>
      <c r="B125" s="214" t="s">
        <v>29</v>
      </c>
      <c r="C125" s="257"/>
      <c r="D125" s="215"/>
      <c r="E125" s="216"/>
      <c r="F125" s="216"/>
      <c r="G125" s="230">
        <f>G8+G111+G122</f>
        <v>0</v>
      </c>
      <c r="H125" s="3"/>
      <c r="I125" s="3"/>
      <c r="J125" s="3"/>
      <c r="K125" s="3"/>
      <c r="L125" s="3"/>
      <c r="M125" s="3"/>
      <c r="N125" s="3"/>
      <c r="O125" s="3"/>
      <c r="P125" s="3"/>
      <c r="Q125" s="3"/>
      <c r="R125" s="3"/>
      <c r="S125" s="3"/>
      <c r="T125" s="3"/>
      <c r="U125" s="3"/>
      <c r="V125" s="3"/>
      <c r="W125" s="3"/>
      <c r="X125" s="3"/>
      <c r="Y125" s="3"/>
      <c r="AE125">
        <f>SUMIF(L7:L123,AE124,G7:G123)</f>
        <v>0</v>
      </c>
      <c r="AF125">
        <f>SUMIF(L7:L123,AF124,G7:G123)</f>
        <v>0</v>
      </c>
      <c r="AG125" t="s">
        <v>2161</v>
      </c>
    </row>
    <row r="126" spans="1:60" x14ac:dyDescent="0.2">
      <c r="C126" s="258"/>
      <c r="D126" s="10"/>
      <c r="AG126" t="s">
        <v>2162</v>
      </c>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ULjwn32Mo8ZycbdR2o1rAmphevS3b+Jnx26LafkqXPfhf3zqYgbl1DlpZUexYiC+NckIotwkhJU5JLMwbcNuQ==" saltValue="YQKMx/0C+syBhWSaUTkG2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77</v>
      </c>
      <c r="C4" s="202" t="s">
        <v>78</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SUMIF(AG9:AG28,"&lt;&gt;NOR",G9:G28)</f>
        <v>0</v>
      </c>
      <c r="H8" s="228"/>
      <c r="I8" s="228">
        <f>SUM(I9:I28)</f>
        <v>0</v>
      </c>
      <c r="J8" s="228"/>
      <c r="K8" s="228">
        <f>SUM(K9:K28)</f>
        <v>0</v>
      </c>
      <c r="L8" s="228"/>
      <c r="M8" s="228">
        <f>SUM(M9:M28)</f>
        <v>0</v>
      </c>
      <c r="N8" s="227"/>
      <c r="O8" s="227">
        <f>SUM(O9:O28)</f>
        <v>2.27</v>
      </c>
      <c r="P8" s="227"/>
      <c r="Q8" s="227">
        <f>SUM(Q9:Q28)</f>
        <v>0</v>
      </c>
      <c r="R8" s="228"/>
      <c r="S8" s="228"/>
      <c r="T8" s="229"/>
      <c r="U8" s="223"/>
      <c r="V8" s="223">
        <f>SUM(V9:V28)</f>
        <v>17.87</v>
      </c>
      <c r="W8" s="223"/>
      <c r="X8" s="223"/>
      <c r="Y8" s="223"/>
      <c r="AG8" t="s">
        <v>288</v>
      </c>
    </row>
    <row r="9" spans="1:60" outlineLevel="1" x14ac:dyDescent="0.2">
      <c r="A9" s="231">
        <v>1</v>
      </c>
      <c r="B9" s="232" t="s">
        <v>358</v>
      </c>
      <c r="C9" s="250" t="s">
        <v>359</v>
      </c>
      <c r="D9" s="233" t="s">
        <v>343</v>
      </c>
      <c r="E9" s="234">
        <v>15.6</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0.36499999999999999</v>
      </c>
      <c r="V9" s="220">
        <f>ROUND(E9*U9,2)</f>
        <v>5.69</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1" t="s">
        <v>360</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0"/>
      <c r="BC10" s="210"/>
      <c r="BD10" s="210"/>
      <c r="BE10" s="210"/>
      <c r="BF10" s="210"/>
      <c r="BG10" s="210"/>
      <c r="BH10" s="210"/>
    </row>
    <row r="11" spans="1:60" ht="33.75" outlineLevel="2" x14ac:dyDescent="0.2">
      <c r="A11" s="217"/>
      <c r="B11" s="218"/>
      <c r="C11" s="252" t="s">
        <v>360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210"/>
      <c r="BC11" s="210"/>
      <c r="BD11" s="210"/>
      <c r="BE11" s="210"/>
      <c r="BF11" s="210"/>
      <c r="BG11" s="210"/>
      <c r="BH11" s="210"/>
    </row>
    <row r="12" spans="1:60" outlineLevel="1" x14ac:dyDescent="0.2">
      <c r="A12" s="231">
        <v>2</v>
      </c>
      <c r="B12" s="232" t="s">
        <v>364</v>
      </c>
      <c r="C12" s="250" t="s">
        <v>365</v>
      </c>
      <c r="D12" s="233" t="s">
        <v>343</v>
      </c>
      <c r="E12" s="234">
        <v>15.6</v>
      </c>
      <c r="F12" s="235"/>
      <c r="G12" s="236">
        <f>ROUND(E12*F12,2)</f>
        <v>0</v>
      </c>
      <c r="H12" s="235"/>
      <c r="I12" s="236">
        <f>ROUND(E12*H12,2)</f>
        <v>0</v>
      </c>
      <c r="J12" s="235"/>
      <c r="K12" s="236">
        <f>ROUND(E12*J12,2)</f>
        <v>0</v>
      </c>
      <c r="L12" s="236">
        <v>21</v>
      </c>
      <c r="M12" s="236">
        <f>G12*(1+L12/100)</f>
        <v>0</v>
      </c>
      <c r="N12" s="234">
        <v>0</v>
      </c>
      <c r="O12" s="234">
        <f>ROUND(E12*N12,2)</f>
        <v>0</v>
      </c>
      <c r="P12" s="234">
        <v>0</v>
      </c>
      <c r="Q12" s="234">
        <f>ROUND(E12*P12,2)</f>
        <v>0</v>
      </c>
      <c r="R12" s="236" t="s">
        <v>292</v>
      </c>
      <c r="S12" s="236" t="s">
        <v>293</v>
      </c>
      <c r="T12" s="237" t="s">
        <v>294</v>
      </c>
      <c r="U12" s="220">
        <v>8.4000000000000005E-2</v>
      </c>
      <c r="V12" s="220">
        <f>ROUND(E12*U12,2)</f>
        <v>1.31</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33.75" outlineLevel="2" x14ac:dyDescent="0.2">
      <c r="A13" s="217"/>
      <c r="B13" s="218"/>
      <c r="C13" s="251" t="s">
        <v>360</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38"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0"/>
      <c r="BC13" s="210"/>
      <c r="BD13" s="210"/>
      <c r="BE13" s="210"/>
      <c r="BF13" s="210"/>
      <c r="BG13" s="210"/>
      <c r="BH13" s="210"/>
    </row>
    <row r="14" spans="1:60" ht="33.75" outlineLevel="2" x14ac:dyDescent="0.2">
      <c r="A14" s="217"/>
      <c r="B14" s="218"/>
      <c r="C14" s="252" t="s">
        <v>360</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ht="22.5" outlineLevel="1" x14ac:dyDescent="0.2">
      <c r="A15" s="231">
        <v>3</v>
      </c>
      <c r="B15" s="232" t="s">
        <v>2306</v>
      </c>
      <c r="C15" s="250" t="s">
        <v>2307</v>
      </c>
      <c r="D15" s="233" t="s">
        <v>343</v>
      </c>
      <c r="E15" s="234">
        <v>1.2</v>
      </c>
      <c r="F15" s="235"/>
      <c r="G15" s="236">
        <f>ROUND(E15*F15,2)</f>
        <v>0</v>
      </c>
      <c r="H15" s="235"/>
      <c r="I15" s="236">
        <f>ROUND(E15*H15,2)</f>
        <v>0</v>
      </c>
      <c r="J15" s="235"/>
      <c r="K15" s="236">
        <f>ROUND(E15*J15,2)</f>
        <v>0</v>
      </c>
      <c r="L15" s="236">
        <v>21</v>
      </c>
      <c r="M15" s="236">
        <f>G15*(1+L15/100)</f>
        <v>0</v>
      </c>
      <c r="N15" s="234">
        <v>1.8907700000000001</v>
      </c>
      <c r="O15" s="234">
        <f>ROUND(E15*N15,2)</f>
        <v>2.27</v>
      </c>
      <c r="P15" s="234">
        <v>0</v>
      </c>
      <c r="Q15" s="234">
        <f>ROUND(E15*P15,2)</f>
        <v>0</v>
      </c>
      <c r="R15" s="236" t="s">
        <v>2308</v>
      </c>
      <c r="S15" s="236" t="s">
        <v>293</v>
      </c>
      <c r="T15" s="237" t="s">
        <v>294</v>
      </c>
      <c r="U15" s="220">
        <v>1.3169999999999999</v>
      </c>
      <c r="V15" s="220">
        <f>ROUND(E15*U15,2)</f>
        <v>1.58</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2309</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2" t="s">
        <v>2309</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31">
        <v>4</v>
      </c>
      <c r="B18" s="232" t="s">
        <v>2310</v>
      </c>
      <c r="C18" s="250" t="s">
        <v>2311</v>
      </c>
      <c r="D18" s="233" t="s">
        <v>343</v>
      </c>
      <c r="E18" s="234">
        <v>4.4400000000000004</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1.587</v>
      </c>
      <c r="V18" s="220">
        <f>ROUND(E18*U18,2)</f>
        <v>7.05</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2" x14ac:dyDescent="0.2">
      <c r="A19" s="217"/>
      <c r="B19" s="218"/>
      <c r="C19" s="251" t="s">
        <v>2312</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38" t="str">
        <f>C19</f>
        <v>sypaninou z vhodných hornin tř. 1 - 4 nebo materiálem připraveným podél výkopu ve vzdálenosti do 3 m od jeho kraje, pro jakoukoliv hloubku výkopu a jakoukoliv míru zhutnění,</v>
      </c>
      <c r="BB19" s="210"/>
      <c r="BC19" s="210"/>
      <c r="BD19" s="210"/>
      <c r="BE19" s="210"/>
      <c r="BF19" s="210"/>
      <c r="BG19" s="210"/>
      <c r="BH19" s="210"/>
    </row>
    <row r="20" spans="1:60" ht="22.5" outlineLevel="2" x14ac:dyDescent="0.2">
      <c r="A20" s="217"/>
      <c r="B20" s="218"/>
      <c r="C20" s="252" t="s">
        <v>2312</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sypaninou z vhodných hornin tř. 1 - 4 nebo materiálem připraveným podél výkopu ve vzdálenosti do 3 m od jeho kraje, pro jakoukoliv hloubku výkopu a jakoukoliv míru zhutnění,</v>
      </c>
      <c r="BB20" s="210"/>
      <c r="BC20" s="210"/>
      <c r="BD20" s="210"/>
      <c r="BE20" s="210"/>
      <c r="BF20" s="210"/>
      <c r="BG20" s="210"/>
      <c r="BH20" s="210"/>
    </row>
    <row r="21" spans="1:60" ht="22.5" outlineLevel="1" x14ac:dyDescent="0.2">
      <c r="A21" s="231">
        <v>5</v>
      </c>
      <c r="B21" s="232" t="s">
        <v>393</v>
      </c>
      <c r="C21" s="250" t="s">
        <v>394</v>
      </c>
      <c r="D21" s="233" t="s">
        <v>343</v>
      </c>
      <c r="E21" s="234">
        <v>9.9600000000000009</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0.20200000000000001</v>
      </c>
      <c r="V21" s="220">
        <f>ROUND(E21*U21,2)</f>
        <v>2.0099999999999998</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395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395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22.5" outlineLevel="1" x14ac:dyDescent="0.2">
      <c r="A24" s="231">
        <v>6</v>
      </c>
      <c r="B24" s="232" t="s">
        <v>383</v>
      </c>
      <c r="C24" s="250" t="s">
        <v>384</v>
      </c>
      <c r="D24" s="233" t="s">
        <v>343</v>
      </c>
      <c r="E24" s="234">
        <v>5.64</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1.0999999999999999E-2</v>
      </c>
      <c r="V24" s="220">
        <f>ROUND(E24*U24,2)</f>
        <v>0.06</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385</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385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7</v>
      </c>
      <c r="B27" s="242" t="s">
        <v>2313</v>
      </c>
      <c r="C27" s="254" t="s">
        <v>2314</v>
      </c>
      <c r="D27" s="243" t="s">
        <v>343</v>
      </c>
      <c r="E27" s="244">
        <v>5.64</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t="s">
        <v>292</v>
      </c>
      <c r="S27" s="246" t="s">
        <v>293</v>
      </c>
      <c r="T27" s="247" t="s">
        <v>294</v>
      </c>
      <c r="U27" s="220">
        <v>3.1E-2</v>
      </c>
      <c r="V27" s="220">
        <f>ROUND(E27*U27,2)</f>
        <v>0.17</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8</v>
      </c>
      <c r="B28" s="242" t="s">
        <v>404</v>
      </c>
      <c r="C28" s="254" t="s">
        <v>405</v>
      </c>
      <c r="D28" s="243" t="s">
        <v>343</v>
      </c>
      <c r="E28" s="244">
        <v>5.64</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t="s">
        <v>292</v>
      </c>
      <c r="S28" s="246" t="s">
        <v>293</v>
      </c>
      <c r="T28" s="24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x14ac:dyDescent="0.2">
      <c r="A29" s="224" t="s">
        <v>287</v>
      </c>
      <c r="B29" s="225" t="s">
        <v>167</v>
      </c>
      <c r="C29" s="249" t="s">
        <v>52</v>
      </c>
      <c r="D29" s="226"/>
      <c r="E29" s="227"/>
      <c r="F29" s="228"/>
      <c r="G29" s="228">
        <f>SUMIF(AG30:AG41,"&lt;&gt;NOR",G30:G41)</f>
        <v>0</v>
      </c>
      <c r="H29" s="228"/>
      <c r="I29" s="228">
        <f>SUM(I30:I41)</f>
        <v>0</v>
      </c>
      <c r="J29" s="228"/>
      <c r="K29" s="228">
        <f>SUM(K30:K41)</f>
        <v>0</v>
      </c>
      <c r="L29" s="228"/>
      <c r="M29" s="228">
        <f>SUM(M30:M41)</f>
        <v>0</v>
      </c>
      <c r="N29" s="227"/>
      <c r="O29" s="227">
        <f>SUM(O30:O41)</f>
        <v>0.45999999999999996</v>
      </c>
      <c r="P29" s="227"/>
      <c r="Q29" s="227">
        <f>SUM(Q30:Q41)</f>
        <v>0.17</v>
      </c>
      <c r="R29" s="228"/>
      <c r="S29" s="228"/>
      <c r="T29" s="229"/>
      <c r="U29" s="223"/>
      <c r="V29" s="223">
        <f>SUM(V30:V41)</f>
        <v>0.89</v>
      </c>
      <c r="W29" s="223"/>
      <c r="X29" s="223"/>
      <c r="Y29" s="223"/>
      <c r="AG29" t="s">
        <v>288</v>
      </c>
    </row>
    <row r="30" spans="1:60" ht="22.5" outlineLevel="1" x14ac:dyDescent="0.2">
      <c r="A30" s="231">
        <v>9</v>
      </c>
      <c r="B30" s="232" t="s">
        <v>308</v>
      </c>
      <c r="C30" s="250" t="s">
        <v>309</v>
      </c>
      <c r="D30" s="233" t="s">
        <v>310</v>
      </c>
      <c r="E30" s="234">
        <v>1.2</v>
      </c>
      <c r="F30" s="235"/>
      <c r="G30" s="236">
        <f>ROUND(E30*F30,2)</f>
        <v>0</v>
      </c>
      <c r="H30" s="235"/>
      <c r="I30" s="236">
        <f>ROUND(E30*H30,2)</f>
        <v>0</v>
      </c>
      <c r="J30" s="235"/>
      <c r="K30" s="236">
        <f>ROUND(E30*J30,2)</f>
        <v>0</v>
      </c>
      <c r="L30" s="236">
        <v>21</v>
      </c>
      <c r="M30" s="236">
        <f>G30*(1+L30/100)</f>
        <v>0</v>
      </c>
      <c r="N30" s="234">
        <v>0</v>
      </c>
      <c r="O30" s="234">
        <f>ROUND(E30*N30,2)</f>
        <v>0</v>
      </c>
      <c r="P30" s="234">
        <v>0.13800000000000001</v>
      </c>
      <c r="Q30" s="234">
        <f>ROUND(E30*P30,2)</f>
        <v>0.17</v>
      </c>
      <c r="R30" s="236" t="s">
        <v>311</v>
      </c>
      <c r="S30" s="236" t="s">
        <v>293</v>
      </c>
      <c r="T30" s="237" t="s">
        <v>294</v>
      </c>
      <c r="U30" s="220">
        <v>0.16</v>
      </c>
      <c r="V30" s="220">
        <f>ROUND(E30*U30,2)</f>
        <v>0.19</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312</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312</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31">
        <v>10</v>
      </c>
      <c r="B33" s="232" t="s">
        <v>4119</v>
      </c>
      <c r="C33" s="250" t="s">
        <v>4120</v>
      </c>
      <c r="D33" s="233" t="s">
        <v>310</v>
      </c>
      <c r="E33" s="234">
        <v>1.2</v>
      </c>
      <c r="F33" s="235"/>
      <c r="G33" s="236">
        <f>ROUND(E33*F33,2)</f>
        <v>0</v>
      </c>
      <c r="H33" s="235"/>
      <c r="I33" s="236">
        <f>ROUND(E33*H33,2)</f>
        <v>0</v>
      </c>
      <c r="J33" s="235"/>
      <c r="K33" s="236">
        <f>ROUND(E33*J33,2)</f>
        <v>0</v>
      </c>
      <c r="L33" s="236">
        <v>21</v>
      </c>
      <c r="M33" s="236">
        <f>G33*(1+L33/100)</f>
        <v>0</v>
      </c>
      <c r="N33" s="234">
        <v>0.20399999999999999</v>
      </c>
      <c r="O33" s="234">
        <f>ROUND(E33*N33,2)</f>
        <v>0.24</v>
      </c>
      <c r="P33" s="234">
        <v>0</v>
      </c>
      <c r="Q33" s="234">
        <f>ROUND(E33*P33,2)</f>
        <v>0</v>
      </c>
      <c r="R33" s="236" t="s">
        <v>311</v>
      </c>
      <c r="S33" s="236" t="s">
        <v>293</v>
      </c>
      <c r="T33" s="237" t="s">
        <v>294</v>
      </c>
      <c r="U33" s="220">
        <v>0.09</v>
      </c>
      <c r="V33" s="220">
        <f>ROUND(E33*U33,2)</f>
        <v>0.11</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1" t="s">
        <v>4121</v>
      </c>
      <c r="D34" s="239"/>
      <c r="E34" s="239"/>
      <c r="F34" s="239"/>
      <c r="G34" s="239"/>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299</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2" t="s">
        <v>4121</v>
      </c>
      <c r="D35" s="240"/>
      <c r="E35" s="240"/>
      <c r="F35" s="240"/>
      <c r="G35" s="24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11</v>
      </c>
      <c r="B36" s="232" t="s">
        <v>1383</v>
      </c>
      <c r="C36" s="250" t="s">
        <v>1384</v>
      </c>
      <c r="D36" s="233" t="s">
        <v>310</v>
      </c>
      <c r="E36" s="234">
        <v>1.2</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311</v>
      </c>
      <c r="S36" s="236" t="s">
        <v>293</v>
      </c>
      <c r="T36" s="237" t="s">
        <v>294</v>
      </c>
      <c r="U36" s="220">
        <v>0.115</v>
      </c>
      <c r="V36" s="220">
        <f>ROUND(E36*U36,2)</f>
        <v>0.14000000000000001</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2" x14ac:dyDescent="0.2">
      <c r="A37" s="217"/>
      <c r="B37" s="218"/>
      <c r="C37" s="251" t="s">
        <v>1385</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38" t="str">
        <f>C37</f>
        <v>krajníků, desek nebo panelů od spojovacího materiálu s odklizením a uložením očištěných hmot a spojovacího materiálu na skládku na vzdálenost do 10 m</v>
      </c>
      <c r="BB37" s="210"/>
      <c r="BC37" s="210"/>
      <c r="BD37" s="210"/>
      <c r="BE37" s="210"/>
      <c r="BF37" s="210"/>
      <c r="BG37" s="210"/>
      <c r="BH37" s="210"/>
    </row>
    <row r="38" spans="1:60" ht="22.5" outlineLevel="2" x14ac:dyDescent="0.2">
      <c r="A38" s="217"/>
      <c r="B38" s="218"/>
      <c r="C38" s="252" t="s">
        <v>1385</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38" t="str">
        <f>C38</f>
        <v>krajníků, desek nebo panelů od spojovacího materiálu s odklizením a uložením očištěných hmot a spojovacího materiálu na skládku na vzdálenost do 10 m</v>
      </c>
      <c r="BB38" s="210"/>
      <c r="BC38" s="210"/>
      <c r="BD38" s="210"/>
      <c r="BE38" s="210"/>
      <c r="BF38" s="210"/>
      <c r="BG38" s="210"/>
      <c r="BH38" s="210"/>
    </row>
    <row r="39" spans="1:60" ht="33.75" outlineLevel="1" x14ac:dyDescent="0.2">
      <c r="A39" s="231">
        <v>12</v>
      </c>
      <c r="B39" s="232" t="s">
        <v>4122</v>
      </c>
      <c r="C39" s="250" t="s">
        <v>4123</v>
      </c>
      <c r="D39" s="233" t="s">
        <v>310</v>
      </c>
      <c r="E39" s="234">
        <v>1.2</v>
      </c>
      <c r="F39" s="235"/>
      <c r="G39" s="236">
        <f>ROUND(E39*F39,2)</f>
        <v>0</v>
      </c>
      <c r="H39" s="235"/>
      <c r="I39" s="236">
        <f>ROUND(E39*H39,2)</f>
        <v>0</v>
      </c>
      <c r="J39" s="235"/>
      <c r="K39" s="236">
        <f>ROUND(E39*J39,2)</f>
        <v>0</v>
      </c>
      <c r="L39" s="236">
        <v>21</v>
      </c>
      <c r="M39" s="236">
        <f>G39*(1+L39/100)</f>
        <v>0</v>
      </c>
      <c r="N39" s="234">
        <v>0.18310000000000001</v>
      </c>
      <c r="O39" s="234">
        <f>ROUND(E39*N39,2)</f>
        <v>0.22</v>
      </c>
      <c r="P39" s="234">
        <v>0</v>
      </c>
      <c r="Q39" s="234">
        <f>ROUND(E39*P39,2)</f>
        <v>0</v>
      </c>
      <c r="R39" s="236" t="s">
        <v>311</v>
      </c>
      <c r="S39" s="236" t="s">
        <v>293</v>
      </c>
      <c r="T39" s="237" t="s">
        <v>294</v>
      </c>
      <c r="U39" s="220">
        <v>0.375</v>
      </c>
      <c r="V39" s="220">
        <f>ROUND(E39*U39,2)</f>
        <v>0.45</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22.5" outlineLevel="2" x14ac:dyDescent="0.2">
      <c r="A40" s="217"/>
      <c r="B40" s="218"/>
      <c r="C40" s="251" t="s">
        <v>4124</v>
      </c>
      <c r="D40" s="239"/>
      <c r="E40" s="239"/>
      <c r="F40" s="239"/>
      <c r="G40" s="239"/>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299</v>
      </c>
      <c r="AH40" s="210"/>
      <c r="AI40" s="210"/>
      <c r="AJ40" s="210"/>
      <c r="AK40" s="210"/>
      <c r="AL40" s="210"/>
      <c r="AM40" s="210"/>
      <c r="AN40" s="210"/>
      <c r="AO40" s="210"/>
      <c r="AP40" s="210"/>
      <c r="AQ40" s="210"/>
      <c r="AR40" s="210"/>
      <c r="AS40" s="210"/>
      <c r="AT40" s="210"/>
      <c r="AU40" s="210"/>
      <c r="AV40" s="210"/>
      <c r="AW40" s="210"/>
      <c r="AX40" s="210"/>
      <c r="AY40" s="210"/>
      <c r="AZ40" s="210"/>
      <c r="BA40" s="238" t="str">
        <f>C40</f>
        <v>komunikací pro pěší, z dlaždic betonových a teracových, do velikosti dlaždic 0,25 m2, s provedením lože do tl. 30 mm, s vyplněním spár a se smetením přebytečného materiálu na vzdálenost do 3 m</v>
      </c>
      <c r="BB40" s="210"/>
      <c r="BC40" s="210"/>
      <c r="BD40" s="210"/>
      <c r="BE40" s="210"/>
      <c r="BF40" s="210"/>
      <c r="BG40" s="210"/>
      <c r="BH40" s="210"/>
    </row>
    <row r="41" spans="1:60" ht="22.5" outlineLevel="2" x14ac:dyDescent="0.2">
      <c r="A41" s="217"/>
      <c r="B41" s="218"/>
      <c r="C41" s="252" t="s">
        <v>4124</v>
      </c>
      <c r="D41" s="240"/>
      <c r="E41" s="240"/>
      <c r="F41" s="240"/>
      <c r="G41" s="24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300</v>
      </c>
      <c r="AH41" s="210"/>
      <c r="AI41" s="210"/>
      <c r="AJ41" s="210"/>
      <c r="AK41" s="210"/>
      <c r="AL41" s="210"/>
      <c r="AM41" s="210"/>
      <c r="AN41" s="210"/>
      <c r="AO41" s="210"/>
      <c r="AP41" s="210"/>
      <c r="AQ41" s="210"/>
      <c r="AR41" s="210"/>
      <c r="AS41" s="210"/>
      <c r="AT41" s="210"/>
      <c r="AU41" s="210"/>
      <c r="AV41" s="210"/>
      <c r="AW41" s="210"/>
      <c r="AX41" s="210"/>
      <c r="AY41" s="210"/>
      <c r="AZ41" s="210"/>
      <c r="BA41" s="238" t="str">
        <f>C41</f>
        <v>komunikací pro pěší, z dlaždic betonových a teracových, do velikosti dlaždic 0,25 m2, s provedením lože do tl. 30 mm, s vyplněním spár a se smetením přebytečného materiálu na vzdálenost do 3 m</v>
      </c>
      <c r="BB41" s="210"/>
      <c r="BC41" s="210"/>
      <c r="BD41" s="210"/>
      <c r="BE41" s="210"/>
      <c r="BF41" s="210"/>
      <c r="BG41" s="210"/>
      <c r="BH41" s="210"/>
    </row>
    <row r="42" spans="1:60" x14ac:dyDescent="0.2">
      <c r="A42" s="224" t="s">
        <v>287</v>
      </c>
      <c r="B42" s="225" t="s">
        <v>178</v>
      </c>
      <c r="C42" s="249" t="s">
        <v>179</v>
      </c>
      <c r="D42" s="226"/>
      <c r="E42" s="227"/>
      <c r="F42" s="228"/>
      <c r="G42" s="228">
        <f>SUMIF(AG43:AG82,"&lt;&gt;NOR",G43:G82)</f>
        <v>0</v>
      </c>
      <c r="H42" s="228"/>
      <c r="I42" s="228">
        <f>SUM(I43:I82)</f>
        <v>0</v>
      </c>
      <c r="J42" s="228"/>
      <c r="K42" s="228">
        <f>SUM(K43:K82)</f>
        <v>0</v>
      </c>
      <c r="L42" s="228"/>
      <c r="M42" s="228">
        <f>SUM(M43:M82)</f>
        <v>0</v>
      </c>
      <c r="N42" s="227"/>
      <c r="O42" s="227">
        <f>SUM(O43:O82)</f>
        <v>0.01</v>
      </c>
      <c r="P42" s="227"/>
      <c r="Q42" s="227">
        <f>SUM(Q43:Q82)</f>
        <v>0.03</v>
      </c>
      <c r="R42" s="228"/>
      <c r="S42" s="228"/>
      <c r="T42" s="229"/>
      <c r="U42" s="223"/>
      <c r="V42" s="223">
        <f>SUM(V43:V82)</f>
        <v>10.82</v>
      </c>
      <c r="W42" s="223"/>
      <c r="X42" s="223"/>
      <c r="Y42" s="223"/>
      <c r="AG42" t="s">
        <v>288</v>
      </c>
    </row>
    <row r="43" spans="1:60" ht="22.5" outlineLevel="1" x14ac:dyDescent="0.2">
      <c r="A43" s="241">
        <v>13</v>
      </c>
      <c r="B43" s="242" t="s">
        <v>2788</v>
      </c>
      <c r="C43" s="254" t="s">
        <v>4125</v>
      </c>
      <c r="D43" s="243" t="s">
        <v>2337</v>
      </c>
      <c r="E43" s="244">
        <v>1</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14</v>
      </c>
      <c r="B44" s="242" t="s">
        <v>2790</v>
      </c>
      <c r="C44" s="254" t="s">
        <v>4126</v>
      </c>
      <c r="D44" s="243" t="s">
        <v>2337</v>
      </c>
      <c r="E44" s="244">
        <v>1</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ht="22.5" outlineLevel="1" x14ac:dyDescent="0.2">
      <c r="A45" s="241">
        <v>15</v>
      </c>
      <c r="B45" s="242" t="s">
        <v>2762</v>
      </c>
      <c r="C45" s="254" t="s">
        <v>4127</v>
      </c>
      <c r="D45" s="243" t="s">
        <v>2337</v>
      </c>
      <c r="E45" s="244">
        <v>1</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297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16</v>
      </c>
      <c r="B46" s="242" t="s">
        <v>2763</v>
      </c>
      <c r="C46" s="254" t="s">
        <v>4128</v>
      </c>
      <c r="D46" s="243" t="s">
        <v>2337</v>
      </c>
      <c r="E46" s="244">
        <v>1</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297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1">
        <v>17</v>
      </c>
      <c r="B47" s="242" t="s">
        <v>2952</v>
      </c>
      <c r="C47" s="254" t="s">
        <v>4129</v>
      </c>
      <c r="D47" s="243" t="s">
        <v>2337</v>
      </c>
      <c r="E47" s="244">
        <v>1</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18</v>
      </c>
      <c r="B48" s="242" t="s">
        <v>2796</v>
      </c>
      <c r="C48" s="254" t="s">
        <v>4130</v>
      </c>
      <c r="D48" s="243" t="s">
        <v>2337</v>
      </c>
      <c r="E48" s="244">
        <v>1</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19</v>
      </c>
      <c r="B49" s="242" t="s">
        <v>4131</v>
      </c>
      <c r="C49" s="254" t="s">
        <v>4132</v>
      </c>
      <c r="D49" s="243" t="s">
        <v>2337</v>
      </c>
      <c r="E49" s="244">
        <v>1</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297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20</v>
      </c>
      <c r="B50" s="242" t="s">
        <v>2801</v>
      </c>
      <c r="C50" s="254" t="s">
        <v>4133</v>
      </c>
      <c r="D50" s="243" t="s">
        <v>335</v>
      </c>
      <c r="E50" s="244">
        <v>17</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21</v>
      </c>
      <c r="B51" s="242" t="s">
        <v>4134</v>
      </c>
      <c r="C51" s="254" t="s">
        <v>4135</v>
      </c>
      <c r="D51" s="243" t="s">
        <v>335</v>
      </c>
      <c r="E51" s="244">
        <v>17</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22</v>
      </c>
      <c r="B52" s="242" t="s">
        <v>4136</v>
      </c>
      <c r="C52" s="254" t="s">
        <v>4137</v>
      </c>
      <c r="D52" s="243" t="s">
        <v>2337</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31">
        <v>23</v>
      </c>
      <c r="B53" s="232" t="s">
        <v>4138</v>
      </c>
      <c r="C53" s="250" t="s">
        <v>4139</v>
      </c>
      <c r="D53" s="233" t="s">
        <v>335</v>
      </c>
      <c r="E53" s="234">
        <v>17</v>
      </c>
      <c r="F53" s="235"/>
      <c r="G53" s="236">
        <f>ROUND(E53*F53,2)</f>
        <v>0</v>
      </c>
      <c r="H53" s="235"/>
      <c r="I53" s="236">
        <f>ROUND(E53*H53,2)</f>
        <v>0</v>
      </c>
      <c r="J53" s="235"/>
      <c r="K53" s="236">
        <f>ROUND(E53*J53,2)</f>
        <v>0</v>
      </c>
      <c r="L53" s="236">
        <v>21</v>
      </c>
      <c r="M53" s="236">
        <f>G53*(1+L53/100)</f>
        <v>0</v>
      </c>
      <c r="N53" s="234">
        <v>0</v>
      </c>
      <c r="O53" s="234">
        <f>ROUND(E53*N53,2)</f>
        <v>0</v>
      </c>
      <c r="P53" s="234">
        <v>0</v>
      </c>
      <c r="Q53" s="234">
        <f>ROUND(E53*P53,2)</f>
        <v>0</v>
      </c>
      <c r="R53" s="236" t="s">
        <v>2308</v>
      </c>
      <c r="S53" s="236" t="s">
        <v>293</v>
      </c>
      <c r="T53" s="237" t="s">
        <v>294</v>
      </c>
      <c r="U53" s="220">
        <v>4.3999999999999997E-2</v>
      </c>
      <c r="V53" s="220">
        <f>ROUND(E53*U53,2)</f>
        <v>0.75</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2" x14ac:dyDescent="0.2">
      <c r="A54" s="217"/>
      <c r="B54" s="218"/>
      <c r="C54" s="251" t="s">
        <v>4140</v>
      </c>
      <c r="D54" s="239"/>
      <c r="E54" s="239"/>
      <c r="F54" s="239"/>
      <c r="G54" s="239"/>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299</v>
      </c>
      <c r="AH54" s="210"/>
      <c r="AI54" s="210"/>
      <c r="AJ54" s="210"/>
      <c r="AK54" s="210"/>
      <c r="AL54" s="210"/>
      <c r="AM54" s="210"/>
      <c r="AN54" s="210"/>
      <c r="AO54" s="210"/>
      <c r="AP54" s="210"/>
      <c r="AQ54" s="210"/>
      <c r="AR54" s="210"/>
      <c r="AS54" s="210"/>
      <c r="AT54" s="210"/>
      <c r="AU54" s="210"/>
      <c r="AV54" s="210"/>
      <c r="AW54" s="210"/>
      <c r="AX54" s="210"/>
      <c r="AY54" s="210"/>
      <c r="AZ54" s="210"/>
      <c r="BA54" s="238" t="str">
        <f>C54</f>
        <v>přísun, montáže, demontáže a odsunu zkoušecího čerpadla, napuštění tlakovou vodou a dodání vody pro tlakovou zkoušku,</v>
      </c>
      <c r="BB54" s="210"/>
      <c r="BC54" s="210"/>
      <c r="BD54" s="210"/>
      <c r="BE54" s="210"/>
      <c r="BF54" s="210"/>
      <c r="BG54" s="210"/>
      <c r="BH54" s="210"/>
    </row>
    <row r="55" spans="1:60" outlineLevel="2" x14ac:dyDescent="0.2">
      <c r="A55" s="217"/>
      <c r="B55" s="218"/>
      <c r="C55" s="252" t="s">
        <v>4140</v>
      </c>
      <c r="D55" s="240"/>
      <c r="E55" s="240"/>
      <c r="F55" s="240"/>
      <c r="G55" s="24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300</v>
      </c>
      <c r="AH55" s="210"/>
      <c r="AI55" s="210"/>
      <c r="AJ55" s="210"/>
      <c r="AK55" s="210"/>
      <c r="AL55" s="210"/>
      <c r="AM55" s="210"/>
      <c r="AN55" s="210"/>
      <c r="AO55" s="210"/>
      <c r="AP55" s="210"/>
      <c r="AQ55" s="210"/>
      <c r="AR55" s="210"/>
      <c r="AS55" s="210"/>
      <c r="AT55" s="210"/>
      <c r="AU55" s="210"/>
      <c r="AV55" s="210"/>
      <c r="AW55" s="210"/>
      <c r="AX55" s="210"/>
      <c r="AY55" s="210"/>
      <c r="AZ55" s="210"/>
      <c r="BA55" s="238" t="str">
        <f>C55</f>
        <v>přísun, montáže, demontáže a odsunu zkoušecího čerpadla, napuštění tlakovou vodou a dodání vody pro tlakovou zkoušku,</v>
      </c>
      <c r="BB55" s="210"/>
      <c r="BC55" s="210"/>
      <c r="BD55" s="210"/>
      <c r="BE55" s="210"/>
      <c r="BF55" s="210"/>
      <c r="BG55" s="210"/>
      <c r="BH55" s="210"/>
    </row>
    <row r="56" spans="1:60" outlineLevel="1" x14ac:dyDescent="0.2">
      <c r="A56" s="231">
        <v>24</v>
      </c>
      <c r="B56" s="232" t="s">
        <v>4141</v>
      </c>
      <c r="C56" s="250" t="s">
        <v>4142</v>
      </c>
      <c r="D56" s="233" t="s">
        <v>335</v>
      </c>
      <c r="E56" s="234">
        <v>17</v>
      </c>
      <c r="F56" s="235"/>
      <c r="G56" s="236">
        <f>ROUND(E56*F56,2)</f>
        <v>0</v>
      </c>
      <c r="H56" s="235"/>
      <c r="I56" s="236">
        <f>ROUND(E56*H56,2)</f>
        <v>0</v>
      </c>
      <c r="J56" s="235"/>
      <c r="K56" s="236">
        <f>ROUND(E56*J56,2)</f>
        <v>0</v>
      </c>
      <c r="L56" s="236">
        <v>21</v>
      </c>
      <c r="M56" s="236">
        <f>G56*(1+L56/100)</f>
        <v>0</v>
      </c>
      <c r="N56" s="234">
        <v>0</v>
      </c>
      <c r="O56" s="234">
        <f>ROUND(E56*N56,2)</f>
        <v>0</v>
      </c>
      <c r="P56" s="234">
        <v>0</v>
      </c>
      <c r="Q56" s="234">
        <f>ROUND(E56*P56,2)</f>
        <v>0</v>
      </c>
      <c r="R56" s="236" t="s">
        <v>2308</v>
      </c>
      <c r="S56" s="236" t="s">
        <v>293</v>
      </c>
      <c r="T56" s="237" t="s">
        <v>294</v>
      </c>
      <c r="U56" s="220">
        <v>0.15</v>
      </c>
      <c r="V56" s="220">
        <f>ROUND(E56*U56,2)</f>
        <v>2.5499999999999998</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2" x14ac:dyDescent="0.2">
      <c r="A57" s="217"/>
      <c r="B57" s="218"/>
      <c r="C57" s="251" t="s">
        <v>4143</v>
      </c>
      <c r="D57" s="239"/>
      <c r="E57" s="239"/>
      <c r="F57" s="239"/>
      <c r="G57" s="239"/>
      <c r="H57" s="220"/>
      <c r="I57" s="220"/>
      <c r="J57" s="220"/>
      <c r="K57" s="220"/>
      <c r="L57" s="220"/>
      <c r="M57" s="220"/>
      <c r="N57" s="219"/>
      <c r="O57" s="219"/>
      <c r="P57" s="219"/>
      <c r="Q57" s="219"/>
      <c r="R57" s="220"/>
      <c r="S57" s="220"/>
      <c r="T57" s="220"/>
      <c r="U57" s="220"/>
      <c r="V57" s="220"/>
      <c r="W57" s="220"/>
      <c r="X57" s="220"/>
      <c r="Y57" s="220"/>
      <c r="Z57" s="210"/>
      <c r="AA57" s="210"/>
      <c r="AB57" s="210"/>
      <c r="AC57" s="210"/>
      <c r="AD57" s="210"/>
      <c r="AE57" s="210"/>
      <c r="AF57" s="210"/>
      <c r="AG57" s="210" t="s">
        <v>299</v>
      </c>
      <c r="AH57" s="210"/>
      <c r="AI57" s="210"/>
      <c r="AJ57" s="210"/>
      <c r="AK57" s="210"/>
      <c r="AL57" s="210"/>
      <c r="AM57" s="210"/>
      <c r="AN57" s="210"/>
      <c r="AO57" s="210"/>
      <c r="AP57" s="210"/>
      <c r="AQ57" s="210"/>
      <c r="AR57" s="210"/>
      <c r="AS57" s="210"/>
      <c r="AT57" s="210"/>
      <c r="AU57" s="210"/>
      <c r="AV57" s="210"/>
      <c r="AW57" s="210"/>
      <c r="AX57" s="210"/>
      <c r="AY57" s="210"/>
      <c r="AZ57" s="210"/>
      <c r="BA57" s="238" t="str">
        <f>C57</f>
        <v>napuštění a vypuštění vody, dodání vody a desinfekčního prostředku, náklady na bakteriologický rozbor vody,</v>
      </c>
      <c r="BB57" s="210"/>
      <c r="BC57" s="210"/>
      <c r="BD57" s="210"/>
      <c r="BE57" s="210"/>
      <c r="BF57" s="210"/>
      <c r="BG57" s="210"/>
      <c r="BH57" s="210"/>
    </row>
    <row r="58" spans="1:60" outlineLevel="2" x14ac:dyDescent="0.2">
      <c r="A58" s="217"/>
      <c r="B58" s="218"/>
      <c r="C58" s="252" t="s">
        <v>4143</v>
      </c>
      <c r="D58" s="240"/>
      <c r="E58" s="240"/>
      <c r="F58" s="240"/>
      <c r="G58" s="240"/>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300</v>
      </c>
      <c r="AH58" s="210"/>
      <c r="AI58" s="210"/>
      <c r="AJ58" s="210"/>
      <c r="AK58" s="210"/>
      <c r="AL58" s="210"/>
      <c r="AM58" s="210"/>
      <c r="AN58" s="210"/>
      <c r="AO58" s="210"/>
      <c r="AP58" s="210"/>
      <c r="AQ58" s="210"/>
      <c r="AR58" s="210"/>
      <c r="AS58" s="210"/>
      <c r="AT58" s="210"/>
      <c r="AU58" s="210"/>
      <c r="AV58" s="210"/>
      <c r="AW58" s="210"/>
      <c r="AX58" s="210"/>
      <c r="AY58" s="210"/>
      <c r="AZ58" s="210"/>
      <c r="BA58" s="238" t="str">
        <f>C58</f>
        <v>napuštění a vypuštění vody, dodání vody a desinfekčního prostředku, náklady na bakteriologický rozbor vody,</v>
      </c>
      <c r="BB58" s="210"/>
      <c r="BC58" s="210"/>
      <c r="BD58" s="210"/>
      <c r="BE58" s="210"/>
      <c r="BF58" s="210"/>
      <c r="BG58" s="210"/>
      <c r="BH58" s="210"/>
    </row>
    <row r="59" spans="1:60" outlineLevel="1" x14ac:dyDescent="0.2">
      <c r="A59" s="241">
        <v>25</v>
      </c>
      <c r="B59" s="242" t="s">
        <v>2410</v>
      </c>
      <c r="C59" s="254" t="s">
        <v>2411</v>
      </c>
      <c r="D59" s="243" t="s">
        <v>335</v>
      </c>
      <c r="E59" s="244">
        <v>17</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26</v>
      </c>
      <c r="B60" s="242" t="s">
        <v>4144</v>
      </c>
      <c r="C60" s="254" t="s">
        <v>2413</v>
      </c>
      <c r="D60" s="243" t="s">
        <v>335</v>
      </c>
      <c r="E60" s="244">
        <v>17</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27</v>
      </c>
      <c r="B61" s="242" t="s">
        <v>2965</v>
      </c>
      <c r="C61" s="254" t="s">
        <v>4145</v>
      </c>
      <c r="D61" s="243" t="s">
        <v>2337</v>
      </c>
      <c r="E61" s="244">
        <v>2</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297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28</v>
      </c>
      <c r="B62" s="242" t="s">
        <v>2967</v>
      </c>
      <c r="C62" s="254" t="s">
        <v>4146</v>
      </c>
      <c r="D62" s="243" t="s">
        <v>2337</v>
      </c>
      <c r="E62" s="244">
        <v>1</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22.5" outlineLevel="1" x14ac:dyDescent="0.2">
      <c r="A63" s="241">
        <v>29</v>
      </c>
      <c r="B63" s="242" t="s">
        <v>2969</v>
      </c>
      <c r="C63" s="254" t="s">
        <v>4147</v>
      </c>
      <c r="D63" s="243" t="s">
        <v>2337</v>
      </c>
      <c r="E63" s="244">
        <v>3</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30</v>
      </c>
      <c r="B64" s="242" t="s">
        <v>4148</v>
      </c>
      <c r="C64" s="254" t="s">
        <v>4149</v>
      </c>
      <c r="D64" s="243" t="s">
        <v>2337</v>
      </c>
      <c r="E64" s="244">
        <v>9</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31</v>
      </c>
      <c r="B65" s="242" t="s">
        <v>4150</v>
      </c>
      <c r="C65" s="254" t="s">
        <v>4151</v>
      </c>
      <c r="D65" s="243" t="s">
        <v>291</v>
      </c>
      <c r="E65" s="244">
        <v>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t="s">
        <v>1613</v>
      </c>
      <c r="S65" s="246" t="s">
        <v>293</v>
      </c>
      <c r="T65" s="247" t="s">
        <v>294</v>
      </c>
      <c r="U65" s="220">
        <v>0.124</v>
      </c>
      <c r="V65" s="220">
        <f>ROUND(E65*U65,2)</f>
        <v>0.12</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33.75" outlineLevel="1" x14ac:dyDescent="0.2">
      <c r="A66" s="241">
        <v>32</v>
      </c>
      <c r="B66" s="242" t="s">
        <v>2748</v>
      </c>
      <c r="C66" s="254" t="s">
        <v>2749</v>
      </c>
      <c r="D66" s="243" t="s">
        <v>335</v>
      </c>
      <c r="E66" s="244">
        <v>3</v>
      </c>
      <c r="F66" s="245"/>
      <c r="G66" s="246">
        <f>ROUND(E66*F66,2)</f>
        <v>0</v>
      </c>
      <c r="H66" s="245"/>
      <c r="I66" s="246">
        <f>ROUND(E66*H66,2)</f>
        <v>0</v>
      </c>
      <c r="J66" s="245"/>
      <c r="K66" s="246">
        <f>ROUND(E66*J66,2)</f>
        <v>0</v>
      </c>
      <c r="L66" s="246">
        <v>21</v>
      </c>
      <c r="M66" s="246">
        <f>G66*(1+L66/100)</f>
        <v>0</v>
      </c>
      <c r="N66" s="244">
        <v>4.2900000000000004E-3</v>
      </c>
      <c r="O66" s="244">
        <f>ROUND(E66*N66,2)</f>
        <v>0.01</v>
      </c>
      <c r="P66" s="244">
        <v>0</v>
      </c>
      <c r="Q66" s="244">
        <f>ROUND(E66*P66,2)</f>
        <v>0</v>
      </c>
      <c r="R66" s="246" t="s">
        <v>1613</v>
      </c>
      <c r="S66" s="246" t="s">
        <v>293</v>
      </c>
      <c r="T66" s="247" t="s">
        <v>294</v>
      </c>
      <c r="U66" s="220">
        <v>0.36199999999999999</v>
      </c>
      <c r="V66" s="220">
        <f>ROUND(E66*U66,2)</f>
        <v>1.0900000000000001</v>
      </c>
      <c r="W66" s="220"/>
      <c r="X66" s="220" t="s">
        <v>295</v>
      </c>
      <c r="Y66" s="220" t="s">
        <v>296</v>
      </c>
      <c r="Z66" s="210"/>
      <c r="AA66" s="210"/>
      <c r="AB66" s="210"/>
      <c r="AC66" s="210"/>
      <c r="AD66" s="210"/>
      <c r="AE66" s="210"/>
      <c r="AF66" s="210"/>
      <c r="AG66" s="210" t="s">
        <v>297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ht="22.5" outlineLevel="1" x14ac:dyDescent="0.2">
      <c r="A67" s="241">
        <v>33</v>
      </c>
      <c r="B67" s="242" t="s">
        <v>2975</v>
      </c>
      <c r="C67" s="254" t="s">
        <v>2427</v>
      </c>
      <c r="D67" s="243" t="s">
        <v>2337</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297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34</v>
      </c>
      <c r="B68" s="242" t="s">
        <v>2428</v>
      </c>
      <c r="C68" s="254" t="s">
        <v>2429</v>
      </c>
      <c r="D68" s="243" t="s">
        <v>291</v>
      </c>
      <c r="E68" s="244">
        <v>1</v>
      </c>
      <c r="F68" s="245"/>
      <c r="G68" s="246">
        <f>ROUND(E68*F68,2)</f>
        <v>0</v>
      </c>
      <c r="H68" s="245"/>
      <c r="I68" s="246">
        <f>ROUND(E68*H68,2)</f>
        <v>0</v>
      </c>
      <c r="J68" s="245"/>
      <c r="K68" s="246">
        <f>ROUND(E68*J68,2)</f>
        <v>0</v>
      </c>
      <c r="L68" s="246">
        <v>21</v>
      </c>
      <c r="M68" s="246">
        <f>G68*(1+L68/100)</f>
        <v>0</v>
      </c>
      <c r="N68" s="244">
        <v>4.0000000000000003E-5</v>
      </c>
      <c r="O68" s="244">
        <f>ROUND(E68*N68,2)</f>
        <v>0</v>
      </c>
      <c r="P68" s="244">
        <v>0</v>
      </c>
      <c r="Q68" s="244">
        <f>ROUND(E68*P68,2)</f>
        <v>0</v>
      </c>
      <c r="R68" s="246" t="s">
        <v>1613</v>
      </c>
      <c r="S68" s="246" t="s">
        <v>293</v>
      </c>
      <c r="T68" s="247" t="s">
        <v>294</v>
      </c>
      <c r="U68" s="220">
        <v>0.14499999999999999</v>
      </c>
      <c r="V68" s="220">
        <f>ROUND(E68*U68,2)</f>
        <v>0.15</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41">
        <v>35</v>
      </c>
      <c r="B69" s="242" t="s">
        <v>2829</v>
      </c>
      <c r="C69" s="254" t="s">
        <v>4035</v>
      </c>
      <c r="D69" s="243" t="s">
        <v>2337</v>
      </c>
      <c r="E69" s="244">
        <v>2</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36</v>
      </c>
      <c r="B70" s="242" t="s">
        <v>2831</v>
      </c>
      <c r="C70" s="254" t="s">
        <v>2439</v>
      </c>
      <c r="D70" s="243" t="s">
        <v>2337</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37</v>
      </c>
      <c r="B71" s="242" t="s">
        <v>2833</v>
      </c>
      <c r="C71" s="254" t="s">
        <v>4152</v>
      </c>
      <c r="D71" s="243" t="s">
        <v>2337</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38</v>
      </c>
      <c r="B72" s="242" t="s">
        <v>2454</v>
      </c>
      <c r="C72" s="254" t="s">
        <v>2455</v>
      </c>
      <c r="D72" s="243" t="s">
        <v>291</v>
      </c>
      <c r="E72" s="244">
        <v>4</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t="s">
        <v>1613</v>
      </c>
      <c r="S72" s="246" t="s">
        <v>293</v>
      </c>
      <c r="T72" s="247" t="s">
        <v>294</v>
      </c>
      <c r="U72" s="220">
        <v>0.22700000000000001</v>
      </c>
      <c r="V72" s="220">
        <f>ROUND(E72*U72,2)</f>
        <v>0.91</v>
      </c>
      <c r="W72" s="220"/>
      <c r="X72" s="220" t="s">
        <v>295</v>
      </c>
      <c r="Y72" s="220" t="s">
        <v>296</v>
      </c>
      <c r="Z72" s="210"/>
      <c r="AA72" s="210"/>
      <c r="AB72" s="210"/>
      <c r="AC72" s="210"/>
      <c r="AD72" s="210"/>
      <c r="AE72" s="210"/>
      <c r="AF72" s="210"/>
      <c r="AG72" s="210" t="s">
        <v>297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39</v>
      </c>
      <c r="B73" s="242" t="s">
        <v>2837</v>
      </c>
      <c r="C73" s="254" t="s">
        <v>4153</v>
      </c>
      <c r="D73" s="243" t="s">
        <v>2337</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297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40</v>
      </c>
      <c r="B74" s="242" t="s">
        <v>2471</v>
      </c>
      <c r="C74" s="254" t="s">
        <v>2472</v>
      </c>
      <c r="D74" s="243" t="s">
        <v>291</v>
      </c>
      <c r="E74" s="244">
        <v>1</v>
      </c>
      <c r="F74" s="245"/>
      <c r="G74" s="246">
        <f>ROUND(E74*F74,2)</f>
        <v>0</v>
      </c>
      <c r="H74" s="245"/>
      <c r="I74" s="246">
        <f>ROUND(E74*H74,2)</f>
        <v>0</v>
      </c>
      <c r="J74" s="245"/>
      <c r="K74" s="246">
        <f>ROUND(E74*J74,2)</f>
        <v>0</v>
      </c>
      <c r="L74" s="246">
        <v>21</v>
      </c>
      <c r="M74" s="246">
        <f>G74*(1+L74/100)</f>
        <v>0</v>
      </c>
      <c r="N74" s="244">
        <v>1.64E-3</v>
      </c>
      <c r="O74" s="244">
        <f>ROUND(E74*N74,2)</f>
        <v>0</v>
      </c>
      <c r="P74" s="244">
        <v>0</v>
      </c>
      <c r="Q74" s="244">
        <f>ROUND(E74*P74,2)</f>
        <v>0</v>
      </c>
      <c r="R74" s="246" t="s">
        <v>1613</v>
      </c>
      <c r="S74" s="246" t="s">
        <v>293</v>
      </c>
      <c r="T74" s="247" t="s">
        <v>294</v>
      </c>
      <c r="U74" s="220">
        <v>0.372</v>
      </c>
      <c r="V74" s="220">
        <f>ROUND(E74*U74,2)</f>
        <v>0.37</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41</v>
      </c>
      <c r="B75" s="242" t="s">
        <v>2980</v>
      </c>
      <c r="C75" s="254" t="s">
        <v>4154</v>
      </c>
      <c r="D75" s="243" t="s">
        <v>2337</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297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42</v>
      </c>
      <c r="B76" s="242" t="s">
        <v>2981</v>
      </c>
      <c r="C76" s="254" t="s">
        <v>4155</v>
      </c>
      <c r="D76" s="243" t="s">
        <v>2337</v>
      </c>
      <c r="E76" s="244">
        <v>1</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297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43</v>
      </c>
      <c r="B77" s="242" t="s">
        <v>2372</v>
      </c>
      <c r="C77" s="254" t="s">
        <v>4156</v>
      </c>
      <c r="D77" s="243" t="s">
        <v>2337</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44</v>
      </c>
      <c r="B78" s="242" t="s">
        <v>4157</v>
      </c>
      <c r="C78" s="254" t="s">
        <v>4158</v>
      </c>
      <c r="D78" s="243" t="s">
        <v>335</v>
      </c>
      <c r="E78" s="244">
        <v>1.5</v>
      </c>
      <c r="F78" s="245"/>
      <c r="G78" s="246">
        <f>ROUND(E78*F78,2)</f>
        <v>0</v>
      </c>
      <c r="H78" s="245"/>
      <c r="I78" s="246">
        <f>ROUND(E78*H78,2)</f>
        <v>0</v>
      </c>
      <c r="J78" s="245"/>
      <c r="K78" s="246">
        <f>ROUND(E78*J78,2)</f>
        <v>0</v>
      </c>
      <c r="L78" s="246">
        <v>21</v>
      </c>
      <c r="M78" s="246">
        <f>G78*(1+L78/100)</f>
        <v>0</v>
      </c>
      <c r="N78" s="244">
        <v>1.6100000000000001E-3</v>
      </c>
      <c r="O78" s="244">
        <f>ROUND(E78*N78,2)</f>
        <v>0</v>
      </c>
      <c r="P78" s="244">
        <v>1.9630000000000002E-2</v>
      </c>
      <c r="Q78" s="244">
        <f>ROUND(E78*P78,2)</f>
        <v>0.03</v>
      </c>
      <c r="R78" s="246" t="s">
        <v>1141</v>
      </c>
      <c r="S78" s="246" t="s">
        <v>293</v>
      </c>
      <c r="T78" s="247" t="s">
        <v>294</v>
      </c>
      <c r="U78" s="220">
        <v>3.25</v>
      </c>
      <c r="V78" s="220">
        <f>ROUND(E78*U78,2)</f>
        <v>4.88</v>
      </c>
      <c r="W78" s="220"/>
      <c r="X78" s="220" t="s">
        <v>295</v>
      </c>
      <c r="Y78" s="220" t="s">
        <v>296</v>
      </c>
      <c r="Z78" s="210"/>
      <c r="AA78" s="210"/>
      <c r="AB78" s="210"/>
      <c r="AC78" s="210"/>
      <c r="AD78" s="210"/>
      <c r="AE78" s="210"/>
      <c r="AF78" s="210"/>
      <c r="AG78" s="210" t="s">
        <v>297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45</v>
      </c>
      <c r="B79" s="242" t="s">
        <v>2345</v>
      </c>
      <c r="C79" s="254" t="s">
        <v>2346</v>
      </c>
      <c r="D79" s="243" t="s">
        <v>2347</v>
      </c>
      <c r="E79" s="244">
        <v>3</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297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31">
        <v>46</v>
      </c>
      <c r="B80" s="232" t="s">
        <v>4037</v>
      </c>
      <c r="C80" s="250" t="s">
        <v>4038</v>
      </c>
      <c r="D80" s="233" t="s">
        <v>0</v>
      </c>
      <c r="E80" s="234">
        <v>1.5</v>
      </c>
      <c r="F80" s="235"/>
      <c r="G80" s="236">
        <f>ROUND(E80*F80,2)</f>
        <v>0</v>
      </c>
      <c r="H80" s="235"/>
      <c r="I80" s="236">
        <f>ROUND(E80*H80,2)</f>
        <v>0</v>
      </c>
      <c r="J80" s="235"/>
      <c r="K80" s="236">
        <f>ROUND(E80*J80,2)</f>
        <v>0</v>
      </c>
      <c r="L80" s="236">
        <v>21</v>
      </c>
      <c r="M80" s="236">
        <f>G80*(1+L80/100)</f>
        <v>0</v>
      </c>
      <c r="N80" s="234">
        <v>0</v>
      </c>
      <c r="O80" s="234">
        <f>ROUND(E80*N80,2)</f>
        <v>0</v>
      </c>
      <c r="P80" s="234">
        <v>0</v>
      </c>
      <c r="Q80" s="234">
        <f>ROUND(E80*P80,2)</f>
        <v>0</v>
      </c>
      <c r="R80" s="236" t="s">
        <v>1613</v>
      </c>
      <c r="S80" s="236" t="s">
        <v>293</v>
      </c>
      <c r="T80" s="237" t="s">
        <v>294</v>
      </c>
      <c r="U80" s="220">
        <v>0</v>
      </c>
      <c r="V80" s="220">
        <f>ROUND(E80*U80,2)</f>
        <v>0</v>
      </c>
      <c r="W80" s="220"/>
      <c r="X80" s="220" t="s">
        <v>295</v>
      </c>
      <c r="Y80" s="220" t="s">
        <v>296</v>
      </c>
      <c r="Z80" s="210"/>
      <c r="AA80" s="210"/>
      <c r="AB80" s="210"/>
      <c r="AC80" s="210"/>
      <c r="AD80" s="210"/>
      <c r="AE80" s="210"/>
      <c r="AF80" s="210"/>
      <c r="AG80" s="210" t="s">
        <v>297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2" x14ac:dyDescent="0.2">
      <c r="A81" s="217"/>
      <c r="B81" s="218"/>
      <c r="C81" s="251" t="s">
        <v>1625</v>
      </c>
      <c r="D81" s="239"/>
      <c r="E81" s="239"/>
      <c r="F81" s="239"/>
      <c r="G81" s="239"/>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299</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2" t="s">
        <v>1625</v>
      </c>
      <c r="D82" s="240"/>
      <c r="E82" s="240"/>
      <c r="F82" s="240"/>
      <c r="G82" s="240"/>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300</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x14ac:dyDescent="0.2">
      <c r="A83" s="224" t="s">
        <v>287</v>
      </c>
      <c r="B83" s="225" t="s">
        <v>258</v>
      </c>
      <c r="C83" s="249" t="s">
        <v>27</v>
      </c>
      <c r="D83" s="226"/>
      <c r="E83" s="227"/>
      <c r="F83" s="228"/>
      <c r="G83" s="228">
        <f>SUMIF(AG84:AG84,"&lt;&gt;NOR",G84:G84)</f>
        <v>0</v>
      </c>
      <c r="H83" s="228"/>
      <c r="I83" s="228">
        <f>SUM(I84:I84)</f>
        <v>0</v>
      </c>
      <c r="J83" s="228"/>
      <c r="K83" s="228">
        <f>SUM(K84:K84)</f>
        <v>0</v>
      </c>
      <c r="L83" s="228"/>
      <c r="M83" s="228">
        <f>SUM(M84:M84)</f>
        <v>0</v>
      </c>
      <c r="N83" s="227"/>
      <c r="O83" s="227">
        <f>SUM(O84:O84)</f>
        <v>0</v>
      </c>
      <c r="P83" s="227"/>
      <c r="Q83" s="227">
        <f>SUM(Q84:Q84)</f>
        <v>0</v>
      </c>
      <c r="R83" s="228"/>
      <c r="S83" s="228"/>
      <c r="T83" s="229"/>
      <c r="U83" s="223"/>
      <c r="V83" s="223">
        <f>SUM(V84:V84)</f>
        <v>0</v>
      </c>
      <c r="W83" s="223"/>
      <c r="X83" s="223"/>
      <c r="Y83" s="223"/>
      <c r="AG83" t="s">
        <v>288</v>
      </c>
    </row>
    <row r="84" spans="1:60" outlineLevel="1" x14ac:dyDescent="0.2">
      <c r="A84" s="241">
        <v>47</v>
      </c>
      <c r="B84" s="242" t="s">
        <v>2153</v>
      </c>
      <c r="C84" s="254" t="s">
        <v>2154</v>
      </c>
      <c r="D84" s="243" t="s">
        <v>2145</v>
      </c>
      <c r="E84" s="244">
        <v>2</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293</v>
      </c>
      <c r="T84" s="247" t="s">
        <v>294</v>
      </c>
      <c r="U84" s="220">
        <v>0</v>
      </c>
      <c r="V84" s="220">
        <f>ROUND(E84*U84,2)</f>
        <v>0</v>
      </c>
      <c r="W84" s="220"/>
      <c r="X84" s="220" t="s">
        <v>2155</v>
      </c>
      <c r="Y84" s="220" t="s">
        <v>296</v>
      </c>
      <c r="Z84" s="210"/>
      <c r="AA84" s="210"/>
      <c r="AB84" s="210"/>
      <c r="AC84" s="210"/>
      <c r="AD84" s="210"/>
      <c r="AE84" s="210"/>
      <c r="AF84" s="210"/>
      <c r="AG84" s="210" t="s">
        <v>2156</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4" t="s">
        <v>287</v>
      </c>
      <c r="B85" s="225" t="s">
        <v>259</v>
      </c>
      <c r="C85" s="249" t="s">
        <v>28</v>
      </c>
      <c r="D85" s="226"/>
      <c r="E85" s="227"/>
      <c r="F85" s="228"/>
      <c r="G85" s="228">
        <f>SUMIF(AG86:AG87,"&lt;&gt;NOR",G86:G87)</f>
        <v>0</v>
      </c>
      <c r="H85" s="228"/>
      <c r="I85" s="228">
        <f>SUM(I86:I87)</f>
        <v>0</v>
      </c>
      <c r="J85" s="228"/>
      <c r="K85" s="228">
        <f>SUM(K86:K87)</f>
        <v>0</v>
      </c>
      <c r="L85" s="228"/>
      <c r="M85" s="228">
        <f>SUM(M86:M87)</f>
        <v>0</v>
      </c>
      <c r="N85" s="227"/>
      <c r="O85" s="227">
        <f>SUM(O86:O87)</f>
        <v>0</v>
      </c>
      <c r="P85" s="227"/>
      <c r="Q85" s="227">
        <f>SUM(Q86:Q87)</f>
        <v>0</v>
      </c>
      <c r="R85" s="228"/>
      <c r="S85" s="228"/>
      <c r="T85" s="229"/>
      <c r="U85" s="223"/>
      <c r="V85" s="223">
        <f>SUM(V86:V87)</f>
        <v>0</v>
      </c>
      <c r="W85" s="223"/>
      <c r="X85" s="223"/>
      <c r="Y85" s="223"/>
      <c r="AG85" t="s">
        <v>288</v>
      </c>
    </row>
    <row r="86" spans="1:60" outlineLevel="1" x14ac:dyDescent="0.2">
      <c r="A86" s="241">
        <v>48</v>
      </c>
      <c r="B86" s="242" t="s">
        <v>2731</v>
      </c>
      <c r="C86" s="254" t="s">
        <v>2732</v>
      </c>
      <c r="D86" s="243" t="s">
        <v>2145</v>
      </c>
      <c r="E86" s="244">
        <v>1</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293</v>
      </c>
      <c r="T86" s="247" t="s">
        <v>294</v>
      </c>
      <c r="U86" s="220">
        <v>0</v>
      </c>
      <c r="V86" s="220">
        <f>ROUND(E86*U86,2)</f>
        <v>0</v>
      </c>
      <c r="W86" s="220"/>
      <c r="X86" s="220" t="s">
        <v>2155</v>
      </c>
      <c r="Y86" s="220" t="s">
        <v>296</v>
      </c>
      <c r="Z86" s="210"/>
      <c r="AA86" s="210"/>
      <c r="AB86" s="210"/>
      <c r="AC86" s="210"/>
      <c r="AD86" s="210"/>
      <c r="AE86" s="210"/>
      <c r="AF86" s="210"/>
      <c r="AG86" s="210" t="s">
        <v>2156</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31">
        <v>49</v>
      </c>
      <c r="B87" s="232" t="s">
        <v>2733</v>
      </c>
      <c r="C87" s="250" t="s">
        <v>2734</v>
      </c>
      <c r="D87" s="233" t="s">
        <v>2145</v>
      </c>
      <c r="E87" s="234">
        <v>1</v>
      </c>
      <c r="F87" s="235"/>
      <c r="G87" s="236">
        <f>ROUND(E87*F87,2)</f>
        <v>0</v>
      </c>
      <c r="H87" s="235"/>
      <c r="I87" s="236">
        <f>ROUND(E87*H87,2)</f>
        <v>0</v>
      </c>
      <c r="J87" s="235"/>
      <c r="K87" s="236">
        <f>ROUND(E87*J87,2)</f>
        <v>0</v>
      </c>
      <c r="L87" s="236">
        <v>21</v>
      </c>
      <c r="M87" s="236">
        <f>G87*(1+L87/100)</f>
        <v>0</v>
      </c>
      <c r="N87" s="234">
        <v>0</v>
      </c>
      <c r="O87" s="234">
        <f>ROUND(E87*N87,2)</f>
        <v>0</v>
      </c>
      <c r="P87" s="234">
        <v>0</v>
      </c>
      <c r="Q87" s="234">
        <f>ROUND(E87*P87,2)</f>
        <v>0</v>
      </c>
      <c r="R87" s="236"/>
      <c r="S87" s="236" t="s">
        <v>293</v>
      </c>
      <c r="T87" s="237" t="s">
        <v>294</v>
      </c>
      <c r="U87" s="220">
        <v>0</v>
      </c>
      <c r="V87" s="220">
        <f>ROUND(E87*U87,2)</f>
        <v>0</v>
      </c>
      <c r="W87" s="220"/>
      <c r="X87" s="220" t="s">
        <v>2155</v>
      </c>
      <c r="Y87" s="220" t="s">
        <v>296</v>
      </c>
      <c r="Z87" s="210"/>
      <c r="AA87" s="210"/>
      <c r="AB87" s="210"/>
      <c r="AC87" s="210"/>
      <c r="AD87" s="210"/>
      <c r="AE87" s="210"/>
      <c r="AF87" s="210"/>
      <c r="AG87" s="210" t="s">
        <v>2156</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x14ac:dyDescent="0.2">
      <c r="A88" s="3"/>
      <c r="B88" s="4"/>
      <c r="C88" s="256"/>
      <c r="D88" s="6"/>
      <c r="E88" s="3"/>
      <c r="F88" s="3"/>
      <c r="G88" s="3"/>
      <c r="H88" s="3"/>
      <c r="I88" s="3"/>
      <c r="J88" s="3"/>
      <c r="K88" s="3"/>
      <c r="L88" s="3"/>
      <c r="M88" s="3"/>
      <c r="N88" s="3"/>
      <c r="O88" s="3"/>
      <c r="P88" s="3"/>
      <c r="Q88" s="3"/>
      <c r="R88" s="3"/>
      <c r="S88" s="3"/>
      <c r="T88" s="3"/>
      <c r="U88" s="3"/>
      <c r="V88" s="3"/>
      <c r="W88" s="3"/>
      <c r="X88" s="3"/>
      <c r="Y88" s="3"/>
      <c r="AE88">
        <v>12</v>
      </c>
      <c r="AF88">
        <v>21</v>
      </c>
      <c r="AG88" t="s">
        <v>273</v>
      </c>
    </row>
    <row r="89" spans="1:60" x14ac:dyDescent="0.2">
      <c r="A89" s="213"/>
      <c r="B89" s="214" t="s">
        <v>29</v>
      </c>
      <c r="C89" s="257"/>
      <c r="D89" s="215"/>
      <c r="E89" s="216"/>
      <c r="F89" s="216"/>
      <c r="G89" s="230">
        <f>G8+G29+G42+G83+G85</f>
        <v>0</v>
      </c>
      <c r="H89" s="3"/>
      <c r="I89" s="3"/>
      <c r="J89" s="3"/>
      <c r="K89" s="3"/>
      <c r="L89" s="3"/>
      <c r="M89" s="3"/>
      <c r="N89" s="3"/>
      <c r="O89" s="3"/>
      <c r="P89" s="3"/>
      <c r="Q89" s="3"/>
      <c r="R89" s="3"/>
      <c r="S89" s="3"/>
      <c r="T89" s="3"/>
      <c r="U89" s="3"/>
      <c r="V89" s="3"/>
      <c r="W89" s="3"/>
      <c r="X89" s="3"/>
      <c r="Y89" s="3"/>
      <c r="AE89">
        <f>SUMIF(L7:L87,AE88,G7:G87)</f>
        <v>0</v>
      </c>
      <c r="AF89">
        <f>SUMIF(L7:L87,AF88,G7:G87)</f>
        <v>0</v>
      </c>
      <c r="AG89" t="s">
        <v>2161</v>
      </c>
    </row>
    <row r="90" spans="1:60" x14ac:dyDescent="0.2">
      <c r="C90" s="258"/>
      <c r="D90" s="10"/>
      <c r="AG90" t="s">
        <v>2162</v>
      </c>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rewofDb3gZqs/vc+IeXsCQG8/2FhZoAueh0tyVOdXiWj4krx81WdozhZKfDwBwezaKIXyM9baBkAhpC40Yn4Q==" saltValue="ZiGJurKo00tfNuRho5+Lag==" spinCount="100000" sheet="1" formatRows="0"/>
  <mergeCells count="30">
    <mergeCell ref="C54:G54"/>
    <mergeCell ref="C55:G55"/>
    <mergeCell ref="C57:G57"/>
    <mergeCell ref="C58:G58"/>
    <mergeCell ref="C81:G81"/>
    <mergeCell ref="C82:G82"/>
    <mergeCell ref="C34:G34"/>
    <mergeCell ref="C35:G35"/>
    <mergeCell ref="C37:G37"/>
    <mergeCell ref="C38:G38"/>
    <mergeCell ref="C40:G40"/>
    <mergeCell ref="C41:G41"/>
    <mergeCell ref="C22:G22"/>
    <mergeCell ref="C23:G23"/>
    <mergeCell ref="C25:G25"/>
    <mergeCell ref="C26:G26"/>
    <mergeCell ref="C31:G31"/>
    <mergeCell ref="C32:G32"/>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O176"/>
  <sheetViews>
    <sheetView showGridLines="0" tabSelected="1" topLeftCell="B1"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77" t="s">
        <v>41</v>
      </c>
      <c r="C1" s="78"/>
      <c r="D1" s="78"/>
      <c r="E1" s="78"/>
      <c r="F1" s="78"/>
      <c r="G1" s="78"/>
      <c r="H1" s="78"/>
      <c r="I1" s="78"/>
      <c r="J1" s="79"/>
    </row>
    <row r="2" spans="1:15" ht="36" customHeight="1" x14ac:dyDescent="0.2">
      <c r="A2" s="2"/>
      <c r="B2" s="111" t="s">
        <v>22</v>
      </c>
      <c r="C2" s="112"/>
      <c r="D2" s="113" t="s">
        <v>43</v>
      </c>
      <c r="E2" s="114" t="s">
        <v>44</v>
      </c>
      <c r="F2" s="115"/>
      <c r="G2" s="115"/>
      <c r="H2" s="115"/>
      <c r="I2" s="115"/>
      <c r="J2" s="116"/>
      <c r="O2" s="1"/>
    </row>
    <row r="3" spans="1:15" ht="27" hidden="1" customHeight="1" x14ac:dyDescent="0.2">
      <c r="A3" s="2"/>
      <c r="B3" s="117"/>
      <c r="C3" s="112"/>
      <c r="D3" s="118"/>
      <c r="E3" s="119"/>
      <c r="F3" s="120"/>
      <c r="G3" s="120"/>
      <c r="H3" s="120"/>
      <c r="I3" s="120"/>
      <c r="J3" s="121"/>
    </row>
    <row r="4" spans="1:15" ht="23.25" customHeight="1" x14ac:dyDescent="0.2">
      <c r="A4" s="2"/>
      <c r="B4" s="122"/>
      <c r="C4" s="123"/>
      <c r="D4" s="124"/>
      <c r="E4" s="125"/>
      <c r="F4" s="125"/>
      <c r="G4" s="125"/>
      <c r="H4" s="125"/>
      <c r="I4" s="125"/>
      <c r="J4" s="126"/>
    </row>
    <row r="5" spans="1:15" ht="24" customHeight="1" x14ac:dyDescent="0.2">
      <c r="A5" s="2"/>
      <c r="B5" s="31" t="s">
        <v>42</v>
      </c>
      <c r="D5" s="92"/>
      <c r="E5" s="93"/>
      <c r="F5" s="93"/>
      <c r="G5" s="93"/>
      <c r="H5" s="18" t="s">
        <v>40</v>
      </c>
      <c r="I5" s="22"/>
      <c r="J5" s="8"/>
    </row>
    <row r="6" spans="1:15" ht="15.75" customHeight="1" x14ac:dyDescent="0.2">
      <c r="A6" s="2"/>
      <c r="B6" s="28"/>
      <c r="C6" s="55"/>
      <c r="D6" s="86"/>
      <c r="E6" s="94"/>
      <c r="F6" s="94"/>
      <c r="G6" s="94"/>
      <c r="H6" s="18" t="s">
        <v>34</v>
      </c>
      <c r="I6" s="22"/>
      <c r="J6" s="8"/>
    </row>
    <row r="7" spans="1:15" ht="15.75" customHeight="1" x14ac:dyDescent="0.2">
      <c r="A7" s="2"/>
      <c r="B7" s="29"/>
      <c r="C7" s="56"/>
      <c r="D7" s="53"/>
      <c r="E7" s="95"/>
      <c r="F7" s="96"/>
      <c r="G7" s="96"/>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7"/>
      <c r="E11" s="127"/>
      <c r="F11" s="127"/>
      <c r="G11" s="127"/>
      <c r="H11" s="18" t="s">
        <v>40</v>
      </c>
      <c r="I11" s="132"/>
      <c r="J11" s="8"/>
    </row>
    <row r="12" spans="1:15" ht="15.75" customHeight="1" x14ac:dyDescent="0.2">
      <c r="A12" s="2"/>
      <c r="B12" s="28"/>
      <c r="C12" s="55"/>
      <c r="D12" s="128"/>
      <c r="E12" s="128"/>
      <c r="F12" s="128"/>
      <c r="G12" s="128"/>
      <c r="H12" s="18" t="s">
        <v>34</v>
      </c>
      <c r="I12" s="132"/>
      <c r="J12" s="8"/>
    </row>
    <row r="13" spans="1:15" ht="15.75" customHeight="1" x14ac:dyDescent="0.2">
      <c r="A13" s="2"/>
      <c r="B13" s="29"/>
      <c r="C13" s="56"/>
      <c r="D13" s="131"/>
      <c r="E13" s="129"/>
      <c r="F13" s="130"/>
      <c r="G13" s="130"/>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7"/>
      <c r="F15" s="87"/>
      <c r="G15" s="88"/>
      <c r="H15" s="88"/>
      <c r="I15" s="88" t="s">
        <v>29</v>
      </c>
      <c r="J15" s="89"/>
    </row>
    <row r="16" spans="1:15" ht="23.25" customHeight="1" x14ac:dyDescent="0.2">
      <c r="A16" s="194" t="s">
        <v>24</v>
      </c>
      <c r="B16" s="38" t="s">
        <v>24</v>
      </c>
      <c r="C16" s="62"/>
      <c r="D16" s="63"/>
      <c r="E16" s="83"/>
      <c r="F16" s="84"/>
      <c r="G16" s="83"/>
      <c r="H16" s="84"/>
      <c r="I16" s="83">
        <f>SUMIF(F87:F172,A16,I87:I172)+SUMIF(F87:F172,"PSU",I87:I172)</f>
        <v>0</v>
      </c>
      <c r="J16" s="85"/>
    </row>
    <row r="17" spans="1:10" ht="23.25" customHeight="1" x14ac:dyDescent="0.2">
      <c r="A17" s="194" t="s">
        <v>25</v>
      </c>
      <c r="B17" s="38" t="s">
        <v>25</v>
      </c>
      <c r="C17" s="62"/>
      <c r="D17" s="63"/>
      <c r="E17" s="83"/>
      <c r="F17" s="84"/>
      <c r="G17" s="83"/>
      <c r="H17" s="84"/>
      <c r="I17" s="83">
        <f>SUMIF(F87:F172,A17,I87:I172)</f>
        <v>0</v>
      </c>
      <c r="J17" s="85"/>
    </row>
    <row r="18" spans="1:10" ht="23.25" customHeight="1" x14ac:dyDescent="0.2">
      <c r="A18" s="194" t="s">
        <v>26</v>
      </c>
      <c r="B18" s="38" t="s">
        <v>26</v>
      </c>
      <c r="C18" s="62"/>
      <c r="D18" s="63"/>
      <c r="E18" s="83"/>
      <c r="F18" s="84"/>
      <c r="G18" s="83"/>
      <c r="H18" s="84"/>
      <c r="I18" s="83">
        <f>SUMIF(F87:F172,A18,I87:I172)</f>
        <v>0</v>
      </c>
      <c r="J18" s="85"/>
    </row>
    <row r="19" spans="1:10" ht="23.25" customHeight="1" x14ac:dyDescent="0.2">
      <c r="A19" s="194" t="s">
        <v>258</v>
      </c>
      <c r="B19" s="38" t="s">
        <v>27</v>
      </c>
      <c r="C19" s="62"/>
      <c r="D19" s="63"/>
      <c r="E19" s="83"/>
      <c r="F19" s="84"/>
      <c r="G19" s="83"/>
      <c r="H19" s="84"/>
      <c r="I19" s="83">
        <f>SUMIF(F87:F172,A19,I87:I172)</f>
        <v>0</v>
      </c>
      <c r="J19" s="85"/>
    </row>
    <row r="20" spans="1:10" ht="23.25" customHeight="1" x14ac:dyDescent="0.2">
      <c r="A20" s="194" t="s">
        <v>259</v>
      </c>
      <c r="B20" s="38" t="s">
        <v>28</v>
      </c>
      <c r="C20" s="62"/>
      <c r="D20" s="63"/>
      <c r="E20" s="83"/>
      <c r="F20" s="84"/>
      <c r="G20" s="83"/>
      <c r="H20" s="84"/>
      <c r="I20" s="83">
        <f>SUMIF(F87:F172,A20,I87:I172)</f>
        <v>0</v>
      </c>
      <c r="J20" s="85"/>
    </row>
    <row r="21" spans="1:10" ht="23.25" customHeight="1" x14ac:dyDescent="0.2">
      <c r="A21" s="2"/>
      <c r="B21" s="48" t="s">
        <v>29</v>
      </c>
      <c r="C21" s="64"/>
      <c r="D21" s="65"/>
      <c r="E21" s="90"/>
      <c r="F21" s="91"/>
      <c r="G21" s="90"/>
      <c r="H21" s="91"/>
      <c r="I21" s="90">
        <f>SUM(I16:J20)</f>
        <v>0</v>
      </c>
      <c r="J21" s="102"/>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100">
        <f>ZakladDPHSniVypocet</f>
        <v>0</v>
      </c>
      <c r="H23" s="101"/>
      <c r="I23" s="101"/>
      <c r="J23" s="40" t="str">
        <f t="shared" ref="J23:J28" si="0">Mena</f>
        <v>CZK</v>
      </c>
    </row>
    <row r="24" spans="1:10" ht="23.25" customHeight="1" x14ac:dyDescent="0.2">
      <c r="A24" s="2">
        <f>(A23-INT(A23))*100</f>
        <v>0</v>
      </c>
      <c r="B24" s="38" t="s">
        <v>13</v>
      </c>
      <c r="C24" s="62"/>
      <c r="D24" s="63"/>
      <c r="E24" s="67">
        <f>SazbaDPH1</f>
        <v>12</v>
      </c>
      <c r="F24" s="39" t="s">
        <v>0</v>
      </c>
      <c r="G24" s="98">
        <f>A23</f>
        <v>0</v>
      </c>
      <c r="H24" s="99"/>
      <c r="I24" s="99"/>
      <c r="J24" s="40" t="str">
        <f t="shared" si="0"/>
        <v>CZK</v>
      </c>
    </row>
    <row r="25" spans="1:10" ht="23.25" customHeight="1" x14ac:dyDescent="0.2">
      <c r="A25" s="2">
        <f>ZakladDPHZakl*SazbaDPH2/100</f>
        <v>0</v>
      </c>
      <c r="B25" s="38" t="s">
        <v>14</v>
      </c>
      <c r="C25" s="62"/>
      <c r="D25" s="63"/>
      <c r="E25" s="67">
        <v>21</v>
      </c>
      <c r="F25" s="39" t="s">
        <v>0</v>
      </c>
      <c r="G25" s="100">
        <f>ZakladDPHZaklVypocet</f>
        <v>0</v>
      </c>
      <c r="H25" s="101"/>
      <c r="I25" s="101"/>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3" t="s">
        <v>23</v>
      </c>
      <c r="C28" s="164"/>
      <c r="D28" s="164"/>
      <c r="E28" s="165"/>
      <c r="F28" s="166"/>
      <c r="G28" s="167">
        <f>ZakladDPHSniVypocet+ZakladDPHZaklVypocet</f>
        <v>0</v>
      </c>
      <c r="H28" s="167"/>
      <c r="I28" s="167"/>
      <c r="J28" s="168" t="str">
        <f t="shared" si="0"/>
        <v>CZK</v>
      </c>
    </row>
    <row r="29" spans="1:10" ht="27.75" customHeight="1" thickBot="1" x14ac:dyDescent="0.25">
      <c r="A29" s="2">
        <f>(A27-INT(A27))*100</f>
        <v>0</v>
      </c>
      <c r="B29" s="163" t="s">
        <v>35</v>
      </c>
      <c r="C29" s="169"/>
      <c r="D29" s="169"/>
      <c r="E29" s="169"/>
      <c r="F29" s="170"/>
      <c r="G29" s="171">
        <f>A27</f>
        <v>0</v>
      </c>
      <c r="H29" s="171"/>
      <c r="I29" s="171"/>
      <c r="J29" s="172" t="s">
        <v>82</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3"/>
      <c r="E34" s="104"/>
      <c r="G34" s="105"/>
      <c r="H34" s="106"/>
      <c r="I34" s="106"/>
      <c r="J34" s="25"/>
    </row>
    <row r="35" spans="1:10" ht="12.75" customHeight="1" x14ac:dyDescent="0.2">
      <c r="A35" s="2"/>
      <c r="B35" s="2"/>
      <c r="D35" s="97" t="s">
        <v>2</v>
      </c>
      <c r="E35" s="97"/>
      <c r="H35" s="10" t="s">
        <v>3</v>
      </c>
      <c r="J35" s="9"/>
    </row>
    <row r="36" spans="1:10" ht="13.5" customHeight="1" thickBot="1" x14ac:dyDescent="0.25">
      <c r="A36" s="11"/>
      <c r="B36" s="11"/>
      <c r="C36" s="75"/>
      <c r="D36" s="75"/>
      <c r="E36" s="75"/>
      <c r="F36" s="12"/>
      <c r="G36" s="12"/>
      <c r="H36" s="12"/>
      <c r="I36" s="12"/>
      <c r="J36" s="13"/>
    </row>
    <row r="37" spans="1:10" ht="27" customHeight="1" x14ac:dyDescent="0.2">
      <c r="B37" s="135" t="s">
        <v>16</v>
      </c>
      <c r="C37" s="136"/>
      <c r="D37" s="136"/>
      <c r="E37" s="136"/>
      <c r="F37" s="137"/>
      <c r="G37" s="137"/>
      <c r="H37" s="137"/>
      <c r="I37" s="137"/>
      <c r="J37" s="138"/>
    </row>
    <row r="38" spans="1:10" ht="25.5" customHeight="1" x14ac:dyDescent="0.2">
      <c r="A38" s="134" t="s">
        <v>37</v>
      </c>
      <c r="B38" s="139" t="s">
        <v>17</v>
      </c>
      <c r="C38" s="140" t="s">
        <v>5</v>
      </c>
      <c r="D38" s="140"/>
      <c r="E38" s="140"/>
      <c r="F38" s="141" t="str">
        <f>B23</f>
        <v>Základ pro sníženou DPH</v>
      </c>
      <c r="G38" s="141" t="str">
        <f>B25</f>
        <v>Základ pro základní DPH</v>
      </c>
      <c r="H38" s="142" t="s">
        <v>18</v>
      </c>
      <c r="I38" s="142" t="s">
        <v>1</v>
      </c>
      <c r="J38" s="143" t="s">
        <v>0</v>
      </c>
    </row>
    <row r="39" spans="1:10" ht="25.5" hidden="1" customHeight="1" x14ac:dyDescent="0.2">
      <c r="A39" s="134">
        <v>1</v>
      </c>
      <c r="B39" s="144" t="s">
        <v>45</v>
      </c>
      <c r="C39" s="145"/>
      <c r="D39" s="145"/>
      <c r="E39" s="145"/>
      <c r="F39" s="146">
        <f>'01 2023006-001 Pol'!AE1960+'01 2023006-002 Pol'!AE195+'01 2023006-003 Pol'!AE366+'01 2023006-004 Pol'!AE45+'01 2023006-005 Pol'!AE142+'01 2023006-006 Pol'!AE191+'01 2023006-007 Pol'!AE224+'01 2023006-008 Pol'!AE45+'01 2023006-009 Pol'!AE91+'02 2023006-021 Pol'!AE1121+'02 2023006-022 Pol'!AE108+'02 2023006-023 Pol'!AE189+'02 2023006-024 Pol'!AE105+'02 2023006-026 P1'!AE125+'02 2023006-026 Pol'!AE58+'02 2023006-027 Pol'!AE89+'02 2023006-028 Pol'!AE101</f>
        <v>0</v>
      </c>
      <c r="G39" s="147">
        <f>'01 2023006-001 Pol'!AF1960+'01 2023006-002 Pol'!AF195+'01 2023006-003 Pol'!AF366+'01 2023006-004 Pol'!AF45+'01 2023006-005 Pol'!AF142+'01 2023006-006 Pol'!AF191+'01 2023006-007 Pol'!AF224+'01 2023006-008 Pol'!AF45+'01 2023006-009 Pol'!AF91+'02 2023006-021 Pol'!AF1121+'02 2023006-022 Pol'!AF108+'02 2023006-023 Pol'!AF189+'02 2023006-024 Pol'!AF105+'02 2023006-026 P1'!AF125+'02 2023006-026 Pol'!AF58+'02 2023006-027 Pol'!AF89+'02 2023006-028 Pol'!AF101</f>
        <v>0</v>
      </c>
      <c r="H39" s="148">
        <f>(F39*SazbaDPH1/100)+(G39*SazbaDPH2/100)</f>
        <v>0</v>
      </c>
      <c r="I39" s="148">
        <f>F39+G39+H39</f>
        <v>0</v>
      </c>
      <c r="J39" s="149" t="str">
        <f>IF(CenaCelkemVypocet=0,"",I39/CenaCelkemVypocet*100)</f>
        <v/>
      </c>
    </row>
    <row r="40" spans="1:10" ht="25.5" customHeight="1" x14ac:dyDescent="0.2">
      <c r="A40" s="134">
        <v>2</v>
      </c>
      <c r="B40" s="150"/>
      <c r="C40" s="151" t="s">
        <v>46</v>
      </c>
      <c r="D40" s="151"/>
      <c r="E40" s="151"/>
      <c r="F40" s="152"/>
      <c r="G40" s="153"/>
      <c r="H40" s="153">
        <f>(F40*SazbaDPH1/100)+(G40*SazbaDPH2/100)</f>
        <v>0</v>
      </c>
      <c r="I40" s="153"/>
      <c r="J40" s="154"/>
    </row>
    <row r="41" spans="1:10" ht="25.5" customHeight="1" x14ac:dyDescent="0.2">
      <c r="A41" s="134">
        <v>2</v>
      </c>
      <c r="B41" s="150" t="s">
        <v>47</v>
      </c>
      <c r="C41" s="151" t="s">
        <v>48</v>
      </c>
      <c r="D41" s="151"/>
      <c r="E41" s="151"/>
      <c r="F41" s="152">
        <f>'01 2023006-001 Pol'!AE1960+'01 2023006-002 Pol'!AE195+'01 2023006-003 Pol'!AE366+'01 2023006-004 Pol'!AE45+'01 2023006-005 Pol'!AE142+'01 2023006-006 Pol'!AE191+'01 2023006-007 Pol'!AE224+'01 2023006-008 Pol'!AE45+'01 2023006-009 Pol'!AE91</f>
        <v>0</v>
      </c>
      <c r="G41" s="153">
        <f>'01 2023006-001 Pol'!AF1960+'01 2023006-002 Pol'!AF195+'01 2023006-003 Pol'!AF366+'01 2023006-004 Pol'!AF45+'01 2023006-005 Pol'!AF142+'01 2023006-006 Pol'!AF191+'01 2023006-007 Pol'!AF224+'01 2023006-008 Pol'!AF45+'01 2023006-009 Pol'!AF91</f>
        <v>0</v>
      </c>
      <c r="H41" s="153">
        <f>(F41*SazbaDPH1/100)+(G41*SazbaDPH2/100)</f>
        <v>0</v>
      </c>
      <c r="I41" s="153">
        <f>F41+G41+H41</f>
        <v>0</v>
      </c>
      <c r="J41" s="154" t="str">
        <f>IF(CenaCelkemVypocet=0,"",I41/CenaCelkemVypocet*100)</f>
        <v/>
      </c>
    </row>
    <row r="42" spans="1:10" ht="25.5" customHeight="1" x14ac:dyDescent="0.2">
      <c r="A42" s="134">
        <v>3</v>
      </c>
      <c r="B42" s="155" t="s">
        <v>49</v>
      </c>
      <c r="C42" s="145" t="s">
        <v>50</v>
      </c>
      <c r="D42" s="145"/>
      <c r="E42" s="145"/>
      <c r="F42" s="156">
        <f>'01 2023006-001 Pol'!AE1960</f>
        <v>0</v>
      </c>
      <c r="G42" s="148">
        <f>'01 2023006-001 Pol'!AF1960</f>
        <v>0</v>
      </c>
      <c r="H42" s="148">
        <f>(F42*SazbaDPH1/100)+(G42*SazbaDPH2/100)</f>
        <v>0</v>
      </c>
      <c r="I42" s="148">
        <f>F42+G42+H42</f>
        <v>0</v>
      </c>
      <c r="J42" s="149" t="str">
        <f>IF(CenaCelkemVypocet=0,"",I42/CenaCelkemVypocet*100)</f>
        <v/>
      </c>
    </row>
    <row r="43" spans="1:10" ht="25.5" customHeight="1" x14ac:dyDescent="0.2">
      <c r="A43" s="134">
        <v>3</v>
      </c>
      <c r="B43" s="155" t="s">
        <v>51</v>
      </c>
      <c r="C43" s="145" t="s">
        <v>52</v>
      </c>
      <c r="D43" s="145"/>
      <c r="E43" s="145"/>
      <c r="F43" s="156">
        <f>'01 2023006-002 Pol'!AE195</f>
        <v>0</v>
      </c>
      <c r="G43" s="148">
        <f>'01 2023006-002 Pol'!AF195</f>
        <v>0</v>
      </c>
      <c r="H43" s="148">
        <f>(F43*SazbaDPH1/100)+(G43*SazbaDPH2/100)</f>
        <v>0</v>
      </c>
      <c r="I43" s="148">
        <f>F43+G43+H43</f>
        <v>0</v>
      </c>
      <c r="J43" s="149" t="str">
        <f>IF(CenaCelkemVypocet=0,"",I43/CenaCelkemVypocet*100)</f>
        <v/>
      </c>
    </row>
    <row r="44" spans="1:10" ht="25.5" customHeight="1" x14ac:dyDescent="0.2">
      <c r="A44" s="134">
        <v>3</v>
      </c>
      <c r="B44" s="155" t="s">
        <v>53</v>
      </c>
      <c r="C44" s="145" t="s">
        <v>54</v>
      </c>
      <c r="D44" s="145"/>
      <c r="E44" s="145"/>
      <c r="F44" s="156">
        <f>'01 2023006-003 Pol'!AE366</f>
        <v>0</v>
      </c>
      <c r="G44" s="148">
        <f>'01 2023006-003 Pol'!AF366</f>
        <v>0</v>
      </c>
      <c r="H44" s="148">
        <f>(F44*SazbaDPH1/100)+(G44*SazbaDPH2/100)</f>
        <v>0</v>
      </c>
      <c r="I44" s="148">
        <f>F44+G44+H44</f>
        <v>0</v>
      </c>
      <c r="J44" s="149" t="str">
        <f>IF(CenaCelkemVypocet=0,"",I44/CenaCelkemVypocet*100)</f>
        <v/>
      </c>
    </row>
    <row r="45" spans="1:10" ht="25.5" customHeight="1" x14ac:dyDescent="0.2">
      <c r="A45" s="134">
        <v>3</v>
      </c>
      <c r="B45" s="155" t="s">
        <v>55</v>
      </c>
      <c r="C45" s="145" t="s">
        <v>56</v>
      </c>
      <c r="D45" s="145"/>
      <c r="E45" s="145"/>
      <c r="F45" s="156">
        <f>'01 2023006-004 Pol'!AE45</f>
        <v>0</v>
      </c>
      <c r="G45" s="148">
        <f>'01 2023006-004 Pol'!AF45</f>
        <v>0</v>
      </c>
      <c r="H45" s="148">
        <f>(F45*SazbaDPH1/100)+(G45*SazbaDPH2/100)</f>
        <v>0</v>
      </c>
      <c r="I45" s="148">
        <f>F45+G45+H45</f>
        <v>0</v>
      </c>
      <c r="J45" s="149" t="str">
        <f>IF(CenaCelkemVypocet=0,"",I45/CenaCelkemVypocet*100)</f>
        <v/>
      </c>
    </row>
    <row r="46" spans="1:10" ht="25.5" customHeight="1" x14ac:dyDescent="0.2">
      <c r="A46" s="134">
        <v>3</v>
      </c>
      <c r="B46" s="155" t="s">
        <v>57</v>
      </c>
      <c r="C46" s="145" t="s">
        <v>58</v>
      </c>
      <c r="D46" s="145"/>
      <c r="E46" s="145"/>
      <c r="F46" s="156">
        <f>'01 2023006-005 Pol'!AE142</f>
        <v>0</v>
      </c>
      <c r="G46" s="148">
        <f>'01 2023006-005 Pol'!AF142</f>
        <v>0</v>
      </c>
      <c r="H46" s="148">
        <f>(F46*SazbaDPH1/100)+(G46*SazbaDPH2/100)</f>
        <v>0</v>
      </c>
      <c r="I46" s="148">
        <f>F46+G46+H46</f>
        <v>0</v>
      </c>
      <c r="J46" s="149" t="str">
        <f>IF(CenaCelkemVypocet=0,"",I46/CenaCelkemVypocet*100)</f>
        <v/>
      </c>
    </row>
    <row r="47" spans="1:10" ht="25.5" customHeight="1" x14ac:dyDescent="0.2">
      <c r="A47" s="134">
        <v>3</v>
      </c>
      <c r="B47" s="155" t="s">
        <v>59</v>
      </c>
      <c r="C47" s="145" t="s">
        <v>60</v>
      </c>
      <c r="D47" s="145"/>
      <c r="E47" s="145"/>
      <c r="F47" s="156">
        <f>'01 2023006-006 Pol'!AE191</f>
        <v>0</v>
      </c>
      <c r="G47" s="148">
        <f>'01 2023006-006 Pol'!AF191</f>
        <v>0</v>
      </c>
      <c r="H47" s="148">
        <f>(F47*SazbaDPH1/100)+(G47*SazbaDPH2/100)</f>
        <v>0</v>
      </c>
      <c r="I47" s="148">
        <f>F47+G47+H47</f>
        <v>0</v>
      </c>
      <c r="J47" s="149" t="str">
        <f>IF(CenaCelkemVypocet=0,"",I47/CenaCelkemVypocet*100)</f>
        <v/>
      </c>
    </row>
    <row r="48" spans="1:10" ht="25.5" customHeight="1" x14ac:dyDescent="0.2">
      <c r="A48" s="134">
        <v>3</v>
      </c>
      <c r="B48" s="155" t="s">
        <v>61</v>
      </c>
      <c r="C48" s="145" t="s">
        <v>62</v>
      </c>
      <c r="D48" s="145"/>
      <c r="E48" s="145"/>
      <c r="F48" s="156">
        <f>'01 2023006-007 Pol'!AE224</f>
        <v>0</v>
      </c>
      <c r="G48" s="148">
        <f>'01 2023006-007 Pol'!AF224</f>
        <v>0</v>
      </c>
      <c r="H48" s="148">
        <f>(F48*SazbaDPH1/100)+(G48*SazbaDPH2/100)</f>
        <v>0</v>
      </c>
      <c r="I48" s="148">
        <f>F48+G48+H48</f>
        <v>0</v>
      </c>
      <c r="J48" s="149" t="str">
        <f>IF(CenaCelkemVypocet=0,"",I48/CenaCelkemVypocet*100)</f>
        <v/>
      </c>
    </row>
    <row r="49" spans="1:10" ht="25.5" customHeight="1" x14ac:dyDescent="0.2">
      <c r="A49" s="134">
        <v>3</v>
      </c>
      <c r="B49" s="155" t="s">
        <v>63</v>
      </c>
      <c r="C49" s="145" t="s">
        <v>64</v>
      </c>
      <c r="D49" s="145"/>
      <c r="E49" s="145"/>
      <c r="F49" s="156">
        <f>'01 2023006-008 Pol'!AE45</f>
        <v>0</v>
      </c>
      <c r="G49" s="148">
        <f>'01 2023006-008 Pol'!AF45</f>
        <v>0</v>
      </c>
      <c r="H49" s="148">
        <f>(F49*SazbaDPH1/100)+(G49*SazbaDPH2/100)</f>
        <v>0</v>
      </c>
      <c r="I49" s="148">
        <f>F49+G49+H49</f>
        <v>0</v>
      </c>
      <c r="J49" s="149" t="str">
        <f>IF(CenaCelkemVypocet=0,"",I49/CenaCelkemVypocet*100)</f>
        <v/>
      </c>
    </row>
    <row r="50" spans="1:10" ht="25.5" customHeight="1" x14ac:dyDescent="0.2">
      <c r="A50" s="134">
        <v>3</v>
      </c>
      <c r="B50" s="155" t="s">
        <v>65</v>
      </c>
      <c r="C50" s="145" t="s">
        <v>66</v>
      </c>
      <c r="D50" s="145"/>
      <c r="E50" s="145"/>
      <c r="F50" s="156">
        <f>'01 2023006-009 Pol'!AE91</f>
        <v>0</v>
      </c>
      <c r="G50" s="148">
        <f>'01 2023006-009 Pol'!AF91</f>
        <v>0</v>
      </c>
      <c r="H50" s="148">
        <f>(F50*SazbaDPH1/100)+(G50*SazbaDPH2/100)</f>
        <v>0</v>
      </c>
      <c r="I50" s="148">
        <f>F50+G50+H50</f>
        <v>0</v>
      </c>
      <c r="J50" s="149" t="str">
        <f>IF(CenaCelkemVypocet=0,"",I50/CenaCelkemVypocet*100)</f>
        <v/>
      </c>
    </row>
    <row r="51" spans="1:10" ht="25.5" customHeight="1" x14ac:dyDescent="0.2">
      <c r="A51" s="134">
        <v>2</v>
      </c>
      <c r="B51" s="150" t="s">
        <v>67</v>
      </c>
      <c r="C51" s="151" t="s">
        <v>68</v>
      </c>
      <c r="D51" s="151"/>
      <c r="E51" s="151"/>
      <c r="F51" s="152">
        <f>'02 2023006-021 Pol'!AE1121+'02 2023006-022 Pol'!AE108+'02 2023006-023 Pol'!AE189+'02 2023006-024 Pol'!AE105+'02 2023006-026 P1'!AE125+'02 2023006-026 Pol'!AE58+'02 2023006-027 Pol'!AE89+'02 2023006-028 Pol'!AE101</f>
        <v>0</v>
      </c>
      <c r="G51" s="153">
        <f>'02 2023006-021 Pol'!AF1121+'02 2023006-022 Pol'!AF108+'02 2023006-023 Pol'!AF189+'02 2023006-024 Pol'!AF105+'02 2023006-026 P1'!AF125+'02 2023006-026 Pol'!AF58+'02 2023006-027 Pol'!AF89+'02 2023006-028 Pol'!AF101</f>
        <v>0</v>
      </c>
      <c r="H51" s="153">
        <f>(F51*SazbaDPH1/100)+(G51*SazbaDPH2/100)</f>
        <v>0</v>
      </c>
      <c r="I51" s="153">
        <f>F51+G51+H51</f>
        <v>0</v>
      </c>
      <c r="J51" s="154" t="str">
        <f>IF(CenaCelkemVypocet=0,"",I51/CenaCelkemVypocet*100)</f>
        <v/>
      </c>
    </row>
    <row r="52" spans="1:10" ht="25.5" customHeight="1" x14ac:dyDescent="0.2">
      <c r="A52" s="134">
        <v>3</v>
      </c>
      <c r="B52" s="155" t="s">
        <v>69</v>
      </c>
      <c r="C52" s="145" t="s">
        <v>70</v>
      </c>
      <c r="D52" s="145"/>
      <c r="E52" s="145"/>
      <c r="F52" s="156">
        <f>'02 2023006-021 Pol'!AE1121</f>
        <v>0</v>
      </c>
      <c r="G52" s="148">
        <f>'02 2023006-021 Pol'!AF1121</f>
        <v>0</v>
      </c>
      <c r="H52" s="148">
        <f>(F52*SazbaDPH1/100)+(G52*SazbaDPH2/100)</f>
        <v>0</v>
      </c>
      <c r="I52" s="148">
        <f>F52+G52+H52</f>
        <v>0</v>
      </c>
      <c r="J52" s="149" t="str">
        <f>IF(CenaCelkemVypocet=0,"",I52/CenaCelkemVypocet*100)</f>
        <v/>
      </c>
    </row>
    <row r="53" spans="1:10" ht="25.5" customHeight="1" x14ac:dyDescent="0.2">
      <c r="A53" s="134">
        <v>3</v>
      </c>
      <c r="B53" s="155" t="s">
        <v>71</v>
      </c>
      <c r="C53" s="145" t="s">
        <v>72</v>
      </c>
      <c r="D53" s="145"/>
      <c r="E53" s="145"/>
      <c r="F53" s="156">
        <f>'02 2023006-022 Pol'!AE108</f>
        <v>0</v>
      </c>
      <c r="G53" s="148">
        <f>'02 2023006-022 Pol'!AF108</f>
        <v>0</v>
      </c>
      <c r="H53" s="148">
        <f>(F53*SazbaDPH1/100)+(G53*SazbaDPH2/100)</f>
        <v>0</v>
      </c>
      <c r="I53" s="148">
        <f>F53+G53+H53</f>
        <v>0</v>
      </c>
      <c r="J53" s="149" t="str">
        <f>IF(CenaCelkemVypocet=0,"",I53/CenaCelkemVypocet*100)</f>
        <v/>
      </c>
    </row>
    <row r="54" spans="1:10" ht="25.5" customHeight="1" x14ac:dyDescent="0.2">
      <c r="A54" s="134">
        <v>3</v>
      </c>
      <c r="B54" s="155" t="s">
        <v>73</v>
      </c>
      <c r="C54" s="145" t="s">
        <v>54</v>
      </c>
      <c r="D54" s="145"/>
      <c r="E54" s="145"/>
      <c r="F54" s="156">
        <f>'02 2023006-023 Pol'!AE189</f>
        <v>0</v>
      </c>
      <c r="G54" s="148">
        <f>'02 2023006-023 Pol'!AF189</f>
        <v>0</v>
      </c>
      <c r="H54" s="148">
        <f>(F54*SazbaDPH1/100)+(G54*SazbaDPH2/100)</f>
        <v>0</v>
      </c>
      <c r="I54" s="148">
        <f>F54+G54+H54</f>
        <v>0</v>
      </c>
      <c r="J54" s="149" t="str">
        <f>IF(CenaCelkemVypocet=0,"",I54/CenaCelkemVypocet*100)</f>
        <v/>
      </c>
    </row>
    <row r="55" spans="1:10" ht="25.5" customHeight="1" x14ac:dyDescent="0.2">
      <c r="A55" s="134">
        <v>3</v>
      </c>
      <c r="B55" s="155" t="s">
        <v>74</v>
      </c>
      <c r="C55" s="145" t="s">
        <v>58</v>
      </c>
      <c r="D55" s="145"/>
      <c r="E55" s="145"/>
      <c r="F55" s="156">
        <f>'02 2023006-024 Pol'!AE105</f>
        <v>0</v>
      </c>
      <c r="G55" s="148">
        <f>'02 2023006-024 Pol'!AF105</f>
        <v>0</v>
      </c>
      <c r="H55" s="148">
        <f>(F55*SazbaDPH1/100)+(G55*SazbaDPH2/100)</f>
        <v>0</v>
      </c>
      <c r="I55" s="148">
        <f>F55+G55+H55</f>
        <v>0</v>
      </c>
      <c r="J55" s="149" t="str">
        <f>IF(CenaCelkemVypocet=0,"",I55/CenaCelkemVypocet*100)</f>
        <v/>
      </c>
    </row>
    <row r="56" spans="1:10" ht="25.5" customHeight="1" x14ac:dyDescent="0.2">
      <c r="A56" s="134">
        <v>3</v>
      </c>
      <c r="B56" s="155" t="s">
        <v>75</v>
      </c>
      <c r="C56" s="145" t="s">
        <v>60</v>
      </c>
      <c r="D56" s="145"/>
      <c r="E56" s="145"/>
      <c r="F56" s="156">
        <f>'02 2023006-026 P1'!AE125</f>
        <v>0</v>
      </c>
      <c r="G56" s="148">
        <f>'02 2023006-026 P1'!AF125</f>
        <v>0</v>
      </c>
      <c r="H56" s="148">
        <f>(F56*SazbaDPH1/100)+(G56*SazbaDPH2/100)</f>
        <v>0</v>
      </c>
      <c r="I56" s="148">
        <f>F56+G56+H56</f>
        <v>0</v>
      </c>
      <c r="J56" s="149" t="str">
        <f>IF(CenaCelkemVypocet=0,"",I56/CenaCelkemVypocet*100)</f>
        <v/>
      </c>
    </row>
    <row r="57" spans="1:10" ht="25.5" customHeight="1" x14ac:dyDescent="0.2">
      <c r="A57" s="134">
        <v>3</v>
      </c>
      <c r="B57" s="155" t="s">
        <v>75</v>
      </c>
      <c r="C57" s="145" t="s">
        <v>76</v>
      </c>
      <c r="D57" s="145"/>
      <c r="E57" s="145"/>
      <c r="F57" s="156">
        <f>'02 2023006-026 Pol'!AE58</f>
        <v>0</v>
      </c>
      <c r="G57" s="148">
        <f>'02 2023006-026 Pol'!AF58</f>
        <v>0</v>
      </c>
      <c r="H57" s="148">
        <f>(F57*SazbaDPH1/100)+(G57*SazbaDPH2/100)</f>
        <v>0</v>
      </c>
      <c r="I57" s="148">
        <f>F57+G57+H57</f>
        <v>0</v>
      </c>
      <c r="J57" s="149" t="str">
        <f>IF(CenaCelkemVypocet=0,"",I57/CenaCelkemVypocet*100)</f>
        <v/>
      </c>
    </row>
    <row r="58" spans="1:10" ht="25.5" customHeight="1" x14ac:dyDescent="0.2">
      <c r="A58" s="134">
        <v>3</v>
      </c>
      <c r="B58" s="155" t="s">
        <v>77</v>
      </c>
      <c r="C58" s="145" t="s">
        <v>78</v>
      </c>
      <c r="D58" s="145"/>
      <c r="E58" s="145"/>
      <c r="F58" s="156">
        <f>'02 2023006-027 Pol'!AE89</f>
        <v>0</v>
      </c>
      <c r="G58" s="148">
        <f>'02 2023006-027 Pol'!AF89</f>
        <v>0</v>
      </c>
      <c r="H58" s="148">
        <f>(F58*SazbaDPH1/100)+(G58*SazbaDPH2/100)</f>
        <v>0</v>
      </c>
      <c r="I58" s="148">
        <f>F58+G58+H58</f>
        <v>0</v>
      </c>
      <c r="J58" s="149" t="str">
        <f>IF(CenaCelkemVypocet=0,"",I58/CenaCelkemVypocet*100)</f>
        <v/>
      </c>
    </row>
    <row r="59" spans="1:10" ht="25.5" customHeight="1" x14ac:dyDescent="0.2">
      <c r="A59" s="134">
        <v>3</v>
      </c>
      <c r="B59" s="155" t="s">
        <v>79</v>
      </c>
      <c r="C59" s="145" t="s">
        <v>80</v>
      </c>
      <c r="D59" s="145"/>
      <c r="E59" s="145"/>
      <c r="F59" s="156">
        <f>'02 2023006-028 Pol'!AE101</f>
        <v>0</v>
      </c>
      <c r="G59" s="148">
        <f>'02 2023006-028 Pol'!AF101</f>
        <v>0</v>
      </c>
      <c r="H59" s="148">
        <f>(F59*SazbaDPH1/100)+(G59*SazbaDPH2/100)</f>
        <v>0</v>
      </c>
      <c r="I59" s="148">
        <f>F59+G59+H59</f>
        <v>0</v>
      </c>
      <c r="J59" s="149" t="str">
        <f>IF(CenaCelkemVypocet=0,"",I59/CenaCelkemVypocet*100)</f>
        <v/>
      </c>
    </row>
    <row r="60" spans="1:10" ht="25.5" customHeight="1" x14ac:dyDescent="0.2">
      <c r="A60" s="134"/>
      <c r="B60" s="157" t="s">
        <v>81</v>
      </c>
      <c r="C60" s="158"/>
      <c r="D60" s="158"/>
      <c r="E60" s="159"/>
      <c r="F60" s="160">
        <f>SUMIF(A39:A59,"=1",F39:F59)</f>
        <v>0</v>
      </c>
      <c r="G60" s="161">
        <f>SUMIF(A39:A59,"=1",G39:G59)</f>
        <v>0</v>
      </c>
      <c r="H60" s="161">
        <f>SUMIF(A39:A59,"=1",H39:H59)</f>
        <v>0</v>
      </c>
      <c r="I60" s="161">
        <f>SUMIF(A39:A59,"=1",I39:I59)</f>
        <v>0</v>
      </c>
      <c r="J60" s="162">
        <f>SUMIF(A39:A59,"=1",J39:J59)</f>
        <v>0</v>
      </c>
    </row>
    <row r="62" spans="1:10" x14ac:dyDescent="0.2">
      <c r="A62" t="s">
        <v>83</v>
      </c>
      <c r="B62" t="s">
        <v>84</v>
      </c>
    </row>
    <row r="63" spans="1:10" x14ac:dyDescent="0.2">
      <c r="A63" t="s">
        <v>85</v>
      </c>
      <c r="B63" t="s">
        <v>86</v>
      </c>
    </row>
    <row r="64" spans="1:10" x14ac:dyDescent="0.2">
      <c r="A64" t="s">
        <v>87</v>
      </c>
      <c r="B64" t="s">
        <v>88</v>
      </c>
    </row>
    <row r="65" spans="1:2" x14ac:dyDescent="0.2">
      <c r="A65" t="s">
        <v>87</v>
      </c>
      <c r="B65" t="s">
        <v>89</v>
      </c>
    </row>
    <row r="66" spans="1:2" x14ac:dyDescent="0.2">
      <c r="A66" t="s">
        <v>87</v>
      </c>
      <c r="B66" t="s">
        <v>90</v>
      </c>
    </row>
    <row r="67" spans="1:2" x14ac:dyDescent="0.2">
      <c r="A67" t="s">
        <v>87</v>
      </c>
      <c r="B67" t="s">
        <v>91</v>
      </c>
    </row>
    <row r="68" spans="1:2" x14ac:dyDescent="0.2">
      <c r="A68" t="s">
        <v>87</v>
      </c>
      <c r="B68" t="s">
        <v>92</v>
      </c>
    </row>
    <row r="69" spans="1:2" x14ac:dyDescent="0.2">
      <c r="A69" t="s">
        <v>87</v>
      </c>
      <c r="B69" t="s">
        <v>93</v>
      </c>
    </row>
    <row r="70" spans="1:2" x14ac:dyDescent="0.2">
      <c r="A70" t="s">
        <v>87</v>
      </c>
      <c r="B70" t="s">
        <v>94</v>
      </c>
    </row>
    <row r="71" spans="1:2" x14ac:dyDescent="0.2">
      <c r="A71" t="s">
        <v>87</v>
      </c>
      <c r="B71" t="s">
        <v>95</v>
      </c>
    </row>
    <row r="72" spans="1:2" x14ac:dyDescent="0.2">
      <c r="A72" t="s">
        <v>87</v>
      </c>
      <c r="B72" t="s">
        <v>96</v>
      </c>
    </row>
    <row r="73" spans="1:2" x14ac:dyDescent="0.2">
      <c r="A73" t="s">
        <v>85</v>
      </c>
      <c r="B73" t="s">
        <v>97</v>
      </c>
    </row>
    <row r="74" spans="1:2" x14ac:dyDescent="0.2">
      <c r="A74" t="s">
        <v>87</v>
      </c>
      <c r="B74" t="s">
        <v>98</v>
      </c>
    </row>
    <row r="75" spans="1:2" x14ac:dyDescent="0.2">
      <c r="A75" t="s">
        <v>87</v>
      </c>
      <c r="B75" t="s">
        <v>99</v>
      </c>
    </row>
    <row r="76" spans="1:2" x14ac:dyDescent="0.2">
      <c r="A76" t="s">
        <v>87</v>
      </c>
      <c r="B76" t="s">
        <v>100</v>
      </c>
    </row>
    <row r="77" spans="1:2" x14ac:dyDescent="0.2">
      <c r="A77" t="s">
        <v>87</v>
      </c>
      <c r="B77" t="s">
        <v>101</v>
      </c>
    </row>
    <row r="78" spans="1:2" x14ac:dyDescent="0.2">
      <c r="A78" t="s">
        <v>87</v>
      </c>
      <c r="B78" t="s">
        <v>102</v>
      </c>
    </row>
    <row r="79" spans="1:2" x14ac:dyDescent="0.2">
      <c r="A79" t="s">
        <v>87</v>
      </c>
      <c r="B79" t="s">
        <v>103</v>
      </c>
    </row>
    <row r="80" spans="1:2" x14ac:dyDescent="0.2">
      <c r="A80" t="s">
        <v>87</v>
      </c>
      <c r="B80" t="s">
        <v>104</v>
      </c>
    </row>
    <row r="81" spans="1:10" x14ac:dyDescent="0.2">
      <c r="A81" t="s">
        <v>87</v>
      </c>
      <c r="B81" t="s">
        <v>105</v>
      </c>
    </row>
    <row r="84" spans="1:10" ht="15.75" x14ac:dyDescent="0.25">
      <c r="B84" s="173" t="s">
        <v>106</v>
      </c>
    </row>
    <row r="86" spans="1:10" ht="25.5" customHeight="1" x14ac:dyDescent="0.2">
      <c r="A86" s="175"/>
      <c r="B86" s="178" t="s">
        <v>17</v>
      </c>
      <c r="C86" s="178" t="s">
        <v>5</v>
      </c>
      <c r="D86" s="179"/>
      <c r="E86" s="179"/>
      <c r="F86" s="180" t="s">
        <v>107</v>
      </c>
      <c r="G86" s="180"/>
      <c r="H86" s="180"/>
      <c r="I86" s="180" t="s">
        <v>29</v>
      </c>
      <c r="J86" s="180" t="s">
        <v>0</v>
      </c>
    </row>
    <row r="87" spans="1:10" ht="36.75" customHeight="1" x14ac:dyDescent="0.2">
      <c r="A87" s="176"/>
      <c r="B87" s="181" t="s">
        <v>108</v>
      </c>
      <c r="C87" s="182" t="s">
        <v>109</v>
      </c>
      <c r="D87" s="183"/>
      <c r="E87" s="183"/>
      <c r="F87" s="190" t="s">
        <v>24</v>
      </c>
      <c r="G87" s="191"/>
      <c r="H87" s="191"/>
      <c r="I87" s="191">
        <f>'01 2023006-006 Pol'!G8</f>
        <v>0</v>
      </c>
      <c r="J87" s="187" t="str">
        <f>IF(I173=0,"",I87/I173*100)</f>
        <v/>
      </c>
    </row>
    <row r="88" spans="1:10" ht="36.75" customHeight="1" x14ac:dyDescent="0.2">
      <c r="A88" s="176"/>
      <c r="B88" s="181" t="s">
        <v>108</v>
      </c>
      <c r="C88" s="182" t="s">
        <v>110</v>
      </c>
      <c r="D88" s="183"/>
      <c r="E88" s="183"/>
      <c r="F88" s="190" t="s">
        <v>24</v>
      </c>
      <c r="G88" s="191"/>
      <c r="H88" s="191"/>
      <c r="I88" s="191">
        <f>'01 2023006-007 Pol'!G8</f>
        <v>0</v>
      </c>
      <c r="J88" s="187" t="str">
        <f>IF(I173=0,"",I88/I173*100)</f>
        <v/>
      </c>
    </row>
    <row r="89" spans="1:10" ht="36.75" customHeight="1" x14ac:dyDescent="0.2">
      <c r="A89" s="176"/>
      <c r="B89" s="181" t="s">
        <v>111</v>
      </c>
      <c r="C89" s="182" t="s">
        <v>112</v>
      </c>
      <c r="D89" s="183"/>
      <c r="E89" s="183"/>
      <c r="F89" s="190" t="s">
        <v>24</v>
      </c>
      <c r="G89" s="191"/>
      <c r="H89" s="191"/>
      <c r="I89" s="191">
        <f>'01 2023006-006 Pol'!G169</f>
        <v>0</v>
      </c>
      <c r="J89" s="187" t="str">
        <f>IF(I173=0,"",I89/I173*100)</f>
        <v/>
      </c>
    </row>
    <row r="90" spans="1:10" ht="36.75" customHeight="1" x14ac:dyDescent="0.2">
      <c r="A90" s="176"/>
      <c r="B90" s="181" t="s">
        <v>111</v>
      </c>
      <c r="C90" s="182" t="s">
        <v>113</v>
      </c>
      <c r="D90" s="183"/>
      <c r="E90" s="183"/>
      <c r="F90" s="190" t="s">
        <v>24</v>
      </c>
      <c r="G90" s="191"/>
      <c r="H90" s="191"/>
      <c r="I90" s="191">
        <f>'01 2023006-007 Pol'!G131</f>
        <v>0</v>
      </c>
      <c r="J90" s="187" t="str">
        <f>IF(I173=0,"",I90/I173*100)</f>
        <v/>
      </c>
    </row>
    <row r="91" spans="1:10" ht="36.75" customHeight="1" x14ac:dyDescent="0.2">
      <c r="A91" s="176"/>
      <c r="B91" s="181" t="s">
        <v>114</v>
      </c>
      <c r="C91" s="182" t="s">
        <v>115</v>
      </c>
      <c r="D91" s="183"/>
      <c r="E91" s="183"/>
      <c r="F91" s="190" t="s">
        <v>24</v>
      </c>
      <c r="G91" s="191"/>
      <c r="H91" s="191"/>
      <c r="I91" s="191">
        <f>'01 2023006-006 Pol'!G178</f>
        <v>0</v>
      </c>
      <c r="J91" s="187" t="str">
        <f>IF(I173=0,"",I91/I173*100)</f>
        <v/>
      </c>
    </row>
    <row r="92" spans="1:10" ht="36.75" customHeight="1" x14ac:dyDescent="0.2">
      <c r="A92" s="176"/>
      <c r="B92" s="181" t="s">
        <v>114</v>
      </c>
      <c r="C92" s="182" t="s">
        <v>116</v>
      </c>
      <c r="D92" s="183"/>
      <c r="E92" s="183"/>
      <c r="F92" s="190" t="s">
        <v>24</v>
      </c>
      <c r="G92" s="191"/>
      <c r="H92" s="191"/>
      <c r="I92" s="191">
        <f>'01 2023006-007 Pol'!G140</f>
        <v>0</v>
      </c>
      <c r="J92" s="187" t="str">
        <f>IF(I173=0,"",I92/I173*100)</f>
        <v/>
      </c>
    </row>
    <row r="93" spans="1:10" ht="36.75" customHeight="1" x14ac:dyDescent="0.2">
      <c r="A93" s="176"/>
      <c r="B93" s="181" t="s">
        <v>117</v>
      </c>
      <c r="C93" s="182" t="s">
        <v>118</v>
      </c>
      <c r="D93" s="183"/>
      <c r="E93" s="183"/>
      <c r="F93" s="190" t="s">
        <v>24</v>
      </c>
      <c r="G93" s="191"/>
      <c r="H93" s="191"/>
      <c r="I93" s="191">
        <f>'01 2023006-007 Pol'!G156</f>
        <v>0</v>
      </c>
      <c r="J93" s="187" t="str">
        <f>IF(I173=0,"",I93/I173*100)</f>
        <v/>
      </c>
    </row>
    <row r="94" spans="1:10" ht="36.75" customHeight="1" x14ac:dyDescent="0.2">
      <c r="A94" s="176"/>
      <c r="B94" s="181" t="s">
        <v>119</v>
      </c>
      <c r="C94" s="182" t="s">
        <v>120</v>
      </c>
      <c r="D94" s="183"/>
      <c r="E94" s="183"/>
      <c r="F94" s="190" t="s">
        <v>24</v>
      </c>
      <c r="G94" s="191"/>
      <c r="H94" s="191"/>
      <c r="I94" s="191">
        <f>'01 2023006-007 Pol'!G172</f>
        <v>0</v>
      </c>
      <c r="J94" s="187" t="str">
        <f>IF(I173=0,"",I94/I173*100)</f>
        <v/>
      </c>
    </row>
    <row r="95" spans="1:10" ht="36.75" customHeight="1" x14ac:dyDescent="0.2">
      <c r="A95" s="176"/>
      <c r="B95" s="181" t="s">
        <v>121</v>
      </c>
      <c r="C95" s="182" t="s">
        <v>122</v>
      </c>
      <c r="D95" s="183"/>
      <c r="E95" s="183"/>
      <c r="F95" s="190" t="s">
        <v>24</v>
      </c>
      <c r="G95" s="191"/>
      <c r="H95" s="191"/>
      <c r="I95" s="191">
        <f>'01 2023006-007 Pol'!G195</f>
        <v>0</v>
      </c>
      <c r="J95" s="187" t="str">
        <f>IF(I173=0,"",I95/I173*100)</f>
        <v/>
      </c>
    </row>
    <row r="96" spans="1:10" ht="36.75" customHeight="1" x14ac:dyDescent="0.2">
      <c r="A96" s="176"/>
      <c r="B96" s="181" t="s">
        <v>123</v>
      </c>
      <c r="C96" s="182" t="s">
        <v>124</v>
      </c>
      <c r="D96" s="183"/>
      <c r="E96" s="183"/>
      <c r="F96" s="190" t="s">
        <v>24</v>
      </c>
      <c r="G96" s="191"/>
      <c r="H96" s="191"/>
      <c r="I96" s="191">
        <f>'01 2023006-007 Pol'!G207</f>
        <v>0</v>
      </c>
      <c r="J96" s="187" t="str">
        <f>IF(I173=0,"",I96/I173*100)</f>
        <v/>
      </c>
    </row>
    <row r="97" spans="1:10" ht="36.75" customHeight="1" x14ac:dyDescent="0.2">
      <c r="A97" s="176"/>
      <c r="B97" s="181" t="s">
        <v>125</v>
      </c>
      <c r="C97" s="182" t="s">
        <v>126</v>
      </c>
      <c r="D97" s="183"/>
      <c r="E97" s="183"/>
      <c r="F97" s="190" t="s">
        <v>24</v>
      </c>
      <c r="G97" s="191"/>
      <c r="H97" s="191"/>
      <c r="I97" s="191">
        <f>'01 2023006-007 Pol'!G211</f>
        <v>0</v>
      </c>
      <c r="J97" s="187" t="str">
        <f>IF(I173=0,"",I97/I173*100)</f>
        <v/>
      </c>
    </row>
    <row r="98" spans="1:10" ht="36.75" customHeight="1" x14ac:dyDescent="0.2">
      <c r="A98" s="176"/>
      <c r="B98" s="181" t="s">
        <v>127</v>
      </c>
      <c r="C98" s="182" t="s">
        <v>128</v>
      </c>
      <c r="D98" s="183"/>
      <c r="E98" s="183"/>
      <c r="F98" s="190" t="s">
        <v>24</v>
      </c>
      <c r="G98" s="191"/>
      <c r="H98" s="191"/>
      <c r="I98" s="191">
        <f>'01 2023006-007 Pol'!G215</f>
        <v>0</v>
      </c>
      <c r="J98" s="187" t="str">
        <f>IF(I173=0,"",I98/I173*100)</f>
        <v/>
      </c>
    </row>
    <row r="99" spans="1:10" ht="36.75" customHeight="1" x14ac:dyDescent="0.2">
      <c r="A99" s="176"/>
      <c r="B99" s="181" t="s">
        <v>129</v>
      </c>
      <c r="C99" s="182" t="s">
        <v>130</v>
      </c>
      <c r="D99" s="183"/>
      <c r="E99" s="183"/>
      <c r="F99" s="190" t="s">
        <v>24</v>
      </c>
      <c r="G99" s="191"/>
      <c r="H99" s="191"/>
      <c r="I99" s="191">
        <f>'01 2023006-007 Pol'!G217</f>
        <v>0</v>
      </c>
      <c r="J99" s="187" t="str">
        <f>IF(I173=0,"",I99/I173*100)</f>
        <v/>
      </c>
    </row>
    <row r="100" spans="1:10" ht="36.75" customHeight="1" x14ac:dyDescent="0.2">
      <c r="A100" s="176"/>
      <c r="B100" s="181" t="s">
        <v>131</v>
      </c>
      <c r="C100" s="182" t="s">
        <v>132</v>
      </c>
      <c r="D100" s="183"/>
      <c r="E100" s="183"/>
      <c r="F100" s="190" t="s">
        <v>24</v>
      </c>
      <c r="G100" s="191"/>
      <c r="H100" s="191"/>
      <c r="I100" s="191">
        <f>'01 2023006-006 Pol'!G11</f>
        <v>0</v>
      </c>
      <c r="J100" s="187" t="str">
        <f>IF(I173=0,"",I100/I173*100)</f>
        <v/>
      </c>
    </row>
    <row r="101" spans="1:10" ht="36.75" customHeight="1" x14ac:dyDescent="0.2">
      <c r="A101" s="176"/>
      <c r="B101" s="181" t="s">
        <v>131</v>
      </c>
      <c r="C101" s="182" t="s">
        <v>133</v>
      </c>
      <c r="D101" s="183"/>
      <c r="E101" s="183"/>
      <c r="F101" s="190" t="s">
        <v>24</v>
      </c>
      <c r="G101" s="191"/>
      <c r="H101" s="191"/>
      <c r="I101" s="191">
        <f>'01 2023006-007 Pol'!G50</f>
        <v>0</v>
      </c>
      <c r="J101" s="187" t="str">
        <f>IF(I173=0,"",I101/I173*100)</f>
        <v/>
      </c>
    </row>
    <row r="102" spans="1:10" ht="36.75" customHeight="1" x14ac:dyDescent="0.2">
      <c r="A102" s="176"/>
      <c r="B102" s="181" t="s">
        <v>134</v>
      </c>
      <c r="C102" s="182" t="s">
        <v>135</v>
      </c>
      <c r="D102" s="183"/>
      <c r="E102" s="183"/>
      <c r="F102" s="190" t="s">
        <v>24</v>
      </c>
      <c r="G102" s="191"/>
      <c r="H102" s="191"/>
      <c r="I102" s="191">
        <f>'01 2023006-003 Pol'!G42</f>
        <v>0</v>
      </c>
      <c r="J102" s="187" t="str">
        <f>IF(I173=0,"",I102/I173*100)</f>
        <v/>
      </c>
    </row>
    <row r="103" spans="1:10" ht="36.75" customHeight="1" x14ac:dyDescent="0.2">
      <c r="A103" s="176"/>
      <c r="B103" s="181" t="s">
        <v>134</v>
      </c>
      <c r="C103" s="182" t="s">
        <v>136</v>
      </c>
      <c r="D103" s="183"/>
      <c r="E103" s="183"/>
      <c r="F103" s="190" t="s">
        <v>24</v>
      </c>
      <c r="G103" s="191"/>
      <c r="H103" s="191"/>
      <c r="I103" s="191">
        <f>'01 2023006-006 Pol'!G39</f>
        <v>0</v>
      </c>
      <c r="J103" s="187" t="str">
        <f>IF(I173=0,"",I103/I173*100)</f>
        <v/>
      </c>
    </row>
    <row r="104" spans="1:10" ht="36.75" customHeight="1" x14ac:dyDescent="0.2">
      <c r="A104" s="176"/>
      <c r="B104" s="181" t="s">
        <v>134</v>
      </c>
      <c r="C104" s="182" t="s">
        <v>137</v>
      </c>
      <c r="D104" s="183"/>
      <c r="E104" s="183"/>
      <c r="F104" s="190" t="s">
        <v>24</v>
      </c>
      <c r="G104" s="191"/>
      <c r="H104" s="191"/>
      <c r="I104" s="191">
        <f>'01 2023006-007 Pol'!G58</f>
        <v>0</v>
      </c>
      <c r="J104" s="187" t="str">
        <f>IF(I173=0,"",I104/I173*100)</f>
        <v/>
      </c>
    </row>
    <row r="105" spans="1:10" ht="36.75" customHeight="1" x14ac:dyDescent="0.2">
      <c r="A105" s="176"/>
      <c r="B105" s="181" t="s">
        <v>138</v>
      </c>
      <c r="C105" s="182" t="s">
        <v>139</v>
      </c>
      <c r="D105" s="183"/>
      <c r="E105" s="183"/>
      <c r="F105" s="190" t="s">
        <v>24</v>
      </c>
      <c r="G105" s="191"/>
      <c r="H105" s="191"/>
      <c r="I105" s="191">
        <f>'01 2023006-006 Pol'!G58</f>
        <v>0</v>
      </c>
      <c r="J105" s="187" t="str">
        <f>IF(I173=0,"",I105/I173*100)</f>
        <v/>
      </c>
    </row>
    <row r="106" spans="1:10" ht="36.75" customHeight="1" x14ac:dyDescent="0.2">
      <c r="A106" s="176"/>
      <c r="B106" s="181" t="s">
        <v>138</v>
      </c>
      <c r="C106" s="182" t="s">
        <v>140</v>
      </c>
      <c r="D106" s="183"/>
      <c r="E106" s="183"/>
      <c r="F106" s="190" t="s">
        <v>24</v>
      </c>
      <c r="G106" s="191"/>
      <c r="H106" s="191"/>
      <c r="I106" s="191">
        <f>'01 2023006-007 Pol'!G73</f>
        <v>0</v>
      </c>
      <c r="J106" s="187" t="str">
        <f>IF(I173=0,"",I106/I173*100)</f>
        <v/>
      </c>
    </row>
    <row r="107" spans="1:10" ht="36.75" customHeight="1" x14ac:dyDescent="0.2">
      <c r="A107" s="176"/>
      <c r="B107" s="181" t="s">
        <v>141</v>
      </c>
      <c r="C107" s="182" t="s">
        <v>130</v>
      </c>
      <c r="D107" s="183"/>
      <c r="E107" s="183"/>
      <c r="F107" s="190" t="s">
        <v>24</v>
      </c>
      <c r="G107" s="191"/>
      <c r="H107" s="191"/>
      <c r="I107" s="191">
        <f>'02 2023006-026 Pol'!G51</f>
        <v>0</v>
      </c>
      <c r="J107" s="187" t="str">
        <f>IF(I173=0,"",I107/I173*100)</f>
        <v/>
      </c>
    </row>
    <row r="108" spans="1:10" ht="36.75" customHeight="1" x14ac:dyDescent="0.2">
      <c r="A108" s="176"/>
      <c r="B108" s="181" t="s">
        <v>141</v>
      </c>
      <c r="C108" s="182" t="s">
        <v>142</v>
      </c>
      <c r="D108" s="183"/>
      <c r="E108" s="183"/>
      <c r="F108" s="190" t="s">
        <v>24</v>
      </c>
      <c r="G108" s="191"/>
      <c r="H108" s="191"/>
      <c r="I108" s="191">
        <f>'01 2023006-006 Pol'!G72</f>
        <v>0</v>
      </c>
      <c r="J108" s="187" t="str">
        <f>IF(I173=0,"",I108/I173*100)</f>
        <v/>
      </c>
    </row>
    <row r="109" spans="1:10" ht="36.75" customHeight="1" x14ac:dyDescent="0.2">
      <c r="A109" s="176"/>
      <c r="B109" s="181" t="s">
        <v>141</v>
      </c>
      <c r="C109" s="182" t="s">
        <v>143</v>
      </c>
      <c r="D109" s="183"/>
      <c r="E109" s="183"/>
      <c r="F109" s="190" t="s">
        <v>24</v>
      </c>
      <c r="G109" s="191"/>
      <c r="H109" s="191"/>
      <c r="I109" s="191">
        <f>'01 2023006-007 Pol'!G78</f>
        <v>0</v>
      </c>
      <c r="J109" s="187" t="str">
        <f>IF(I173=0,"",I109/I173*100)</f>
        <v/>
      </c>
    </row>
    <row r="110" spans="1:10" ht="36.75" customHeight="1" x14ac:dyDescent="0.2">
      <c r="A110" s="176"/>
      <c r="B110" s="181" t="s">
        <v>144</v>
      </c>
      <c r="C110" s="182" t="s">
        <v>145</v>
      </c>
      <c r="D110" s="183"/>
      <c r="E110" s="183"/>
      <c r="F110" s="190" t="s">
        <v>24</v>
      </c>
      <c r="G110" s="191"/>
      <c r="H110" s="191"/>
      <c r="I110" s="191">
        <f>'01 2023006-006 Pol'!G93</f>
        <v>0</v>
      </c>
      <c r="J110" s="187" t="str">
        <f>IF(I173=0,"",I110/I173*100)</f>
        <v/>
      </c>
    </row>
    <row r="111" spans="1:10" ht="36.75" customHeight="1" x14ac:dyDescent="0.2">
      <c r="A111" s="176"/>
      <c r="B111" s="181" t="s">
        <v>144</v>
      </c>
      <c r="C111" s="182" t="s">
        <v>146</v>
      </c>
      <c r="D111" s="183"/>
      <c r="E111" s="183"/>
      <c r="F111" s="190" t="s">
        <v>24</v>
      </c>
      <c r="G111" s="191"/>
      <c r="H111" s="191"/>
      <c r="I111" s="191">
        <f>'01 2023006-007 Pol'!G93</f>
        <v>0</v>
      </c>
      <c r="J111" s="187" t="str">
        <f>IF(I173=0,"",I111/I173*100)</f>
        <v/>
      </c>
    </row>
    <row r="112" spans="1:10" ht="36.75" customHeight="1" x14ac:dyDescent="0.2">
      <c r="A112" s="176"/>
      <c r="B112" s="181" t="s">
        <v>147</v>
      </c>
      <c r="C112" s="182" t="s">
        <v>148</v>
      </c>
      <c r="D112" s="183"/>
      <c r="E112" s="183"/>
      <c r="F112" s="190" t="s">
        <v>24</v>
      </c>
      <c r="G112" s="191"/>
      <c r="H112" s="191"/>
      <c r="I112" s="191">
        <f>'01 2023006-006 Pol'!G117</f>
        <v>0</v>
      </c>
      <c r="J112" s="187" t="str">
        <f>IF(I173=0,"",I112/I173*100)</f>
        <v/>
      </c>
    </row>
    <row r="113" spans="1:10" ht="36.75" customHeight="1" x14ac:dyDescent="0.2">
      <c r="A113" s="176"/>
      <c r="B113" s="181" t="s">
        <v>147</v>
      </c>
      <c r="C113" s="182" t="s">
        <v>149</v>
      </c>
      <c r="D113" s="183"/>
      <c r="E113" s="183"/>
      <c r="F113" s="190" t="s">
        <v>24</v>
      </c>
      <c r="G113" s="191"/>
      <c r="H113" s="191"/>
      <c r="I113" s="191">
        <f>'01 2023006-007 Pol'!G99</f>
        <v>0</v>
      </c>
      <c r="J113" s="187" t="str">
        <f>IF(I173=0,"",I113/I173*100)</f>
        <v/>
      </c>
    </row>
    <row r="114" spans="1:10" ht="36.75" customHeight="1" x14ac:dyDescent="0.2">
      <c r="A114" s="176"/>
      <c r="B114" s="181" t="s">
        <v>150</v>
      </c>
      <c r="C114" s="182" t="s">
        <v>151</v>
      </c>
      <c r="D114" s="183"/>
      <c r="E114" s="183"/>
      <c r="F114" s="190" t="s">
        <v>24</v>
      </c>
      <c r="G114" s="191"/>
      <c r="H114" s="191"/>
      <c r="I114" s="191">
        <f>'01 2023006-005 Pol'!G134+'02 2023006-024 Pol'!G97</f>
        <v>0</v>
      </c>
      <c r="J114" s="187" t="str">
        <f>IF(I173=0,"",I114/I173*100)</f>
        <v/>
      </c>
    </row>
    <row r="115" spans="1:10" ht="36.75" customHeight="1" x14ac:dyDescent="0.2">
      <c r="A115" s="176"/>
      <c r="B115" s="181" t="s">
        <v>150</v>
      </c>
      <c r="C115" s="182" t="s">
        <v>152</v>
      </c>
      <c r="D115" s="183"/>
      <c r="E115" s="183"/>
      <c r="F115" s="190" t="s">
        <v>24</v>
      </c>
      <c r="G115" s="191"/>
      <c r="H115" s="191"/>
      <c r="I115" s="191">
        <f>'01 2023006-006 Pol'!G131</f>
        <v>0</v>
      </c>
      <c r="J115" s="187" t="str">
        <f>IF(I173=0,"",I115/I173*100)</f>
        <v/>
      </c>
    </row>
    <row r="116" spans="1:10" ht="36.75" customHeight="1" x14ac:dyDescent="0.2">
      <c r="A116" s="176"/>
      <c r="B116" s="181" t="s">
        <v>150</v>
      </c>
      <c r="C116" s="182" t="s">
        <v>153</v>
      </c>
      <c r="D116" s="183"/>
      <c r="E116" s="183"/>
      <c r="F116" s="190" t="s">
        <v>24</v>
      </c>
      <c r="G116" s="191"/>
      <c r="H116" s="191"/>
      <c r="I116" s="191">
        <f>'01 2023006-007 Pol'!G113</f>
        <v>0</v>
      </c>
      <c r="J116" s="187" t="str">
        <f>IF(I173=0,"",I116/I173*100)</f>
        <v/>
      </c>
    </row>
    <row r="117" spans="1:10" ht="36.75" customHeight="1" x14ac:dyDescent="0.2">
      <c r="A117" s="176"/>
      <c r="B117" s="181" t="s">
        <v>154</v>
      </c>
      <c r="C117" s="182" t="s">
        <v>155</v>
      </c>
      <c r="D117" s="183"/>
      <c r="E117" s="183"/>
      <c r="F117" s="190" t="s">
        <v>24</v>
      </c>
      <c r="G117" s="191"/>
      <c r="H117" s="191"/>
      <c r="I117" s="191">
        <f>'01 2023006-006 Pol'!G151</f>
        <v>0</v>
      </c>
      <c r="J117" s="187" t="str">
        <f>IF(I173=0,"",I117/I173*100)</f>
        <v/>
      </c>
    </row>
    <row r="118" spans="1:10" ht="36.75" customHeight="1" x14ac:dyDescent="0.2">
      <c r="A118" s="176"/>
      <c r="B118" s="181" t="s">
        <v>154</v>
      </c>
      <c r="C118" s="182" t="s">
        <v>156</v>
      </c>
      <c r="D118" s="183"/>
      <c r="E118" s="183"/>
      <c r="F118" s="190" t="s">
        <v>24</v>
      </c>
      <c r="G118" s="191"/>
      <c r="H118" s="191"/>
      <c r="I118" s="191">
        <f>'01 2023006-007 Pol'!G128</f>
        <v>0</v>
      </c>
      <c r="J118" s="187" t="str">
        <f>IF(I173=0,"",I118/I173*100)</f>
        <v/>
      </c>
    </row>
    <row r="119" spans="1:10" ht="36.75" customHeight="1" x14ac:dyDescent="0.2">
      <c r="A119" s="176"/>
      <c r="B119" s="181" t="s">
        <v>157</v>
      </c>
      <c r="C119" s="182" t="s">
        <v>158</v>
      </c>
      <c r="D119" s="183"/>
      <c r="E119" s="183"/>
      <c r="F119" s="190" t="s">
        <v>24</v>
      </c>
      <c r="G119" s="191"/>
      <c r="H119" s="191"/>
      <c r="I119" s="191">
        <f>'01 2023006-001 Pol'!G8+'01 2023006-002 Pol'!G8+'01 2023006-002 Pol'!G62+'01 2023006-003 Pol'!G8+'01 2023006-009 Pol'!G8+'02 2023006-021 Pol'!G8+'02 2023006-022 Pol'!G8+'02 2023006-023 Pol'!G8+'02 2023006-027 Pol'!G8+'02 2023006-028 Pol'!G8</f>
        <v>0</v>
      </c>
      <c r="J119" s="187" t="str">
        <f>IF(I173=0,"",I119/I173*100)</f>
        <v/>
      </c>
    </row>
    <row r="120" spans="1:10" ht="36.75" customHeight="1" x14ac:dyDescent="0.2">
      <c r="A120" s="176"/>
      <c r="B120" s="181" t="s">
        <v>159</v>
      </c>
      <c r="C120" s="182" t="s">
        <v>160</v>
      </c>
      <c r="D120" s="183"/>
      <c r="E120" s="183"/>
      <c r="F120" s="190" t="s">
        <v>24</v>
      </c>
      <c r="G120" s="191"/>
      <c r="H120" s="191"/>
      <c r="I120" s="191">
        <f>'01 2023006-001 Pol'!G150+'02 2023006-021 Pol'!G51</f>
        <v>0</v>
      </c>
      <c r="J120" s="187" t="str">
        <f>IF(I173=0,"",I120/I173*100)</f>
        <v/>
      </c>
    </row>
    <row r="121" spans="1:10" ht="36.75" customHeight="1" x14ac:dyDescent="0.2">
      <c r="A121" s="176"/>
      <c r="B121" s="181" t="s">
        <v>161</v>
      </c>
      <c r="C121" s="182" t="s">
        <v>162</v>
      </c>
      <c r="D121" s="183"/>
      <c r="E121" s="183"/>
      <c r="F121" s="190" t="s">
        <v>24</v>
      </c>
      <c r="G121" s="191"/>
      <c r="H121" s="191"/>
      <c r="I121" s="191">
        <f>'01 2023006-001 Pol'!G268+'02 2023006-021 Pol'!G102</f>
        <v>0</v>
      </c>
      <c r="J121" s="187" t="str">
        <f>IF(I173=0,"",I121/I173*100)</f>
        <v/>
      </c>
    </row>
    <row r="122" spans="1:10" ht="36.75" customHeight="1" x14ac:dyDescent="0.2">
      <c r="A122" s="176"/>
      <c r="B122" s="181" t="s">
        <v>163</v>
      </c>
      <c r="C122" s="182" t="s">
        <v>164</v>
      </c>
      <c r="D122" s="183"/>
      <c r="E122" s="183"/>
      <c r="F122" s="190" t="s">
        <v>24</v>
      </c>
      <c r="G122" s="191"/>
      <c r="H122" s="191"/>
      <c r="I122" s="191">
        <f>'01 2023006-001 Pol'!G452+'02 2023006-021 Pol'!G180</f>
        <v>0</v>
      </c>
      <c r="J122" s="187" t="str">
        <f>IF(I173=0,"",I122/I173*100)</f>
        <v/>
      </c>
    </row>
    <row r="123" spans="1:10" ht="36.75" customHeight="1" x14ac:dyDescent="0.2">
      <c r="A123" s="176"/>
      <c r="B123" s="181" t="s">
        <v>165</v>
      </c>
      <c r="C123" s="182" t="s">
        <v>166</v>
      </c>
      <c r="D123" s="183"/>
      <c r="E123" s="183"/>
      <c r="F123" s="190" t="s">
        <v>24</v>
      </c>
      <c r="G123" s="191"/>
      <c r="H123" s="191"/>
      <c r="I123" s="191">
        <f>'01 2023006-001 Pol'!G515</f>
        <v>0</v>
      </c>
      <c r="J123" s="187" t="str">
        <f>IF(I173=0,"",I123/I173*100)</f>
        <v/>
      </c>
    </row>
    <row r="124" spans="1:10" ht="36.75" customHeight="1" x14ac:dyDescent="0.2">
      <c r="A124" s="176"/>
      <c r="B124" s="181" t="s">
        <v>167</v>
      </c>
      <c r="C124" s="182" t="s">
        <v>52</v>
      </c>
      <c r="D124" s="183"/>
      <c r="E124" s="183"/>
      <c r="F124" s="190" t="s">
        <v>24</v>
      </c>
      <c r="G124" s="191"/>
      <c r="H124" s="191"/>
      <c r="I124" s="191">
        <f>'01 2023006-001 Pol'!G530+'01 2023006-002 Pol'!G82+'02 2023006-021 Pol'!G216+'02 2023006-022 Pol'!G61+'02 2023006-027 Pol'!G29+'02 2023006-028 Pol'!G29</f>
        <v>0</v>
      </c>
      <c r="J124" s="187" t="str">
        <f>IF(I173=0,"",I124/I173*100)</f>
        <v/>
      </c>
    </row>
    <row r="125" spans="1:10" ht="36.75" customHeight="1" x14ac:dyDescent="0.2">
      <c r="A125" s="176"/>
      <c r="B125" s="181" t="s">
        <v>168</v>
      </c>
      <c r="C125" s="182" t="s">
        <v>169</v>
      </c>
      <c r="D125" s="183"/>
      <c r="E125" s="183"/>
      <c r="F125" s="190" t="s">
        <v>24</v>
      </c>
      <c r="G125" s="191"/>
      <c r="H125" s="191"/>
      <c r="I125" s="191">
        <f>'02 2023006-021 Pol'!G223</f>
        <v>0</v>
      </c>
      <c r="J125" s="187" t="str">
        <f>IF(I173=0,"",I125/I173*100)</f>
        <v/>
      </c>
    </row>
    <row r="126" spans="1:10" ht="36.75" customHeight="1" x14ac:dyDescent="0.2">
      <c r="A126" s="176"/>
      <c r="B126" s="181" t="s">
        <v>170</v>
      </c>
      <c r="C126" s="182" t="s">
        <v>171</v>
      </c>
      <c r="D126" s="183"/>
      <c r="E126" s="183"/>
      <c r="F126" s="190" t="s">
        <v>24</v>
      </c>
      <c r="G126" s="191"/>
      <c r="H126" s="191"/>
      <c r="I126" s="191">
        <f>'01 2023006-001 Pol'!G537+'02 2023006-021 Pol'!G232</f>
        <v>0</v>
      </c>
      <c r="J126" s="187" t="str">
        <f>IF(I173=0,"",I126/I173*100)</f>
        <v/>
      </c>
    </row>
    <row r="127" spans="1:10" ht="36.75" customHeight="1" x14ac:dyDescent="0.2">
      <c r="A127" s="176"/>
      <c r="B127" s="181" t="s">
        <v>172</v>
      </c>
      <c r="C127" s="182" t="s">
        <v>173</v>
      </c>
      <c r="D127" s="183"/>
      <c r="E127" s="183"/>
      <c r="F127" s="190" t="s">
        <v>24</v>
      </c>
      <c r="G127" s="191"/>
      <c r="H127" s="191"/>
      <c r="I127" s="191">
        <f>'01 2023006-001 Pol'!G644+'02 2023006-021 Pol'!G282</f>
        <v>0</v>
      </c>
      <c r="J127" s="187" t="str">
        <f>IF(I173=0,"",I127/I173*100)</f>
        <v/>
      </c>
    </row>
    <row r="128" spans="1:10" ht="36.75" customHeight="1" x14ac:dyDescent="0.2">
      <c r="A128" s="176"/>
      <c r="B128" s="181" t="s">
        <v>174</v>
      </c>
      <c r="C128" s="182" t="s">
        <v>175</v>
      </c>
      <c r="D128" s="183"/>
      <c r="E128" s="183"/>
      <c r="F128" s="190" t="s">
        <v>24</v>
      </c>
      <c r="G128" s="191"/>
      <c r="H128" s="191"/>
      <c r="I128" s="191">
        <f>'01 2023006-001 Pol'!G774+'02 2023006-021 Pol'!G399</f>
        <v>0</v>
      </c>
      <c r="J128" s="187" t="str">
        <f>IF(I173=0,"",I128/I173*100)</f>
        <v/>
      </c>
    </row>
    <row r="129" spans="1:10" ht="36.75" customHeight="1" x14ac:dyDescent="0.2">
      <c r="A129" s="176"/>
      <c r="B129" s="181" t="s">
        <v>176</v>
      </c>
      <c r="C129" s="182" t="s">
        <v>177</v>
      </c>
      <c r="D129" s="183"/>
      <c r="E129" s="183"/>
      <c r="F129" s="190" t="s">
        <v>24</v>
      </c>
      <c r="G129" s="191"/>
      <c r="H129" s="191"/>
      <c r="I129" s="191">
        <f>'01 2023006-001 Pol'!G836+'02 2023006-021 Pol'!G418</f>
        <v>0</v>
      </c>
      <c r="J129" s="187" t="str">
        <f>IF(I173=0,"",I129/I173*100)</f>
        <v/>
      </c>
    </row>
    <row r="130" spans="1:10" ht="36.75" customHeight="1" x14ac:dyDescent="0.2">
      <c r="A130" s="176"/>
      <c r="B130" s="181" t="s">
        <v>178</v>
      </c>
      <c r="C130" s="182" t="s">
        <v>179</v>
      </c>
      <c r="D130" s="183"/>
      <c r="E130" s="183"/>
      <c r="F130" s="190" t="s">
        <v>24</v>
      </c>
      <c r="G130" s="191"/>
      <c r="H130" s="191"/>
      <c r="I130" s="191">
        <f>'01 2023006-009 Pol'!G39+'02 2023006-023 Pol'!G26+'02 2023006-027 Pol'!G42</f>
        <v>0</v>
      </c>
      <c r="J130" s="187" t="str">
        <f>IF(I173=0,"",I130/I173*100)</f>
        <v/>
      </c>
    </row>
    <row r="131" spans="1:10" ht="36.75" customHeight="1" x14ac:dyDescent="0.2">
      <c r="A131" s="176"/>
      <c r="B131" s="181" t="s">
        <v>180</v>
      </c>
      <c r="C131" s="182" t="s">
        <v>181</v>
      </c>
      <c r="D131" s="183"/>
      <c r="E131" s="183"/>
      <c r="F131" s="190" t="s">
        <v>24</v>
      </c>
      <c r="G131" s="191"/>
      <c r="H131" s="191"/>
      <c r="I131" s="191">
        <f>'01 2023006-001 Pol'!G886</f>
        <v>0</v>
      </c>
      <c r="J131" s="187" t="str">
        <f>IF(I173=0,"",I131/I173*100)</f>
        <v/>
      </c>
    </row>
    <row r="132" spans="1:10" ht="36.75" customHeight="1" x14ac:dyDescent="0.2">
      <c r="A132" s="176"/>
      <c r="B132" s="181" t="s">
        <v>182</v>
      </c>
      <c r="C132" s="182" t="s">
        <v>183</v>
      </c>
      <c r="D132" s="183"/>
      <c r="E132" s="183"/>
      <c r="F132" s="190" t="s">
        <v>24</v>
      </c>
      <c r="G132" s="191"/>
      <c r="H132" s="191"/>
      <c r="I132" s="191">
        <f>'01 2023006-001 Pol'!G890+'01 2023006-002 Pol'!G148+'02 2023006-021 Pol'!G465+'02 2023006-022 Pol'!G73</f>
        <v>0</v>
      </c>
      <c r="J132" s="187" t="str">
        <f>IF(I173=0,"",I132/I173*100)</f>
        <v/>
      </c>
    </row>
    <row r="133" spans="1:10" ht="36.75" customHeight="1" x14ac:dyDescent="0.2">
      <c r="A133" s="176"/>
      <c r="B133" s="181" t="s">
        <v>184</v>
      </c>
      <c r="C133" s="182" t="s">
        <v>185</v>
      </c>
      <c r="D133" s="183"/>
      <c r="E133" s="183"/>
      <c r="F133" s="190" t="s">
        <v>24</v>
      </c>
      <c r="G133" s="191"/>
      <c r="H133" s="191"/>
      <c r="I133" s="191">
        <f>'01 2023006-001 Pol'!G893+'02 2023006-021 Pol'!G476+'02 2023006-026 Pol'!G49</f>
        <v>0</v>
      </c>
      <c r="J133" s="187" t="str">
        <f>IF(I173=0,"",I133/I173*100)</f>
        <v/>
      </c>
    </row>
    <row r="134" spans="1:10" ht="36.75" customHeight="1" x14ac:dyDescent="0.2">
      <c r="A134" s="176"/>
      <c r="B134" s="181" t="s">
        <v>186</v>
      </c>
      <c r="C134" s="182" t="s">
        <v>187</v>
      </c>
      <c r="D134" s="183"/>
      <c r="E134" s="183"/>
      <c r="F134" s="190" t="s">
        <v>24</v>
      </c>
      <c r="G134" s="191"/>
      <c r="H134" s="191"/>
      <c r="I134" s="191">
        <f>'01 2023006-001 Pol'!G929+'02 2023006-021 Pol'!G505</f>
        <v>0</v>
      </c>
      <c r="J134" s="187" t="str">
        <f>IF(I173=0,"",I134/I173*100)</f>
        <v/>
      </c>
    </row>
    <row r="135" spans="1:10" ht="36.75" customHeight="1" x14ac:dyDescent="0.2">
      <c r="A135" s="176"/>
      <c r="B135" s="181" t="s">
        <v>188</v>
      </c>
      <c r="C135" s="182" t="s">
        <v>189</v>
      </c>
      <c r="D135" s="183"/>
      <c r="E135" s="183"/>
      <c r="F135" s="190" t="s">
        <v>24</v>
      </c>
      <c r="G135" s="191"/>
      <c r="H135" s="191"/>
      <c r="I135" s="191">
        <f>'01 2023006-001 Pol'!G940+'02 2023006-021 Pol'!G514</f>
        <v>0</v>
      </c>
      <c r="J135" s="187" t="str">
        <f>IF(I173=0,"",I135/I173*100)</f>
        <v/>
      </c>
    </row>
    <row r="136" spans="1:10" ht="36.75" customHeight="1" x14ac:dyDescent="0.2">
      <c r="A136" s="176"/>
      <c r="B136" s="181" t="s">
        <v>190</v>
      </c>
      <c r="C136" s="182" t="s">
        <v>191</v>
      </c>
      <c r="D136" s="183"/>
      <c r="E136" s="183"/>
      <c r="F136" s="190" t="s">
        <v>24</v>
      </c>
      <c r="G136" s="191"/>
      <c r="H136" s="191"/>
      <c r="I136" s="191">
        <f>'01 2023006-003 Pol'!G32</f>
        <v>0</v>
      </c>
      <c r="J136" s="187" t="str">
        <f>IF(I173=0,"",I136/I173*100)</f>
        <v/>
      </c>
    </row>
    <row r="137" spans="1:10" ht="36.75" customHeight="1" x14ac:dyDescent="0.2">
      <c r="A137" s="176"/>
      <c r="B137" s="181" t="s">
        <v>192</v>
      </c>
      <c r="C137" s="182" t="s">
        <v>193</v>
      </c>
      <c r="D137" s="183"/>
      <c r="E137" s="183"/>
      <c r="F137" s="190" t="s">
        <v>24</v>
      </c>
      <c r="G137" s="191"/>
      <c r="H137" s="191"/>
      <c r="I137" s="191">
        <f>'01 2023006-001 Pol'!G1236+'01 2023006-002 Pol'!G176+'02 2023006-021 Pol'!G721+'02 2023006-022 Pol'!G89</f>
        <v>0</v>
      </c>
      <c r="J137" s="187" t="str">
        <f>IF(I173=0,"",I137/I173*100)</f>
        <v/>
      </c>
    </row>
    <row r="138" spans="1:10" ht="36.75" customHeight="1" x14ac:dyDescent="0.2">
      <c r="A138" s="176"/>
      <c r="B138" s="181" t="s">
        <v>194</v>
      </c>
      <c r="C138" s="182" t="s">
        <v>195</v>
      </c>
      <c r="D138" s="183"/>
      <c r="E138" s="183"/>
      <c r="F138" s="190" t="s">
        <v>25</v>
      </c>
      <c r="G138" s="191"/>
      <c r="H138" s="191"/>
      <c r="I138" s="191">
        <f>'01 2023006-001 Pol'!G1240+'02 2023006-021 Pol'!G725</f>
        <v>0</v>
      </c>
      <c r="J138" s="187" t="str">
        <f>IF(I173=0,"",I138/I173*100)</f>
        <v/>
      </c>
    </row>
    <row r="139" spans="1:10" ht="36.75" customHeight="1" x14ac:dyDescent="0.2">
      <c r="A139" s="176"/>
      <c r="B139" s="181" t="s">
        <v>196</v>
      </c>
      <c r="C139" s="182" t="s">
        <v>197</v>
      </c>
      <c r="D139" s="183"/>
      <c r="E139" s="183"/>
      <c r="F139" s="190" t="s">
        <v>25</v>
      </c>
      <c r="G139" s="191"/>
      <c r="H139" s="191"/>
      <c r="I139" s="191">
        <f>'01 2023006-001 Pol'!G1294+'02 2023006-021 Pol'!G760</f>
        <v>0</v>
      </c>
      <c r="J139" s="187" t="str">
        <f>IF(I173=0,"",I139/I173*100)</f>
        <v/>
      </c>
    </row>
    <row r="140" spans="1:10" ht="36.75" customHeight="1" x14ac:dyDescent="0.2">
      <c r="A140" s="176"/>
      <c r="B140" s="181" t="s">
        <v>198</v>
      </c>
      <c r="C140" s="182" t="s">
        <v>199</v>
      </c>
      <c r="D140" s="183"/>
      <c r="E140" s="183"/>
      <c r="F140" s="190" t="s">
        <v>25</v>
      </c>
      <c r="G140" s="191"/>
      <c r="H140" s="191"/>
      <c r="I140" s="191">
        <f>'01 2023006-001 Pol'!G1348+'01 2023006-003 Pol'!G338+'01 2023006-005 Pol'!G122+'02 2023006-021 Pol'!G804+'02 2023006-023 Pol'!G169+'02 2023006-024 Pol'!G87+'02 2023006-026 Pol'!G47</f>
        <v>0</v>
      </c>
      <c r="J140" s="187" t="str">
        <f>IF(I173=0,"",I140/I173*100)</f>
        <v/>
      </c>
    </row>
    <row r="141" spans="1:10" ht="36.75" customHeight="1" x14ac:dyDescent="0.2">
      <c r="A141" s="176"/>
      <c r="B141" s="181" t="s">
        <v>200</v>
      </c>
      <c r="C141" s="182" t="s">
        <v>201</v>
      </c>
      <c r="D141" s="183"/>
      <c r="E141" s="183"/>
      <c r="F141" s="190" t="s">
        <v>25</v>
      </c>
      <c r="G141" s="191"/>
      <c r="H141" s="191"/>
      <c r="I141" s="191">
        <f>'01 2023006-001 Pol'!G1430</f>
        <v>0</v>
      </c>
      <c r="J141" s="187" t="str">
        <f>IF(I173=0,"",I141/I173*100)</f>
        <v/>
      </c>
    </row>
    <row r="142" spans="1:10" ht="36.75" customHeight="1" x14ac:dyDescent="0.2">
      <c r="A142" s="176"/>
      <c r="B142" s="181" t="s">
        <v>202</v>
      </c>
      <c r="C142" s="182" t="s">
        <v>203</v>
      </c>
      <c r="D142" s="183"/>
      <c r="E142" s="183"/>
      <c r="F142" s="190" t="s">
        <v>25</v>
      </c>
      <c r="G142" s="191"/>
      <c r="H142" s="191"/>
      <c r="I142" s="191">
        <f>'01 2023006-003 Pol'!G64+'02 2023006-021 Pol'!G861+'02 2023006-023 Pol'!G46</f>
        <v>0</v>
      </c>
      <c r="J142" s="187" t="str">
        <f>IF(I173=0,"",I142/I173*100)</f>
        <v/>
      </c>
    </row>
    <row r="143" spans="1:10" ht="36.75" customHeight="1" x14ac:dyDescent="0.2">
      <c r="A143" s="176"/>
      <c r="B143" s="181" t="s">
        <v>204</v>
      </c>
      <c r="C143" s="182" t="s">
        <v>205</v>
      </c>
      <c r="D143" s="183"/>
      <c r="E143" s="183"/>
      <c r="F143" s="190" t="s">
        <v>25</v>
      </c>
      <c r="G143" s="191"/>
      <c r="H143" s="191"/>
      <c r="I143" s="191">
        <f>'01 2023006-003 Pol'!G114+'02 2023006-023 Pol'!G85</f>
        <v>0</v>
      </c>
      <c r="J143" s="187" t="str">
        <f>IF(I173=0,"",I143/I173*100)</f>
        <v/>
      </c>
    </row>
    <row r="144" spans="1:10" ht="36.75" customHeight="1" x14ac:dyDescent="0.2">
      <c r="A144" s="176"/>
      <c r="B144" s="181" t="s">
        <v>206</v>
      </c>
      <c r="C144" s="182" t="s">
        <v>207</v>
      </c>
      <c r="D144" s="183"/>
      <c r="E144" s="183"/>
      <c r="F144" s="190" t="s">
        <v>25</v>
      </c>
      <c r="G144" s="191"/>
      <c r="H144" s="191"/>
      <c r="I144" s="191">
        <f>'01 2023006-004 Pol'!G8</f>
        <v>0</v>
      </c>
      <c r="J144" s="187" t="str">
        <f>IF(I173=0,"",I144/I173*100)</f>
        <v/>
      </c>
    </row>
    <row r="145" spans="1:10" ht="36.75" customHeight="1" x14ac:dyDescent="0.2">
      <c r="A145" s="176"/>
      <c r="B145" s="181" t="s">
        <v>208</v>
      </c>
      <c r="C145" s="182" t="s">
        <v>209</v>
      </c>
      <c r="D145" s="183"/>
      <c r="E145" s="183"/>
      <c r="F145" s="190" t="s">
        <v>25</v>
      </c>
      <c r="G145" s="191"/>
      <c r="H145" s="191"/>
      <c r="I145" s="191">
        <f>'01 2023006-003 Pol'!G169</f>
        <v>0</v>
      </c>
      <c r="J145" s="187" t="str">
        <f>IF(I173=0,"",I145/I173*100)</f>
        <v/>
      </c>
    </row>
    <row r="146" spans="1:10" ht="36.75" customHeight="1" x14ac:dyDescent="0.2">
      <c r="A146" s="176"/>
      <c r="B146" s="181" t="s">
        <v>210</v>
      </c>
      <c r="C146" s="182" t="s">
        <v>211</v>
      </c>
      <c r="D146" s="183"/>
      <c r="E146" s="183"/>
      <c r="F146" s="190" t="s">
        <v>25</v>
      </c>
      <c r="G146" s="191"/>
      <c r="H146" s="191"/>
      <c r="I146" s="191">
        <f>'01 2023006-001 Pol'!G1437+'01 2023006-003 Pol'!G183+'02 2023006-021 Pol'!G867+'02 2023006-023 Pol'!G112</f>
        <v>0</v>
      </c>
      <c r="J146" s="187" t="str">
        <f>IF(I173=0,"",I146/I173*100)</f>
        <v/>
      </c>
    </row>
    <row r="147" spans="1:10" ht="36.75" customHeight="1" x14ac:dyDescent="0.2">
      <c r="A147" s="176"/>
      <c r="B147" s="181" t="s">
        <v>212</v>
      </c>
      <c r="C147" s="182" t="s">
        <v>62</v>
      </c>
      <c r="D147" s="183"/>
      <c r="E147" s="183"/>
      <c r="F147" s="190" t="s">
        <v>25</v>
      </c>
      <c r="G147" s="191"/>
      <c r="H147" s="191"/>
      <c r="I147" s="191">
        <f>'01 2023006-001 Pol'!G1449</f>
        <v>0</v>
      </c>
      <c r="J147" s="187" t="str">
        <f>IF(I173=0,"",I147/I173*100)</f>
        <v/>
      </c>
    </row>
    <row r="148" spans="1:10" ht="36.75" customHeight="1" x14ac:dyDescent="0.2">
      <c r="A148" s="176"/>
      <c r="B148" s="181" t="s">
        <v>213</v>
      </c>
      <c r="C148" s="182" t="s">
        <v>214</v>
      </c>
      <c r="D148" s="183"/>
      <c r="E148" s="183"/>
      <c r="F148" s="190" t="s">
        <v>25</v>
      </c>
      <c r="G148" s="191"/>
      <c r="H148" s="191"/>
      <c r="I148" s="191">
        <f>'01 2023006-005 Pol'!G8+'02 2023006-024 Pol'!G8</f>
        <v>0</v>
      </c>
      <c r="J148" s="187" t="str">
        <f>IF(I173=0,"",I148/I173*100)</f>
        <v/>
      </c>
    </row>
    <row r="149" spans="1:10" ht="36.75" customHeight="1" x14ac:dyDescent="0.2">
      <c r="A149" s="176"/>
      <c r="B149" s="181" t="s">
        <v>215</v>
      </c>
      <c r="C149" s="182" t="s">
        <v>216</v>
      </c>
      <c r="D149" s="183"/>
      <c r="E149" s="183"/>
      <c r="F149" s="190" t="s">
        <v>25</v>
      </c>
      <c r="G149" s="191"/>
      <c r="H149" s="191"/>
      <c r="I149" s="191">
        <f>'01 2023006-005 Pol'!G19+'02 2023006-024 Pol'!G20</f>
        <v>0</v>
      </c>
      <c r="J149" s="187" t="str">
        <f>IF(I173=0,"",I149/I173*100)</f>
        <v/>
      </c>
    </row>
    <row r="150" spans="1:10" ht="36.75" customHeight="1" x14ac:dyDescent="0.2">
      <c r="A150" s="176"/>
      <c r="B150" s="181" t="s">
        <v>217</v>
      </c>
      <c r="C150" s="182" t="s">
        <v>218</v>
      </c>
      <c r="D150" s="183"/>
      <c r="E150" s="183"/>
      <c r="F150" s="190" t="s">
        <v>25</v>
      </c>
      <c r="G150" s="191"/>
      <c r="H150" s="191"/>
      <c r="I150" s="191">
        <f>'01 2023006-005 Pol'!G33+'02 2023006-024 Pol'!G27</f>
        <v>0</v>
      </c>
      <c r="J150" s="187" t="str">
        <f>IF(I173=0,"",I150/I173*100)</f>
        <v/>
      </c>
    </row>
    <row r="151" spans="1:10" ht="36.75" customHeight="1" x14ac:dyDescent="0.2">
      <c r="A151" s="176"/>
      <c r="B151" s="181" t="s">
        <v>219</v>
      </c>
      <c r="C151" s="182" t="s">
        <v>220</v>
      </c>
      <c r="D151" s="183"/>
      <c r="E151" s="183"/>
      <c r="F151" s="190" t="s">
        <v>25</v>
      </c>
      <c r="G151" s="191"/>
      <c r="H151" s="191"/>
      <c r="I151" s="191">
        <f>'01 2023006-005 Pol'!G56+'02 2023006-024 Pol'!G47</f>
        <v>0</v>
      </c>
      <c r="J151" s="187" t="str">
        <f>IF(I173=0,"",I151/I173*100)</f>
        <v/>
      </c>
    </row>
    <row r="152" spans="1:10" ht="36.75" customHeight="1" x14ac:dyDescent="0.2">
      <c r="A152" s="176"/>
      <c r="B152" s="181" t="s">
        <v>221</v>
      </c>
      <c r="C152" s="182" t="s">
        <v>222</v>
      </c>
      <c r="D152" s="183"/>
      <c r="E152" s="183"/>
      <c r="F152" s="190" t="s">
        <v>25</v>
      </c>
      <c r="G152" s="191"/>
      <c r="H152" s="191"/>
      <c r="I152" s="191">
        <f>'01 2023006-005 Pol'!G90+'02 2023006-024 Pol'!G69</f>
        <v>0</v>
      </c>
      <c r="J152" s="187" t="str">
        <f>IF(I173=0,"",I152/I173*100)</f>
        <v/>
      </c>
    </row>
    <row r="153" spans="1:10" ht="36.75" customHeight="1" x14ac:dyDescent="0.2">
      <c r="A153" s="176"/>
      <c r="B153" s="181" t="s">
        <v>223</v>
      </c>
      <c r="C153" s="182" t="s">
        <v>224</v>
      </c>
      <c r="D153" s="183"/>
      <c r="E153" s="183"/>
      <c r="F153" s="190" t="s">
        <v>25</v>
      </c>
      <c r="G153" s="191"/>
      <c r="H153" s="191"/>
      <c r="I153" s="191">
        <f>'01 2023006-001 Pol'!G1454+'02 2023006-021 Pol'!G875</f>
        <v>0</v>
      </c>
      <c r="J153" s="187" t="str">
        <f>IF(I173=0,"",I153/I173*100)</f>
        <v/>
      </c>
    </row>
    <row r="154" spans="1:10" ht="36.75" customHeight="1" x14ac:dyDescent="0.2">
      <c r="A154" s="176"/>
      <c r="B154" s="181" t="s">
        <v>225</v>
      </c>
      <c r="C154" s="182" t="s">
        <v>226</v>
      </c>
      <c r="D154" s="183"/>
      <c r="E154" s="183"/>
      <c r="F154" s="190" t="s">
        <v>25</v>
      </c>
      <c r="G154" s="191"/>
      <c r="H154" s="191"/>
      <c r="I154" s="191">
        <f>'01 2023006-001 Pol'!G1489+'02 2023006-021 Pol'!G895</f>
        <v>0</v>
      </c>
      <c r="J154" s="187" t="str">
        <f>IF(I173=0,"",I154/I173*100)</f>
        <v/>
      </c>
    </row>
    <row r="155" spans="1:10" ht="36.75" customHeight="1" x14ac:dyDescent="0.2">
      <c r="A155" s="176"/>
      <c r="B155" s="181" t="s">
        <v>227</v>
      </c>
      <c r="C155" s="182" t="s">
        <v>228</v>
      </c>
      <c r="D155" s="183"/>
      <c r="E155" s="183"/>
      <c r="F155" s="190" t="s">
        <v>25</v>
      </c>
      <c r="G155" s="191"/>
      <c r="H155" s="191"/>
      <c r="I155" s="191">
        <f>'01 2023006-001 Pol'!G1546+'02 2023006-021 Pol'!G935</f>
        <v>0</v>
      </c>
      <c r="J155" s="187" t="str">
        <f>IF(I173=0,"",I155/I173*100)</f>
        <v/>
      </c>
    </row>
    <row r="156" spans="1:10" ht="36.75" customHeight="1" x14ac:dyDescent="0.2">
      <c r="A156" s="176"/>
      <c r="B156" s="181" t="s">
        <v>229</v>
      </c>
      <c r="C156" s="182" t="s">
        <v>230</v>
      </c>
      <c r="D156" s="183"/>
      <c r="E156" s="183"/>
      <c r="F156" s="190" t="s">
        <v>25</v>
      </c>
      <c r="G156" s="191"/>
      <c r="H156" s="191"/>
      <c r="I156" s="191">
        <f>'01 2023006-001 Pol'!G1695+'01 2023006-003 Pol'!G332+'01 2023006-004 Pol'!G29+'01 2023006-005 Pol'!G116+'02 2023006-021 Pol'!G1000+'02 2023006-023 Pol'!G163+'02 2023006-024 Pol'!G81+'02 2023006-028 Pol'!G82</f>
        <v>0</v>
      </c>
      <c r="J156" s="187" t="str">
        <f>IF(I173=0,"",I156/I173*100)</f>
        <v/>
      </c>
    </row>
    <row r="157" spans="1:10" ht="36.75" customHeight="1" x14ac:dyDescent="0.2">
      <c r="A157" s="176"/>
      <c r="B157" s="181" t="s">
        <v>231</v>
      </c>
      <c r="C157" s="182" t="s">
        <v>232</v>
      </c>
      <c r="D157" s="183"/>
      <c r="E157" s="183"/>
      <c r="F157" s="190" t="s">
        <v>25</v>
      </c>
      <c r="G157" s="191"/>
      <c r="H157" s="191"/>
      <c r="I157" s="191">
        <f>'01 2023006-001 Pol'!G1773+'02 2023006-021 Pol'!G1036</f>
        <v>0</v>
      </c>
      <c r="J157" s="187" t="str">
        <f>IF(I173=0,"",I157/I173*100)</f>
        <v/>
      </c>
    </row>
    <row r="158" spans="1:10" ht="36.75" customHeight="1" x14ac:dyDescent="0.2">
      <c r="A158" s="176"/>
      <c r="B158" s="181" t="s">
        <v>233</v>
      </c>
      <c r="C158" s="182" t="s">
        <v>234</v>
      </c>
      <c r="D158" s="183"/>
      <c r="E158" s="183"/>
      <c r="F158" s="190" t="s">
        <v>25</v>
      </c>
      <c r="G158" s="191"/>
      <c r="H158" s="191"/>
      <c r="I158" s="191">
        <f>'01 2023006-001 Pol'!G1796</f>
        <v>0</v>
      </c>
      <c r="J158" s="187" t="str">
        <f>IF(I173=0,"",I158/I173*100)</f>
        <v/>
      </c>
    </row>
    <row r="159" spans="1:10" ht="36.75" customHeight="1" x14ac:dyDescent="0.2">
      <c r="A159" s="176"/>
      <c r="B159" s="181" t="s">
        <v>235</v>
      </c>
      <c r="C159" s="182" t="s">
        <v>236</v>
      </c>
      <c r="D159" s="183"/>
      <c r="E159" s="183"/>
      <c r="F159" s="190" t="s">
        <v>25</v>
      </c>
      <c r="G159" s="191"/>
      <c r="H159" s="191"/>
      <c r="I159" s="191">
        <f>'01 2023006-001 Pol'!G1805</f>
        <v>0</v>
      </c>
      <c r="J159" s="187" t="str">
        <f>IF(I173=0,"",I159/I173*100)</f>
        <v/>
      </c>
    </row>
    <row r="160" spans="1:10" ht="36.75" customHeight="1" x14ac:dyDescent="0.2">
      <c r="A160" s="176"/>
      <c r="B160" s="181" t="s">
        <v>235</v>
      </c>
      <c r="C160" s="182" t="s">
        <v>237</v>
      </c>
      <c r="D160" s="183"/>
      <c r="E160" s="183"/>
      <c r="F160" s="190" t="s">
        <v>25</v>
      </c>
      <c r="G160" s="191"/>
      <c r="H160" s="191"/>
      <c r="I160" s="191">
        <f>'02 2023006-021 Pol'!G1048</f>
        <v>0</v>
      </c>
      <c r="J160" s="187" t="str">
        <f>IF(I173=0,"",I160/I173*100)</f>
        <v/>
      </c>
    </row>
    <row r="161" spans="1:10" ht="36.75" customHeight="1" x14ac:dyDescent="0.2">
      <c r="A161" s="176"/>
      <c r="B161" s="181" t="s">
        <v>238</v>
      </c>
      <c r="C161" s="182" t="s">
        <v>239</v>
      </c>
      <c r="D161" s="183"/>
      <c r="E161" s="183"/>
      <c r="F161" s="190" t="s">
        <v>25</v>
      </c>
      <c r="G161" s="191"/>
      <c r="H161" s="191"/>
      <c r="I161" s="191">
        <f>'01 2023006-001 Pol'!G1845+'02 2023006-021 Pol'!G1059</f>
        <v>0</v>
      </c>
      <c r="J161" s="187" t="str">
        <f>IF(I173=0,"",I161/I173*100)</f>
        <v/>
      </c>
    </row>
    <row r="162" spans="1:10" ht="36.75" customHeight="1" x14ac:dyDescent="0.2">
      <c r="A162" s="176"/>
      <c r="B162" s="181" t="s">
        <v>240</v>
      </c>
      <c r="C162" s="182" t="s">
        <v>241</v>
      </c>
      <c r="D162" s="183"/>
      <c r="E162" s="183"/>
      <c r="F162" s="190" t="s">
        <v>25</v>
      </c>
      <c r="G162" s="191"/>
      <c r="H162" s="191"/>
      <c r="I162" s="191">
        <f>'01 2023006-001 Pol'!G1891+'01 2023006-004 Pol'!G35+'02 2023006-021 Pol'!G1077+'02 2023006-026 Pol'!G43+'02 2023006-028 Pol'!G91</f>
        <v>0</v>
      </c>
      <c r="J162" s="187" t="str">
        <f>IF(I173=0,"",I162/I173*100)</f>
        <v/>
      </c>
    </row>
    <row r="163" spans="1:10" ht="36.75" customHeight="1" x14ac:dyDescent="0.2">
      <c r="A163" s="176"/>
      <c r="B163" s="181" t="s">
        <v>242</v>
      </c>
      <c r="C163" s="182" t="s">
        <v>243</v>
      </c>
      <c r="D163" s="183"/>
      <c r="E163" s="183"/>
      <c r="F163" s="190" t="s">
        <v>25</v>
      </c>
      <c r="G163" s="191"/>
      <c r="H163" s="191"/>
      <c r="I163" s="191">
        <f>'01 2023006-001 Pol'!G1907+'02 2023006-021 Pol'!G1082</f>
        <v>0</v>
      </c>
      <c r="J163" s="187" t="str">
        <f>IF(I173=0,"",I163/I173*100)</f>
        <v/>
      </c>
    </row>
    <row r="164" spans="1:10" ht="36.75" customHeight="1" x14ac:dyDescent="0.2">
      <c r="A164" s="176"/>
      <c r="B164" s="181" t="s">
        <v>244</v>
      </c>
      <c r="C164" s="182" t="s">
        <v>245</v>
      </c>
      <c r="D164" s="183"/>
      <c r="E164" s="183"/>
      <c r="F164" s="190" t="s">
        <v>26</v>
      </c>
      <c r="G164" s="191"/>
      <c r="H164" s="191"/>
      <c r="I164" s="191">
        <f>'01 2023006-001 Pol'!G1922+'01 2023006-008 Pol'!G8+'02 2023006-021 Pol'!G1093+'02 2023006-026 P1'!G8</f>
        <v>0</v>
      </c>
      <c r="J164" s="187" t="str">
        <f>IF(I173=0,"",I164/I173*100)</f>
        <v/>
      </c>
    </row>
    <row r="165" spans="1:10" ht="36.75" customHeight="1" x14ac:dyDescent="0.2">
      <c r="A165" s="176"/>
      <c r="B165" s="181" t="s">
        <v>246</v>
      </c>
      <c r="C165" s="182" t="s">
        <v>247</v>
      </c>
      <c r="D165" s="183"/>
      <c r="E165" s="183"/>
      <c r="F165" s="190" t="s">
        <v>26</v>
      </c>
      <c r="G165" s="191"/>
      <c r="H165" s="191"/>
      <c r="I165" s="191">
        <f>'02 2023006-028 Pol'!G42</f>
        <v>0</v>
      </c>
      <c r="J165" s="187" t="str">
        <f>IF(I173=0,"",I165/I173*100)</f>
        <v/>
      </c>
    </row>
    <row r="166" spans="1:10" ht="36.75" customHeight="1" x14ac:dyDescent="0.2">
      <c r="A166" s="176"/>
      <c r="B166" s="181" t="s">
        <v>248</v>
      </c>
      <c r="C166" s="182" t="s">
        <v>249</v>
      </c>
      <c r="D166" s="183"/>
      <c r="E166" s="183"/>
      <c r="F166" s="190" t="s">
        <v>26</v>
      </c>
      <c r="G166" s="191"/>
      <c r="H166" s="191"/>
      <c r="I166" s="191">
        <f>'02 2023006-026 Pol'!G8</f>
        <v>0</v>
      </c>
      <c r="J166" s="187" t="str">
        <f>IF(I173=0,"",I166/I173*100)</f>
        <v/>
      </c>
    </row>
    <row r="167" spans="1:10" ht="36.75" customHeight="1" x14ac:dyDescent="0.2">
      <c r="A167" s="176"/>
      <c r="B167" s="181" t="s">
        <v>250</v>
      </c>
      <c r="C167" s="182" t="s">
        <v>251</v>
      </c>
      <c r="D167" s="183"/>
      <c r="E167" s="183"/>
      <c r="F167" s="190" t="s">
        <v>26</v>
      </c>
      <c r="G167" s="191"/>
      <c r="H167" s="191"/>
      <c r="I167" s="191">
        <f>'01 2023006-001 Pol'!G1931</f>
        <v>0</v>
      </c>
      <c r="J167" s="187" t="str">
        <f>IF(I173=0,"",I167/I173*100)</f>
        <v/>
      </c>
    </row>
    <row r="168" spans="1:10" ht="36.75" customHeight="1" x14ac:dyDescent="0.2">
      <c r="A168" s="176"/>
      <c r="B168" s="181" t="s">
        <v>252</v>
      </c>
      <c r="C168" s="182" t="s">
        <v>253</v>
      </c>
      <c r="D168" s="183"/>
      <c r="E168" s="183"/>
      <c r="F168" s="190" t="s">
        <v>26</v>
      </c>
      <c r="G168" s="191"/>
      <c r="H168" s="191"/>
      <c r="I168" s="191">
        <f>'02 2023006-026 P1'!G122</f>
        <v>0</v>
      </c>
      <c r="J168" s="187" t="str">
        <f>IF(I173=0,"",I168/I173*100)</f>
        <v/>
      </c>
    </row>
    <row r="169" spans="1:10" ht="36.75" customHeight="1" x14ac:dyDescent="0.2">
      <c r="A169" s="176"/>
      <c r="B169" s="181" t="s">
        <v>254</v>
      </c>
      <c r="C169" s="182" t="s">
        <v>255</v>
      </c>
      <c r="D169" s="183"/>
      <c r="E169" s="183"/>
      <c r="F169" s="190" t="s">
        <v>26</v>
      </c>
      <c r="G169" s="191"/>
      <c r="H169" s="191"/>
      <c r="I169" s="191">
        <f>'02 2023006-026 P1'!G111</f>
        <v>0</v>
      </c>
      <c r="J169" s="187" t="str">
        <f>IF(I173=0,"",I169/I173*100)</f>
        <v/>
      </c>
    </row>
    <row r="170" spans="1:10" ht="36.75" customHeight="1" x14ac:dyDescent="0.2">
      <c r="A170" s="176"/>
      <c r="B170" s="181" t="s">
        <v>256</v>
      </c>
      <c r="C170" s="182" t="s">
        <v>191</v>
      </c>
      <c r="D170" s="183"/>
      <c r="E170" s="183"/>
      <c r="F170" s="190" t="s">
        <v>257</v>
      </c>
      <c r="G170" s="191"/>
      <c r="H170" s="191"/>
      <c r="I170" s="191">
        <f>'01 2023006-001 Pol'!G1933+'01 2023006-002 Pol'!G56+'02 2023006-021 Pol'!G1095</f>
        <v>0</v>
      </c>
      <c r="J170" s="187" t="str">
        <f>IF(I173=0,"",I170/I173*100)</f>
        <v/>
      </c>
    </row>
    <row r="171" spans="1:10" ht="36.75" customHeight="1" x14ac:dyDescent="0.2">
      <c r="A171" s="176"/>
      <c r="B171" s="181" t="s">
        <v>258</v>
      </c>
      <c r="C171" s="182" t="s">
        <v>27</v>
      </c>
      <c r="D171" s="183"/>
      <c r="E171" s="183"/>
      <c r="F171" s="190" t="s">
        <v>258</v>
      </c>
      <c r="G171" s="191"/>
      <c r="H171" s="191"/>
      <c r="I171" s="191">
        <f>'01 2023006-003 Pol'!G360+'01 2023006-004 Pol'!G39+'01 2023006-005 Pol'!G136+'01 2023006-009 Pol'!G85+'02 2023006-023 Pol'!G183+'02 2023006-024 Pol'!G99+'02 2023006-027 Pol'!G83+'02 2023006-028 Pol'!G95</f>
        <v>0</v>
      </c>
      <c r="J171" s="187" t="str">
        <f>IF(I173=0,"",I171/I173*100)</f>
        <v/>
      </c>
    </row>
    <row r="172" spans="1:10" ht="36.75" customHeight="1" x14ac:dyDescent="0.2">
      <c r="A172" s="176"/>
      <c r="B172" s="181" t="s">
        <v>259</v>
      </c>
      <c r="C172" s="182" t="s">
        <v>28</v>
      </c>
      <c r="D172" s="183"/>
      <c r="E172" s="183"/>
      <c r="F172" s="190" t="s">
        <v>259</v>
      </c>
      <c r="G172" s="191"/>
      <c r="H172" s="191"/>
      <c r="I172" s="191">
        <f>'01 2023006-001 Pol'!G1947+'01 2023006-002 Pol'!G180+'01 2023006-003 Pol'!G362+'01 2023006-004 Pol'!G41+'01 2023006-005 Pol'!G138+'01 2023006-009 Pol'!G87+'02 2023006-021 Pol'!G1108+'02 2023006-022 Pol'!G93+'02 2023006-023 Pol'!G185+'02 2023006-024 Pol'!G101+'02 2023006-027 Pol'!G85+'02 2023006-028 Pol'!G97</f>
        <v>0</v>
      </c>
      <c r="J172" s="187" t="str">
        <f>IF(I173=0,"",I172/I173*100)</f>
        <v/>
      </c>
    </row>
    <row r="173" spans="1:10" ht="25.5" customHeight="1" x14ac:dyDescent="0.2">
      <c r="A173" s="177"/>
      <c r="B173" s="184" t="s">
        <v>1</v>
      </c>
      <c r="C173" s="185"/>
      <c r="D173" s="186"/>
      <c r="E173" s="186"/>
      <c r="F173" s="192"/>
      <c r="G173" s="193"/>
      <c r="H173" s="193"/>
      <c r="I173" s="193">
        <f>SUM(I87:I172)</f>
        <v>0</v>
      </c>
      <c r="J173" s="188">
        <f>SUM(J87:J172)</f>
        <v>0</v>
      </c>
    </row>
    <row r="174" spans="1:10" x14ac:dyDescent="0.2">
      <c r="F174" s="133"/>
      <c r="G174" s="133"/>
      <c r="H174" s="133"/>
      <c r="I174" s="133"/>
      <c r="J174" s="189"/>
    </row>
    <row r="175" spans="1:10" x14ac:dyDescent="0.2">
      <c r="F175" s="133"/>
      <c r="G175" s="133"/>
      <c r="H175" s="133"/>
      <c r="I175" s="133"/>
      <c r="J175" s="189"/>
    </row>
    <row r="176" spans="1:10" x14ac:dyDescent="0.2">
      <c r="F176" s="133"/>
      <c r="G176" s="133"/>
      <c r="H176" s="133"/>
      <c r="I176" s="133"/>
      <c r="J176" s="189"/>
    </row>
  </sheetData>
  <sheetProtection algorithmName="SHA-512" hashValue="ZGttrAhSq4ZFM8Cq7uXRXwo+0xAfCcKzWUix/knVlk4myQ+XdwUuadLyST1dwPvREL3Y8Sl7jcb68f4Vx83Xsw==" saltValue="yErFy9e9Dj/vERgZmtnNl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49">
    <mergeCell ref="C170:E170"/>
    <mergeCell ref="C171:E171"/>
    <mergeCell ref="C172:E172"/>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95:E95"/>
    <mergeCell ref="C96:E96"/>
    <mergeCell ref="C97:E97"/>
    <mergeCell ref="C98:E98"/>
    <mergeCell ref="C99:E99"/>
    <mergeCell ref="C90:E90"/>
    <mergeCell ref="C91:E91"/>
    <mergeCell ref="C92:E92"/>
    <mergeCell ref="C93:E93"/>
    <mergeCell ref="C94:E94"/>
    <mergeCell ref="C59:E59"/>
    <mergeCell ref="B60:E60"/>
    <mergeCell ref="C87:E87"/>
    <mergeCell ref="C88:E88"/>
    <mergeCell ref="C89:E89"/>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8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79</v>
      </c>
      <c r="C4" s="202" t="s">
        <v>80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SUMIF(AG9:AG28,"&lt;&gt;NOR",G9:G28)</f>
        <v>0</v>
      </c>
      <c r="H8" s="228"/>
      <c r="I8" s="228">
        <f>SUM(I9:I28)</f>
        <v>0</v>
      </c>
      <c r="J8" s="228"/>
      <c r="K8" s="228">
        <f>SUM(K9:K28)</f>
        <v>0</v>
      </c>
      <c r="L8" s="228"/>
      <c r="M8" s="228">
        <f>SUM(M9:M28)</f>
        <v>0</v>
      </c>
      <c r="N8" s="227"/>
      <c r="O8" s="227">
        <f>SUM(O9:O28)</f>
        <v>8.17</v>
      </c>
      <c r="P8" s="227"/>
      <c r="Q8" s="227">
        <f>SUM(Q9:Q28)</f>
        <v>0</v>
      </c>
      <c r="R8" s="228"/>
      <c r="S8" s="228"/>
      <c r="T8" s="229"/>
      <c r="U8" s="223"/>
      <c r="V8" s="223">
        <f>SUM(V9:V28)</f>
        <v>62.52</v>
      </c>
      <c r="W8" s="223"/>
      <c r="X8" s="223"/>
      <c r="Y8" s="223"/>
      <c r="AG8" t="s">
        <v>288</v>
      </c>
    </row>
    <row r="9" spans="1:60" outlineLevel="1" x14ac:dyDescent="0.2">
      <c r="A9" s="231">
        <v>1</v>
      </c>
      <c r="B9" s="232" t="s">
        <v>358</v>
      </c>
      <c r="C9" s="250" t="s">
        <v>359</v>
      </c>
      <c r="D9" s="233" t="s">
        <v>343</v>
      </c>
      <c r="E9" s="234">
        <v>56.16</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0.36499999999999999</v>
      </c>
      <c r="V9" s="220">
        <f>ROUND(E9*U9,2)</f>
        <v>20.5</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1" t="s">
        <v>360</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0"/>
      <c r="BC10" s="210"/>
      <c r="BD10" s="210"/>
      <c r="BE10" s="210"/>
      <c r="BF10" s="210"/>
      <c r="BG10" s="210"/>
      <c r="BH10" s="210"/>
    </row>
    <row r="11" spans="1:60" ht="33.75" outlineLevel="2" x14ac:dyDescent="0.2">
      <c r="A11" s="217"/>
      <c r="B11" s="218"/>
      <c r="C11" s="252" t="s">
        <v>360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210"/>
      <c r="BC11" s="210"/>
      <c r="BD11" s="210"/>
      <c r="BE11" s="210"/>
      <c r="BF11" s="210"/>
      <c r="BG11" s="210"/>
      <c r="BH11" s="210"/>
    </row>
    <row r="12" spans="1:60" outlineLevel="1" x14ac:dyDescent="0.2">
      <c r="A12" s="231">
        <v>2</v>
      </c>
      <c r="B12" s="232" t="s">
        <v>364</v>
      </c>
      <c r="C12" s="250" t="s">
        <v>365</v>
      </c>
      <c r="D12" s="233" t="s">
        <v>343</v>
      </c>
      <c r="E12" s="234">
        <v>56.16</v>
      </c>
      <c r="F12" s="235"/>
      <c r="G12" s="236">
        <f>ROUND(E12*F12,2)</f>
        <v>0</v>
      </c>
      <c r="H12" s="235"/>
      <c r="I12" s="236">
        <f>ROUND(E12*H12,2)</f>
        <v>0</v>
      </c>
      <c r="J12" s="235"/>
      <c r="K12" s="236">
        <f>ROUND(E12*J12,2)</f>
        <v>0</v>
      </c>
      <c r="L12" s="236">
        <v>21</v>
      </c>
      <c r="M12" s="236">
        <f>G12*(1+L12/100)</f>
        <v>0</v>
      </c>
      <c r="N12" s="234">
        <v>0</v>
      </c>
      <c r="O12" s="234">
        <f>ROUND(E12*N12,2)</f>
        <v>0</v>
      </c>
      <c r="P12" s="234">
        <v>0</v>
      </c>
      <c r="Q12" s="234">
        <f>ROUND(E12*P12,2)</f>
        <v>0</v>
      </c>
      <c r="R12" s="236" t="s">
        <v>292</v>
      </c>
      <c r="S12" s="236" t="s">
        <v>293</v>
      </c>
      <c r="T12" s="237" t="s">
        <v>294</v>
      </c>
      <c r="U12" s="220">
        <v>8.4000000000000005E-2</v>
      </c>
      <c r="V12" s="220">
        <f>ROUND(E12*U12,2)</f>
        <v>4.72</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33.75" outlineLevel="2" x14ac:dyDescent="0.2">
      <c r="A13" s="217"/>
      <c r="B13" s="218"/>
      <c r="C13" s="251" t="s">
        <v>360</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38"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0"/>
      <c r="BC13" s="210"/>
      <c r="BD13" s="210"/>
      <c r="BE13" s="210"/>
      <c r="BF13" s="210"/>
      <c r="BG13" s="210"/>
      <c r="BH13" s="210"/>
    </row>
    <row r="14" spans="1:60" ht="33.75" outlineLevel="2" x14ac:dyDescent="0.2">
      <c r="A14" s="217"/>
      <c r="B14" s="218"/>
      <c r="C14" s="252" t="s">
        <v>360</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ht="22.5" outlineLevel="1" x14ac:dyDescent="0.2">
      <c r="A15" s="231">
        <v>3</v>
      </c>
      <c r="B15" s="232" t="s">
        <v>2306</v>
      </c>
      <c r="C15" s="250" t="s">
        <v>2307</v>
      </c>
      <c r="D15" s="233" t="s">
        <v>343</v>
      </c>
      <c r="E15" s="234">
        <v>4.32</v>
      </c>
      <c r="F15" s="235"/>
      <c r="G15" s="236">
        <f>ROUND(E15*F15,2)</f>
        <v>0</v>
      </c>
      <c r="H15" s="235"/>
      <c r="I15" s="236">
        <f>ROUND(E15*H15,2)</f>
        <v>0</v>
      </c>
      <c r="J15" s="235"/>
      <c r="K15" s="236">
        <f>ROUND(E15*J15,2)</f>
        <v>0</v>
      </c>
      <c r="L15" s="236">
        <v>21</v>
      </c>
      <c r="M15" s="236">
        <f>G15*(1+L15/100)</f>
        <v>0</v>
      </c>
      <c r="N15" s="234">
        <v>1.8907700000000001</v>
      </c>
      <c r="O15" s="234">
        <f>ROUND(E15*N15,2)</f>
        <v>8.17</v>
      </c>
      <c r="P15" s="234">
        <v>0</v>
      </c>
      <c r="Q15" s="234">
        <f>ROUND(E15*P15,2)</f>
        <v>0</v>
      </c>
      <c r="R15" s="236" t="s">
        <v>2308</v>
      </c>
      <c r="S15" s="236" t="s">
        <v>293</v>
      </c>
      <c r="T15" s="237" t="s">
        <v>294</v>
      </c>
      <c r="U15" s="220">
        <v>1.3169999999999999</v>
      </c>
      <c r="V15" s="220">
        <f>ROUND(E15*U15,2)</f>
        <v>5.69</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2309</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2" t="s">
        <v>2309</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31">
        <v>4</v>
      </c>
      <c r="B18" s="232" t="s">
        <v>2310</v>
      </c>
      <c r="C18" s="250" t="s">
        <v>2311</v>
      </c>
      <c r="D18" s="233" t="s">
        <v>343</v>
      </c>
      <c r="E18" s="234">
        <v>14.69</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1.587</v>
      </c>
      <c r="V18" s="220">
        <f>ROUND(E18*U18,2)</f>
        <v>23.31</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2" x14ac:dyDescent="0.2">
      <c r="A19" s="217"/>
      <c r="B19" s="218"/>
      <c r="C19" s="251" t="s">
        <v>2312</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38" t="str">
        <f>C19</f>
        <v>sypaninou z vhodných hornin tř. 1 - 4 nebo materiálem připraveným podél výkopu ve vzdálenosti do 3 m od jeho kraje, pro jakoukoliv hloubku výkopu a jakoukoliv míru zhutnění,</v>
      </c>
      <c r="BB19" s="210"/>
      <c r="BC19" s="210"/>
      <c r="BD19" s="210"/>
      <c r="BE19" s="210"/>
      <c r="BF19" s="210"/>
      <c r="BG19" s="210"/>
      <c r="BH19" s="210"/>
    </row>
    <row r="20" spans="1:60" ht="22.5" outlineLevel="2" x14ac:dyDescent="0.2">
      <c r="A20" s="217"/>
      <c r="B20" s="218"/>
      <c r="C20" s="252" t="s">
        <v>2312</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sypaninou z vhodných hornin tř. 1 - 4 nebo materiálem připraveným podél výkopu ve vzdálenosti do 3 m od jeho kraje, pro jakoukoliv hloubku výkopu a jakoukoliv míru zhutnění,</v>
      </c>
      <c r="BB20" s="210"/>
      <c r="BC20" s="210"/>
      <c r="BD20" s="210"/>
      <c r="BE20" s="210"/>
      <c r="BF20" s="210"/>
      <c r="BG20" s="210"/>
      <c r="BH20" s="210"/>
    </row>
    <row r="21" spans="1:60" ht="22.5" outlineLevel="1" x14ac:dyDescent="0.2">
      <c r="A21" s="231">
        <v>5</v>
      </c>
      <c r="B21" s="232" t="s">
        <v>393</v>
      </c>
      <c r="C21" s="250" t="s">
        <v>394</v>
      </c>
      <c r="D21" s="233" t="s">
        <v>343</v>
      </c>
      <c r="E21" s="234">
        <v>37.15</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0.20200000000000001</v>
      </c>
      <c r="V21" s="220">
        <f>ROUND(E21*U21,2)</f>
        <v>7.5</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395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395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22.5" outlineLevel="1" x14ac:dyDescent="0.2">
      <c r="A24" s="231">
        <v>6</v>
      </c>
      <c r="B24" s="232" t="s">
        <v>383</v>
      </c>
      <c r="C24" s="250" t="s">
        <v>384</v>
      </c>
      <c r="D24" s="233" t="s">
        <v>343</v>
      </c>
      <c r="E24" s="234">
        <v>19.010000000000002</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1.0999999999999999E-2</v>
      </c>
      <c r="V24" s="220">
        <f>ROUND(E24*U24,2)</f>
        <v>0.21</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385</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385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7</v>
      </c>
      <c r="B27" s="242" t="s">
        <v>2313</v>
      </c>
      <c r="C27" s="254" t="s">
        <v>2314</v>
      </c>
      <c r="D27" s="243" t="s">
        <v>343</v>
      </c>
      <c r="E27" s="244">
        <v>19.010000000000002</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t="s">
        <v>292</v>
      </c>
      <c r="S27" s="246" t="s">
        <v>293</v>
      </c>
      <c r="T27" s="247" t="s">
        <v>294</v>
      </c>
      <c r="U27" s="220">
        <v>3.1E-2</v>
      </c>
      <c r="V27" s="220">
        <f>ROUND(E27*U27,2)</f>
        <v>0.59</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8</v>
      </c>
      <c r="B28" s="242" t="s">
        <v>404</v>
      </c>
      <c r="C28" s="254" t="s">
        <v>405</v>
      </c>
      <c r="D28" s="243" t="s">
        <v>343</v>
      </c>
      <c r="E28" s="244">
        <v>19.010000000000002</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t="s">
        <v>292</v>
      </c>
      <c r="S28" s="246" t="s">
        <v>293</v>
      </c>
      <c r="T28" s="24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x14ac:dyDescent="0.2">
      <c r="A29" s="224" t="s">
        <v>287</v>
      </c>
      <c r="B29" s="225" t="s">
        <v>167</v>
      </c>
      <c r="C29" s="249" t="s">
        <v>52</v>
      </c>
      <c r="D29" s="226"/>
      <c r="E29" s="227"/>
      <c r="F29" s="228"/>
      <c r="G29" s="228">
        <f>SUMIF(AG30:AG41,"&lt;&gt;NOR",G30:G41)</f>
        <v>0</v>
      </c>
      <c r="H29" s="228"/>
      <c r="I29" s="228">
        <f>SUM(I30:I41)</f>
        <v>0</v>
      </c>
      <c r="J29" s="228"/>
      <c r="K29" s="228">
        <f>SUM(K30:K41)</f>
        <v>0</v>
      </c>
      <c r="L29" s="228"/>
      <c r="M29" s="228">
        <f>SUM(M30:M41)</f>
        <v>0</v>
      </c>
      <c r="N29" s="227"/>
      <c r="O29" s="227">
        <f>SUM(O30:O41)</f>
        <v>0.45999999999999996</v>
      </c>
      <c r="P29" s="227"/>
      <c r="Q29" s="227">
        <f>SUM(Q30:Q41)</f>
        <v>0.17</v>
      </c>
      <c r="R29" s="228"/>
      <c r="S29" s="228"/>
      <c r="T29" s="229"/>
      <c r="U29" s="223"/>
      <c r="V29" s="223">
        <f>SUM(V30:V41)</f>
        <v>0.89</v>
      </c>
      <c r="W29" s="223"/>
      <c r="X29" s="223"/>
      <c r="Y29" s="223"/>
      <c r="AG29" t="s">
        <v>288</v>
      </c>
    </row>
    <row r="30" spans="1:60" ht="22.5" outlineLevel="1" x14ac:dyDescent="0.2">
      <c r="A30" s="231">
        <v>9</v>
      </c>
      <c r="B30" s="232" t="s">
        <v>308</v>
      </c>
      <c r="C30" s="250" t="s">
        <v>309</v>
      </c>
      <c r="D30" s="233" t="s">
        <v>310</v>
      </c>
      <c r="E30" s="234">
        <v>1.2</v>
      </c>
      <c r="F30" s="235"/>
      <c r="G30" s="236">
        <f>ROUND(E30*F30,2)</f>
        <v>0</v>
      </c>
      <c r="H30" s="235"/>
      <c r="I30" s="236">
        <f>ROUND(E30*H30,2)</f>
        <v>0</v>
      </c>
      <c r="J30" s="235"/>
      <c r="K30" s="236">
        <f>ROUND(E30*J30,2)</f>
        <v>0</v>
      </c>
      <c r="L30" s="236">
        <v>21</v>
      </c>
      <c r="M30" s="236">
        <f>G30*(1+L30/100)</f>
        <v>0</v>
      </c>
      <c r="N30" s="234">
        <v>0</v>
      </c>
      <c r="O30" s="234">
        <f>ROUND(E30*N30,2)</f>
        <v>0</v>
      </c>
      <c r="P30" s="234">
        <v>0.13800000000000001</v>
      </c>
      <c r="Q30" s="234">
        <f>ROUND(E30*P30,2)</f>
        <v>0.17</v>
      </c>
      <c r="R30" s="236" t="s">
        <v>311</v>
      </c>
      <c r="S30" s="236" t="s">
        <v>293</v>
      </c>
      <c r="T30" s="237" t="s">
        <v>294</v>
      </c>
      <c r="U30" s="220">
        <v>0.16</v>
      </c>
      <c r="V30" s="220">
        <f>ROUND(E30*U30,2)</f>
        <v>0.19</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312</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312</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31">
        <v>10</v>
      </c>
      <c r="B33" s="232" t="s">
        <v>4119</v>
      </c>
      <c r="C33" s="250" t="s">
        <v>4120</v>
      </c>
      <c r="D33" s="233" t="s">
        <v>310</v>
      </c>
      <c r="E33" s="234">
        <v>1.2</v>
      </c>
      <c r="F33" s="235"/>
      <c r="G33" s="236">
        <f>ROUND(E33*F33,2)</f>
        <v>0</v>
      </c>
      <c r="H33" s="235"/>
      <c r="I33" s="236">
        <f>ROUND(E33*H33,2)</f>
        <v>0</v>
      </c>
      <c r="J33" s="235"/>
      <c r="K33" s="236">
        <f>ROUND(E33*J33,2)</f>
        <v>0</v>
      </c>
      <c r="L33" s="236">
        <v>21</v>
      </c>
      <c r="M33" s="236">
        <f>G33*(1+L33/100)</f>
        <v>0</v>
      </c>
      <c r="N33" s="234">
        <v>0.20399999999999999</v>
      </c>
      <c r="O33" s="234">
        <f>ROUND(E33*N33,2)</f>
        <v>0.24</v>
      </c>
      <c r="P33" s="234">
        <v>0</v>
      </c>
      <c r="Q33" s="234">
        <f>ROUND(E33*P33,2)</f>
        <v>0</v>
      </c>
      <c r="R33" s="236" t="s">
        <v>311</v>
      </c>
      <c r="S33" s="236" t="s">
        <v>293</v>
      </c>
      <c r="T33" s="237" t="s">
        <v>294</v>
      </c>
      <c r="U33" s="220">
        <v>0.09</v>
      </c>
      <c r="V33" s="220">
        <f>ROUND(E33*U33,2)</f>
        <v>0.11</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1" t="s">
        <v>4121</v>
      </c>
      <c r="D34" s="239"/>
      <c r="E34" s="239"/>
      <c r="F34" s="239"/>
      <c r="G34" s="239"/>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299</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2" t="s">
        <v>4121</v>
      </c>
      <c r="D35" s="240"/>
      <c r="E35" s="240"/>
      <c r="F35" s="240"/>
      <c r="G35" s="24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11</v>
      </c>
      <c r="B36" s="232" t="s">
        <v>1383</v>
      </c>
      <c r="C36" s="250" t="s">
        <v>1384</v>
      </c>
      <c r="D36" s="233" t="s">
        <v>310</v>
      </c>
      <c r="E36" s="234">
        <v>1.2</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311</v>
      </c>
      <c r="S36" s="236" t="s">
        <v>293</v>
      </c>
      <c r="T36" s="237" t="s">
        <v>294</v>
      </c>
      <c r="U36" s="220">
        <v>0.115</v>
      </c>
      <c r="V36" s="220">
        <f>ROUND(E36*U36,2)</f>
        <v>0.14000000000000001</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2" x14ac:dyDescent="0.2">
      <c r="A37" s="217"/>
      <c r="B37" s="218"/>
      <c r="C37" s="251" t="s">
        <v>1385</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38" t="str">
        <f>C37</f>
        <v>krajníků, desek nebo panelů od spojovacího materiálu s odklizením a uložením očištěných hmot a spojovacího materiálu na skládku na vzdálenost do 10 m</v>
      </c>
      <c r="BB37" s="210"/>
      <c r="BC37" s="210"/>
      <c r="BD37" s="210"/>
      <c r="BE37" s="210"/>
      <c r="BF37" s="210"/>
      <c r="BG37" s="210"/>
      <c r="BH37" s="210"/>
    </row>
    <row r="38" spans="1:60" ht="22.5" outlineLevel="2" x14ac:dyDescent="0.2">
      <c r="A38" s="217"/>
      <c r="B38" s="218"/>
      <c r="C38" s="252" t="s">
        <v>1385</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38" t="str">
        <f>C38</f>
        <v>krajníků, desek nebo panelů od spojovacího materiálu s odklizením a uložením očištěných hmot a spojovacího materiálu na skládku na vzdálenost do 10 m</v>
      </c>
      <c r="BB38" s="210"/>
      <c r="BC38" s="210"/>
      <c r="BD38" s="210"/>
      <c r="BE38" s="210"/>
      <c r="BF38" s="210"/>
      <c r="BG38" s="210"/>
      <c r="BH38" s="210"/>
    </row>
    <row r="39" spans="1:60" ht="33.75" outlineLevel="1" x14ac:dyDescent="0.2">
      <c r="A39" s="231">
        <v>12</v>
      </c>
      <c r="B39" s="232" t="s">
        <v>4122</v>
      </c>
      <c r="C39" s="250" t="s">
        <v>4123</v>
      </c>
      <c r="D39" s="233" t="s">
        <v>310</v>
      </c>
      <c r="E39" s="234">
        <v>1.2</v>
      </c>
      <c r="F39" s="235"/>
      <c r="G39" s="236">
        <f>ROUND(E39*F39,2)</f>
        <v>0</v>
      </c>
      <c r="H39" s="235"/>
      <c r="I39" s="236">
        <f>ROUND(E39*H39,2)</f>
        <v>0</v>
      </c>
      <c r="J39" s="235"/>
      <c r="K39" s="236">
        <f>ROUND(E39*J39,2)</f>
        <v>0</v>
      </c>
      <c r="L39" s="236">
        <v>21</v>
      </c>
      <c r="M39" s="236">
        <f>G39*(1+L39/100)</f>
        <v>0</v>
      </c>
      <c r="N39" s="234">
        <v>0.18310000000000001</v>
      </c>
      <c r="O39" s="234">
        <f>ROUND(E39*N39,2)</f>
        <v>0.22</v>
      </c>
      <c r="P39" s="234">
        <v>0</v>
      </c>
      <c r="Q39" s="234">
        <f>ROUND(E39*P39,2)</f>
        <v>0</v>
      </c>
      <c r="R39" s="236" t="s">
        <v>311</v>
      </c>
      <c r="S39" s="236" t="s">
        <v>293</v>
      </c>
      <c r="T39" s="237" t="s">
        <v>294</v>
      </c>
      <c r="U39" s="220">
        <v>0.375</v>
      </c>
      <c r="V39" s="220">
        <f>ROUND(E39*U39,2)</f>
        <v>0.45</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22.5" outlineLevel="2" x14ac:dyDescent="0.2">
      <c r="A40" s="217"/>
      <c r="B40" s="218"/>
      <c r="C40" s="251" t="s">
        <v>4124</v>
      </c>
      <c r="D40" s="239"/>
      <c r="E40" s="239"/>
      <c r="F40" s="239"/>
      <c r="G40" s="239"/>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299</v>
      </c>
      <c r="AH40" s="210"/>
      <c r="AI40" s="210"/>
      <c r="AJ40" s="210"/>
      <c r="AK40" s="210"/>
      <c r="AL40" s="210"/>
      <c r="AM40" s="210"/>
      <c r="AN40" s="210"/>
      <c r="AO40" s="210"/>
      <c r="AP40" s="210"/>
      <c r="AQ40" s="210"/>
      <c r="AR40" s="210"/>
      <c r="AS40" s="210"/>
      <c r="AT40" s="210"/>
      <c r="AU40" s="210"/>
      <c r="AV40" s="210"/>
      <c r="AW40" s="210"/>
      <c r="AX40" s="210"/>
      <c r="AY40" s="210"/>
      <c r="AZ40" s="210"/>
      <c r="BA40" s="238" t="str">
        <f>C40</f>
        <v>komunikací pro pěší, z dlaždic betonových a teracových, do velikosti dlaždic 0,25 m2, s provedením lože do tl. 30 mm, s vyplněním spár a se smetením přebytečného materiálu na vzdálenost do 3 m</v>
      </c>
      <c r="BB40" s="210"/>
      <c r="BC40" s="210"/>
      <c r="BD40" s="210"/>
      <c r="BE40" s="210"/>
      <c r="BF40" s="210"/>
      <c r="BG40" s="210"/>
      <c r="BH40" s="210"/>
    </row>
    <row r="41" spans="1:60" ht="22.5" outlineLevel="2" x14ac:dyDescent="0.2">
      <c r="A41" s="217"/>
      <c r="B41" s="218"/>
      <c r="C41" s="252" t="s">
        <v>4124</v>
      </c>
      <c r="D41" s="240"/>
      <c r="E41" s="240"/>
      <c r="F41" s="240"/>
      <c r="G41" s="24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300</v>
      </c>
      <c r="AH41" s="210"/>
      <c r="AI41" s="210"/>
      <c r="AJ41" s="210"/>
      <c r="AK41" s="210"/>
      <c r="AL41" s="210"/>
      <c r="AM41" s="210"/>
      <c r="AN41" s="210"/>
      <c r="AO41" s="210"/>
      <c r="AP41" s="210"/>
      <c r="AQ41" s="210"/>
      <c r="AR41" s="210"/>
      <c r="AS41" s="210"/>
      <c r="AT41" s="210"/>
      <c r="AU41" s="210"/>
      <c r="AV41" s="210"/>
      <c r="AW41" s="210"/>
      <c r="AX41" s="210"/>
      <c r="AY41" s="210"/>
      <c r="AZ41" s="210"/>
      <c r="BA41" s="238" t="str">
        <f>C41</f>
        <v>komunikací pro pěší, z dlaždic betonových a teracových, do velikosti dlaždic 0,25 m2, s provedením lože do tl. 30 mm, s vyplněním spár a se smetením přebytečného materiálu na vzdálenost do 3 m</v>
      </c>
      <c r="BB41" s="210"/>
      <c r="BC41" s="210"/>
      <c r="BD41" s="210"/>
      <c r="BE41" s="210"/>
      <c r="BF41" s="210"/>
      <c r="BG41" s="210"/>
      <c r="BH41" s="210"/>
    </row>
    <row r="42" spans="1:60" x14ac:dyDescent="0.2">
      <c r="A42" s="224" t="s">
        <v>287</v>
      </c>
      <c r="B42" s="225" t="s">
        <v>246</v>
      </c>
      <c r="C42" s="249" t="s">
        <v>247</v>
      </c>
      <c r="D42" s="226"/>
      <c r="E42" s="227"/>
      <c r="F42" s="228"/>
      <c r="G42" s="228">
        <f>SUMIF(AG43:AG81,"&lt;&gt;NOR",G43:G81)</f>
        <v>0</v>
      </c>
      <c r="H42" s="228"/>
      <c r="I42" s="228">
        <f>SUM(I43:I81)</f>
        <v>0</v>
      </c>
      <c r="J42" s="228"/>
      <c r="K42" s="228">
        <f>SUM(K43:K81)</f>
        <v>0</v>
      </c>
      <c r="L42" s="228"/>
      <c r="M42" s="228">
        <f>SUM(M43:M81)</f>
        <v>0</v>
      </c>
      <c r="N42" s="227"/>
      <c r="O42" s="227">
        <f>SUM(O43:O81)</f>
        <v>0.22999999999999998</v>
      </c>
      <c r="P42" s="227"/>
      <c r="Q42" s="227">
        <f>SUM(Q43:Q81)</f>
        <v>0.03</v>
      </c>
      <c r="R42" s="228"/>
      <c r="S42" s="228"/>
      <c r="T42" s="229"/>
      <c r="U42" s="223"/>
      <c r="V42" s="223">
        <f>SUM(V43:V81)</f>
        <v>34.020000000000003</v>
      </c>
      <c r="W42" s="223"/>
      <c r="X42" s="223"/>
      <c r="Y42" s="223"/>
      <c r="AG42" t="s">
        <v>288</v>
      </c>
    </row>
    <row r="43" spans="1:60" outlineLevel="1" x14ac:dyDescent="0.2">
      <c r="A43" s="241">
        <v>13</v>
      </c>
      <c r="B43" s="242" t="s">
        <v>2788</v>
      </c>
      <c r="C43" s="254" t="s">
        <v>4159</v>
      </c>
      <c r="D43" s="243" t="s">
        <v>2480</v>
      </c>
      <c r="E43" s="244">
        <v>1</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2106</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14</v>
      </c>
      <c r="B44" s="242" t="s">
        <v>2790</v>
      </c>
      <c r="C44" s="254" t="s">
        <v>4160</v>
      </c>
      <c r="D44" s="243" t="s">
        <v>335</v>
      </c>
      <c r="E44" s="244">
        <v>4</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2106</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15</v>
      </c>
      <c r="B45" s="242" t="s">
        <v>2762</v>
      </c>
      <c r="C45" s="254" t="s">
        <v>4161</v>
      </c>
      <c r="D45" s="243" t="s">
        <v>335</v>
      </c>
      <c r="E45" s="244">
        <v>53</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2106</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ht="33.75" outlineLevel="1" x14ac:dyDescent="0.2">
      <c r="A46" s="231">
        <v>16</v>
      </c>
      <c r="B46" s="232" t="s">
        <v>2738</v>
      </c>
      <c r="C46" s="250" t="s">
        <v>2739</v>
      </c>
      <c r="D46" s="233" t="s">
        <v>335</v>
      </c>
      <c r="E46" s="234">
        <v>14</v>
      </c>
      <c r="F46" s="235"/>
      <c r="G46" s="236">
        <f>ROUND(E46*F46,2)</f>
        <v>0</v>
      </c>
      <c r="H46" s="235"/>
      <c r="I46" s="236">
        <f>ROUND(E46*H46,2)</f>
        <v>0</v>
      </c>
      <c r="J46" s="235"/>
      <c r="K46" s="236">
        <f>ROUND(E46*J46,2)</f>
        <v>0</v>
      </c>
      <c r="L46" s="236">
        <v>21</v>
      </c>
      <c r="M46" s="236">
        <f>G46*(1+L46/100)</f>
        <v>0</v>
      </c>
      <c r="N46" s="234">
        <v>1.4749999999999999E-2</v>
      </c>
      <c r="O46" s="234">
        <f>ROUND(E46*N46,2)</f>
        <v>0.21</v>
      </c>
      <c r="P46" s="234">
        <v>0</v>
      </c>
      <c r="Q46" s="234">
        <f>ROUND(E46*P46,2)</f>
        <v>0</v>
      </c>
      <c r="R46" s="236" t="s">
        <v>1613</v>
      </c>
      <c r="S46" s="236" t="s">
        <v>293</v>
      </c>
      <c r="T46" s="237" t="s">
        <v>294</v>
      </c>
      <c r="U46" s="220">
        <v>0.753</v>
      </c>
      <c r="V46" s="220">
        <f>ROUND(E46*U46,2)</f>
        <v>10.54</v>
      </c>
      <c r="W46" s="220"/>
      <c r="X46" s="220" t="s">
        <v>295</v>
      </c>
      <c r="Y46" s="220" t="s">
        <v>296</v>
      </c>
      <c r="Z46" s="210"/>
      <c r="AA46" s="210"/>
      <c r="AB46" s="210"/>
      <c r="AC46" s="210"/>
      <c r="AD46" s="210"/>
      <c r="AE46" s="210"/>
      <c r="AF46" s="210"/>
      <c r="AG46" s="210" t="s">
        <v>2106</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2" x14ac:dyDescent="0.2">
      <c r="A47" s="217"/>
      <c r="B47" s="218"/>
      <c r="C47" s="251" t="s">
        <v>2737</v>
      </c>
      <c r="D47" s="239"/>
      <c r="E47" s="239"/>
      <c r="F47" s="239"/>
      <c r="G47" s="239"/>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299</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2" t="s">
        <v>2737</v>
      </c>
      <c r="D48" s="240"/>
      <c r="E48" s="240"/>
      <c r="F48" s="240"/>
      <c r="G48" s="240"/>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300</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17</v>
      </c>
      <c r="B49" s="242" t="s">
        <v>4134</v>
      </c>
      <c r="C49" s="254" t="s">
        <v>4135</v>
      </c>
      <c r="D49" s="243" t="s">
        <v>335</v>
      </c>
      <c r="E49" s="244">
        <v>4</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2106</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18</v>
      </c>
      <c r="B50" s="242" t="s">
        <v>2796</v>
      </c>
      <c r="C50" s="254" t="s">
        <v>4162</v>
      </c>
      <c r="D50" s="243" t="s">
        <v>335</v>
      </c>
      <c r="E50" s="244">
        <v>53</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2106</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19</v>
      </c>
      <c r="B51" s="242" t="s">
        <v>2740</v>
      </c>
      <c r="C51" s="254" t="s">
        <v>2741</v>
      </c>
      <c r="D51" s="243" t="s">
        <v>335</v>
      </c>
      <c r="E51" s="244">
        <v>71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2106</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20</v>
      </c>
      <c r="B52" s="242" t="s">
        <v>2742</v>
      </c>
      <c r="C52" s="254" t="s">
        <v>2743</v>
      </c>
      <c r="D52" s="243" t="s">
        <v>335</v>
      </c>
      <c r="E52" s="244">
        <v>71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293</v>
      </c>
      <c r="T52" s="247" t="s">
        <v>294</v>
      </c>
      <c r="U52" s="220">
        <v>0.16400000000000001</v>
      </c>
      <c r="V52" s="220">
        <f>ROUND(E52*U52,2)</f>
        <v>11.64</v>
      </c>
      <c r="W52" s="220"/>
      <c r="X52" s="220" t="s">
        <v>295</v>
      </c>
      <c r="Y52" s="220" t="s">
        <v>296</v>
      </c>
      <c r="Z52" s="210"/>
      <c r="AA52" s="210"/>
      <c r="AB52" s="210"/>
      <c r="AC52" s="210"/>
      <c r="AD52" s="210"/>
      <c r="AE52" s="210"/>
      <c r="AF52" s="210"/>
      <c r="AG52" s="210" t="s">
        <v>2106</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ht="22.5" outlineLevel="1" x14ac:dyDescent="0.2">
      <c r="A53" s="241">
        <v>21</v>
      </c>
      <c r="B53" s="242" t="s">
        <v>2744</v>
      </c>
      <c r="C53" s="254" t="s">
        <v>2745</v>
      </c>
      <c r="D53" s="243" t="s">
        <v>335</v>
      </c>
      <c r="E53" s="244">
        <v>71</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t="s">
        <v>1613</v>
      </c>
      <c r="S53" s="246" t="s">
        <v>293</v>
      </c>
      <c r="T53" s="247" t="s">
        <v>294</v>
      </c>
      <c r="U53" s="220">
        <v>6.2E-2</v>
      </c>
      <c r="V53" s="220">
        <f>ROUND(E53*U53,2)</f>
        <v>4.4000000000000004</v>
      </c>
      <c r="W53" s="220"/>
      <c r="X53" s="220" t="s">
        <v>295</v>
      </c>
      <c r="Y53" s="220" t="s">
        <v>296</v>
      </c>
      <c r="Z53" s="210"/>
      <c r="AA53" s="210"/>
      <c r="AB53" s="210"/>
      <c r="AC53" s="210"/>
      <c r="AD53" s="210"/>
      <c r="AE53" s="210"/>
      <c r="AF53" s="210"/>
      <c r="AG53" s="210" t="s">
        <v>2106</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22</v>
      </c>
      <c r="B54" s="242" t="s">
        <v>2410</v>
      </c>
      <c r="C54" s="254" t="s">
        <v>2411</v>
      </c>
      <c r="D54" s="243" t="s">
        <v>335</v>
      </c>
      <c r="E54" s="244">
        <v>57</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2106</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23</v>
      </c>
      <c r="B55" s="242" t="s">
        <v>4144</v>
      </c>
      <c r="C55" s="254" t="s">
        <v>2413</v>
      </c>
      <c r="D55" s="243" t="s">
        <v>335</v>
      </c>
      <c r="E55" s="244">
        <v>57</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2106</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24</v>
      </c>
      <c r="B56" s="242" t="s">
        <v>2339</v>
      </c>
      <c r="C56" s="254" t="s">
        <v>4145</v>
      </c>
      <c r="D56" s="243" t="s">
        <v>2337</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2106</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25</v>
      </c>
      <c r="B57" s="242" t="s">
        <v>2341</v>
      </c>
      <c r="C57" s="254" t="s">
        <v>4163</v>
      </c>
      <c r="D57" s="243" t="s">
        <v>2337</v>
      </c>
      <c r="E57" s="244">
        <v>2</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2106</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26</v>
      </c>
      <c r="B58" s="242" t="s">
        <v>2963</v>
      </c>
      <c r="C58" s="254" t="s">
        <v>4164</v>
      </c>
      <c r="D58" s="243" t="s">
        <v>2337</v>
      </c>
      <c r="E58" s="244">
        <v>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2106</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27</v>
      </c>
      <c r="B59" s="242" t="s">
        <v>2965</v>
      </c>
      <c r="C59" s="254" t="s">
        <v>4165</v>
      </c>
      <c r="D59" s="243" t="s">
        <v>2337</v>
      </c>
      <c r="E59" s="244">
        <v>6</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2106</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ht="22.5" outlineLevel="1" x14ac:dyDescent="0.2">
      <c r="A60" s="241">
        <v>28</v>
      </c>
      <c r="B60" s="242" t="s">
        <v>2967</v>
      </c>
      <c r="C60" s="254" t="s">
        <v>4147</v>
      </c>
      <c r="D60" s="243" t="s">
        <v>2337</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2106</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ht="22.5" outlineLevel="1" x14ac:dyDescent="0.2">
      <c r="A61" s="241">
        <v>29</v>
      </c>
      <c r="B61" s="242" t="s">
        <v>2969</v>
      </c>
      <c r="C61" s="254" t="s">
        <v>4166</v>
      </c>
      <c r="D61" s="243" t="s">
        <v>2337</v>
      </c>
      <c r="E61" s="244">
        <v>1</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2106</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30</v>
      </c>
      <c r="B62" s="242" t="s">
        <v>4148</v>
      </c>
      <c r="C62" s="254" t="s">
        <v>4149</v>
      </c>
      <c r="D62" s="243" t="s">
        <v>2337</v>
      </c>
      <c r="E62" s="244">
        <v>5</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2106</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31</v>
      </c>
      <c r="B63" s="242" t="s">
        <v>2822</v>
      </c>
      <c r="C63" s="254" t="s">
        <v>4167</v>
      </c>
      <c r="D63" s="243" t="s">
        <v>2337</v>
      </c>
      <c r="E63" s="244">
        <v>9</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2106</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32</v>
      </c>
      <c r="B64" s="242" t="s">
        <v>2974</v>
      </c>
      <c r="C64" s="254" t="s">
        <v>4168</v>
      </c>
      <c r="D64" s="243" t="s">
        <v>2480</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2106</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33</v>
      </c>
      <c r="B65" s="242" t="s">
        <v>2975</v>
      </c>
      <c r="C65" s="254" t="s">
        <v>4169</v>
      </c>
      <c r="D65" s="243" t="s">
        <v>2480</v>
      </c>
      <c r="E65" s="244">
        <v>2</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2106</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33.75" outlineLevel="1" x14ac:dyDescent="0.2">
      <c r="A66" s="241">
        <v>34</v>
      </c>
      <c r="B66" s="242" t="s">
        <v>2748</v>
      </c>
      <c r="C66" s="254" t="s">
        <v>2749</v>
      </c>
      <c r="D66" s="243" t="s">
        <v>335</v>
      </c>
      <c r="E66" s="244">
        <v>3.8</v>
      </c>
      <c r="F66" s="245"/>
      <c r="G66" s="246">
        <f>ROUND(E66*F66,2)</f>
        <v>0</v>
      </c>
      <c r="H66" s="245"/>
      <c r="I66" s="246">
        <f>ROUND(E66*H66,2)</f>
        <v>0</v>
      </c>
      <c r="J66" s="245"/>
      <c r="K66" s="246">
        <f>ROUND(E66*J66,2)</f>
        <v>0</v>
      </c>
      <c r="L66" s="246">
        <v>21</v>
      </c>
      <c r="M66" s="246">
        <f>G66*(1+L66/100)</f>
        <v>0</v>
      </c>
      <c r="N66" s="244">
        <v>4.2900000000000004E-3</v>
      </c>
      <c r="O66" s="244">
        <f>ROUND(E66*N66,2)</f>
        <v>0.02</v>
      </c>
      <c r="P66" s="244">
        <v>0</v>
      </c>
      <c r="Q66" s="244">
        <f>ROUND(E66*P66,2)</f>
        <v>0</v>
      </c>
      <c r="R66" s="246" t="s">
        <v>1613</v>
      </c>
      <c r="S66" s="246" t="s">
        <v>293</v>
      </c>
      <c r="T66" s="247" t="s">
        <v>294</v>
      </c>
      <c r="U66" s="220">
        <v>0.36199999999999999</v>
      </c>
      <c r="V66" s="220">
        <f>ROUND(E66*U66,2)</f>
        <v>1.38</v>
      </c>
      <c r="W66" s="220"/>
      <c r="X66" s="220" t="s">
        <v>295</v>
      </c>
      <c r="Y66" s="220" t="s">
        <v>296</v>
      </c>
      <c r="Z66" s="210"/>
      <c r="AA66" s="210"/>
      <c r="AB66" s="210"/>
      <c r="AC66" s="210"/>
      <c r="AD66" s="210"/>
      <c r="AE66" s="210"/>
      <c r="AF66" s="210"/>
      <c r="AG66" s="210" t="s">
        <v>2106</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35</v>
      </c>
      <c r="B67" s="242" t="s">
        <v>2829</v>
      </c>
      <c r="C67" s="254" t="s">
        <v>4170</v>
      </c>
      <c r="D67" s="243" t="s">
        <v>2337</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2106</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36</v>
      </c>
      <c r="B68" s="242" t="s">
        <v>2831</v>
      </c>
      <c r="C68" s="254" t="s">
        <v>2753</v>
      </c>
      <c r="D68" s="243" t="s">
        <v>2337</v>
      </c>
      <c r="E68" s="244">
        <v>1</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2106</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37</v>
      </c>
      <c r="B69" s="242" t="s">
        <v>2833</v>
      </c>
      <c r="C69" s="254" t="s">
        <v>4171</v>
      </c>
      <c r="D69" s="243" t="s">
        <v>2337</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2106</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38</v>
      </c>
      <c r="B70" s="242" t="s">
        <v>4172</v>
      </c>
      <c r="C70" s="254" t="s">
        <v>4173</v>
      </c>
      <c r="D70" s="243" t="s">
        <v>291</v>
      </c>
      <c r="E70" s="244">
        <v>1</v>
      </c>
      <c r="F70" s="245"/>
      <c r="G70" s="246">
        <f>ROUND(E70*F70,2)</f>
        <v>0</v>
      </c>
      <c r="H70" s="245"/>
      <c r="I70" s="246">
        <f>ROUND(E70*H70,2)</f>
        <v>0</v>
      </c>
      <c r="J70" s="245"/>
      <c r="K70" s="246">
        <f>ROUND(E70*J70,2)</f>
        <v>0</v>
      </c>
      <c r="L70" s="246">
        <v>21</v>
      </c>
      <c r="M70" s="246">
        <f>G70*(1+L70/100)</f>
        <v>0</v>
      </c>
      <c r="N70" s="244">
        <v>3.0000000000000001E-5</v>
      </c>
      <c r="O70" s="244">
        <f>ROUND(E70*N70,2)</f>
        <v>0</v>
      </c>
      <c r="P70" s="244">
        <v>0</v>
      </c>
      <c r="Q70" s="244">
        <f>ROUND(E70*P70,2)</f>
        <v>0</v>
      </c>
      <c r="R70" s="246" t="s">
        <v>1613</v>
      </c>
      <c r="S70" s="246" t="s">
        <v>293</v>
      </c>
      <c r="T70" s="247" t="s">
        <v>294</v>
      </c>
      <c r="U70" s="220">
        <v>0.20599999999999999</v>
      </c>
      <c r="V70" s="220">
        <f>ROUND(E70*U70,2)</f>
        <v>0.21</v>
      </c>
      <c r="W70" s="220"/>
      <c r="X70" s="220" t="s">
        <v>295</v>
      </c>
      <c r="Y70" s="220" t="s">
        <v>296</v>
      </c>
      <c r="Z70" s="210"/>
      <c r="AA70" s="210"/>
      <c r="AB70" s="210"/>
      <c r="AC70" s="210"/>
      <c r="AD70" s="210"/>
      <c r="AE70" s="210"/>
      <c r="AF70" s="210"/>
      <c r="AG70" s="210" t="s">
        <v>2106</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39</v>
      </c>
      <c r="B71" s="242" t="s">
        <v>2754</v>
      </c>
      <c r="C71" s="254" t="s">
        <v>2755</v>
      </c>
      <c r="D71" s="243" t="s">
        <v>291</v>
      </c>
      <c r="E71" s="244">
        <v>1</v>
      </c>
      <c r="F71" s="245"/>
      <c r="G71" s="246">
        <f>ROUND(E71*F71,2)</f>
        <v>0</v>
      </c>
      <c r="H71" s="245"/>
      <c r="I71" s="246">
        <f>ROUND(E71*H71,2)</f>
        <v>0</v>
      </c>
      <c r="J71" s="245"/>
      <c r="K71" s="246">
        <f>ROUND(E71*J71,2)</f>
        <v>0</v>
      </c>
      <c r="L71" s="246">
        <v>21</v>
      </c>
      <c r="M71" s="246">
        <f>G71*(1+L71/100)</f>
        <v>0</v>
      </c>
      <c r="N71" s="244">
        <v>3.0000000000000001E-5</v>
      </c>
      <c r="O71" s="244">
        <f>ROUND(E71*N71,2)</f>
        <v>0</v>
      </c>
      <c r="P71" s="244">
        <v>0</v>
      </c>
      <c r="Q71" s="244">
        <f>ROUND(E71*P71,2)</f>
        <v>0</v>
      </c>
      <c r="R71" s="246" t="s">
        <v>1613</v>
      </c>
      <c r="S71" s="246" t="s">
        <v>293</v>
      </c>
      <c r="T71" s="247" t="s">
        <v>294</v>
      </c>
      <c r="U71" s="220">
        <v>0.22700000000000001</v>
      </c>
      <c r="V71" s="220">
        <f>ROUND(E71*U71,2)</f>
        <v>0.23</v>
      </c>
      <c r="W71" s="220"/>
      <c r="X71" s="220" t="s">
        <v>295</v>
      </c>
      <c r="Y71" s="220" t="s">
        <v>296</v>
      </c>
      <c r="Z71" s="210"/>
      <c r="AA71" s="210"/>
      <c r="AB71" s="210"/>
      <c r="AC71" s="210"/>
      <c r="AD71" s="210"/>
      <c r="AE71" s="210"/>
      <c r="AF71" s="210"/>
      <c r="AG71" s="210" t="s">
        <v>2106</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40</v>
      </c>
      <c r="B72" s="242" t="s">
        <v>4174</v>
      </c>
      <c r="C72" s="254" t="s">
        <v>4175</v>
      </c>
      <c r="D72" s="243" t="s">
        <v>291</v>
      </c>
      <c r="E72" s="244">
        <v>1</v>
      </c>
      <c r="F72" s="245"/>
      <c r="G72" s="246">
        <f>ROUND(E72*F72,2)</f>
        <v>0</v>
      </c>
      <c r="H72" s="245"/>
      <c r="I72" s="246">
        <f>ROUND(E72*H72,2)</f>
        <v>0</v>
      </c>
      <c r="J72" s="245"/>
      <c r="K72" s="246">
        <f>ROUND(E72*J72,2)</f>
        <v>0</v>
      </c>
      <c r="L72" s="246">
        <v>21</v>
      </c>
      <c r="M72" s="246">
        <f>G72*(1+L72/100)</f>
        <v>0</v>
      </c>
      <c r="N72" s="244">
        <v>3.0000000000000001E-5</v>
      </c>
      <c r="O72" s="244">
        <f>ROUND(E72*N72,2)</f>
        <v>0</v>
      </c>
      <c r="P72" s="244">
        <v>0</v>
      </c>
      <c r="Q72" s="244">
        <f>ROUND(E72*P72,2)</f>
        <v>0</v>
      </c>
      <c r="R72" s="246" t="s">
        <v>1613</v>
      </c>
      <c r="S72" s="246" t="s">
        <v>293</v>
      </c>
      <c r="T72" s="247" t="s">
        <v>294</v>
      </c>
      <c r="U72" s="220">
        <v>0.26900000000000002</v>
      </c>
      <c r="V72" s="220">
        <f>ROUND(E72*U72,2)</f>
        <v>0.27</v>
      </c>
      <c r="W72" s="220"/>
      <c r="X72" s="220" t="s">
        <v>295</v>
      </c>
      <c r="Y72" s="220" t="s">
        <v>296</v>
      </c>
      <c r="Z72" s="210"/>
      <c r="AA72" s="210"/>
      <c r="AB72" s="210"/>
      <c r="AC72" s="210"/>
      <c r="AD72" s="210"/>
      <c r="AE72" s="210"/>
      <c r="AF72" s="210"/>
      <c r="AG72" s="210" t="s">
        <v>2106</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41</v>
      </c>
      <c r="B73" s="242" t="s">
        <v>2980</v>
      </c>
      <c r="C73" s="254" t="s">
        <v>4176</v>
      </c>
      <c r="D73" s="243" t="s">
        <v>2337</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2106</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42</v>
      </c>
      <c r="B74" s="242" t="s">
        <v>4177</v>
      </c>
      <c r="C74" s="254" t="s">
        <v>4178</v>
      </c>
      <c r="D74" s="243" t="s">
        <v>1612</v>
      </c>
      <c r="E74" s="244">
        <v>1</v>
      </c>
      <c r="F74" s="245"/>
      <c r="G74" s="246">
        <f>ROUND(E74*F74,2)</f>
        <v>0</v>
      </c>
      <c r="H74" s="245"/>
      <c r="I74" s="246">
        <f>ROUND(E74*H74,2)</f>
        <v>0</v>
      </c>
      <c r="J74" s="245"/>
      <c r="K74" s="246">
        <f>ROUND(E74*J74,2)</f>
        <v>0</v>
      </c>
      <c r="L74" s="246">
        <v>21</v>
      </c>
      <c r="M74" s="246">
        <f>G74*(1+L74/100)</f>
        <v>0</v>
      </c>
      <c r="N74" s="244">
        <v>5.9999999999999995E-4</v>
      </c>
      <c r="O74" s="244">
        <f>ROUND(E74*N74,2)</f>
        <v>0</v>
      </c>
      <c r="P74" s="244">
        <v>0</v>
      </c>
      <c r="Q74" s="244">
        <f>ROUND(E74*P74,2)</f>
        <v>0</v>
      </c>
      <c r="R74" s="246" t="s">
        <v>1613</v>
      </c>
      <c r="S74" s="246" t="s">
        <v>293</v>
      </c>
      <c r="T74" s="247" t="s">
        <v>294</v>
      </c>
      <c r="U74" s="220">
        <v>0.3</v>
      </c>
      <c r="V74" s="220">
        <f>ROUND(E74*U74,2)</f>
        <v>0.3</v>
      </c>
      <c r="W74" s="220"/>
      <c r="X74" s="220" t="s">
        <v>295</v>
      </c>
      <c r="Y74" s="220" t="s">
        <v>296</v>
      </c>
      <c r="Z74" s="210"/>
      <c r="AA74" s="210"/>
      <c r="AB74" s="210"/>
      <c r="AC74" s="210"/>
      <c r="AD74" s="210"/>
      <c r="AE74" s="210"/>
      <c r="AF74" s="210"/>
      <c r="AG74" s="210" t="s">
        <v>2106</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43</v>
      </c>
      <c r="B75" s="242" t="s">
        <v>2372</v>
      </c>
      <c r="C75" s="254" t="s">
        <v>4179</v>
      </c>
      <c r="D75" s="243" t="s">
        <v>2337</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2106</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44</v>
      </c>
      <c r="B76" s="242" t="s">
        <v>4180</v>
      </c>
      <c r="C76" s="254" t="s">
        <v>4181</v>
      </c>
      <c r="D76" s="243" t="s">
        <v>291</v>
      </c>
      <c r="E76" s="244">
        <v>1</v>
      </c>
      <c r="F76" s="245"/>
      <c r="G76" s="246">
        <f>ROUND(E76*F76,2)</f>
        <v>0</v>
      </c>
      <c r="H76" s="245"/>
      <c r="I76" s="246">
        <f>ROUND(E76*H76,2)</f>
        <v>0</v>
      </c>
      <c r="J76" s="245"/>
      <c r="K76" s="246">
        <f>ROUND(E76*J76,2)</f>
        <v>0</v>
      </c>
      <c r="L76" s="246">
        <v>21</v>
      </c>
      <c r="M76" s="246">
        <f>G76*(1+L76/100)</f>
        <v>0</v>
      </c>
      <c r="N76" s="244">
        <v>1.7000000000000001E-4</v>
      </c>
      <c r="O76" s="244">
        <f>ROUND(E76*N76,2)</f>
        <v>0</v>
      </c>
      <c r="P76" s="244">
        <v>0</v>
      </c>
      <c r="Q76" s="244">
        <f>ROUND(E76*P76,2)</f>
        <v>0</v>
      </c>
      <c r="R76" s="246" t="s">
        <v>1613</v>
      </c>
      <c r="S76" s="246" t="s">
        <v>293</v>
      </c>
      <c r="T76" s="247" t="s">
        <v>294</v>
      </c>
      <c r="U76" s="220">
        <v>0.17299999999999999</v>
      </c>
      <c r="V76" s="220">
        <f>ROUND(E76*U76,2)</f>
        <v>0.17</v>
      </c>
      <c r="W76" s="220"/>
      <c r="X76" s="220" t="s">
        <v>295</v>
      </c>
      <c r="Y76" s="220" t="s">
        <v>296</v>
      </c>
      <c r="Z76" s="210"/>
      <c r="AA76" s="210"/>
      <c r="AB76" s="210"/>
      <c r="AC76" s="210"/>
      <c r="AD76" s="210"/>
      <c r="AE76" s="210"/>
      <c r="AF76" s="210"/>
      <c r="AG76" s="210" t="s">
        <v>2106</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45</v>
      </c>
      <c r="B77" s="242" t="s">
        <v>4157</v>
      </c>
      <c r="C77" s="254" t="s">
        <v>4158</v>
      </c>
      <c r="D77" s="243" t="s">
        <v>335</v>
      </c>
      <c r="E77" s="244">
        <v>1.5</v>
      </c>
      <c r="F77" s="245"/>
      <c r="G77" s="246">
        <f>ROUND(E77*F77,2)</f>
        <v>0</v>
      </c>
      <c r="H77" s="245"/>
      <c r="I77" s="246">
        <f>ROUND(E77*H77,2)</f>
        <v>0</v>
      </c>
      <c r="J77" s="245"/>
      <c r="K77" s="246">
        <f>ROUND(E77*J77,2)</f>
        <v>0</v>
      </c>
      <c r="L77" s="246">
        <v>21</v>
      </c>
      <c r="M77" s="246">
        <f>G77*(1+L77/100)</f>
        <v>0</v>
      </c>
      <c r="N77" s="244">
        <v>1.6100000000000001E-3</v>
      </c>
      <c r="O77" s="244">
        <f>ROUND(E77*N77,2)</f>
        <v>0</v>
      </c>
      <c r="P77" s="244">
        <v>1.9630000000000002E-2</v>
      </c>
      <c r="Q77" s="244">
        <f>ROUND(E77*P77,2)</f>
        <v>0.03</v>
      </c>
      <c r="R77" s="246" t="s">
        <v>1141</v>
      </c>
      <c r="S77" s="246" t="s">
        <v>293</v>
      </c>
      <c r="T77" s="247" t="s">
        <v>294</v>
      </c>
      <c r="U77" s="220">
        <v>3.25</v>
      </c>
      <c r="V77" s="220">
        <f>ROUND(E77*U77,2)</f>
        <v>4.88</v>
      </c>
      <c r="W77" s="220"/>
      <c r="X77" s="220" t="s">
        <v>295</v>
      </c>
      <c r="Y77" s="220" t="s">
        <v>296</v>
      </c>
      <c r="Z77" s="210"/>
      <c r="AA77" s="210"/>
      <c r="AB77" s="210"/>
      <c r="AC77" s="210"/>
      <c r="AD77" s="210"/>
      <c r="AE77" s="210"/>
      <c r="AF77" s="210"/>
      <c r="AG77" s="210" t="s">
        <v>2106</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46</v>
      </c>
      <c r="B78" s="242" t="s">
        <v>2345</v>
      </c>
      <c r="C78" s="254" t="s">
        <v>2346</v>
      </c>
      <c r="D78" s="243" t="s">
        <v>2347</v>
      </c>
      <c r="E78" s="244">
        <v>3</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2106</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31">
        <v>47</v>
      </c>
      <c r="B79" s="232" t="s">
        <v>4182</v>
      </c>
      <c r="C79" s="250" t="s">
        <v>4183</v>
      </c>
      <c r="D79" s="233" t="s">
        <v>0</v>
      </c>
      <c r="E79" s="234">
        <v>1.6</v>
      </c>
      <c r="F79" s="235"/>
      <c r="G79" s="236">
        <f>ROUND(E79*F79,2)</f>
        <v>0</v>
      </c>
      <c r="H79" s="235"/>
      <c r="I79" s="236">
        <f>ROUND(E79*H79,2)</f>
        <v>0</v>
      </c>
      <c r="J79" s="235"/>
      <c r="K79" s="236">
        <f>ROUND(E79*J79,2)</f>
        <v>0</v>
      </c>
      <c r="L79" s="236">
        <v>21</v>
      </c>
      <c r="M79" s="236">
        <f>G79*(1+L79/100)</f>
        <v>0</v>
      </c>
      <c r="N79" s="234">
        <v>0</v>
      </c>
      <c r="O79" s="234">
        <f>ROUND(E79*N79,2)</f>
        <v>0</v>
      </c>
      <c r="P79" s="234">
        <v>0</v>
      </c>
      <c r="Q79" s="234">
        <f>ROUND(E79*P79,2)</f>
        <v>0</v>
      </c>
      <c r="R79" s="236" t="s">
        <v>1613</v>
      </c>
      <c r="S79" s="236" t="s">
        <v>293</v>
      </c>
      <c r="T79" s="237" t="s">
        <v>294</v>
      </c>
      <c r="U79" s="220">
        <v>0</v>
      </c>
      <c r="V79" s="220">
        <f>ROUND(E79*U79,2)</f>
        <v>0</v>
      </c>
      <c r="W79" s="220"/>
      <c r="X79" s="220" t="s">
        <v>295</v>
      </c>
      <c r="Y79" s="220" t="s">
        <v>296</v>
      </c>
      <c r="Z79" s="210"/>
      <c r="AA79" s="210"/>
      <c r="AB79" s="210"/>
      <c r="AC79" s="210"/>
      <c r="AD79" s="210"/>
      <c r="AE79" s="210"/>
      <c r="AF79" s="210"/>
      <c r="AG79" s="210" t="s">
        <v>2106</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1" t="s">
        <v>1625</v>
      </c>
      <c r="D80" s="239"/>
      <c r="E80" s="239"/>
      <c r="F80" s="239"/>
      <c r="G80" s="239"/>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299</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2" x14ac:dyDescent="0.2">
      <c r="A81" s="217"/>
      <c r="B81" s="218"/>
      <c r="C81" s="252" t="s">
        <v>1625</v>
      </c>
      <c r="D81" s="240"/>
      <c r="E81" s="240"/>
      <c r="F81" s="240"/>
      <c r="G81" s="240"/>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300</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x14ac:dyDescent="0.2">
      <c r="A82" s="224" t="s">
        <v>287</v>
      </c>
      <c r="B82" s="225" t="s">
        <v>229</v>
      </c>
      <c r="C82" s="249" t="s">
        <v>230</v>
      </c>
      <c r="D82" s="226"/>
      <c r="E82" s="227"/>
      <c r="F82" s="228"/>
      <c r="G82" s="228">
        <f>SUMIF(AG83:AG90,"&lt;&gt;NOR",G83:G90)</f>
        <v>0</v>
      </c>
      <c r="H82" s="228"/>
      <c r="I82" s="228">
        <f>SUM(I83:I90)</f>
        <v>0</v>
      </c>
      <c r="J82" s="228"/>
      <c r="K82" s="228">
        <f>SUM(K83:K90)</f>
        <v>0</v>
      </c>
      <c r="L82" s="228"/>
      <c r="M82" s="228">
        <f>SUM(M83:M90)</f>
        <v>0</v>
      </c>
      <c r="N82" s="227"/>
      <c r="O82" s="227">
        <f>SUM(O83:O90)</f>
        <v>0</v>
      </c>
      <c r="P82" s="227"/>
      <c r="Q82" s="227">
        <f>SUM(Q83:Q90)</f>
        <v>0</v>
      </c>
      <c r="R82" s="228"/>
      <c r="S82" s="228"/>
      <c r="T82" s="229"/>
      <c r="U82" s="223"/>
      <c r="V82" s="223">
        <f>SUM(V83:V90)</f>
        <v>0</v>
      </c>
      <c r="W82" s="223"/>
      <c r="X82" s="223"/>
      <c r="Y82" s="223"/>
      <c r="AG82" t="s">
        <v>288</v>
      </c>
    </row>
    <row r="83" spans="1:60" outlineLevel="1" x14ac:dyDescent="0.2">
      <c r="A83" s="241">
        <v>48</v>
      </c>
      <c r="B83" s="242" t="s">
        <v>2382</v>
      </c>
      <c r="C83" s="254" t="s">
        <v>2696</v>
      </c>
      <c r="D83" s="243" t="s">
        <v>1899</v>
      </c>
      <c r="E83" s="244">
        <v>10</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1407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49</v>
      </c>
      <c r="B84" s="242" t="s">
        <v>2851</v>
      </c>
      <c r="C84" s="254" t="s">
        <v>2698</v>
      </c>
      <c r="D84" s="243" t="s">
        <v>1899</v>
      </c>
      <c r="E84" s="244">
        <v>10</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1407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ht="33.75" outlineLevel="1" x14ac:dyDescent="0.2">
      <c r="A85" s="231">
        <v>50</v>
      </c>
      <c r="B85" s="232" t="s">
        <v>2386</v>
      </c>
      <c r="C85" s="250" t="s">
        <v>4184</v>
      </c>
      <c r="D85" s="233" t="s">
        <v>1120</v>
      </c>
      <c r="E85" s="234">
        <v>1</v>
      </c>
      <c r="F85" s="235"/>
      <c r="G85" s="236">
        <f>ROUND(E85*F85,2)</f>
        <v>0</v>
      </c>
      <c r="H85" s="235"/>
      <c r="I85" s="236">
        <f>ROUND(E85*H85,2)</f>
        <v>0</v>
      </c>
      <c r="J85" s="235"/>
      <c r="K85" s="236">
        <f>ROUND(E85*J85,2)</f>
        <v>0</v>
      </c>
      <c r="L85" s="236">
        <v>21</v>
      </c>
      <c r="M85" s="236">
        <f>G85*(1+L85/100)</f>
        <v>0</v>
      </c>
      <c r="N85" s="234">
        <v>0</v>
      </c>
      <c r="O85" s="234">
        <f>ROUND(E85*N85,2)</f>
        <v>0</v>
      </c>
      <c r="P85" s="234">
        <v>0</v>
      </c>
      <c r="Q85" s="234">
        <f>ROUND(E85*P85,2)</f>
        <v>0</v>
      </c>
      <c r="R85" s="236"/>
      <c r="S85" s="236" t="s">
        <v>861</v>
      </c>
      <c r="T85" s="237" t="s">
        <v>294</v>
      </c>
      <c r="U85" s="220">
        <v>0</v>
      </c>
      <c r="V85" s="220">
        <f>ROUND(E85*U85,2)</f>
        <v>0</v>
      </c>
      <c r="W85" s="220"/>
      <c r="X85" s="220" t="s">
        <v>295</v>
      </c>
      <c r="Y85" s="220" t="s">
        <v>296</v>
      </c>
      <c r="Z85" s="210"/>
      <c r="AA85" s="210"/>
      <c r="AB85" s="210"/>
      <c r="AC85" s="210"/>
      <c r="AD85" s="210"/>
      <c r="AE85" s="210"/>
      <c r="AF85" s="210"/>
      <c r="AG85" s="210" t="s">
        <v>1407</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5" t="s">
        <v>4185</v>
      </c>
      <c r="D86" s="248"/>
      <c r="E86" s="248"/>
      <c r="F86" s="248"/>
      <c r="G86" s="248"/>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51</v>
      </c>
      <c r="B87" s="242" t="s">
        <v>2854</v>
      </c>
      <c r="C87" s="254" t="s">
        <v>4186</v>
      </c>
      <c r="D87" s="243" t="s">
        <v>2337</v>
      </c>
      <c r="E87" s="244">
        <v>1</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1407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31">
        <v>52</v>
      </c>
      <c r="B88" s="232" t="s">
        <v>3969</v>
      </c>
      <c r="C88" s="250" t="s">
        <v>3970</v>
      </c>
      <c r="D88" s="233" t="s">
        <v>0</v>
      </c>
      <c r="E88" s="234">
        <v>2.4</v>
      </c>
      <c r="F88" s="235"/>
      <c r="G88" s="236">
        <f>ROUND(E88*F88,2)</f>
        <v>0</v>
      </c>
      <c r="H88" s="235"/>
      <c r="I88" s="236">
        <f>ROUND(E88*H88,2)</f>
        <v>0</v>
      </c>
      <c r="J88" s="235"/>
      <c r="K88" s="236">
        <f>ROUND(E88*J88,2)</f>
        <v>0</v>
      </c>
      <c r="L88" s="236">
        <v>21</v>
      </c>
      <c r="M88" s="236">
        <f>G88*(1+L88/100)</f>
        <v>0</v>
      </c>
      <c r="N88" s="234">
        <v>0</v>
      </c>
      <c r="O88" s="234">
        <f>ROUND(E88*N88,2)</f>
        <v>0</v>
      </c>
      <c r="P88" s="234">
        <v>0</v>
      </c>
      <c r="Q88" s="234">
        <f>ROUND(E88*P88,2)</f>
        <v>0</v>
      </c>
      <c r="R88" s="236" t="s">
        <v>1887</v>
      </c>
      <c r="S88" s="236" t="s">
        <v>293</v>
      </c>
      <c r="T88" s="237" t="s">
        <v>294</v>
      </c>
      <c r="U88" s="220">
        <v>0</v>
      </c>
      <c r="V88" s="220">
        <f>ROUND(E88*U88,2)</f>
        <v>0</v>
      </c>
      <c r="W88" s="220"/>
      <c r="X88" s="220" t="s">
        <v>295</v>
      </c>
      <c r="Y88" s="220" t="s">
        <v>296</v>
      </c>
      <c r="Z88" s="210"/>
      <c r="AA88" s="210"/>
      <c r="AB88" s="210"/>
      <c r="AC88" s="210"/>
      <c r="AD88" s="210"/>
      <c r="AE88" s="210"/>
      <c r="AF88" s="210"/>
      <c r="AG88" s="210" t="s">
        <v>1407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2" x14ac:dyDescent="0.2">
      <c r="A89" s="217"/>
      <c r="B89" s="218"/>
      <c r="C89" s="251" t="s">
        <v>1508</v>
      </c>
      <c r="D89" s="239"/>
      <c r="E89" s="239"/>
      <c r="F89" s="239"/>
      <c r="G89" s="239"/>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299</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2" x14ac:dyDescent="0.2">
      <c r="A90" s="217"/>
      <c r="B90" s="218"/>
      <c r="C90" s="252" t="s">
        <v>1508</v>
      </c>
      <c r="D90" s="240"/>
      <c r="E90" s="240"/>
      <c r="F90" s="240"/>
      <c r="G90" s="240"/>
      <c r="H90" s="220"/>
      <c r="I90" s="220"/>
      <c r="J90" s="220"/>
      <c r="K90" s="220"/>
      <c r="L90" s="220"/>
      <c r="M90" s="220"/>
      <c r="N90" s="219"/>
      <c r="O90" s="219"/>
      <c r="P90" s="219"/>
      <c r="Q90" s="219"/>
      <c r="R90" s="220"/>
      <c r="S90" s="220"/>
      <c r="T90" s="220"/>
      <c r="U90" s="220"/>
      <c r="V90" s="220"/>
      <c r="W90" s="220"/>
      <c r="X90" s="220"/>
      <c r="Y90" s="220"/>
      <c r="Z90" s="210"/>
      <c r="AA90" s="210"/>
      <c r="AB90" s="210"/>
      <c r="AC90" s="210"/>
      <c r="AD90" s="210"/>
      <c r="AE90" s="210"/>
      <c r="AF90" s="210"/>
      <c r="AG90" s="210" t="s">
        <v>300</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x14ac:dyDescent="0.2">
      <c r="A91" s="224" t="s">
        <v>287</v>
      </c>
      <c r="B91" s="225" t="s">
        <v>240</v>
      </c>
      <c r="C91" s="249" t="s">
        <v>241</v>
      </c>
      <c r="D91" s="226"/>
      <c r="E91" s="227"/>
      <c r="F91" s="228"/>
      <c r="G91" s="228">
        <f>SUMIF(AG92:AG94,"&lt;&gt;NOR",G92:G94)</f>
        <v>0</v>
      </c>
      <c r="H91" s="228"/>
      <c r="I91" s="228">
        <f>SUM(I92:I94)</f>
        <v>0</v>
      </c>
      <c r="J91" s="228"/>
      <c r="K91" s="228">
        <f>SUM(K92:K94)</f>
        <v>0</v>
      </c>
      <c r="L91" s="228"/>
      <c r="M91" s="228">
        <f>SUM(M92:M94)</f>
        <v>0</v>
      </c>
      <c r="N91" s="227"/>
      <c r="O91" s="227">
        <f>SUM(O92:O94)</f>
        <v>0</v>
      </c>
      <c r="P91" s="227"/>
      <c r="Q91" s="227">
        <f>SUM(Q92:Q94)</f>
        <v>0</v>
      </c>
      <c r="R91" s="228"/>
      <c r="S91" s="228"/>
      <c r="T91" s="229"/>
      <c r="U91" s="223"/>
      <c r="V91" s="223">
        <f>SUM(V92:V94)</f>
        <v>0.12</v>
      </c>
      <c r="W91" s="223"/>
      <c r="X91" s="223"/>
      <c r="Y91" s="223"/>
      <c r="AG91" t="s">
        <v>288</v>
      </c>
    </row>
    <row r="92" spans="1:60" ht="22.5" outlineLevel="1" x14ac:dyDescent="0.2">
      <c r="A92" s="231">
        <v>53</v>
      </c>
      <c r="B92" s="232" t="s">
        <v>2764</v>
      </c>
      <c r="C92" s="250" t="s">
        <v>2765</v>
      </c>
      <c r="D92" s="233" t="s">
        <v>335</v>
      </c>
      <c r="E92" s="234">
        <v>1</v>
      </c>
      <c r="F92" s="235"/>
      <c r="G92" s="236">
        <f>ROUND(E92*F92,2)</f>
        <v>0</v>
      </c>
      <c r="H92" s="235"/>
      <c r="I92" s="236">
        <f>ROUND(E92*H92,2)</f>
        <v>0</v>
      </c>
      <c r="J92" s="235"/>
      <c r="K92" s="236">
        <f>ROUND(E92*J92,2)</f>
        <v>0</v>
      </c>
      <c r="L92" s="236">
        <v>21</v>
      </c>
      <c r="M92" s="236">
        <f>G92*(1+L92/100)</f>
        <v>0</v>
      </c>
      <c r="N92" s="234">
        <v>9.0000000000000006E-5</v>
      </c>
      <c r="O92" s="234">
        <f>ROUND(E92*N92,2)</f>
        <v>0</v>
      </c>
      <c r="P92" s="234">
        <v>0</v>
      </c>
      <c r="Q92" s="234">
        <f>ROUND(E92*P92,2)</f>
        <v>0</v>
      </c>
      <c r="R92" s="236" t="s">
        <v>2087</v>
      </c>
      <c r="S92" s="236" t="s">
        <v>293</v>
      </c>
      <c r="T92" s="237" t="s">
        <v>294</v>
      </c>
      <c r="U92" s="220">
        <v>0.11600000000000001</v>
      </c>
      <c r="V92" s="220">
        <f>ROUND(E92*U92,2)</f>
        <v>0.12</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1" t="s">
        <v>2766</v>
      </c>
      <c r="D93" s="239"/>
      <c r="E93" s="239"/>
      <c r="F93" s="239"/>
      <c r="G93" s="239"/>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299</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2" x14ac:dyDescent="0.2">
      <c r="A94" s="217"/>
      <c r="B94" s="218"/>
      <c r="C94" s="252" t="s">
        <v>2766</v>
      </c>
      <c r="D94" s="240"/>
      <c r="E94" s="240"/>
      <c r="F94" s="240"/>
      <c r="G94" s="24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300</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x14ac:dyDescent="0.2">
      <c r="A95" s="224" t="s">
        <v>287</v>
      </c>
      <c r="B95" s="225" t="s">
        <v>258</v>
      </c>
      <c r="C95" s="249" t="s">
        <v>27</v>
      </c>
      <c r="D95" s="226"/>
      <c r="E95" s="227"/>
      <c r="F95" s="228"/>
      <c r="G95" s="228">
        <f>SUMIF(AG96:AG96,"&lt;&gt;NOR",G96:G96)</f>
        <v>0</v>
      </c>
      <c r="H95" s="228"/>
      <c r="I95" s="228">
        <f>SUM(I96:I96)</f>
        <v>0</v>
      </c>
      <c r="J95" s="228"/>
      <c r="K95" s="228">
        <f>SUM(K96:K96)</f>
        <v>0</v>
      </c>
      <c r="L95" s="228"/>
      <c r="M95" s="228">
        <f>SUM(M96:M96)</f>
        <v>0</v>
      </c>
      <c r="N95" s="227"/>
      <c r="O95" s="227">
        <f>SUM(O96:O96)</f>
        <v>0</v>
      </c>
      <c r="P95" s="227"/>
      <c r="Q95" s="227">
        <f>SUM(Q96:Q96)</f>
        <v>0</v>
      </c>
      <c r="R95" s="228"/>
      <c r="S95" s="228"/>
      <c r="T95" s="229"/>
      <c r="U95" s="223"/>
      <c r="V95" s="223">
        <f>SUM(V96:V96)</f>
        <v>0</v>
      </c>
      <c r="W95" s="223"/>
      <c r="X95" s="223"/>
      <c r="Y95" s="223"/>
      <c r="AG95" t="s">
        <v>288</v>
      </c>
    </row>
    <row r="96" spans="1:60" outlineLevel="1" x14ac:dyDescent="0.2">
      <c r="A96" s="241">
        <v>54</v>
      </c>
      <c r="B96" s="242" t="s">
        <v>2153</v>
      </c>
      <c r="C96" s="254" t="s">
        <v>2154</v>
      </c>
      <c r="D96" s="243" t="s">
        <v>2145</v>
      </c>
      <c r="E96" s="244">
        <v>2</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293</v>
      </c>
      <c r="T96" s="247" t="s">
        <v>294</v>
      </c>
      <c r="U96" s="220">
        <v>0</v>
      </c>
      <c r="V96" s="220">
        <f>ROUND(E96*U96,2)</f>
        <v>0</v>
      </c>
      <c r="W96" s="220"/>
      <c r="X96" s="220" t="s">
        <v>2155</v>
      </c>
      <c r="Y96" s="220" t="s">
        <v>296</v>
      </c>
      <c r="Z96" s="210"/>
      <c r="AA96" s="210"/>
      <c r="AB96" s="210"/>
      <c r="AC96" s="210"/>
      <c r="AD96" s="210"/>
      <c r="AE96" s="210"/>
      <c r="AF96" s="210"/>
      <c r="AG96" s="210" t="s">
        <v>2156</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x14ac:dyDescent="0.2">
      <c r="A97" s="224" t="s">
        <v>287</v>
      </c>
      <c r="B97" s="225" t="s">
        <v>259</v>
      </c>
      <c r="C97" s="249" t="s">
        <v>28</v>
      </c>
      <c r="D97" s="226"/>
      <c r="E97" s="227"/>
      <c r="F97" s="228"/>
      <c r="G97" s="228">
        <f>SUMIF(AG98:AG99,"&lt;&gt;NOR",G98:G99)</f>
        <v>0</v>
      </c>
      <c r="H97" s="228"/>
      <c r="I97" s="228">
        <f>SUM(I98:I99)</f>
        <v>0</v>
      </c>
      <c r="J97" s="228"/>
      <c r="K97" s="228">
        <f>SUM(K98:K99)</f>
        <v>0</v>
      </c>
      <c r="L97" s="228"/>
      <c r="M97" s="228">
        <f>SUM(M98:M99)</f>
        <v>0</v>
      </c>
      <c r="N97" s="227"/>
      <c r="O97" s="227">
        <f>SUM(O98:O99)</f>
        <v>0</v>
      </c>
      <c r="P97" s="227"/>
      <c r="Q97" s="227">
        <f>SUM(Q98:Q99)</f>
        <v>0</v>
      </c>
      <c r="R97" s="228"/>
      <c r="S97" s="228"/>
      <c r="T97" s="229"/>
      <c r="U97" s="223"/>
      <c r="V97" s="223">
        <f>SUM(V98:V99)</f>
        <v>0</v>
      </c>
      <c r="W97" s="223"/>
      <c r="X97" s="223"/>
      <c r="Y97" s="223"/>
      <c r="AG97" t="s">
        <v>288</v>
      </c>
    </row>
    <row r="98" spans="1:60" outlineLevel="1" x14ac:dyDescent="0.2">
      <c r="A98" s="241">
        <v>55</v>
      </c>
      <c r="B98" s="242" t="s">
        <v>2731</v>
      </c>
      <c r="C98" s="254" t="s">
        <v>2732</v>
      </c>
      <c r="D98" s="243" t="s">
        <v>2145</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293</v>
      </c>
      <c r="T98" s="247" t="s">
        <v>294</v>
      </c>
      <c r="U98" s="220">
        <v>0</v>
      </c>
      <c r="V98" s="220">
        <f>ROUND(E98*U98,2)</f>
        <v>0</v>
      </c>
      <c r="W98" s="220"/>
      <c r="X98" s="220" t="s">
        <v>2155</v>
      </c>
      <c r="Y98" s="220" t="s">
        <v>296</v>
      </c>
      <c r="Z98" s="210"/>
      <c r="AA98" s="210"/>
      <c r="AB98" s="210"/>
      <c r="AC98" s="210"/>
      <c r="AD98" s="210"/>
      <c r="AE98" s="210"/>
      <c r="AF98" s="210"/>
      <c r="AG98" s="210" t="s">
        <v>2156</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1">
        <v>56</v>
      </c>
      <c r="B99" s="232" t="s">
        <v>2733</v>
      </c>
      <c r="C99" s="250" t="s">
        <v>2734</v>
      </c>
      <c r="D99" s="233" t="s">
        <v>2145</v>
      </c>
      <c r="E99" s="234">
        <v>1</v>
      </c>
      <c r="F99" s="235"/>
      <c r="G99" s="236">
        <f>ROUND(E99*F99,2)</f>
        <v>0</v>
      </c>
      <c r="H99" s="235"/>
      <c r="I99" s="236">
        <f>ROUND(E99*H99,2)</f>
        <v>0</v>
      </c>
      <c r="J99" s="235"/>
      <c r="K99" s="236">
        <f>ROUND(E99*J99,2)</f>
        <v>0</v>
      </c>
      <c r="L99" s="236">
        <v>21</v>
      </c>
      <c r="M99" s="236">
        <f>G99*(1+L99/100)</f>
        <v>0</v>
      </c>
      <c r="N99" s="234">
        <v>0</v>
      </c>
      <c r="O99" s="234">
        <f>ROUND(E99*N99,2)</f>
        <v>0</v>
      </c>
      <c r="P99" s="234">
        <v>0</v>
      </c>
      <c r="Q99" s="234">
        <f>ROUND(E99*P99,2)</f>
        <v>0</v>
      </c>
      <c r="R99" s="236"/>
      <c r="S99" s="236" t="s">
        <v>293</v>
      </c>
      <c r="T99" s="237" t="s">
        <v>294</v>
      </c>
      <c r="U99" s="220">
        <v>0</v>
      </c>
      <c r="V99" s="220">
        <f>ROUND(E99*U99,2)</f>
        <v>0</v>
      </c>
      <c r="W99" s="220"/>
      <c r="X99" s="220" t="s">
        <v>2155</v>
      </c>
      <c r="Y99" s="220" t="s">
        <v>296</v>
      </c>
      <c r="Z99" s="210"/>
      <c r="AA99" s="210"/>
      <c r="AB99" s="210"/>
      <c r="AC99" s="210"/>
      <c r="AD99" s="210"/>
      <c r="AE99" s="210"/>
      <c r="AF99" s="210"/>
      <c r="AG99" s="210" t="s">
        <v>2156</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x14ac:dyDescent="0.2">
      <c r="A100" s="3"/>
      <c r="B100" s="4"/>
      <c r="C100" s="256"/>
      <c r="D100" s="6"/>
      <c r="E100" s="3"/>
      <c r="F100" s="3"/>
      <c r="G100" s="3"/>
      <c r="H100" s="3"/>
      <c r="I100" s="3"/>
      <c r="J100" s="3"/>
      <c r="K100" s="3"/>
      <c r="L100" s="3"/>
      <c r="M100" s="3"/>
      <c r="N100" s="3"/>
      <c r="O100" s="3"/>
      <c r="P100" s="3"/>
      <c r="Q100" s="3"/>
      <c r="R100" s="3"/>
      <c r="S100" s="3"/>
      <c r="T100" s="3"/>
      <c r="U100" s="3"/>
      <c r="V100" s="3"/>
      <c r="W100" s="3"/>
      <c r="X100" s="3"/>
      <c r="Y100" s="3"/>
      <c r="AE100">
        <v>12</v>
      </c>
      <c r="AF100">
        <v>21</v>
      </c>
      <c r="AG100" t="s">
        <v>273</v>
      </c>
    </row>
    <row r="101" spans="1:60" x14ac:dyDescent="0.2">
      <c r="A101" s="213"/>
      <c r="B101" s="214" t="s">
        <v>29</v>
      </c>
      <c r="C101" s="257"/>
      <c r="D101" s="215"/>
      <c r="E101" s="216"/>
      <c r="F101" s="216"/>
      <c r="G101" s="230">
        <f>G8+G29+G42+G82+G91+G95+G97</f>
        <v>0</v>
      </c>
      <c r="H101" s="3"/>
      <c r="I101" s="3"/>
      <c r="J101" s="3"/>
      <c r="K101" s="3"/>
      <c r="L101" s="3"/>
      <c r="M101" s="3"/>
      <c r="N101" s="3"/>
      <c r="O101" s="3"/>
      <c r="P101" s="3"/>
      <c r="Q101" s="3"/>
      <c r="R101" s="3"/>
      <c r="S101" s="3"/>
      <c r="T101" s="3"/>
      <c r="U101" s="3"/>
      <c r="V101" s="3"/>
      <c r="W101" s="3"/>
      <c r="X101" s="3"/>
      <c r="Y101" s="3"/>
      <c r="AE101">
        <f>SUMIF(L7:L99,AE100,G7:G99)</f>
        <v>0</v>
      </c>
      <c r="AF101">
        <f>SUMIF(L7:L99,AF100,G7:G99)</f>
        <v>0</v>
      </c>
      <c r="AG101" t="s">
        <v>2161</v>
      </c>
    </row>
    <row r="102" spans="1:60" x14ac:dyDescent="0.2">
      <c r="C102" s="258"/>
      <c r="D102" s="10"/>
      <c r="AG102" t="s">
        <v>2162</v>
      </c>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jyG0LbO6hIlkMWE8A6nw5vj/uRk70vIjjQ2uurtFfF9rA1TZRQvKLjJKfRjhjvnqa0htRkJlk/73Sw+YsE15Q==" saltValue="8g9U1yZo9et6YLEOa3yPuw==" spinCount="100000" sheet="1" formatRows="0"/>
  <mergeCells count="33">
    <mergeCell ref="C90:G90"/>
    <mergeCell ref="C93:G93"/>
    <mergeCell ref="C94:G94"/>
    <mergeCell ref="C47:G47"/>
    <mergeCell ref="C48:G48"/>
    <mergeCell ref="C80:G80"/>
    <mergeCell ref="C81:G81"/>
    <mergeCell ref="C86:G86"/>
    <mergeCell ref="C89:G89"/>
    <mergeCell ref="C34:G34"/>
    <mergeCell ref="C35:G35"/>
    <mergeCell ref="C37:G37"/>
    <mergeCell ref="C38:G38"/>
    <mergeCell ref="C40:G40"/>
    <mergeCell ref="C41:G41"/>
    <mergeCell ref="C22:G22"/>
    <mergeCell ref="C23:G23"/>
    <mergeCell ref="C25:G25"/>
    <mergeCell ref="C26:G26"/>
    <mergeCell ref="C31:G31"/>
    <mergeCell ref="C32:G32"/>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7" t="s">
        <v>6</v>
      </c>
      <c r="B1" s="107"/>
      <c r="C1" s="108"/>
      <c r="D1" s="107"/>
      <c r="E1" s="107"/>
      <c r="F1" s="107"/>
      <c r="G1" s="107"/>
    </row>
    <row r="2" spans="1:7" ht="24.95" customHeight="1" x14ac:dyDescent="0.2">
      <c r="A2" s="50" t="s">
        <v>7</v>
      </c>
      <c r="B2" s="49"/>
      <c r="C2" s="109"/>
      <c r="D2" s="109"/>
      <c r="E2" s="109"/>
      <c r="F2" s="109"/>
      <c r="G2" s="110"/>
    </row>
    <row r="3" spans="1:7" ht="24.95" customHeight="1" x14ac:dyDescent="0.2">
      <c r="A3" s="50" t="s">
        <v>8</v>
      </c>
      <c r="B3" s="49"/>
      <c r="C3" s="109"/>
      <c r="D3" s="109"/>
      <c r="E3" s="109"/>
      <c r="F3" s="109"/>
      <c r="G3" s="110"/>
    </row>
    <row r="4" spans="1:7" ht="24.95" customHeight="1" x14ac:dyDescent="0.2">
      <c r="A4" s="50" t="s">
        <v>9</v>
      </c>
      <c r="B4" s="49"/>
      <c r="C4" s="109"/>
      <c r="D4" s="109"/>
      <c r="E4" s="109"/>
      <c r="F4" s="109"/>
      <c r="G4" s="110"/>
    </row>
    <row r="5" spans="1:7" x14ac:dyDescent="0.2">
      <c r="B5" s="4"/>
      <c r="C5" s="5"/>
      <c r="D5" s="6"/>
    </row>
  </sheetData>
  <sheetProtection algorithmName="SHA-512" hashValue="tPPDeXW9nKeLSW5rwXA1a8bZZmbyIXTwQ9j75PvryrVIAQe06F4J76dGaX4s+o0tpTwtH6yyRPl+b/ZaMZQe/w==" saltValue="blGLLaQ8HGffpuvO7j9hR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49</v>
      </c>
      <c r="C4" s="202" t="s">
        <v>50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SUMIF(AG9:AG149,"&lt;&gt;NOR",G9:G149)</f>
        <v>0</v>
      </c>
      <c r="H8" s="228"/>
      <c r="I8" s="228">
        <f>SUM(I9:I149)</f>
        <v>0</v>
      </c>
      <c r="J8" s="228"/>
      <c r="K8" s="228">
        <f>SUM(K9:K149)</f>
        <v>0</v>
      </c>
      <c r="L8" s="228"/>
      <c r="M8" s="228">
        <f>SUM(M9:M149)</f>
        <v>0</v>
      </c>
      <c r="N8" s="227"/>
      <c r="O8" s="227">
        <f>SUM(O9:O149)</f>
        <v>0</v>
      </c>
      <c r="P8" s="227"/>
      <c r="Q8" s="227">
        <f>SUM(Q9:Q149)</f>
        <v>169.82999999999998</v>
      </c>
      <c r="R8" s="228"/>
      <c r="S8" s="228"/>
      <c r="T8" s="229"/>
      <c r="U8" s="223"/>
      <c r="V8" s="223">
        <f>SUM(V9:V149)</f>
        <v>204.67999999999995</v>
      </c>
      <c r="W8" s="223"/>
      <c r="X8" s="223"/>
      <c r="Y8" s="223"/>
      <c r="AG8" t="s">
        <v>288</v>
      </c>
    </row>
    <row r="9" spans="1:60" outlineLevel="1" x14ac:dyDescent="0.2">
      <c r="A9" s="231">
        <v>1</v>
      </c>
      <c r="B9" s="232" t="s">
        <v>289</v>
      </c>
      <c r="C9" s="250" t="s">
        <v>290</v>
      </c>
      <c r="D9" s="233" t="s">
        <v>291</v>
      </c>
      <c r="E9" s="234">
        <v>17</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0.88</v>
      </c>
      <c r="V9" s="220">
        <f>ROUND(E9*U9,2)</f>
        <v>14.96</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1" t="s">
        <v>298</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odřezáním kmene a odvětvením, včetně případného odklizení kmene a větví na oddělené hromady na vzdálenost do 50 m nebo s naložením na dopravní prostředek,</v>
      </c>
      <c r="BB10" s="210"/>
      <c r="BC10" s="210"/>
      <c r="BD10" s="210"/>
      <c r="BE10" s="210"/>
      <c r="BF10" s="210"/>
      <c r="BG10" s="210"/>
      <c r="BH10" s="210"/>
    </row>
    <row r="11" spans="1:60" ht="22.5" outlineLevel="2" x14ac:dyDescent="0.2">
      <c r="A11" s="217"/>
      <c r="B11" s="218"/>
      <c r="C11" s="252" t="s">
        <v>298</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odřezáním kmene a odvětvením, včetně případného odklizení kmene a větví na oddělené hromady na vzdálenost do 50 m nebo s naložením na dopravní prostředek,</v>
      </c>
      <c r="BB11" s="210"/>
      <c r="BC11" s="210"/>
      <c r="BD11" s="210"/>
      <c r="BE11" s="210"/>
      <c r="BF11" s="210"/>
      <c r="BG11" s="210"/>
      <c r="BH11" s="210"/>
    </row>
    <row r="12" spans="1:60" ht="22.5" outlineLevel="3" x14ac:dyDescent="0.2">
      <c r="A12" s="217"/>
      <c r="B12" s="218"/>
      <c r="C12" s="252" t="s">
        <v>298</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s odřezáním kmene a odvětvením, včetně případného odklizení kmene a větví na oddělené hromady na vzdálenost do 50 m nebo s naložením na dopravní prostředek,</v>
      </c>
      <c r="BB12" s="210"/>
      <c r="BC12" s="210"/>
      <c r="BD12" s="210"/>
      <c r="BE12" s="210"/>
      <c r="BF12" s="210"/>
      <c r="BG12" s="210"/>
      <c r="BH12" s="210"/>
    </row>
    <row r="13" spans="1:60" ht="22.5" outlineLevel="1" x14ac:dyDescent="0.2">
      <c r="A13" s="231">
        <v>2</v>
      </c>
      <c r="B13" s="232" t="s">
        <v>301</v>
      </c>
      <c r="C13" s="250" t="s">
        <v>302</v>
      </c>
      <c r="D13" s="233" t="s">
        <v>291</v>
      </c>
      <c r="E13" s="234">
        <v>17</v>
      </c>
      <c r="F13" s="235"/>
      <c r="G13" s="236">
        <f>ROUND(E13*F13,2)</f>
        <v>0</v>
      </c>
      <c r="H13" s="235"/>
      <c r="I13" s="236">
        <f>ROUND(E13*H13,2)</f>
        <v>0</v>
      </c>
      <c r="J13" s="235"/>
      <c r="K13" s="236">
        <f>ROUND(E13*J13,2)</f>
        <v>0</v>
      </c>
      <c r="L13" s="236">
        <v>21</v>
      </c>
      <c r="M13" s="236">
        <f>G13*(1+L13/100)</f>
        <v>0</v>
      </c>
      <c r="N13" s="234">
        <v>0</v>
      </c>
      <c r="O13" s="234">
        <f>ROUND(E13*N13,2)</f>
        <v>0</v>
      </c>
      <c r="P13" s="234">
        <v>0</v>
      </c>
      <c r="Q13" s="234">
        <f>ROUND(E13*P13,2)</f>
        <v>0</v>
      </c>
      <c r="R13" s="236" t="s">
        <v>303</v>
      </c>
      <c r="S13" s="236" t="s">
        <v>293</v>
      </c>
      <c r="T13" s="237" t="s">
        <v>294</v>
      </c>
      <c r="U13" s="220">
        <v>1.7</v>
      </c>
      <c r="V13" s="220">
        <f>ROUND(E13*U13,2)</f>
        <v>28.9</v>
      </c>
      <c r="W13" s="220"/>
      <c r="X13" s="220" t="s">
        <v>295</v>
      </c>
      <c r="Y13" s="220" t="s">
        <v>296</v>
      </c>
      <c r="Z13" s="210"/>
      <c r="AA13" s="210"/>
      <c r="AB13" s="210"/>
      <c r="AC13" s="210"/>
      <c r="AD13" s="210"/>
      <c r="AE13" s="210"/>
      <c r="AF13" s="210"/>
      <c r="AG13" s="210" t="s">
        <v>297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1" t="s">
        <v>304</v>
      </c>
      <c r="D14" s="239"/>
      <c r="E14" s="239"/>
      <c r="F14" s="239"/>
      <c r="G14" s="239"/>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299</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2" x14ac:dyDescent="0.2">
      <c r="A15" s="217"/>
      <c r="B15" s="218"/>
      <c r="C15" s="252" t="s">
        <v>304</v>
      </c>
      <c r="D15" s="240"/>
      <c r="E15" s="240"/>
      <c r="F15" s="240"/>
      <c r="G15" s="24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300</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2" t="s">
        <v>304</v>
      </c>
      <c r="D16" s="240"/>
      <c r="E16" s="240"/>
      <c r="F16" s="240"/>
      <c r="G16" s="240"/>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300</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31">
        <v>3</v>
      </c>
      <c r="B17" s="232" t="s">
        <v>305</v>
      </c>
      <c r="C17" s="250" t="s">
        <v>306</v>
      </c>
      <c r="D17" s="233" t="s">
        <v>291</v>
      </c>
      <c r="E17" s="234">
        <v>17</v>
      </c>
      <c r="F17" s="235"/>
      <c r="G17" s="236">
        <f>ROUND(E17*F17,2)</f>
        <v>0</v>
      </c>
      <c r="H17" s="235"/>
      <c r="I17" s="236">
        <f>ROUND(E17*H17,2)</f>
        <v>0</v>
      </c>
      <c r="J17" s="235"/>
      <c r="K17" s="236">
        <f>ROUND(E17*J17,2)</f>
        <v>0</v>
      </c>
      <c r="L17" s="236">
        <v>21</v>
      </c>
      <c r="M17" s="236">
        <f>G17*(1+L17/100)</f>
        <v>0</v>
      </c>
      <c r="N17" s="234">
        <v>5.0000000000000002E-5</v>
      </c>
      <c r="O17" s="234">
        <f>ROUND(E17*N17,2)</f>
        <v>0</v>
      </c>
      <c r="P17" s="234">
        <v>0</v>
      </c>
      <c r="Q17" s="234">
        <f>ROUND(E17*P17,2)</f>
        <v>0</v>
      </c>
      <c r="R17" s="236" t="s">
        <v>292</v>
      </c>
      <c r="S17" s="236" t="s">
        <v>293</v>
      </c>
      <c r="T17" s="237" t="s">
        <v>294</v>
      </c>
      <c r="U17" s="220">
        <v>1.655</v>
      </c>
      <c r="V17" s="220">
        <f>ROUND(E17*U17,2)</f>
        <v>28.14</v>
      </c>
      <c r="W17" s="220"/>
      <c r="X17" s="220" t="s">
        <v>295</v>
      </c>
      <c r="Y17" s="220" t="s">
        <v>296</v>
      </c>
      <c r="Z17" s="210"/>
      <c r="AA17" s="210"/>
      <c r="AB17" s="210"/>
      <c r="AC17" s="210"/>
      <c r="AD17" s="210"/>
      <c r="AE17" s="210"/>
      <c r="AF17" s="210"/>
      <c r="AG17" s="210" t="s">
        <v>297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2" x14ac:dyDescent="0.2">
      <c r="A18" s="217"/>
      <c r="B18" s="218"/>
      <c r="C18" s="251" t="s">
        <v>307</v>
      </c>
      <c r="D18" s="239"/>
      <c r="E18" s="239"/>
      <c r="F18" s="239"/>
      <c r="G18" s="239"/>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299</v>
      </c>
      <c r="AH18" s="210"/>
      <c r="AI18" s="210"/>
      <c r="AJ18" s="210"/>
      <c r="AK18" s="210"/>
      <c r="AL18" s="210"/>
      <c r="AM18" s="210"/>
      <c r="AN18" s="210"/>
      <c r="AO18" s="210"/>
      <c r="AP18" s="210"/>
      <c r="AQ18" s="210"/>
      <c r="AR18" s="210"/>
      <c r="AS18" s="210"/>
      <c r="AT18" s="210"/>
      <c r="AU18" s="210"/>
      <c r="AV18" s="210"/>
      <c r="AW18" s="210"/>
      <c r="AX18" s="210"/>
      <c r="AY18" s="210"/>
      <c r="AZ18" s="210"/>
      <c r="BA18" s="238" t="str">
        <f>C18</f>
        <v>s jejich vykopáním nebo vytrháním, s přesekáním kořenů a s případným nutným přemístěním pařezů na hromady do vzdálenosti do 50 m nebo s naložením na dopravní prostředek,</v>
      </c>
      <c r="BB18" s="210"/>
      <c r="BC18" s="210"/>
      <c r="BD18" s="210"/>
      <c r="BE18" s="210"/>
      <c r="BF18" s="210"/>
      <c r="BG18" s="210"/>
      <c r="BH18" s="210"/>
    </row>
    <row r="19" spans="1:60" ht="22.5" outlineLevel="2" x14ac:dyDescent="0.2">
      <c r="A19" s="217"/>
      <c r="B19" s="218"/>
      <c r="C19" s="252" t="s">
        <v>307</v>
      </c>
      <c r="D19" s="240"/>
      <c r="E19" s="240"/>
      <c r="F19" s="240"/>
      <c r="G19" s="24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300</v>
      </c>
      <c r="AH19" s="210"/>
      <c r="AI19" s="210"/>
      <c r="AJ19" s="210"/>
      <c r="AK19" s="210"/>
      <c r="AL19" s="210"/>
      <c r="AM19" s="210"/>
      <c r="AN19" s="210"/>
      <c r="AO19" s="210"/>
      <c r="AP19" s="210"/>
      <c r="AQ19" s="210"/>
      <c r="AR19" s="210"/>
      <c r="AS19" s="210"/>
      <c r="AT19" s="210"/>
      <c r="AU19" s="210"/>
      <c r="AV19" s="210"/>
      <c r="AW19" s="210"/>
      <c r="AX19" s="210"/>
      <c r="AY19" s="210"/>
      <c r="AZ19" s="210"/>
      <c r="BA19" s="238" t="str">
        <f>C19</f>
        <v>s jejich vykopáním nebo vytrháním, s přesekáním kořenů a s případným nutným přemístěním pařezů na hromady do vzdálenosti do 50 m nebo s naložením na dopravní prostředek,</v>
      </c>
      <c r="BB19" s="210"/>
      <c r="BC19" s="210"/>
      <c r="BD19" s="210"/>
      <c r="BE19" s="210"/>
      <c r="BF19" s="210"/>
      <c r="BG19" s="210"/>
      <c r="BH19" s="210"/>
    </row>
    <row r="20" spans="1:60" ht="22.5" outlineLevel="3" x14ac:dyDescent="0.2">
      <c r="A20" s="217"/>
      <c r="B20" s="218"/>
      <c r="C20" s="252" t="s">
        <v>307</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 jejich vykopáním nebo vytrháním, s přesekáním kořenů a s případným nutným přemístěním pařezů na hromady do vzdálenosti do 50 m nebo s naložením na dopravní prostředek,</v>
      </c>
      <c r="BB20" s="210"/>
      <c r="BC20" s="210"/>
      <c r="BD20" s="210"/>
      <c r="BE20" s="210"/>
      <c r="BF20" s="210"/>
      <c r="BG20" s="210"/>
      <c r="BH20" s="210"/>
    </row>
    <row r="21" spans="1:60" ht="22.5" outlineLevel="1" x14ac:dyDescent="0.2">
      <c r="A21" s="231">
        <v>4</v>
      </c>
      <c r="B21" s="232" t="s">
        <v>308</v>
      </c>
      <c r="C21" s="250" t="s">
        <v>309</v>
      </c>
      <c r="D21" s="233" t="s">
        <v>310</v>
      </c>
      <c r="E21" s="234">
        <v>237.83500000000001</v>
      </c>
      <c r="F21" s="235"/>
      <c r="G21" s="236">
        <f>ROUND(E21*F21,2)</f>
        <v>0</v>
      </c>
      <c r="H21" s="235"/>
      <c r="I21" s="236">
        <f>ROUND(E21*H21,2)</f>
        <v>0</v>
      </c>
      <c r="J21" s="235"/>
      <c r="K21" s="236">
        <f>ROUND(E21*J21,2)</f>
        <v>0</v>
      </c>
      <c r="L21" s="236">
        <v>21</v>
      </c>
      <c r="M21" s="236">
        <f>G21*(1+L21/100)</f>
        <v>0</v>
      </c>
      <c r="N21" s="234">
        <v>0</v>
      </c>
      <c r="O21" s="234">
        <f>ROUND(E21*N21,2)</f>
        <v>0</v>
      </c>
      <c r="P21" s="234">
        <v>0.13800000000000001</v>
      </c>
      <c r="Q21" s="234">
        <f>ROUND(E21*P21,2)</f>
        <v>32.82</v>
      </c>
      <c r="R21" s="236" t="s">
        <v>311</v>
      </c>
      <c r="S21" s="236" t="s">
        <v>293</v>
      </c>
      <c r="T21" s="237" t="s">
        <v>294</v>
      </c>
      <c r="U21" s="220">
        <v>0.16</v>
      </c>
      <c r="V21" s="220">
        <f>ROUND(E21*U21,2)</f>
        <v>38.049999999999997</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312</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312</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312</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3" t="s">
        <v>313</v>
      </c>
      <c r="D25" s="221"/>
      <c r="E25" s="222"/>
      <c r="F25" s="220"/>
      <c r="G25" s="22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314</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3" t="s">
        <v>315</v>
      </c>
      <c r="D26" s="221"/>
      <c r="E26" s="222"/>
      <c r="F26" s="220"/>
      <c r="G26" s="22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314</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3" t="s">
        <v>316</v>
      </c>
      <c r="D27" s="221"/>
      <c r="E27" s="222"/>
      <c r="F27" s="220"/>
      <c r="G27" s="22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314</v>
      </c>
      <c r="AH27" s="210">
        <v>0</v>
      </c>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3" x14ac:dyDescent="0.2">
      <c r="A28" s="217"/>
      <c r="B28" s="218"/>
      <c r="C28" s="253" t="s">
        <v>317</v>
      </c>
      <c r="D28" s="221"/>
      <c r="E28" s="222">
        <v>237.84</v>
      </c>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1" x14ac:dyDescent="0.2">
      <c r="A29" s="231">
        <v>5</v>
      </c>
      <c r="B29" s="232" t="s">
        <v>318</v>
      </c>
      <c r="C29" s="250" t="s">
        <v>319</v>
      </c>
      <c r="D29" s="233" t="s">
        <v>310</v>
      </c>
      <c r="E29" s="234">
        <v>1.2</v>
      </c>
      <c r="F29" s="235"/>
      <c r="G29" s="236">
        <f>ROUND(E29*F29,2)</f>
        <v>0</v>
      </c>
      <c r="H29" s="235"/>
      <c r="I29" s="236">
        <f>ROUND(E29*H29,2)</f>
        <v>0</v>
      </c>
      <c r="J29" s="235"/>
      <c r="K29" s="236">
        <f>ROUND(E29*J29,2)</f>
        <v>0</v>
      </c>
      <c r="L29" s="236">
        <v>21</v>
      </c>
      <c r="M29" s="236">
        <f>G29*(1+L29/100)</f>
        <v>0</v>
      </c>
      <c r="N29" s="234">
        <v>0</v>
      </c>
      <c r="O29" s="234">
        <f>ROUND(E29*N29,2)</f>
        <v>0</v>
      </c>
      <c r="P29" s="234">
        <v>0.505</v>
      </c>
      <c r="Q29" s="234">
        <f>ROUND(E29*P29,2)</f>
        <v>0.61</v>
      </c>
      <c r="R29" s="236" t="s">
        <v>311</v>
      </c>
      <c r="S29" s="236" t="s">
        <v>293</v>
      </c>
      <c r="T29" s="237" t="s">
        <v>294</v>
      </c>
      <c r="U29" s="220">
        <v>0.18</v>
      </c>
      <c r="V29" s="220">
        <f>ROUND(E29*U29,2)</f>
        <v>0.22</v>
      </c>
      <c r="W29" s="220"/>
      <c r="X29" s="220" t="s">
        <v>295</v>
      </c>
      <c r="Y29" s="220" t="s">
        <v>296</v>
      </c>
      <c r="Z29" s="210"/>
      <c r="AA29" s="210"/>
      <c r="AB29" s="210"/>
      <c r="AC29" s="210"/>
      <c r="AD29" s="210"/>
      <c r="AE29" s="210"/>
      <c r="AF29" s="210"/>
      <c r="AG29" s="210" t="s">
        <v>297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1" t="s">
        <v>312</v>
      </c>
      <c r="D30" s="239"/>
      <c r="E30" s="239"/>
      <c r="F30" s="239"/>
      <c r="G30" s="239"/>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299</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2" t="s">
        <v>312</v>
      </c>
      <c r="D31" s="240"/>
      <c r="E31" s="240"/>
      <c r="F31" s="240"/>
      <c r="G31" s="240"/>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3" x14ac:dyDescent="0.2">
      <c r="A32" s="217"/>
      <c r="B32" s="218"/>
      <c r="C32" s="252" t="s">
        <v>312</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3" t="s">
        <v>320</v>
      </c>
      <c r="D33" s="221"/>
      <c r="E33" s="222"/>
      <c r="F33" s="220"/>
      <c r="G33" s="22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314</v>
      </c>
      <c r="AH33" s="210">
        <v>0</v>
      </c>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3" x14ac:dyDescent="0.2">
      <c r="A34" s="217"/>
      <c r="B34" s="218"/>
      <c r="C34" s="253" t="s">
        <v>321</v>
      </c>
      <c r="D34" s="221"/>
      <c r="E34" s="222">
        <v>1.2</v>
      </c>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ht="22.5" outlineLevel="1" x14ac:dyDescent="0.2">
      <c r="A35" s="231">
        <v>6</v>
      </c>
      <c r="B35" s="232" t="s">
        <v>322</v>
      </c>
      <c r="C35" s="250" t="s">
        <v>323</v>
      </c>
      <c r="D35" s="233" t="s">
        <v>310</v>
      </c>
      <c r="E35" s="234">
        <v>164</v>
      </c>
      <c r="F35" s="235"/>
      <c r="G35" s="236">
        <f>ROUND(E35*F35,2)</f>
        <v>0</v>
      </c>
      <c r="H35" s="235"/>
      <c r="I35" s="236">
        <f>ROUND(E35*H35,2)</f>
        <v>0</v>
      </c>
      <c r="J35" s="235"/>
      <c r="K35" s="236">
        <f>ROUND(E35*J35,2)</f>
        <v>0</v>
      </c>
      <c r="L35" s="236">
        <v>21</v>
      </c>
      <c r="M35" s="236">
        <f>G35*(1+L35/100)</f>
        <v>0</v>
      </c>
      <c r="N35" s="234">
        <v>0</v>
      </c>
      <c r="O35" s="234">
        <f>ROUND(E35*N35,2)</f>
        <v>0</v>
      </c>
      <c r="P35" s="234">
        <v>0.22500000000000001</v>
      </c>
      <c r="Q35" s="234">
        <f>ROUND(E35*P35,2)</f>
        <v>36.9</v>
      </c>
      <c r="R35" s="236" t="s">
        <v>311</v>
      </c>
      <c r="S35" s="236" t="s">
        <v>293</v>
      </c>
      <c r="T35" s="237" t="s">
        <v>294</v>
      </c>
      <c r="U35" s="220">
        <v>0.14199999999999999</v>
      </c>
      <c r="V35" s="220">
        <f>ROUND(E35*U35,2)</f>
        <v>23.29</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1" t="s">
        <v>312</v>
      </c>
      <c r="D36" s="239"/>
      <c r="E36" s="239"/>
      <c r="F36" s="239"/>
      <c r="G36" s="239"/>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299</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2" t="s">
        <v>312</v>
      </c>
      <c r="D37" s="240"/>
      <c r="E37" s="240"/>
      <c r="F37" s="240"/>
      <c r="G37" s="240"/>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300</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3" x14ac:dyDescent="0.2">
      <c r="A38" s="217"/>
      <c r="B38" s="218"/>
      <c r="C38" s="252" t="s">
        <v>312</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3" t="s">
        <v>324</v>
      </c>
      <c r="D39" s="221"/>
      <c r="E39" s="222"/>
      <c r="F39" s="220"/>
      <c r="G39" s="22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314</v>
      </c>
      <c r="AH39" s="210">
        <v>0</v>
      </c>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3" x14ac:dyDescent="0.2">
      <c r="A40" s="217"/>
      <c r="B40" s="218"/>
      <c r="C40" s="253" t="s">
        <v>325</v>
      </c>
      <c r="D40" s="221"/>
      <c r="E40" s="222"/>
      <c r="F40" s="220"/>
      <c r="G40" s="22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314</v>
      </c>
      <c r="AH40" s="210">
        <v>0</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3" t="s">
        <v>326</v>
      </c>
      <c r="D41" s="221"/>
      <c r="E41" s="222">
        <v>164</v>
      </c>
      <c r="F41" s="220"/>
      <c r="G41" s="22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314</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31">
        <v>7</v>
      </c>
      <c r="B42" s="232" t="s">
        <v>327</v>
      </c>
      <c r="C42" s="250" t="s">
        <v>328</v>
      </c>
      <c r="D42" s="233" t="s">
        <v>310</v>
      </c>
      <c r="E42" s="234">
        <v>228</v>
      </c>
      <c r="F42" s="235"/>
      <c r="G42" s="236">
        <f>ROUND(E42*F42,2)</f>
        <v>0</v>
      </c>
      <c r="H42" s="235"/>
      <c r="I42" s="236">
        <f>ROUND(E42*H42,2)</f>
        <v>0</v>
      </c>
      <c r="J42" s="235"/>
      <c r="K42" s="236">
        <f>ROUND(E42*J42,2)</f>
        <v>0</v>
      </c>
      <c r="L42" s="236">
        <v>21</v>
      </c>
      <c r="M42" s="236">
        <f>G42*(1+L42/100)</f>
        <v>0</v>
      </c>
      <c r="N42" s="234">
        <v>0</v>
      </c>
      <c r="O42" s="234">
        <f>ROUND(E42*N42,2)</f>
        <v>0</v>
      </c>
      <c r="P42" s="234">
        <v>0.35499999999999998</v>
      </c>
      <c r="Q42" s="234">
        <f>ROUND(E42*P42,2)</f>
        <v>80.94</v>
      </c>
      <c r="R42" s="236" t="s">
        <v>329</v>
      </c>
      <c r="S42" s="236" t="s">
        <v>293</v>
      </c>
      <c r="T42" s="237" t="s">
        <v>294</v>
      </c>
      <c r="U42" s="220">
        <v>6.2E-2</v>
      </c>
      <c r="V42" s="220">
        <f>ROUND(E42*U42,2)</f>
        <v>14.14</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1" t="s">
        <v>330</v>
      </c>
      <c r="D43" s="239"/>
      <c r="E43" s="239"/>
      <c r="F43" s="239"/>
      <c r="G43" s="239"/>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299</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2" t="s">
        <v>330</v>
      </c>
      <c r="D44" s="240"/>
      <c r="E44" s="240"/>
      <c r="F44" s="240"/>
      <c r="G44" s="240"/>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2" t="s">
        <v>330</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3" t="s">
        <v>331</v>
      </c>
      <c r="D46" s="221"/>
      <c r="E46" s="222"/>
      <c r="F46" s="220"/>
      <c r="G46" s="22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314</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3" t="s">
        <v>332</v>
      </c>
      <c r="D47" s="221"/>
      <c r="E47" s="222">
        <v>228</v>
      </c>
      <c r="F47" s="220"/>
      <c r="G47" s="22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314</v>
      </c>
      <c r="AH47" s="210">
        <v>0</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333</v>
      </c>
      <c r="C48" s="250" t="s">
        <v>334</v>
      </c>
      <c r="D48" s="233" t="s">
        <v>335</v>
      </c>
      <c r="E48" s="234">
        <v>50</v>
      </c>
      <c r="F48" s="235"/>
      <c r="G48" s="236">
        <f>ROUND(E48*F48,2)</f>
        <v>0</v>
      </c>
      <c r="H48" s="235"/>
      <c r="I48" s="236">
        <f>ROUND(E48*H48,2)</f>
        <v>0</v>
      </c>
      <c r="J48" s="235"/>
      <c r="K48" s="236">
        <f>ROUND(E48*J48,2)</f>
        <v>0</v>
      </c>
      <c r="L48" s="236">
        <v>21</v>
      </c>
      <c r="M48" s="236">
        <f>G48*(1+L48/100)</f>
        <v>0</v>
      </c>
      <c r="N48" s="234">
        <v>0</v>
      </c>
      <c r="O48" s="234">
        <f>ROUND(E48*N48,2)</f>
        <v>0</v>
      </c>
      <c r="P48" s="234">
        <v>0.22</v>
      </c>
      <c r="Q48" s="234">
        <f>ROUND(E48*P48,2)</f>
        <v>11</v>
      </c>
      <c r="R48" s="236" t="s">
        <v>311</v>
      </c>
      <c r="S48" s="236" t="s">
        <v>293</v>
      </c>
      <c r="T48" s="237" t="s">
        <v>294</v>
      </c>
      <c r="U48" s="220">
        <v>0.14299999999999999</v>
      </c>
      <c r="V48" s="220">
        <f>ROUND(E48*U48,2)</f>
        <v>7.15</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1" t="s">
        <v>336</v>
      </c>
      <c r="D49" s="239"/>
      <c r="E49" s="239"/>
      <c r="F49" s="239"/>
      <c r="G49" s="239"/>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299</v>
      </c>
      <c r="AH49" s="210"/>
      <c r="AI49" s="210"/>
      <c r="AJ49" s="210"/>
      <c r="AK49" s="210"/>
      <c r="AL49" s="210"/>
      <c r="AM49" s="210"/>
      <c r="AN49" s="210"/>
      <c r="AO49" s="210"/>
      <c r="AP49" s="210"/>
      <c r="AQ49" s="210"/>
      <c r="AR49" s="210"/>
      <c r="AS49" s="210"/>
      <c r="AT49" s="210"/>
      <c r="AU49" s="210"/>
      <c r="AV49" s="210"/>
      <c r="AW49" s="210"/>
      <c r="AX49" s="210"/>
      <c r="AY49" s="210"/>
      <c r="AZ49" s="210"/>
      <c r="BA49" s="238" t="str">
        <f>C49</f>
        <v>s vybouráním lože, s přemístěním hmot na skládku na vzdálenost do 3 m nebo naložením na dopravní prostředek</v>
      </c>
      <c r="BB49" s="210"/>
      <c r="BC49" s="210"/>
      <c r="BD49" s="210"/>
      <c r="BE49" s="210"/>
      <c r="BF49" s="210"/>
      <c r="BG49" s="210"/>
      <c r="BH49" s="210"/>
    </row>
    <row r="50" spans="1:60" outlineLevel="2" x14ac:dyDescent="0.2">
      <c r="A50" s="217"/>
      <c r="B50" s="218"/>
      <c r="C50" s="252" t="s">
        <v>336</v>
      </c>
      <c r="D50" s="240"/>
      <c r="E50" s="240"/>
      <c r="F50" s="240"/>
      <c r="G50" s="24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300</v>
      </c>
      <c r="AH50" s="210"/>
      <c r="AI50" s="210"/>
      <c r="AJ50" s="210"/>
      <c r="AK50" s="210"/>
      <c r="AL50" s="210"/>
      <c r="AM50" s="210"/>
      <c r="AN50" s="210"/>
      <c r="AO50" s="210"/>
      <c r="AP50" s="210"/>
      <c r="AQ50" s="210"/>
      <c r="AR50" s="210"/>
      <c r="AS50" s="210"/>
      <c r="AT50" s="210"/>
      <c r="AU50" s="210"/>
      <c r="AV50" s="210"/>
      <c r="AW50" s="210"/>
      <c r="AX50" s="210"/>
      <c r="AY50" s="210"/>
      <c r="AZ50" s="210"/>
      <c r="BA50" s="238" t="str">
        <f>C50</f>
        <v>s vybouráním lože, s přemístěním hmot na skládku na vzdálenost do 3 m nebo naložením na dopravní prostředek</v>
      </c>
      <c r="BB50" s="210"/>
      <c r="BC50" s="210"/>
      <c r="BD50" s="210"/>
      <c r="BE50" s="210"/>
      <c r="BF50" s="210"/>
      <c r="BG50" s="210"/>
      <c r="BH50" s="210"/>
    </row>
    <row r="51" spans="1:60" outlineLevel="3" x14ac:dyDescent="0.2">
      <c r="A51" s="217"/>
      <c r="B51" s="218"/>
      <c r="C51" s="252" t="s">
        <v>336</v>
      </c>
      <c r="D51" s="240"/>
      <c r="E51" s="240"/>
      <c r="F51" s="240"/>
      <c r="G51" s="240"/>
      <c r="H51" s="220"/>
      <c r="I51" s="220"/>
      <c r="J51" s="220"/>
      <c r="K51" s="220"/>
      <c r="L51" s="220"/>
      <c r="M51" s="220"/>
      <c r="N51" s="219"/>
      <c r="O51" s="219"/>
      <c r="P51" s="219"/>
      <c r="Q51" s="219"/>
      <c r="R51" s="220"/>
      <c r="S51" s="220"/>
      <c r="T51" s="220"/>
      <c r="U51" s="220"/>
      <c r="V51" s="220"/>
      <c r="W51" s="220"/>
      <c r="X51" s="220"/>
      <c r="Y51" s="220"/>
      <c r="Z51" s="210"/>
      <c r="AA51" s="210"/>
      <c r="AB51" s="210"/>
      <c r="AC51" s="210"/>
      <c r="AD51" s="210"/>
      <c r="AE51" s="210"/>
      <c r="AF51" s="210"/>
      <c r="AG51" s="210" t="s">
        <v>300</v>
      </c>
      <c r="AH51" s="210"/>
      <c r="AI51" s="210"/>
      <c r="AJ51" s="210"/>
      <c r="AK51" s="210"/>
      <c r="AL51" s="210"/>
      <c r="AM51" s="210"/>
      <c r="AN51" s="210"/>
      <c r="AO51" s="210"/>
      <c r="AP51" s="210"/>
      <c r="AQ51" s="210"/>
      <c r="AR51" s="210"/>
      <c r="AS51" s="210"/>
      <c r="AT51" s="210"/>
      <c r="AU51" s="210"/>
      <c r="AV51" s="210"/>
      <c r="AW51" s="210"/>
      <c r="AX51" s="210"/>
      <c r="AY51" s="210"/>
      <c r="AZ51" s="210"/>
      <c r="BA51" s="238" t="str">
        <f>C51</f>
        <v>s vybouráním lože, s přemístěním hmot na skládku na vzdálenost do 3 m nebo naložením na dopravní prostředek</v>
      </c>
      <c r="BB51" s="210"/>
      <c r="BC51" s="210"/>
      <c r="BD51" s="210"/>
      <c r="BE51" s="210"/>
      <c r="BF51" s="210"/>
      <c r="BG51" s="210"/>
      <c r="BH51" s="210"/>
    </row>
    <row r="52" spans="1:60" outlineLevel="1" x14ac:dyDescent="0.2">
      <c r="A52" s="231">
        <v>9</v>
      </c>
      <c r="B52" s="232" t="s">
        <v>337</v>
      </c>
      <c r="C52" s="250" t="s">
        <v>338</v>
      </c>
      <c r="D52" s="233" t="s">
        <v>335</v>
      </c>
      <c r="E52" s="234">
        <v>28</v>
      </c>
      <c r="F52" s="235"/>
      <c r="G52" s="236">
        <f>ROUND(E52*F52,2)</f>
        <v>0</v>
      </c>
      <c r="H52" s="235"/>
      <c r="I52" s="236">
        <f>ROUND(E52*H52,2)</f>
        <v>0</v>
      </c>
      <c r="J52" s="235"/>
      <c r="K52" s="236">
        <f>ROUND(E52*J52,2)</f>
        <v>0</v>
      </c>
      <c r="L52" s="236">
        <v>21</v>
      </c>
      <c r="M52" s="236">
        <f>G52*(1+L52/100)</f>
        <v>0</v>
      </c>
      <c r="N52" s="234">
        <v>0</v>
      </c>
      <c r="O52" s="234">
        <f>ROUND(E52*N52,2)</f>
        <v>0</v>
      </c>
      <c r="P52" s="234">
        <v>0.27</v>
      </c>
      <c r="Q52" s="234">
        <f>ROUND(E52*P52,2)</f>
        <v>7.56</v>
      </c>
      <c r="R52" s="236" t="s">
        <v>311</v>
      </c>
      <c r="S52" s="236" t="s">
        <v>293</v>
      </c>
      <c r="T52" s="237" t="s">
        <v>294</v>
      </c>
      <c r="U52" s="220">
        <v>0.123</v>
      </c>
      <c r="V52" s="220">
        <f>ROUND(E52*U52,2)</f>
        <v>3.44</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1" t="s">
        <v>336</v>
      </c>
      <c r="D53" s="239"/>
      <c r="E53" s="239"/>
      <c r="F53" s="239"/>
      <c r="G53" s="239"/>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299</v>
      </c>
      <c r="AH53" s="210"/>
      <c r="AI53" s="210"/>
      <c r="AJ53" s="210"/>
      <c r="AK53" s="210"/>
      <c r="AL53" s="210"/>
      <c r="AM53" s="210"/>
      <c r="AN53" s="210"/>
      <c r="AO53" s="210"/>
      <c r="AP53" s="210"/>
      <c r="AQ53" s="210"/>
      <c r="AR53" s="210"/>
      <c r="AS53" s="210"/>
      <c r="AT53" s="210"/>
      <c r="AU53" s="210"/>
      <c r="AV53" s="210"/>
      <c r="AW53" s="210"/>
      <c r="AX53" s="210"/>
      <c r="AY53" s="210"/>
      <c r="AZ53" s="210"/>
      <c r="BA53" s="238" t="str">
        <f>C53</f>
        <v>s vybouráním lože, s přemístěním hmot na skládku na vzdálenost do 3 m nebo naložením na dopravní prostředek</v>
      </c>
      <c r="BB53" s="210"/>
      <c r="BC53" s="210"/>
      <c r="BD53" s="210"/>
      <c r="BE53" s="210"/>
      <c r="BF53" s="210"/>
      <c r="BG53" s="210"/>
      <c r="BH53" s="210"/>
    </row>
    <row r="54" spans="1:60" outlineLevel="2" x14ac:dyDescent="0.2">
      <c r="A54" s="217"/>
      <c r="B54" s="218"/>
      <c r="C54" s="252" t="s">
        <v>336</v>
      </c>
      <c r="D54" s="240"/>
      <c r="E54" s="240"/>
      <c r="F54" s="240"/>
      <c r="G54" s="24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300</v>
      </c>
      <c r="AH54" s="210"/>
      <c r="AI54" s="210"/>
      <c r="AJ54" s="210"/>
      <c r="AK54" s="210"/>
      <c r="AL54" s="210"/>
      <c r="AM54" s="210"/>
      <c r="AN54" s="210"/>
      <c r="AO54" s="210"/>
      <c r="AP54" s="210"/>
      <c r="AQ54" s="210"/>
      <c r="AR54" s="210"/>
      <c r="AS54" s="210"/>
      <c r="AT54" s="210"/>
      <c r="AU54" s="210"/>
      <c r="AV54" s="210"/>
      <c r="AW54" s="210"/>
      <c r="AX54" s="210"/>
      <c r="AY54" s="210"/>
      <c r="AZ54" s="210"/>
      <c r="BA54" s="238" t="str">
        <f>C54</f>
        <v>s vybouráním lože, s přemístěním hmot na skládku na vzdálenost do 3 m nebo naložením na dopravní prostředek</v>
      </c>
      <c r="BB54" s="210"/>
      <c r="BC54" s="210"/>
      <c r="BD54" s="210"/>
      <c r="BE54" s="210"/>
      <c r="BF54" s="210"/>
      <c r="BG54" s="210"/>
      <c r="BH54" s="210"/>
    </row>
    <row r="55" spans="1:60" outlineLevel="3" x14ac:dyDescent="0.2">
      <c r="A55" s="217"/>
      <c r="B55" s="218"/>
      <c r="C55" s="252" t="s">
        <v>336</v>
      </c>
      <c r="D55" s="240"/>
      <c r="E55" s="240"/>
      <c r="F55" s="240"/>
      <c r="G55" s="24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300</v>
      </c>
      <c r="AH55" s="210"/>
      <c r="AI55" s="210"/>
      <c r="AJ55" s="210"/>
      <c r="AK55" s="210"/>
      <c r="AL55" s="210"/>
      <c r="AM55" s="210"/>
      <c r="AN55" s="210"/>
      <c r="AO55" s="210"/>
      <c r="AP55" s="210"/>
      <c r="AQ55" s="210"/>
      <c r="AR55" s="210"/>
      <c r="AS55" s="210"/>
      <c r="AT55" s="210"/>
      <c r="AU55" s="210"/>
      <c r="AV55" s="210"/>
      <c r="AW55" s="210"/>
      <c r="AX55" s="210"/>
      <c r="AY55" s="210"/>
      <c r="AZ55" s="210"/>
      <c r="BA55" s="238" t="str">
        <f>C55</f>
        <v>s vybouráním lože, s přemístěním hmot na skládku na vzdálenost do 3 m nebo naložením na dopravní prostředek</v>
      </c>
      <c r="BB55" s="210"/>
      <c r="BC55" s="210"/>
      <c r="BD55" s="210"/>
      <c r="BE55" s="210"/>
      <c r="BF55" s="210"/>
      <c r="BG55" s="210"/>
      <c r="BH55" s="210"/>
    </row>
    <row r="56" spans="1:60" outlineLevel="2" x14ac:dyDescent="0.2">
      <c r="A56" s="217"/>
      <c r="B56" s="218"/>
      <c r="C56" s="253" t="s">
        <v>339</v>
      </c>
      <c r="D56" s="221"/>
      <c r="E56" s="222"/>
      <c r="F56" s="220"/>
      <c r="G56" s="22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314</v>
      </c>
      <c r="AH56" s="210">
        <v>0</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3" x14ac:dyDescent="0.2">
      <c r="A57" s="217"/>
      <c r="B57" s="218"/>
      <c r="C57" s="253" t="s">
        <v>340</v>
      </c>
      <c r="D57" s="221"/>
      <c r="E57" s="222">
        <v>28</v>
      </c>
      <c r="F57" s="220"/>
      <c r="G57" s="220"/>
      <c r="H57" s="220"/>
      <c r="I57" s="220"/>
      <c r="J57" s="220"/>
      <c r="K57" s="220"/>
      <c r="L57" s="220"/>
      <c r="M57" s="220"/>
      <c r="N57" s="219"/>
      <c r="O57" s="219"/>
      <c r="P57" s="219"/>
      <c r="Q57" s="219"/>
      <c r="R57" s="220"/>
      <c r="S57" s="220"/>
      <c r="T57" s="220"/>
      <c r="U57" s="220"/>
      <c r="V57" s="220"/>
      <c r="W57" s="220"/>
      <c r="X57" s="220"/>
      <c r="Y57" s="220"/>
      <c r="Z57" s="210"/>
      <c r="AA57" s="210"/>
      <c r="AB57" s="210"/>
      <c r="AC57" s="210"/>
      <c r="AD57" s="210"/>
      <c r="AE57" s="210"/>
      <c r="AF57" s="210"/>
      <c r="AG57" s="210" t="s">
        <v>314</v>
      </c>
      <c r="AH57" s="210">
        <v>0</v>
      </c>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31">
        <v>10</v>
      </c>
      <c r="B58" s="232" t="s">
        <v>341</v>
      </c>
      <c r="C58" s="250" t="s">
        <v>342</v>
      </c>
      <c r="D58" s="233" t="s">
        <v>343</v>
      </c>
      <c r="E58" s="234">
        <v>4.0365000000000002</v>
      </c>
      <c r="F58" s="235"/>
      <c r="G58" s="236">
        <f>ROUND(E58*F58,2)</f>
        <v>0</v>
      </c>
      <c r="H58" s="235"/>
      <c r="I58" s="236">
        <f>ROUND(E58*H58,2)</f>
        <v>0</v>
      </c>
      <c r="J58" s="235"/>
      <c r="K58" s="236">
        <f>ROUND(E58*J58,2)</f>
        <v>0</v>
      </c>
      <c r="L58" s="236">
        <v>21</v>
      </c>
      <c r="M58" s="236">
        <f>G58*(1+L58/100)</f>
        <v>0</v>
      </c>
      <c r="N58" s="234">
        <v>0</v>
      </c>
      <c r="O58" s="234">
        <f>ROUND(E58*N58,2)</f>
        <v>0</v>
      </c>
      <c r="P58" s="234">
        <v>0</v>
      </c>
      <c r="Q58" s="234">
        <f>ROUND(E58*P58,2)</f>
        <v>0</v>
      </c>
      <c r="R58" s="236" t="s">
        <v>292</v>
      </c>
      <c r="S58" s="236" t="s">
        <v>293</v>
      </c>
      <c r="T58" s="237" t="s">
        <v>294</v>
      </c>
      <c r="U58" s="220">
        <v>0.36499999999999999</v>
      </c>
      <c r="V58" s="220">
        <f>ROUND(E58*U58,2)</f>
        <v>1.47</v>
      </c>
      <c r="W58" s="220"/>
      <c r="X58" s="220" t="s">
        <v>295</v>
      </c>
      <c r="Y58" s="220" t="s">
        <v>296</v>
      </c>
      <c r="Z58" s="210"/>
      <c r="AA58" s="210"/>
      <c r="AB58" s="210"/>
      <c r="AC58" s="210"/>
      <c r="AD58" s="210"/>
      <c r="AE58" s="210"/>
      <c r="AF58" s="210"/>
      <c r="AG58" s="210" t="s">
        <v>297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ht="22.5" outlineLevel="2" x14ac:dyDescent="0.2">
      <c r="A59" s="217"/>
      <c r="B59" s="218"/>
      <c r="C59" s="251" t="s">
        <v>344</v>
      </c>
      <c r="D59" s="239"/>
      <c r="E59" s="239"/>
      <c r="F59" s="239"/>
      <c r="G59" s="239"/>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299</v>
      </c>
      <c r="AH59" s="210"/>
      <c r="AI59" s="210"/>
      <c r="AJ59" s="210"/>
      <c r="AK59" s="210"/>
      <c r="AL59" s="210"/>
      <c r="AM59" s="210"/>
      <c r="AN59" s="210"/>
      <c r="AO59" s="210"/>
      <c r="AP59" s="210"/>
      <c r="AQ59" s="210"/>
      <c r="AR59" s="210"/>
      <c r="AS59" s="210"/>
      <c r="AT59" s="210"/>
      <c r="AU59" s="210"/>
      <c r="AV59" s="210"/>
      <c r="AW59" s="210"/>
      <c r="AX59" s="210"/>
      <c r="AY59" s="210"/>
      <c r="AZ59" s="210"/>
      <c r="BA59" s="238" t="str">
        <f>C59</f>
        <v>zapažených i nezapažených s urovnáním dna do předepsaného profilu a spádu, s přehozením výkopku na přilehlém terénu na vzdálenost do 3 m od podélné osy rýhy nebo s naložením výkopku na dopravní prostředek.</v>
      </c>
      <c r="BB59" s="210"/>
      <c r="BC59" s="210"/>
      <c r="BD59" s="210"/>
      <c r="BE59" s="210"/>
      <c r="BF59" s="210"/>
      <c r="BG59" s="210"/>
      <c r="BH59" s="210"/>
    </row>
    <row r="60" spans="1:60" ht="22.5" outlineLevel="2" x14ac:dyDescent="0.2">
      <c r="A60" s="217"/>
      <c r="B60" s="218"/>
      <c r="C60" s="252" t="s">
        <v>344</v>
      </c>
      <c r="D60" s="240"/>
      <c r="E60" s="240"/>
      <c r="F60" s="240"/>
      <c r="G60" s="240"/>
      <c r="H60" s="220"/>
      <c r="I60" s="220"/>
      <c r="J60" s="220"/>
      <c r="K60" s="220"/>
      <c r="L60" s="220"/>
      <c r="M60" s="220"/>
      <c r="N60" s="219"/>
      <c r="O60" s="219"/>
      <c r="P60" s="219"/>
      <c r="Q60" s="219"/>
      <c r="R60" s="220"/>
      <c r="S60" s="220"/>
      <c r="T60" s="220"/>
      <c r="U60" s="220"/>
      <c r="V60" s="220"/>
      <c r="W60" s="220"/>
      <c r="X60" s="220"/>
      <c r="Y60" s="220"/>
      <c r="Z60" s="210"/>
      <c r="AA60" s="210"/>
      <c r="AB60" s="210"/>
      <c r="AC60" s="210"/>
      <c r="AD60" s="210"/>
      <c r="AE60" s="210"/>
      <c r="AF60" s="210"/>
      <c r="AG60" s="210" t="s">
        <v>300</v>
      </c>
      <c r="AH60" s="210"/>
      <c r="AI60" s="210"/>
      <c r="AJ60" s="210"/>
      <c r="AK60" s="210"/>
      <c r="AL60" s="210"/>
      <c r="AM60" s="210"/>
      <c r="AN60" s="210"/>
      <c r="AO60" s="210"/>
      <c r="AP60" s="210"/>
      <c r="AQ60" s="210"/>
      <c r="AR60" s="210"/>
      <c r="AS60" s="210"/>
      <c r="AT60" s="210"/>
      <c r="AU60" s="210"/>
      <c r="AV60" s="210"/>
      <c r="AW60" s="210"/>
      <c r="AX60" s="210"/>
      <c r="AY60" s="210"/>
      <c r="AZ60" s="210"/>
      <c r="BA60" s="238" t="str">
        <f>C60</f>
        <v>zapažených i nezapažených s urovnáním dna do předepsaného profilu a spádu, s přehozením výkopku na přilehlém terénu na vzdálenost do 3 m od podélné osy rýhy nebo s naložením výkopku na dopravní prostředek.</v>
      </c>
      <c r="BB60" s="210"/>
      <c r="BC60" s="210"/>
      <c r="BD60" s="210"/>
      <c r="BE60" s="210"/>
      <c r="BF60" s="210"/>
      <c r="BG60" s="210"/>
      <c r="BH60" s="210"/>
    </row>
    <row r="61" spans="1:60" ht="22.5" outlineLevel="3" x14ac:dyDescent="0.2">
      <c r="A61" s="217"/>
      <c r="B61" s="218"/>
      <c r="C61" s="252" t="s">
        <v>344</v>
      </c>
      <c r="D61" s="240"/>
      <c r="E61" s="240"/>
      <c r="F61" s="240"/>
      <c r="G61" s="240"/>
      <c r="H61" s="220"/>
      <c r="I61" s="220"/>
      <c r="J61" s="220"/>
      <c r="K61" s="220"/>
      <c r="L61" s="220"/>
      <c r="M61" s="220"/>
      <c r="N61" s="219"/>
      <c r="O61" s="219"/>
      <c r="P61" s="219"/>
      <c r="Q61" s="219"/>
      <c r="R61" s="220"/>
      <c r="S61" s="220"/>
      <c r="T61" s="220"/>
      <c r="U61" s="220"/>
      <c r="V61" s="220"/>
      <c r="W61" s="220"/>
      <c r="X61" s="220"/>
      <c r="Y61" s="220"/>
      <c r="Z61" s="210"/>
      <c r="AA61" s="210"/>
      <c r="AB61" s="210"/>
      <c r="AC61" s="210"/>
      <c r="AD61" s="210"/>
      <c r="AE61" s="210"/>
      <c r="AF61" s="210"/>
      <c r="AG61" s="210" t="s">
        <v>300</v>
      </c>
      <c r="AH61" s="210"/>
      <c r="AI61" s="210"/>
      <c r="AJ61" s="210"/>
      <c r="AK61" s="210"/>
      <c r="AL61" s="210"/>
      <c r="AM61" s="210"/>
      <c r="AN61" s="210"/>
      <c r="AO61" s="210"/>
      <c r="AP61" s="210"/>
      <c r="AQ61" s="210"/>
      <c r="AR61" s="210"/>
      <c r="AS61" s="210"/>
      <c r="AT61" s="210"/>
      <c r="AU61" s="210"/>
      <c r="AV61" s="210"/>
      <c r="AW61" s="210"/>
      <c r="AX61" s="210"/>
      <c r="AY61" s="210"/>
      <c r="AZ61" s="210"/>
      <c r="BA61" s="238" t="str">
        <f>C61</f>
        <v>zapažených i nezapažených s urovnáním dna do předepsaného profilu a spádu, s přehozením výkopku na přilehlém terénu na vzdálenost do 3 m od podélné osy rýhy nebo s naložením výkopku na dopravní prostředek.</v>
      </c>
      <c r="BB61" s="210"/>
      <c r="BC61" s="210"/>
      <c r="BD61" s="210"/>
      <c r="BE61" s="210"/>
      <c r="BF61" s="210"/>
      <c r="BG61" s="210"/>
      <c r="BH61" s="210"/>
    </row>
    <row r="62" spans="1:60" outlineLevel="2" x14ac:dyDescent="0.2">
      <c r="A62" s="217"/>
      <c r="B62" s="218"/>
      <c r="C62" s="253" t="s">
        <v>345</v>
      </c>
      <c r="D62" s="221"/>
      <c r="E62" s="222"/>
      <c r="F62" s="220"/>
      <c r="G62" s="220"/>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314</v>
      </c>
      <c r="AH62" s="210">
        <v>0</v>
      </c>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3" x14ac:dyDescent="0.2">
      <c r="A63" s="217"/>
      <c r="B63" s="218"/>
      <c r="C63" s="253" t="s">
        <v>346</v>
      </c>
      <c r="D63" s="221"/>
      <c r="E63" s="222">
        <v>4.04</v>
      </c>
      <c r="F63" s="220"/>
      <c r="G63" s="22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314</v>
      </c>
      <c r="AH63" s="210">
        <v>0</v>
      </c>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1">
        <v>11</v>
      </c>
      <c r="B64" s="232" t="s">
        <v>347</v>
      </c>
      <c r="C64" s="250" t="s">
        <v>348</v>
      </c>
      <c r="D64" s="233" t="s">
        <v>343</v>
      </c>
      <c r="E64" s="234">
        <v>4.0365000000000002</v>
      </c>
      <c r="F64" s="235"/>
      <c r="G64" s="236">
        <f>ROUND(E64*F64,2)</f>
        <v>0</v>
      </c>
      <c r="H64" s="235"/>
      <c r="I64" s="236">
        <f>ROUND(E64*H64,2)</f>
        <v>0</v>
      </c>
      <c r="J64" s="235"/>
      <c r="K64" s="236">
        <f>ROUND(E64*J64,2)</f>
        <v>0</v>
      </c>
      <c r="L64" s="236">
        <v>21</v>
      </c>
      <c r="M64" s="236">
        <f>G64*(1+L64/100)</f>
        <v>0</v>
      </c>
      <c r="N64" s="234">
        <v>0</v>
      </c>
      <c r="O64" s="234">
        <f>ROUND(E64*N64,2)</f>
        <v>0</v>
      </c>
      <c r="P64" s="234">
        <v>0</v>
      </c>
      <c r="Q64" s="234">
        <f>ROUND(E64*P64,2)</f>
        <v>0</v>
      </c>
      <c r="R64" s="236" t="s">
        <v>292</v>
      </c>
      <c r="S64" s="236" t="s">
        <v>293</v>
      </c>
      <c r="T64" s="237" t="s">
        <v>294</v>
      </c>
      <c r="U64" s="220">
        <v>0.38979999999999998</v>
      </c>
      <c r="V64" s="220">
        <f>ROUND(E64*U64,2)</f>
        <v>1.57</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2" x14ac:dyDescent="0.2">
      <c r="A65" s="217"/>
      <c r="B65" s="218"/>
      <c r="C65" s="251" t="s">
        <v>344</v>
      </c>
      <c r="D65" s="239"/>
      <c r="E65" s="239"/>
      <c r="F65" s="239"/>
      <c r="G65" s="239"/>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299</v>
      </c>
      <c r="AH65" s="210"/>
      <c r="AI65" s="210"/>
      <c r="AJ65" s="210"/>
      <c r="AK65" s="210"/>
      <c r="AL65" s="210"/>
      <c r="AM65" s="210"/>
      <c r="AN65" s="210"/>
      <c r="AO65" s="210"/>
      <c r="AP65" s="210"/>
      <c r="AQ65" s="210"/>
      <c r="AR65" s="210"/>
      <c r="AS65" s="210"/>
      <c r="AT65" s="210"/>
      <c r="AU65" s="210"/>
      <c r="AV65" s="210"/>
      <c r="AW65" s="210"/>
      <c r="AX65" s="210"/>
      <c r="AY65" s="210"/>
      <c r="AZ65" s="210"/>
      <c r="BA65" s="238" t="str">
        <f>C65</f>
        <v>zapažených i nezapažených s urovnáním dna do předepsaného profilu a spádu, s přehozením výkopku na přilehlém terénu na vzdálenost do 3 m od podélné osy rýhy nebo s naložením výkopku na dopravní prostředek.</v>
      </c>
      <c r="BB65" s="210"/>
      <c r="BC65" s="210"/>
      <c r="BD65" s="210"/>
      <c r="BE65" s="210"/>
      <c r="BF65" s="210"/>
      <c r="BG65" s="210"/>
      <c r="BH65" s="210"/>
    </row>
    <row r="66" spans="1:60" ht="22.5" outlineLevel="2" x14ac:dyDescent="0.2">
      <c r="A66" s="217"/>
      <c r="B66" s="218"/>
      <c r="C66" s="252" t="s">
        <v>344</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38" t="str">
        <f>C66</f>
        <v>zapažených i nezapažených s urovnáním dna do předepsaného profilu a spádu, s přehozením výkopku na přilehlém terénu na vzdálenost do 3 m od podélné osy rýhy nebo s naložením výkopku na dopravní prostředek.</v>
      </c>
      <c r="BB66" s="210"/>
      <c r="BC66" s="210"/>
      <c r="BD66" s="210"/>
      <c r="BE66" s="210"/>
      <c r="BF66" s="210"/>
      <c r="BG66" s="210"/>
      <c r="BH66" s="210"/>
    </row>
    <row r="67" spans="1:60" ht="22.5" outlineLevel="3" x14ac:dyDescent="0.2">
      <c r="A67" s="217"/>
      <c r="B67" s="218"/>
      <c r="C67" s="252" t="s">
        <v>344</v>
      </c>
      <c r="D67" s="240"/>
      <c r="E67" s="240"/>
      <c r="F67" s="240"/>
      <c r="G67" s="24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38" t="str">
        <f>C67</f>
        <v>zapažených i nezapažených s urovnáním dna do předepsaného profilu a spádu, s přehozením výkopku na přilehlém terénu na vzdálenost do 3 m od podélné osy rýhy nebo s naložením výkopku na dopravní prostředek.</v>
      </c>
      <c r="BB67" s="210"/>
      <c r="BC67" s="210"/>
      <c r="BD67" s="210"/>
      <c r="BE67" s="210"/>
      <c r="BF67" s="210"/>
      <c r="BG67" s="210"/>
      <c r="BH67" s="210"/>
    </row>
    <row r="68" spans="1:60" outlineLevel="2" x14ac:dyDescent="0.2">
      <c r="A68" s="217"/>
      <c r="B68" s="218"/>
      <c r="C68" s="253" t="s">
        <v>349</v>
      </c>
      <c r="D68" s="221"/>
      <c r="E68" s="222"/>
      <c r="F68" s="220"/>
      <c r="G68" s="220"/>
      <c r="H68" s="220"/>
      <c r="I68" s="220"/>
      <c r="J68" s="220"/>
      <c r="K68" s="220"/>
      <c r="L68" s="220"/>
      <c r="M68" s="220"/>
      <c r="N68" s="219"/>
      <c r="O68" s="219"/>
      <c r="P68" s="219"/>
      <c r="Q68" s="219"/>
      <c r="R68" s="220"/>
      <c r="S68" s="220"/>
      <c r="T68" s="220"/>
      <c r="U68" s="220"/>
      <c r="V68" s="220"/>
      <c r="W68" s="220"/>
      <c r="X68" s="220"/>
      <c r="Y68" s="220"/>
      <c r="Z68" s="210"/>
      <c r="AA68" s="210"/>
      <c r="AB68" s="210"/>
      <c r="AC68" s="210"/>
      <c r="AD68" s="210"/>
      <c r="AE68" s="210"/>
      <c r="AF68" s="210"/>
      <c r="AG68" s="210" t="s">
        <v>314</v>
      </c>
      <c r="AH68" s="210">
        <v>0</v>
      </c>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3" x14ac:dyDescent="0.2">
      <c r="A69" s="217"/>
      <c r="B69" s="218"/>
      <c r="C69" s="253" t="s">
        <v>346</v>
      </c>
      <c r="D69" s="221"/>
      <c r="E69" s="222">
        <v>4.04</v>
      </c>
      <c r="F69" s="220"/>
      <c r="G69" s="220"/>
      <c r="H69" s="220"/>
      <c r="I69" s="220"/>
      <c r="J69" s="220"/>
      <c r="K69" s="220"/>
      <c r="L69" s="220"/>
      <c r="M69" s="220"/>
      <c r="N69" s="219"/>
      <c r="O69" s="219"/>
      <c r="P69" s="219"/>
      <c r="Q69" s="219"/>
      <c r="R69" s="220"/>
      <c r="S69" s="220"/>
      <c r="T69" s="220"/>
      <c r="U69" s="220"/>
      <c r="V69" s="220"/>
      <c r="W69" s="220"/>
      <c r="X69" s="220"/>
      <c r="Y69" s="220"/>
      <c r="Z69" s="210"/>
      <c r="AA69" s="210"/>
      <c r="AB69" s="210"/>
      <c r="AC69" s="210"/>
      <c r="AD69" s="210"/>
      <c r="AE69" s="210"/>
      <c r="AF69" s="210"/>
      <c r="AG69" s="210" t="s">
        <v>314</v>
      </c>
      <c r="AH69" s="210">
        <v>0</v>
      </c>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31">
        <v>12</v>
      </c>
      <c r="B70" s="232" t="s">
        <v>350</v>
      </c>
      <c r="C70" s="250" t="s">
        <v>351</v>
      </c>
      <c r="D70" s="233" t="s">
        <v>343</v>
      </c>
      <c r="E70" s="234">
        <v>4.5607499999999996</v>
      </c>
      <c r="F70" s="235"/>
      <c r="G70" s="236">
        <f>ROUND(E70*F70,2)</f>
        <v>0</v>
      </c>
      <c r="H70" s="235"/>
      <c r="I70" s="236">
        <f>ROUND(E70*H70,2)</f>
        <v>0</v>
      </c>
      <c r="J70" s="235"/>
      <c r="K70" s="236">
        <f>ROUND(E70*J70,2)</f>
        <v>0</v>
      </c>
      <c r="L70" s="236">
        <v>21</v>
      </c>
      <c r="M70" s="236">
        <f>G70*(1+L70/100)</f>
        <v>0</v>
      </c>
      <c r="N70" s="234">
        <v>0</v>
      </c>
      <c r="O70" s="234">
        <f>ROUND(E70*N70,2)</f>
        <v>0</v>
      </c>
      <c r="P70" s="234">
        <v>0</v>
      </c>
      <c r="Q70" s="234">
        <f>ROUND(E70*P70,2)</f>
        <v>0</v>
      </c>
      <c r="R70" s="236" t="s">
        <v>292</v>
      </c>
      <c r="S70" s="236" t="s">
        <v>293</v>
      </c>
      <c r="T70" s="237" t="s">
        <v>294</v>
      </c>
      <c r="U70" s="220">
        <v>0.495</v>
      </c>
      <c r="V70" s="220">
        <f>ROUND(E70*U70,2)</f>
        <v>2.2599999999999998</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2" x14ac:dyDescent="0.2">
      <c r="A71" s="217"/>
      <c r="B71" s="218"/>
      <c r="C71" s="251" t="s">
        <v>344</v>
      </c>
      <c r="D71" s="239"/>
      <c r="E71" s="239"/>
      <c r="F71" s="239"/>
      <c r="G71" s="239"/>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299</v>
      </c>
      <c r="AH71" s="210"/>
      <c r="AI71" s="210"/>
      <c r="AJ71" s="210"/>
      <c r="AK71" s="210"/>
      <c r="AL71" s="210"/>
      <c r="AM71" s="210"/>
      <c r="AN71" s="210"/>
      <c r="AO71" s="210"/>
      <c r="AP71" s="210"/>
      <c r="AQ71" s="210"/>
      <c r="AR71" s="210"/>
      <c r="AS71" s="210"/>
      <c r="AT71" s="210"/>
      <c r="AU71" s="210"/>
      <c r="AV71" s="210"/>
      <c r="AW71" s="210"/>
      <c r="AX71" s="210"/>
      <c r="AY71" s="210"/>
      <c r="AZ71" s="210"/>
      <c r="BA71" s="238" t="str">
        <f>C71</f>
        <v>zapažených i nezapažených s urovnáním dna do předepsaného profilu a spádu, s přehozením výkopku na přilehlém terénu na vzdálenost do 3 m od podélné osy rýhy nebo s naložením výkopku na dopravní prostředek.</v>
      </c>
      <c r="BB71" s="210"/>
      <c r="BC71" s="210"/>
      <c r="BD71" s="210"/>
      <c r="BE71" s="210"/>
      <c r="BF71" s="210"/>
      <c r="BG71" s="210"/>
      <c r="BH71" s="210"/>
    </row>
    <row r="72" spans="1:60" ht="22.5" outlineLevel="2" x14ac:dyDescent="0.2">
      <c r="A72" s="217"/>
      <c r="B72" s="218"/>
      <c r="C72" s="252" t="s">
        <v>344</v>
      </c>
      <c r="D72" s="240"/>
      <c r="E72" s="240"/>
      <c r="F72" s="240"/>
      <c r="G72" s="240"/>
      <c r="H72" s="220"/>
      <c r="I72" s="220"/>
      <c r="J72" s="220"/>
      <c r="K72" s="220"/>
      <c r="L72" s="220"/>
      <c r="M72" s="220"/>
      <c r="N72" s="219"/>
      <c r="O72" s="219"/>
      <c r="P72" s="219"/>
      <c r="Q72" s="219"/>
      <c r="R72" s="220"/>
      <c r="S72" s="220"/>
      <c r="T72" s="220"/>
      <c r="U72" s="220"/>
      <c r="V72" s="220"/>
      <c r="W72" s="220"/>
      <c r="X72" s="220"/>
      <c r="Y72" s="220"/>
      <c r="Z72" s="210"/>
      <c r="AA72" s="210"/>
      <c r="AB72" s="210"/>
      <c r="AC72" s="210"/>
      <c r="AD72" s="210"/>
      <c r="AE72" s="210"/>
      <c r="AF72" s="210"/>
      <c r="AG72" s="210" t="s">
        <v>300</v>
      </c>
      <c r="AH72" s="210"/>
      <c r="AI72" s="210"/>
      <c r="AJ72" s="210"/>
      <c r="AK72" s="210"/>
      <c r="AL72" s="210"/>
      <c r="AM72" s="210"/>
      <c r="AN72" s="210"/>
      <c r="AO72" s="210"/>
      <c r="AP72" s="210"/>
      <c r="AQ72" s="210"/>
      <c r="AR72" s="210"/>
      <c r="AS72" s="210"/>
      <c r="AT72" s="210"/>
      <c r="AU72" s="210"/>
      <c r="AV72" s="210"/>
      <c r="AW72" s="210"/>
      <c r="AX72" s="210"/>
      <c r="AY72" s="210"/>
      <c r="AZ72" s="210"/>
      <c r="BA72" s="238" t="str">
        <f>C72</f>
        <v>zapažených i nezapažených s urovnáním dna do předepsaného profilu a spádu, s přehozením výkopku na přilehlém terénu na vzdálenost do 3 m od podélné osy rýhy nebo s naložením výkopku na dopravní prostředek.</v>
      </c>
      <c r="BB72" s="210"/>
      <c r="BC72" s="210"/>
      <c r="BD72" s="210"/>
      <c r="BE72" s="210"/>
      <c r="BF72" s="210"/>
      <c r="BG72" s="210"/>
      <c r="BH72" s="210"/>
    </row>
    <row r="73" spans="1:60" ht="22.5" outlineLevel="3" x14ac:dyDescent="0.2">
      <c r="A73" s="217"/>
      <c r="B73" s="218"/>
      <c r="C73" s="252" t="s">
        <v>344</v>
      </c>
      <c r="D73" s="240"/>
      <c r="E73" s="240"/>
      <c r="F73" s="240"/>
      <c r="G73" s="240"/>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300</v>
      </c>
      <c r="AH73" s="210"/>
      <c r="AI73" s="210"/>
      <c r="AJ73" s="210"/>
      <c r="AK73" s="210"/>
      <c r="AL73" s="210"/>
      <c r="AM73" s="210"/>
      <c r="AN73" s="210"/>
      <c r="AO73" s="210"/>
      <c r="AP73" s="210"/>
      <c r="AQ73" s="210"/>
      <c r="AR73" s="210"/>
      <c r="AS73" s="210"/>
      <c r="AT73" s="210"/>
      <c r="AU73" s="210"/>
      <c r="AV73" s="210"/>
      <c r="AW73" s="210"/>
      <c r="AX73" s="210"/>
      <c r="AY73" s="210"/>
      <c r="AZ73" s="210"/>
      <c r="BA73" s="238" t="str">
        <f>C73</f>
        <v>zapažených i nezapažených s urovnáním dna do předepsaného profilu a spádu, s přehozením výkopku na přilehlém terénu na vzdálenost do 3 m od podélné osy rýhy nebo s naložením výkopku na dopravní prostředek.</v>
      </c>
      <c r="BB73" s="210"/>
      <c r="BC73" s="210"/>
      <c r="BD73" s="210"/>
      <c r="BE73" s="210"/>
      <c r="BF73" s="210"/>
      <c r="BG73" s="210"/>
      <c r="BH73" s="210"/>
    </row>
    <row r="74" spans="1:60" outlineLevel="2" x14ac:dyDescent="0.2">
      <c r="A74" s="217"/>
      <c r="B74" s="218"/>
      <c r="C74" s="253" t="s">
        <v>352</v>
      </c>
      <c r="D74" s="221"/>
      <c r="E74" s="222"/>
      <c r="F74" s="220"/>
      <c r="G74" s="22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314</v>
      </c>
      <c r="AH74" s="210">
        <v>0</v>
      </c>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3" x14ac:dyDescent="0.2">
      <c r="A75" s="217"/>
      <c r="B75" s="218"/>
      <c r="C75" s="253" t="s">
        <v>353</v>
      </c>
      <c r="D75" s="221"/>
      <c r="E75" s="222"/>
      <c r="F75" s="220"/>
      <c r="G75" s="220"/>
      <c r="H75" s="220"/>
      <c r="I75" s="220"/>
      <c r="J75" s="220"/>
      <c r="K75" s="220"/>
      <c r="L75" s="220"/>
      <c r="M75" s="220"/>
      <c r="N75" s="219"/>
      <c r="O75" s="219"/>
      <c r="P75" s="219"/>
      <c r="Q75" s="219"/>
      <c r="R75" s="220"/>
      <c r="S75" s="220"/>
      <c r="T75" s="220"/>
      <c r="U75" s="220"/>
      <c r="V75" s="220"/>
      <c r="W75" s="220"/>
      <c r="X75" s="220"/>
      <c r="Y75" s="220"/>
      <c r="Z75" s="210"/>
      <c r="AA75" s="210"/>
      <c r="AB75" s="210"/>
      <c r="AC75" s="210"/>
      <c r="AD75" s="210"/>
      <c r="AE75" s="210"/>
      <c r="AF75" s="210"/>
      <c r="AG75" s="210" t="s">
        <v>314</v>
      </c>
      <c r="AH75" s="210">
        <v>0</v>
      </c>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3" x14ac:dyDescent="0.2">
      <c r="A76" s="217"/>
      <c r="B76" s="218"/>
      <c r="C76" s="253" t="s">
        <v>354</v>
      </c>
      <c r="D76" s="221"/>
      <c r="E76" s="222">
        <v>4.5599999999999996</v>
      </c>
      <c r="F76" s="220"/>
      <c r="G76" s="220"/>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314</v>
      </c>
      <c r="AH76" s="210">
        <v>0</v>
      </c>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31">
        <v>13</v>
      </c>
      <c r="B77" s="232" t="s">
        <v>355</v>
      </c>
      <c r="C77" s="250" t="s">
        <v>356</v>
      </c>
      <c r="D77" s="233" t="s">
        <v>343</v>
      </c>
      <c r="E77" s="234">
        <v>4.5607499999999996</v>
      </c>
      <c r="F77" s="235"/>
      <c r="G77" s="236">
        <f>ROUND(E77*F77,2)</f>
        <v>0</v>
      </c>
      <c r="H77" s="235"/>
      <c r="I77" s="236">
        <f>ROUND(E77*H77,2)</f>
        <v>0</v>
      </c>
      <c r="J77" s="235"/>
      <c r="K77" s="236">
        <f>ROUND(E77*J77,2)</f>
        <v>0</v>
      </c>
      <c r="L77" s="236">
        <v>21</v>
      </c>
      <c r="M77" s="236">
        <f>G77*(1+L77/100)</f>
        <v>0</v>
      </c>
      <c r="N77" s="234">
        <v>0</v>
      </c>
      <c r="O77" s="234">
        <f>ROUND(E77*N77,2)</f>
        <v>0</v>
      </c>
      <c r="P77" s="234">
        <v>0</v>
      </c>
      <c r="Q77" s="234">
        <f>ROUND(E77*P77,2)</f>
        <v>0</v>
      </c>
      <c r="R77" s="236" t="s">
        <v>292</v>
      </c>
      <c r="S77" s="236" t="s">
        <v>293</v>
      </c>
      <c r="T77" s="237" t="s">
        <v>294</v>
      </c>
      <c r="U77" s="220">
        <v>0.60029999999999994</v>
      </c>
      <c r="V77" s="220">
        <f>ROUND(E77*U77,2)</f>
        <v>2.74</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2" x14ac:dyDescent="0.2">
      <c r="A78" s="217"/>
      <c r="B78" s="218"/>
      <c r="C78" s="251" t="s">
        <v>344</v>
      </c>
      <c r="D78" s="239"/>
      <c r="E78" s="239"/>
      <c r="F78" s="239"/>
      <c r="G78" s="239"/>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299</v>
      </c>
      <c r="AH78" s="210"/>
      <c r="AI78" s="210"/>
      <c r="AJ78" s="210"/>
      <c r="AK78" s="210"/>
      <c r="AL78" s="210"/>
      <c r="AM78" s="210"/>
      <c r="AN78" s="210"/>
      <c r="AO78" s="210"/>
      <c r="AP78" s="210"/>
      <c r="AQ78" s="210"/>
      <c r="AR78" s="210"/>
      <c r="AS78" s="210"/>
      <c r="AT78" s="210"/>
      <c r="AU78" s="210"/>
      <c r="AV78" s="210"/>
      <c r="AW78" s="210"/>
      <c r="AX78" s="210"/>
      <c r="AY78" s="210"/>
      <c r="AZ78" s="210"/>
      <c r="BA78" s="238" t="str">
        <f>C78</f>
        <v>zapažených i nezapažených s urovnáním dna do předepsaného profilu a spádu, s přehozením výkopku na přilehlém terénu na vzdálenost do 3 m od podélné osy rýhy nebo s naložením výkopku na dopravní prostředek.</v>
      </c>
      <c r="BB78" s="210"/>
      <c r="BC78" s="210"/>
      <c r="BD78" s="210"/>
      <c r="BE78" s="210"/>
      <c r="BF78" s="210"/>
      <c r="BG78" s="210"/>
      <c r="BH78" s="210"/>
    </row>
    <row r="79" spans="1:60" ht="22.5" outlineLevel="2" x14ac:dyDescent="0.2">
      <c r="A79" s="217"/>
      <c r="B79" s="218"/>
      <c r="C79" s="252" t="s">
        <v>344</v>
      </c>
      <c r="D79" s="240"/>
      <c r="E79" s="240"/>
      <c r="F79" s="240"/>
      <c r="G79" s="24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300</v>
      </c>
      <c r="AH79" s="210"/>
      <c r="AI79" s="210"/>
      <c r="AJ79" s="210"/>
      <c r="AK79" s="210"/>
      <c r="AL79" s="210"/>
      <c r="AM79" s="210"/>
      <c r="AN79" s="210"/>
      <c r="AO79" s="210"/>
      <c r="AP79" s="210"/>
      <c r="AQ79" s="210"/>
      <c r="AR79" s="210"/>
      <c r="AS79" s="210"/>
      <c r="AT79" s="210"/>
      <c r="AU79" s="210"/>
      <c r="AV79" s="210"/>
      <c r="AW79" s="210"/>
      <c r="AX79" s="210"/>
      <c r="AY79" s="210"/>
      <c r="AZ79" s="210"/>
      <c r="BA79" s="238" t="str">
        <f>C79</f>
        <v>zapažených i nezapažených s urovnáním dna do předepsaného profilu a spádu, s přehozením výkopku na přilehlém terénu na vzdálenost do 3 m od podélné osy rýhy nebo s naložením výkopku na dopravní prostředek.</v>
      </c>
      <c r="BB79" s="210"/>
      <c r="BC79" s="210"/>
      <c r="BD79" s="210"/>
      <c r="BE79" s="210"/>
      <c r="BF79" s="210"/>
      <c r="BG79" s="210"/>
      <c r="BH79" s="210"/>
    </row>
    <row r="80" spans="1:60" ht="22.5" outlineLevel="3" x14ac:dyDescent="0.2">
      <c r="A80" s="217"/>
      <c r="B80" s="218"/>
      <c r="C80" s="252" t="s">
        <v>344</v>
      </c>
      <c r="D80" s="240"/>
      <c r="E80" s="240"/>
      <c r="F80" s="240"/>
      <c r="G80" s="24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300</v>
      </c>
      <c r="AH80" s="210"/>
      <c r="AI80" s="210"/>
      <c r="AJ80" s="210"/>
      <c r="AK80" s="210"/>
      <c r="AL80" s="210"/>
      <c r="AM80" s="210"/>
      <c r="AN80" s="210"/>
      <c r="AO80" s="210"/>
      <c r="AP80" s="210"/>
      <c r="AQ80" s="210"/>
      <c r="AR80" s="210"/>
      <c r="AS80" s="210"/>
      <c r="AT80" s="210"/>
      <c r="AU80" s="210"/>
      <c r="AV80" s="210"/>
      <c r="AW80" s="210"/>
      <c r="AX80" s="210"/>
      <c r="AY80" s="210"/>
      <c r="AZ80" s="210"/>
      <c r="BA80" s="238" t="str">
        <f>C80</f>
        <v>zapažených i nezapažených s urovnáním dna do předepsaného profilu a spádu, s přehozením výkopku na přilehlém terénu na vzdálenost do 3 m od podélné osy rýhy nebo s naložením výkopku na dopravní prostředek.</v>
      </c>
      <c r="BB80" s="210"/>
      <c r="BC80" s="210"/>
      <c r="BD80" s="210"/>
      <c r="BE80" s="210"/>
      <c r="BF80" s="210"/>
      <c r="BG80" s="210"/>
      <c r="BH80" s="210"/>
    </row>
    <row r="81" spans="1:60" outlineLevel="2" x14ac:dyDescent="0.2">
      <c r="A81" s="217"/>
      <c r="B81" s="218"/>
      <c r="C81" s="253" t="s">
        <v>357</v>
      </c>
      <c r="D81" s="221"/>
      <c r="E81" s="222"/>
      <c r="F81" s="220"/>
      <c r="G81" s="220"/>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314</v>
      </c>
      <c r="AH81" s="210">
        <v>0</v>
      </c>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3" x14ac:dyDescent="0.2">
      <c r="A82" s="217"/>
      <c r="B82" s="218"/>
      <c r="C82" s="253" t="s">
        <v>354</v>
      </c>
      <c r="D82" s="221"/>
      <c r="E82" s="222">
        <v>4.5599999999999996</v>
      </c>
      <c r="F82" s="220"/>
      <c r="G82" s="220"/>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314</v>
      </c>
      <c r="AH82" s="210">
        <v>0</v>
      </c>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31">
        <v>14</v>
      </c>
      <c r="B83" s="232" t="s">
        <v>358</v>
      </c>
      <c r="C83" s="250" t="s">
        <v>359</v>
      </c>
      <c r="D83" s="233" t="s">
        <v>343</v>
      </c>
      <c r="E83" s="234">
        <v>2.5956000000000001</v>
      </c>
      <c r="F83" s="235"/>
      <c r="G83" s="236">
        <f>ROUND(E83*F83,2)</f>
        <v>0</v>
      </c>
      <c r="H83" s="235"/>
      <c r="I83" s="236">
        <f>ROUND(E83*H83,2)</f>
        <v>0</v>
      </c>
      <c r="J83" s="235"/>
      <c r="K83" s="236">
        <f>ROUND(E83*J83,2)</f>
        <v>0</v>
      </c>
      <c r="L83" s="236">
        <v>21</v>
      </c>
      <c r="M83" s="236">
        <f>G83*(1+L83/100)</f>
        <v>0</v>
      </c>
      <c r="N83" s="234">
        <v>0</v>
      </c>
      <c r="O83" s="234">
        <f>ROUND(E83*N83,2)</f>
        <v>0</v>
      </c>
      <c r="P83" s="234">
        <v>0</v>
      </c>
      <c r="Q83" s="234">
        <f>ROUND(E83*P83,2)</f>
        <v>0</v>
      </c>
      <c r="R83" s="236" t="s">
        <v>292</v>
      </c>
      <c r="S83" s="236" t="s">
        <v>293</v>
      </c>
      <c r="T83" s="237" t="s">
        <v>294</v>
      </c>
      <c r="U83" s="220">
        <v>0.36499999999999999</v>
      </c>
      <c r="V83" s="220">
        <f>ROUND(E83*U83,2)</f>
        <v>0.95</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ht="33.75" outlineLevel="2" x14ac:dyDescent="0.2">
      <c r="A84" s="217"/>
      <c r="B84" s="218"/>
      <c r="C84" s="251" t="s">
        <v>360</v>
      </c>
      <c r="D84" s="239"/>
      <c r="E84" s="239"/>
      <c r="F84" s="239"/>
      <c r="G84" s="239"/>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299</v>
      </c>
      <c r="AH84" s="210"/>
      <c r="AI84" s="210"/>
      <c r="AJ84" s="210"/>
      <c r="AK84" s="210"/>
      <c r="AL84" s="210"/>
      <c r="AM84" s="210"/>
      <c r="AN84" s="210"/>
      <c r="AO84" s="210"/>
      <c r="AP84" s="210"/>
      <c r="AQ84" s="210"/>
      <c r="AR84" s="210"/>
      <c r="AS84" s="210"/>
      <c r="AT84" s="210"/>
      <c r="AU84" s="210"/>
      <c r="AV84" s="210"/>
      <c r="AW84" s="210"/>
      <c r="AX84" s="210"/>
      <c r="AY84" s="210"/>
      <c r="AZ84" s="210"/>
      <c r="BA84" s="238" t="str">
        <f>C84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4" s="210"/>
      <c r="BC84" s="210"/>
      <c r="BD84" s="210"/>
      <c r="BE84" s="210"/>
      <c r="BF84" s="210"/>
      <c r="BG84" s="210"/>
      <c r="BH84" s="210"/>
    </row>
    <row r="85" spans="1:60" ht="33.75" outlineLevel="2" x14ac:dyDescent="0.2">
      <c r="A85" s="217"/>
      <c r="B85" s="218"/>
      <c r="C85" s="252" t="s">
        <v>360</v>
      </c>
      <c r="D85" s="240"/>
      <c r="E85" s="240"/>
      <c r="F85" s="240"/>
      <c r="G85" s="240"/>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300</v>
      </c>
      <c r="AH85" s="210"/>
      <c r="AI85" s="210"/>
      <c r="AJ85" s="210"/>
      <c r="AK85" s="210"/>
      <c r="AL85" s="210"/>
      <c r="AM85" s="210"/>
      <c r="AN85" s="210"/>
      <c r="AO85" s="210"/>
      <c r="AP85" s="210"/>
      <c r="AQ85" s="210"/>
      <c r="AR85" s="210"/>
      <c r="AS85" s="210"/>
      <c r="AT85" s="210"/>
      <c r="AU85" s="210"/>
      <c r="AV85" s="210"/>
      <c r="AW85" s="210"/>
      <c r="AX85" s="210"/>
      <c r="AY85" s="210"/>
      <c r="AZ85" s="210"/>
      <c r="BA85" s="238" t="str">
        <f>C85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5" s="210"/>
      <c r="BC85" s="210"/>
      <c r="BD85" s="210"/>
      <c r="BE85" s="210"/>
      <c r="BF85" s="210"/>
      <c r="BG85" s="210"/>
      <c r="BH85" s="210"/>
    </row>
    <row r="86" spans="1:60" ht="33.75" outlineLevel="3" x14ac:dyDescent="0.2">
      <c r="A86" s="217"/>
      <c r="B86" s="218"/>
      <c r="C86" s="252" t="s">
        <v>360</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38" t="str">
        <f>C86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6" s="210"/>
      <c r="BC86" s="210"/>
      <c r="BD86" s="210"/>
      <c r="BE86" s="210"/>
      <c r="BF86" s="210"/>
      <c r="BG86" s="210"/>
      <c r="BH86" s="210"/>
    </row>
    <row r="87" spans="1:60" outlineLevel="2" x14ac:dyDescent="0.2">
      <c r="A87" s="217"/>
      <c r="B87" s="218"/>
      <c r="C87" s="253" t="s">
        <v>361</v>
      </c>
      <c r="D87" s="221"/>
      <c r="E87" s="222"/>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3" t="s">
        <v>362</v>
      </c>
      <c r="D88" s="221"/>
      <c r="E88" s="222"/>
      <c r="F88" s="220"/>
      <c r="G88" s="220"/>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314</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3" x14ac:dyDescent="0.2">
      <c r="A89" s="217"/>
      <c r="B89" s="218"/>
      <c r="C89" s="253" t="s">
        <v>363</v>
      </c>
      <c r="D89" s="221"/>
      <c r="E89" s="222">
        <v>2.6</v>
      </c>
      <c r="F89" s="220"/>
      <c r="G89" s="220"/>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314</v>
      </c>
      <c r="AH89" s="210">
        <v>0</v>
      </c>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31">
        <v>15</v>
      </c>
      <c r="B90" s="232" t="s">
        <v>364</v>
      </c>
      <c r="C90" s="250" t="s">
        <v>365</v>
      </c>
      <c r="D90" s="233" t="s">
        <v>343</v>
      </c>
      <c r="E90" s="234">
        <v>2.5956000000000001</v>
      </c>
      <c r="F90" s="235"/>
      <c r="G90" s="236">
        <f>ROUND(E90*F90,2)</f>
        <v>0</v>
      </c>
      <c r="H90" s="235"/>
      <c r="I90" s="236">
        <f>ROUND(E90*H90,2)</f>
        <v>0</v>
      </c>
      <c r="J90" s="235"/>
      <c r="K90" s="236">
        <f>ROUND(E90*J90,2)</f>
        <v>0</v>
      </c>
      <c r="L90" s="236">
        <v>21</v>
      </c>
      <c r="M90" s="236">
        <f>G90*(1+L90/100)</f>
        <v>0</v>
      </c>
      <c r="N90" s="234">
        <v>0</v>
      </c>
      <c r="O90" s="234">
        <f>ROUND(E90*N90,2)</f>
        <v>0</v>
      </c>
      <c r="P90" s="234">
        <v>0</v>
      </c>
      <c r="Q90" s="234">
        <f>ROUND(E90*P90,2)</f>
        <v>0</v>
      </c>
      <c r="R90" s="236" t="s">
        <v>292</v>
      </c>
      <c r="S90" s="236" t="s">
        <v>293</v>
      </c>
      <c r="T90" s="237" t="s">
        <v>294</v>
      </c>
      <c r="U90" s="220">
        <v>8.4000000000000005E-2</v>
      </c>
      <c r="V90" s="220">
        <f>ROUND(E90*U90,2)</f>
        <v>0.22</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ht="33.75" outlineLevel="2" x14ac:dyDescent="0.2">
      <c r="A91" s="217"/>
      <c r="B91" s="218"/>
      <c r="C91" s="251" t="s">
        <v>360</v>
      </c>
      <c r="D91" s="239"/>
      <c r="E91" s="239"/>
      <c r="F91" s="239"/>
      <c r="G91" s="239"/>
      <c r="H91" s="220"/>
      <c r="I91" s="220"/>
      <c r="J91" s="220"/>
      <c r="K91" s="220"/>
      <c r="L91" s="220"/>
      <c r="M91" s="220"/>
      <c r="N91" s="219"/>
      <c r="O91" s="219"/>
      <c r="P91" s="219"/>
      <c r="Q91" s="219"/>
      <c r="R91" s="220"/>
      <c r="S91" s="220"/>
      <c r="T91" s="220"/>
      <c r="U91" s="220"/>
      <c r="V91" s="220"/>
      <c r="W91" s="220"/>
      <c r="X91" s="220"/>
      <c r="Y91" s="220"/>
      <c r="Z91" s="210"/>
      <c r="AA91" s="210"/>
      <c r="AB91" s="210"/>
      <c r="AC91" s="210"/>
      <c r="AD91" s="210"/>
      <c r="AE91" s="210"/>
      <c r="AF91" s="210"/>
      <c r="AG91" s="210" t="s">
        <v>299</v>
      </c>
      <c r="AH91" s="210"/>
      <c r="AI91" s="210"/>
      <c r="AJ91" s="210"/>
      <c r="AK91" s="210"/>
      <c r="AL91" s="210"/>
      <c r="AM91" s="210"/>
      <c r="AN91" s="210"/>
      <c r="AO91" s="210"/>
      <c r="AP91" s="210"/>
      <c r="AQ91" s="210"/>
      <c r="AR91" s="210"/>
      <c r="AS91" s="210"/>
      <c r="AT91" s="210"/>
      <c r="AU91" s="210"/>
      <c r="AV91" s="210"/>
      <c r="AW91" s="210"/>
      <c r="AX91" s="210"/>
      <c r="AY91" s="210"/>
      <c r="AZ91" s="210"/>
      <c r="BA91" s="238" t="str">
        <f>C91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1" s="210"/>
      <c r="BC91" s="210"/>
      <c r="BD91" s="210"/>
      <c r="BE91" s="210"/>
      <c r="BF91" s="210"/>
      <c r="BG91" s="210"/>
      <c r="BH91" s="210"/>
    </row>
    <row r="92" spans="1:60" ht="33.75" outlineLevel="2" x14ac:dyDescent="0.2">
      <c r="A92" s="217"/>
      <c r="B92" s="218"/>
      <c r="C92" s="252" t="s">
        <v>360</v>
      </c>
      <c r="D92" s="240"/>
      <c r="E92" s="240"/>
      <c r="F92" s="240"/>
      <c r="G92" s="240"/>
      <c r="H92" s="220"/>
      <c r="I92" s="220"/>
      <c r="J92" s="220"/>
      <c r="K92" s="220"/>
      <c r="L92" s="220"/>
      <c r="M92" s="220"/>
      <c r="N92" s="219"/>
      <c r="O92" s="219"/>
      <c r="P92" s="219"/>
      <c r="Q92" s="219"/>
      <c r="R92" s="220"/>
      <c r="S92" s="220"/>
      <c r="T92" s="220"/>
      <c r="U92" s="220"/>
      <c r="V92" s="220"/>
      <c r="W92" s="220"/>
      <c r="X92" s="220"/>
      <c r="Y92" s="220"/>
      <c r="Z92" s="210"/>
      <c r="AA92" s="210"/>
      <c r="AB92" s="210"/>
      <c r="AC92" s="210"/>
      <c r="AD92" s="210"/>
      <c r="AE92" s="210"/>
      <c r="AF92" s="210"/>
      <c r="AG92" s="210" t="s">
        <v>300</v>
      </c>
      <c r="AH92" s="210"/>
      <c r="AI92" s="210"/>
      <c r="AJ92" s="210"/>
      <c r="AK92" s="210"/>
      <c r="AL92" s="210"/>
      <c r="AM92" s="210"/>
      <c r="AN92" s="210"/>
      <c r="AO92" s="210"/>
      <c r="AP92" s="210"/>
      <c r="AQ92" s="210"/>
      <c r="AR92" s="210"/>
      <c r="AS92" s="210"/>
      <c r="AT92" s="210"/>
      <c r="AU92" s="210"/>
      <c r="AV92" s="210"/>
      <c r="AW92" s="210"/>
      <c r="AX92" s="210"/>
      <c r="AY92" s="210"/>
      <c r="AZ92" s="210"/>
      <c r="BA92" s="238" t="str">
        <f>C92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2" s="210"/>
      <c r="BC92" s="210"/>
      <c r="BD92" s="210"/>
      <c r="BE92" s="210"/>
      <c r="BF92" s="210"/>
      <c r="BG92" s="210"/>
      <c r="BH92" s="210"/>
    </row>
    <row r="93" spans="1:60" ht="33.75" outlineLevel="3" x14ac:dyDescent="0.2">
      <c r="A93" s="217"/>
      <c r="B93" s="218"/>
      <c r="C93" s="252" t="s">
        <v>360</v>
      </c>
      <c r="D93" s="240"/>
      <c r="E93" s="240"/>
      <c r="F93" s="240"/>
      <c r="G93" s="240"/>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300</v>
      </c>
      <c r="AH93" s="210"/>
      <c r="AI93" s="210"/>
      <c r="AJ93" s="210"/>
      <c r="AK93" s="210"/>
      <c r="AL93" s="210"/>
      <c r="AM93" s="210"/>
      <c r="AN93" s="210"/>
      <c r="AO93" s="210"/>
      <c r="AP93" s="210"/>
      <c r="AQ93" s="210"/>
      <c r="AR93" s="210"/>
      <c r="AS93" s="210"/>
      <c r="AT93" s="210"/>
      <c r="AU93" s="210"/>
      <c r="AV93" s="210"/>
      <c r="AW93" s="210"/>
      <c r="AX93" s="210"/>
      <c r="AY93" s="210"/>
      <c r="AZ93" s="210"/>
      <c r="BA93" s="238" t="str">
        <f>C93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3" s="210"/>
      <c r="BC93" s="210"/>
      <c r="BD93" s="210"/>
      <c r="BE93" s="210"/>
      <c r="BF93" s="210"/>
      <c r="BG93" s="210"/>
      <c r="BH93" s="210"/>
    </row>
    <row r="94" spans="1:60" outlineLevel="2" x14ac:dyDescent="0.2">
      <c r="A94" s="217"/>
      <c r="B94" s="218"/>
      <c r="C94" s="253" t="s">
        <v>366</v>
      </c>
      <c r="D94" s="221"/>
      <c r="E94" s="222"/>
      <c r="F94" s="220"/>
      <c r="G94" s="22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314</v>
      </c>
      <c r="AH94" s="210">
        <v>0</v>
      </c>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3" x14ac:dyDescent="0.2">
      <c r="A95" s="217"/>
      <c r="B95" s="218"/>
      <c r="C95" s="253" t="s">
        <v>363</v>
      </c>
      <c r="D95" s="221"/>
      <c r="E95" s="222">
        <v>2.6</v>
      </c>
      <c r="F95" s="220"/>
      <c r="G95" s="220"/>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314</v>
      </c>
      <c r="AH95" s="210">
        <v>0</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31">
        <v>16</v>
      </c>
      <c r="B96" s="232" t="s">
        <v>367</v>
      </c>
      <c r="C96" s="250" t="s">
        <v>368</v>
      </c>
      <c r="D96" s="233" t="s">
        <v>343</v>
      </c>
      <c r="E96" s="234">
        <v>11.365830000000001</v>
      </c>
      <c r="F96" s="235"/>
      <c r="G96" s="236">
        <f>ROUND(E96*F96,2)</f>
        <v>0</v>
      </c>
      <c r="H96" s="235"/>
      <c r="I96" s="236">
        <f>ROUND(E96*H96,2)</f>
        <v>0</v>
      </c>
      <c r="J96" s="235"/>
      <c r="K96" s="236">
        <f>ROUND(E96*J96,2)</f>
        <v>0</v>
      </c>
      <c r="L96" s="236">
        <v>21</v>
      </c>
      <c r="M96" s="236">
        <f>G96*(1+L96/100)</f>
        <v>0</v>
      </c>
      <c r="N96" s="234">
        <v>0</v>
      </c>
      <c r="O96" s="234">
        <f>ROUND(E96*N96,2)</f>
        <v>0</v>
      </c>
      <c r="P96" s="234">
        <v>0</v>
      </c>
      <c r="Q96" s="234">
        <f>ROUND(E96*P96,2)</f>
        <v>0</v>
      </c>
      <c r="R96" s="236" t="s">
        <v>292</v>
      </c>
      <c r="S96" s="236" t="s">
        <v>293</v>
      </c>
      <c r="T96" s="237" t="s">
        <v>294</v>
      </c>
      <c r="U96" s="220">
        <v>0.48499999999999999</v>
      </c>
      <c r="V96" s="220">
        <f>ROUND(E96*U96,2)</f>
        <v>5.51</v>
      </c>
      <c r="W96" s="220"/>
      <c r="X96" s="220" t="s">
        <v>295</v>
      </c>
      <c r="Y96" s="220" t="s">
        <v>296</v>
      </c>
      <c r="Z96" s="210"/>
      <c r="AA96" s="210"/>
      <c r="AB96" s="210"/>
      <c r="AC96" s="210"/>
      <c r="AD96" s="210"/>
      <c r="AE96" s="210"/>
      <c r="AF96" s="210"/>
      <c r="AG96" s="210" t="s">
        <v>297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ht="33.75" outlineLevel="2" x14ac:dyDescent="0.2">
      <c r="A97" s="217"/>
      <c r="B97" s="218"/>
      <c r="C97" s="251" t="s">
        <v>360</v>
      </c>
      <c r="D97" s="239"/>
      <c r="E97" s="239"/>
      <c r="F97" s="239"/>
      <c r="G97" s="239"/>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299</v>
      </c>
      <c r="AH97" s="210"/>
      <c r="AI97" s="210"/>
      <c r="AJ97" s="210"/>
      <c r="AK97" s="210"/>
      <c r="AL97" s="210"/>
      <c r="AM97" s="210"/>
      <c r="AN97" s="210"/>
      <c r="AO97" s="210"/>
      <c r="AP97" s="210"/>
      <c r="AQ97" s="210"/>
      <c r="AR97" s="210"/>
      <c r="AS97" s="210"/>
      <c r="AT97" s="210"/>
      <c r="AU97" s="210"/>
      <c r="AV97" s="210"/>
      <c r="AW97" s="210"/>
      <c r="AX97" s="210"/>
      <c r="AY97" s="210"/>
      <c r="AZ97" s="210"/>
      <c r="BA97" s="238" t="str">
        <f>C97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7" s="210"/>
      <c r="BC97" s="210"/>
      <c r="BD97" s="210"/>
      <c r="BE97" s="210"/>
      <c r="BF97" s="210"/>
      <c r="BG97" s="210"/>
      <c r="BH97" s="210"/>
    </row>
    <row r="98" spans="1:60" ht="33.75" outlineLevel="2" x14ac:dyDescent="0.2">
      <c r="A98" s="217"/>
      <c r="B98" s="218"/>
      <c r="C98" s="252" t="s">
        <v>360</v>
      </c>
      <c r="D98" s="240"/>
      <c r="E98" s="240"/>
      <c r="F98" s="240"/>
      <c r="G98" s="240"/>
      <c r="H98" s="220"/>
      <c r="I98" s="220"/>
      <c r="J98" s="220"/>
      <c r="K98" s="220"/>
      <c r="L98" s="220"/>
      <c r="M98" s="220"/>
      <c r="N98" s="219"/>
      <c r="O98" s="219"/>
      <c r="P98" s="219"/>
      <c r="Q98" s="219"/>
      <c r="R98" s="220"/>
      <c r="S98" s="220"/>
      <c r="T98" s="220"/>
      <c r="U98" s="220"/>
      <c r="V98" s="220"/>
      <c r="W98" s="220"/>
      <c r="X98" s="220"/>
      <c r="Y98" s="220"/>
      <c r="Z98" s="210"/>
      <c r="AA98" s="210"/>
      <c r="AB98" s="210"/>
      <c r="AC98" s="210"/>
      <c r="AD98" s="210"/>
      <c r="AE98" s="210"/>
      <c r="AF98" s="210"/>
      <c r="AG98" s="210" t="s">
        <v>300</v>
      </c>
      <c r="AH98" s="210"/>
      <c r="AI98" s="210"/>
      <c r="AJ98" s="210"/>
      <c r="AK98" s="210"/>
      <c r="AL98" s="210"/>
      <c r="AM98" s="210"/>
      <c r="AN98" s="210"/>
      <c r="AO98" s="210"/>
      <c r="AP98" s="210"/>
      <c r="AQ98" s="210"/>
      <c r="AR98" s="210"/>
      <c r="AS98" s="210"/>
      <c r="AT98" s="210"/>
      <c r="AU98" s="210"/>
      <c r="AV98" s="210"/>
      <c r="AW98" s="210"/>
      <c r="AX98" s="210"/>
      <c r="AY98" s="210"/>
      <c r="AZ98" s="210"/>
      <c r="BA98" s="238" t="str">
        <f>C98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8" s="210"/>
      <c r="BC98" s="210"/>
      <c r="BD98" s="210"/>
      <c r="BE98" s="210"/>
      <c r="BF98" s="210"/>
      <c r="BG98" s="210"/>
      <c r="BH98" s="210"/>
    </row>
    <row r="99" spans="1:60" ht="33.75" outlineLevel="3" x14ac:dyDescent="0.2">
      <c r="A99" s="217"/>
      <c r="B99" s="218"/>
      <c r="C99" s="252" t="s">
        <v>360</v>
      </c>
      <c r="D99" s="240"/>
      <c r="E99" s="240"/>
      <c r="F99" s="240"/>
      <c r="G99" s="240"/>
      <c r="H99" s="220"/>
      <c r="I99" s="220"/>
      <c r="J99" s="220"/>
      <c r="K99" s="220"/>
      <c r="L99" s="220"/>
      <c r="M99" s="220"/>
      <c r="N99" s="219"/>
      <c r="O99" s="219"/>
      <c r="P99" s="219"/>
      <c r="Q99" s="219"/>
      <c r="R99" s="220"/>
      <c r="S99" s="220"/>
      <c r="T99" s="220"/>
      <c r="U99" s="220"/>
      <c r="V99" s="220"/>
      <c r="W99" s="220"/>
      <c r="X99" s="220"/>
      <c r="Y99" s="220"/>
      <c r="Z99" s="210"/>
      <c r="AA99" s="210"/>
      <c r="AB99" s="210"/>
      <c r="AC99" s="210"/>
      <c r="AD99" s="210"/>
      <c r="AE99" s="210"/>
      <c r="AF99" s="210"/>
      <c r="AG99" s="210" t="s">
        <v>300</v>
      </c>
      <c r="AH99" s="210"/>
      <c r="AI99" s="210"/>
      <c r="AJ99" s="210"/>
      <c r="AK99" s="210"/>
      <c r="AL99" s="210"/>
      <c r="AM99" s="210"/>
      <c r="AN99" s="210"/>
      <c r="AO99" s="210"/>
      <c r="AP99" s="210"/>
      <c r="AQ99" s="210"/>
      <c r="AR99" s="210"/>
      <c r="AS99" s="210"/>
      <c r="AT99" s="210"/>
      <c r="AU99" s="210"/>
      <c r="AV99" s="210"/>
      <c r="AW99" s="210"/>
      <c r="AX99" s="210"/>
      <c r="AY99" s="210"/>
      <c r="AZ99" s="210"/>
      <c r="BA99" s="238" t="str">
        <f>C99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9" s="210"/>
      <c r="BC99" s="210"/>
      <c r="BD99" s="210"/>
      <c r="BE99" s="210"/>
      <c r="BF99" s="210"/>
      <c r="BG99" s="210"/>
      <c r="BH99" s="210"/>
    </row>
    <row r="100" spans="1:60" outlineLevel="2" x14ac:dyDescent="0.2">
      <c r="A100" s="217"/>
      <c r="B100" s="218"/>
      <c r="C100" s="253" t="s">
        <v>369</v>
      </c>
      <c r="D100" s="221"/>
      <c r="E100" s="222"/>
      <c r="F100" s="220"/>
      <c r="G100" s="22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314</v>
      </c>
      <c r="AH100" s="210">
        <v>0</v>
      </c>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3" t="s">
        <v>370</v>
      </c>
      <c r="D101" s="221"/>
      <c r="E101" s="222">
        <v>11.37</v>
      </c>
      <c r="F101" s="220"/>
      <c r="G101" s="22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314</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31">
        <v>17</v>
      </c>
      <c r="B102" s="232" t="s">
        <v>371</v>
      </c>
      <c r="C102" s="250" t="s">
        <v>372</v>
      </c>
      <c r="D102" s="233" t="s">
        <v>343</v>
      </c>
      <c r="E102" s="234">
        <v>11.365830000000001</v>
      </c>
      <c r="F102" s="235"/>
      <c r="G102" s="236">
        <f>ROUND(E102*F102,2)</f>
        <v>0</v>
      </c>
      <c r="H102" s="235"/>
      <c r="I102" s="236">
        <f>ROUND(E102*H102,2)</f>
        <v>0</v>
      </c>
      <c r="J102" s="235"/>
      <c r="K102" s="236">
        <f>ROUND(E102*J102,2)</f>
        <v>0</v>
      </c>
      <c r="L102" s="236">
        <v>21</v>
      </c>
      <c r="M102" s="236">
        <f>G102*(1+L102/100)</f>
        <v>0</v>
      </c>
      <c r="N102" s="234">
        <v>0</v>
      </c>
      <c r="O102" s="234">
        <f>ROUND(E102*N102,2)</f>
        <v>0</v>
      </c>
      <c r="P102" s="234">
        <v>0</v>
      </c>
      <c r="Q102" s="234">
        <f>ROUND(E102*P102,2)</f>
        <v>0</v>
      </c>
      <c r="R102" s="236" t="s">
        <v>292</v>
      </c>
      <c r="S102" s="236" t="s">
        <v>293</v>
      </c>
      <c r="T102" s="237" t="s">
        <v>294</v>
      </c>
      <c r="U102" s="220">
        <v>0.14829999999999999</v>
      </c>
      <c r="V102" s="220">
        <f>ROUND(E102*U102,2)</f>
        <v>1.69</v>
      </c>
      <c r="W102" s="220"/>
      <c r="X102" s="220" t="s">
        <v>295</v>
      </c>
      <c r="Y102" s="220" t="s">
        <v>296</v>
      </c>
      <c r="Z102" s="210"/>
      <c r="AA102" s="210"/>
      <c r="AB102" s="210"/>
      <c r="AC102" s="210"/>
      <c r="AD102" s="210"/>
      <c r="AE102" s="210"/>
      <c r="AF102" s="210"/>
      <c r="AG102" s="210" t="s">
        <v>297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33.75" outlineLevel="2" x14ac:dyDescent="0.2">
      <c r="A103" s="217"/>
      <c r="B103" s="218"/>
      <c r="C103" s="251" t="s">
        <v>360</v>
      </c>
      <c r="D103" s="239"/>
      <c r="E103" s="239"/>
      <c r="F103" s="239"/>
      <c r="G103" s="239"/>
      <c r="H103" s="220"/>
      <c r="I103" s="220"/>
      <c r="J103" s="220"/>
      <c r="K103" s="220"/>
      <c r="L103" s="220"/>
      <c r="M103" s="220"/>
      <c r="N103" s="219"/>
      <c r="O103" s="219"/>
      <c r="P103" s="219"/>
      <c r="Q103" s="219"/>
      <c r="R103" s="220"/>
      <c r="S103" s="220"/>
      <c r="T103" s="220"/>
      <c r="U103" s="220"/>
      <c r="V103" s="220"/>
      <c r="W103" s="220"/>
      <c r="X103" s="220"/>
      <c r="Y103" s="220"/>
      <c r="Z103" s="210"/>
      <c r="AA103" s="210"/>
      <c r="AB103" s="210"/>
      <c r="AC103" s="210"/>
      <c r="AD103" s="210"/>
      <c r="AE103" s="210"/>
      <c r="AF103" s="210"/>
      <c r="AG103" s="210" t="s">
        <v>299</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38" t="str">
        <f>C103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3" s="210"/>
      <c r="BC103" s="210"/>
      <c r="BD103" s="210"/>
      <c r="BE103" s="210"/>
      <c r="BF103" s="210"/>
      <c r="BG103" s="210"/>
      <c r="BH103" s="210"/>
    </row>
    <row r="104" spans="1:60" ht="33.75" outlineLevel="2" x14ac:dyDescent="0.2">
      <c r="A104" s="217"/>
      <c r="B104" s="218"/>
      <c r="C104" s="252" t="s">
        <v>360</v>
      </c>
      <c r="D104" s="240"/>
      <c r="E104" s="240"/>
      <c r="F104" s="240"/>
      <c r="G104" s="240"/>
      <c r="H104" s="220"/>
      <c r="I104" s="220"/>
      <c r="J104" s="220"/>
      <c r="K104" s="220"/>
      <c r="L104" s="220"/>
      <c r="M104" s="220"/>
      <c r="N104" s="219"/>
      <c r="O104" s="219"/>
      <c r="P104" s="219"/>
      <c r="Q104" s="219"/>
      <c r="R104" s="220"/>
      <c r="S104" s="220"/>
      <c r="T104" s="220"/>
      <c r="U104" s="220"/>
      <c r="V104" s="220"/>
      <c r="W104" s="220"/>
      <c r="X104" s="220"/>
      <c r="Y104" s="220"/>
      <c r="Z104" s="210"/>
      <c r="AA104" s="210"/>
      <c r="AB104" s="210"/>
      <c r="AC104" s="210"/>
      <c r="AD104" s="210"/>
      <c r="AE104" s="210"/>
      <c r="AF104" s="210"/>
      <c r="AG104" s="210" t="s">
        <v>300</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38" t="str">
        <f>C104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4" s="210"/>
      <c r="BC104" s="210"/>
      <c r="BD104" s="210"/>
      <c r="BE104" s="210"/>
      <c r="BF104" s="210"/>
      <c r="BG104" s="210"/>
      <c r="BH104" s="210"/>
    </row>
    <row r="105" spans="1:60" ht="33.75" outlineLevel="3" x14ac:dyDescent="0.2">
      <c r="A105" s="217"/>
      <c r="B105" s="218"/>
      <c r="C105" s="252" t="s">
        <v>360</v>
      </c>
      <c r="D105" s="240"/>
      <c r="E105" s="240"/>
      <c r="F105" s="240"/>
      <c r="G105" s="240"/>
      <c r="H105" s="220"/>
      <c r="I105" s="220"/>
      <c r="J105" s="220"/>
      <c r="K105" s="220"/>
      <c r="L105" s="220"/>
      <c r="M105" s="220"/>
      <c r="N105" s="219"/>
      <c r="O105" s="219"/>
      <c r="P105" s="219"/>
      <c r="Q105" s="219"/>
      <c r="R105" s="220"/>
      <c r="S105" s="220"/>
      <c r="T105" s="220"/>
      <c r="U105" s="220"/>
      <c r="V105" s="220"/>
      <c r="W105" s="220"/>
      <c r="X105" s="220"/>
      <c r="Y105" s="220"/>
      <c r="Z105" s="210"/>
      <c r="AA105" s="210"/>
      <c r="AB105" s="210"/>
      <c r="AC105" s="210"/>
      <c r="AD105" s="210"/>
      <c r="AE105" s="210"/>
      <c r="AF105" s="210"/>
      <c r="AG105" s="210" t="s">
        <v>300</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38" t="str">
        <f>C105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5" s="210"/>
      <c r="BC105" s="210"/>
      <c r="BD105" s="210"/>
      <c r="BE105" s="210"/>
      <c r="BF105" s="210"/>
      <c r="BG105" s="210"/>
      <c r="BH105" s="210"/>
    </row>
    <row r="106" spans="1:60" outlineLevel="2" x14ac:dyDescent="0.2">
      <c r="A106" s="217"/>
      <c r="B106" s="218"/>
      <c r="C106" s="253" t="s">
        <v>373</v>
      </c>
      <c r="D106" s="221"/>
      <c r="E106" s="222"/>
      <c r="F106" s="220"/>
      <c r="G106" s="220"/>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314</v>
      </c>
      <c r="AH106" s="210">
        <v>0</v>
      </c>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3" x14ac:dyDescent="0.2">
      <c r="A107" s="217"/>
      <c r="B107" s="218"/>
      <c r="C107" s="253" t="s">
        <v>370</v>
      </c>
      <c r="D107" s="221"/>
      <c r="E107" s="222">
        <v>11.37</v>
      </c>
      <c r="F107" s="220"/>
      <c r="G107" s="220"/>
      <c r="H107" s="220"/>
      <c r="I107" s="220"/>
      <c r="J107" s="220"/>
      <c r="K107" s="220"/>
      <c r="L107" s="220"/>
      <c r="M107" s="220"/>
      <c r="N107" s="219"/>
      <c r="O107" s="219"/>
      <c r="P107" s="219"/>
      <c r="Q107" s="219"/>
      <c r="R107" s="220"/>
      <c r="S107" s="220"/>
      <c r="T107" s="220"/>
      <c r="U107" s="220"/>
      <c r="V107" s="220"/>
      <c r="W107" s="220"/>
      <c r="X107" s="220"/>
      <c r="Y107" s="220"/>
      <c r="Z107" s="210"/>
      <c r="AA107" s="210"/>
      <c r="AB107" s="210"/>
      <c r="AC107" s="210"/>
      <c r="AD107" s="210"/>
      <c r="AE107" s="210"/>
      <c r="AF107" s="210"/>
      <c r="AG107" s="210" t="s">
        <v>314</v>
      </c>
      <c r="AH107" s="210">
        <v>0</v>
      </c>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31">
        <v>18</v>
      </c>
      <c r="B108" s="232" t="s">
        <v>374</v>
      </c>
      <c r="C108" s="250" t="s">
        <v>375</v>
      </c>
      <c r="D108" s="233" t="s">
        <v>343</v>
      </c>
      <c r="E108" s="234">
        <v>2.8043999999999998</v>
      </c>
      <c r="F108" s="235"/>
      <c r="G108" s="236">
        <f>ROUND(E108*F108,2)</f>
        <v>0</v>
      </c>
      <c r="H108" s="235"/>
      <c r="I108" s="236">
        <f>ROUND(E108*H108,2)</f>
        <v>0</v>
      </c>
      <c r="J108" s="235"/>
      <c r="K108" s="236">
        <f>ROUND(E108*J108,2)</f>
        <v>0</v>
      </c>
      <c r="L108" s="236">
        <v>21</v>
      </c>
      <c r="M108" s="236">
        <f>G108*(1+L108/100)</f>
        <v>0</v>
      </c>
      <c r="N108" s="234">
        <v>0</v>
      </c>
      <c r="O108" s="234">
        <f>ROUND(E108*N108,2)</f>
        <v>0</v>
      </c>
      <c r="P108" s="234">
        <v>0</v>
      </c>
      <c r="Q108" s="234">
        <f>ROUND(E108*P108,2)</f>
        <v>0</v>
      </c>
      <c r="R108" s="236" t="s">
        <v>292</v>
      </c>
      <c r="S108" s="236" t="s">
        <v>293</v>
      </c>
      <c r="T108" s="237" t="s">
        <v>294</v>
      </c>
      <c r="U108" s="220">
        <v>4.6550000000000002</v>
      </c>
      <c r="V108" s="220">
        <f>ROUND(E108*U108,2)</f>
        <v>13.05</v>
      </c>
      <c r="W108" s="220"/>
      <c r="X108" s="220" t="s">
        <v>295</v>
      </c>
      <c r="Y108" s="220" t="s">
        <v>296</v>
      </c>
      <c r="Z108" s="210"/>
      <c r="AA108" s="210"/>
      <c r="AB108" s="210"/>
      <c r="AC108" s="210"/>
      <c r="AD108" s="210"/>
      <c r="AE108" s="210"/>
      <c r="AF108" s="210"/>
      <c r="AG108" s="210" t="s">
        <v>297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2" x14ac:dyDescent="0.2">
      <c r="A109" s="217"/>
      <c r="B109" s="218"/>
      <c r="C109" s="251" t="s">
        <v>376</v>
      </c>
      <c r="D109" s="239"/>
      <c r="E109" s="239"/>
      <c r="F109" s="239"/>
      <c r="G109" s="239"/>
      <c r="H109" s="220"/>
      <c r="I109" s="220"/>
      <c r="J109" s="220"/>
      <c r="K109" s="220"/>
      <c r="L109" s="220"/>
      <c r="M109" s="220"/>
      <c r="N109" s="219"/>
      <c r="O109" s="219"/>
      <c r="P109" s="219"/>
      <c r="Q109" s="219"/>
      <c r="R109" s="220"/>
      <c r="S109" s="220"/>
      <c r="T109" s="220"/>
      <c r="U109" s="220"/>
      <c r="V109" s="220"/>
      <c r="W109" s="220"/>
      <c r="X109" s="220"/>
      <c r="Y109" s="220"/>
      <c r="Z109" s="210"/>
      <c r="AA109" s="210"/>
      <c r="AB109" s="210"/>
      <c r="AC109" s="210"/>
      <c r="AD109" s="210"/>
      <c r="AE109" s="210"/>
      <c r="AF109" s="210"/>
      <c r="AG109" s="210" t="s">
        <v>299</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2" x14ac:dyDescent="0.2">
      <c r="A110" s="217"/>
      <c r="B110" s="218"/>
      <c r="C110" s="252" t="s">
        <v>376</v>
      </c>
      <c r="D110" s="240"/>
      <c r="E110" s="240"/>
      <c r="F110" s="240"/>
      <c r="G110" s="240"/>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300</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3" x14ac:dyDescent="0.2">
      <c r="A111" s="217"/>
      <c r="B111" s="218"/>
      <c r="C111" s="252" t="s">
        <v>376</v>
      </c>
      <c r="D111" s="240"/>
      <c r="E111" s="240"/>
      <c r="F111" s="240"/>
      <c r="G111" s="24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2" x14ac:dyDescent="0.2">
      <c r="A112" s="217"/>
      <c r="B112" s="218"/>
      <c r="C112" s="253" t="s">
        <v>377</v>
      </c>
      <c r="D112" s="221"/>
      <c r="E112" s="222"/>
      <c r="F112" s="220"/>
      <c r="G112" s="220"/>
      <c r="H112" s="220"/>
      <c r="I112" s="220"/>
      <c r="J112" s="220"/>
      <c r="K112" s="220"/>
      <c r="L112" s="220"/>
      <c r="M112" s="220"/>
      <c r="N112" s="219"/>
      <c r="O112" s="219"/>
      <c r="P112" s="219"/>
      <c r="Q112" s="219"/>
      <c r="R112" s="220"/>
      <c r="S112" s="220"/>
      <c r="T112" s="220"/>
      <c r="U112" s="220"/>
      <c r="V112" s="220"/>
      <c r="W112" s="220"/>
      <c r="X112" s="220"/>
      <c r="Y112" s="220"/>
      <c r="Z112" s="210"/>
      <c r="AA112" s="210"/>
      <c r="AB112" s="210"/>
      <c r="AC112" s="210"/>
      <c r="AD112" s="210"/>
      <c r="AE112" s="210"/>
      <c r="AF112" s="210"/>
      <c r="AG112" s="210" t="s">
        <v>314</v>
      </c>
      <c r="AH112" s="210">
        <v>0</v>
      </c>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3" x14ac:dyDescent="0.2">
      <c r="A113" s="217"/>
      <c r="B113" s="218"/>
      <c r="C113" s="253" t="s">
        <v>378</v>
      </c>
      <c r="D113" s="221"/>
      <c r="E113" s="222"/>
      <c r="F113" s="220"/>
      <c r="G113" s="220"/>
      <c r="H113" s="220"/>
      <c r="I113" s="220"/>
      <c r="J113" s="220"/>
      <c r="K113" s="220"/>
      <c r="L113" s="220"/>
      <c r="M113" s="220"/>
      <c r="N113" s="219"/>
      <c r="O113" s="219"/>
      <c r="P113" s="219"/>
      <c r="Q113" s="219"/>
      <c r="R113" s="220"/>
      <c r="S113" s="220"/>
      <c r="T113" s="220"/>
      <c r="U113" s="220"/>
      <c r="V113" s="220"/>
      <c r="W113" s="220"/>
      <c r="X113" s="220"/>
      <c r="Y113" s="220"/>
      <c r="Z113" s="210"/>
      <c r="AA113" s="210"/>
      <c r="AB113" s="210"/>
      <c r="AC113" s="210"/>
      <c r="AD113" s="210"/>
      <c r="AE113" s="210"/>
      <c r="AF113" s="210"/>
      <c r="AG113" s="210" t="s">
        <v>314</v>
      </c>
      <c r="AH113" s="210">
        <v>0</v>
      </c>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3" x14ac:dyDescent="0.2">
      <c r="A114" s="217"/>
      <c r="B114" s="218"/>
      <c r="C114" s="253" t="s">
        <v>379</v>
      </c>
      <c r="D114" s="221"/>
      <c r="E114" s="222"/>
      <c r="F114" s="220"/>
      <c r="G114" s="220"/>
      <c r="H114" s="220"/>
      <c r="I114" s="220"/>
      <c r="J114" s="220"/>
      <c r="K114" s="220"/>
      <c r="L114" s="220"/>
      <c r="M114" s="220"/>
      <c r="N114" s="219"/>
      <c r="O114" s="219"/>
      <c r="P114" s="219"/>
      <c r="Q114" s="219"/>
      <c r="R114" s="220"/>
      <c r="S114" s="220"/>
      <c r="T114" s="220"/>
      <c r="U114" s="220"/>
      <c r="V114" s="220"/>
      <c r="W114" s="220"/>
      <c r="X114" s="220"/>
      <c r="Y114" s="220"/>
      <c r="Z114" s="210"/>
      <c r="AA114" s="210"/>
      <c r="AB114" s="210"/>
      <c r="AC114" s="210"/>
      <c r="AD114" s="210"/>
      <c r="AE114" s="210"/>
      <c r="AF114" s="210"/>
      <c r="AG114" s="210" t="s">
        <v>314</v>
      </c>
      <c r="AH114" s="210">
        <v>0</v>
      </c>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3" x14ac:dyDescent="0.2">
      <c r="A115" s="217"/>
      <c r="B115" s="218"/>
      <c r="C115" s="253" t="s">
        <v>380</v>
      </c>
      <c r="D115" s="221"/>
      <c r="E115" s="222"/>
      <c r="F115" s="220"/>
      <c r="G115" s="220"/>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314</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3" t="s">
        <v>381</v>
      </c>
      <c r="D116" s="221"/>
      <c r="E116" s="222"/>
      <c r="F116" s="220"/>
      <c r="G116" s="22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314</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3" x14ac:dyDescent="0.2">
      <c r="A117" s="217"/>
      <c r="B117" s="218"/>
      <c r="C117" s="253" t="s">
        <v>382</v>
      </c>
      <c r="D117" s="221"/>
      <c r="E117" s="222">
        <v>2.8</v>
      </c>
      <c r="F117" s="220"/>
      <c r="G117" s="220"/>
      <c r="H117" s="220"/>
      <c r="I117" s="220"/>
      <c r="J117" s="220"/>
      <c r="K117" s="220"/>
      <c r="L117" s="220"/>
      <c r="M117" s="220"/>
      <c r="N117" s="219"/>
      <c r="O117" s="219"/>
      <c r="P117" s="219"/>
      <c r="Q117" s="219"/>
      <c r="R117" s="220"/>
      <c r="S117" s="220"/>
      <c r="T117" s="220"/>
      <c r="U117" s="220"/>
      <c r="V117" s="220"/>
      <c r="W117" s="220"/>
      <c r="X117" s="220"/>
      <c r="Y117" s="220"/>
      <c r="Z117" s="210"/>
      <c r="AA117" s="210"/>
      <c r="AB117" s="210"/>
      <c r="AC117" s="210"/>
      <c r="AD117" s="210"/>
      <c r="AE117" s="210"/>
      <c r="AF117" s="210"/>
      <c r="AG117" s="210" t="s">
        <v>314</v>
      </c>
      <c r="AH117" s="210">
        <v>0</v>
      </c>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1" x14ac:dyDescent="0.2">
      <c r="A118" s="231">
        <v>19</v>
      </c>
      <c r="B118" s="232" t="s">
        <v>383</v>
      </c>
      <c r="C118" s="250" t="s">
        <v>384</v>
      </c>
      <c r="D118" s="233" t="s">
        <v>343</v>
      </c>
      <c r="E118" s="234">
        <v>25.36308</v>
      </c>
      <c r="F118" s="235"/>
      <c r="G118" s="236">
        <f>ROUND(E118*F118,2)</f>
        <v>0</v>
      </c>
      <c r="H118" s="235"/>
      <c r="I118" s="236">
        <f>ROUND(E118*H118,2)</f>
        <v>0</v>
      </c>
      <c r="J118" s="235"/>
      <c r="K118" s="236">
        <f>ROUND(E118*J118,2)</f>
        <v>0</v>
      </c>
      <c r="L118" s="236">
        <v>21</v>
      </c>
      <c r="M118" s="236">
        <f>G118*(1+L118/100)</f>
        <v>0</v>
      </c>
      <c r="N118" s="234">
        <v>0</v>
      </c>
      <c r="O118" s="234">
        <f>ROUND(E118*N118,2)</f>
        <v>0</v>
      </c>
      <c r="P118" s="234">
        <v>0</v>
      </c>
      <c r="Q118" s="234">
        <f>ROUND(E118*P118,2)</f>
        <v>0</v>
      </c>
      <c r="R118" s="236" t="s">
        <v>292</v>
      </c>
      <c r="S118" s="236" t="s">
        <v>293</v>
      </c>
      <c r="T118" s="237" t="s">
        <v>294</v>
      </c>
      <c r="U118" s="220">
        <v>1.0999999999999999E-2</v>
      </c>
      <c r="V118" s="220">
        <f>ROUND(E118*U118,2)</f>
        <v>0.28000000000000003</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2" x14ac:dyDescent="0.2">
      <c r="A119" s="217"/>
      <c r="B119" s="218"/>
      <c r="C119" s="251" t="s">
        <v>385</v>
      </c>
      <c r="D119" s="239"/>
      <c r="E119" s="239"/>
      <c r="F119" s="239"/>
      <c r="G119" s="239"/>
      <c r="H119" s="220"/>
      <c r="I119" s="220"/>
      <c r="J119" s="220"/>
      <c r="K119" s="220"/>
      <c r="L119" s="220"/>
      <c r="M119" s="220"/>
      <c r="N119" s="219"/>
      <c r="O119" s="219"/>
      <c r="P119" s="219"/>
      <c r="Q119" s="219"/>
      <c r="R119" s="220"/>
      <c r="S119" s="220"/>
      <c r="T119" s="220"/>
      <c r="U119" s="220"/>
      <c r="V119" s="220"/>
      <c r="W119" s="220"/>
      <c r="X119" s="220"/>
      <c r="Y119" s="220"/>
      <c r="Z119" s="210"/>
      <c r="AA119" s="210"/>
      <c r="AB119" s="210"/>
      <c r="AC119" s="210"/>
      <c r="AD119" s="210"/>
      <c r="AE119" s="210"/>
      <c r="AF119" s="210"/>
      <c r="AG119" s="210" t="s">
        <v>299</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2" x14ac:dyDescent="0.2">
      <c r="A120" s="217"/>
      <c r="B120" s="218"/>
      <c r="C120" s="252" t="s">
        <v>385</v>
      </c>
      <c r="D120" s="240"/>
      <c r="E120" s="240"/>
      <c r="F120" s="240"/>
      <c r="G120" s="240"/>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300</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3" x14ac:dyDescent="0.2">
      <c r="A121" s="217"/>
      <c r="B121" s="218"/>
      <c r="C121" s="252" t="s">
        <v>385</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2" x14ac:dyDescent="0.2">
      <c r="A122" s="217"/>
      <c r="B122" s="218"/>
      <c r="C122" s="253" t="s">
        <v>349</v>
      </c>
      <c r="D122" s="221"/>
      <c r="E122" s="222"/>
      <c r="F122" s="220"/>
      <c r="G122" s="220"/>
      <c r="H122" s="220"/>
      <c r="I122" s="220"/>
      <c r="J122" s="220"/>
      <c r="K122" s="220"/>
      <c r="L122" s="220"/>
      <c r="M122" s="220"/>
      <c r="N122" s="219"/>
      <c r="O122" s="219"/>
      <c r="P122" s="219"/>
      <c r="Q122" s="219"/>
      <c r="R122" s="220"/>
      <c r="S122" s="220"/>
      <c r="T122" s="220"/>
      <c r="U122" s="220"/>
      <c r="V122" s="220"/>
      <c r="W122" s="220"/>
      <c r="X122" s="220"/>
      <c r="Y122" s="220"/>
      <c r="Z122" s="210"/>
      <c r="AA122" s="210"/>
      <c r="AB122" s="210"/>
      <c r="AC122" s="210"/>
      <c r="AD122" s="210"/>
      <c r="AE122" s="210"/>
      <c r="AF122" s="210"/>
      <c r="AG122" s="210" t="s">
        <v>314</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3" x14ac:dyDescent="0.2">
      <c r="A123" s="217"/>
      <c r="B123" s="218"/>
      <c r="C123" s="253" t="s">
        <v>357</v>
      </c>
      <c r="D123" s="221"/>
      <c r="E123" s="222"/>
      <c r="F123" s="220"/>
      <c r="G123" s="220"/>
      <c r="H123" s="220"/>
      <c r="I123" s="220"/>
      <c r="J123" s="220"/>
      <c r="K123" s="220"/>
      <c r="L123" s="220"/>
      <c r="M123" s="220"/>
      <c r="N123" s="219"/>
      <c r="O123" s="219"/>
      <c r="P123" s="219"/>
      <c r="Q123" s="219"/>
      <c r="R123" s="220"/>
      <c r="S123" s="220"/>
      <c r="T123" s="220"/>
      <c r="U123" s="220"/>
      <c r="V123" s="220"/>
      <c r="W123" s="220"/>
      <c r="X123" s="220"/>
      <c r="Y123" s="220"/>
      <c r="Z123" s="210"/>
      <c r="AA123" s="210"/>
      <c r="AB123" s="210"/>
      <c r="AC123" s="210"/>
      <c r="AD123" s="210"/>
      <c r="AE123" s="210"/>
      <c r="AF123" s="210"/>
      <c r="AG123" s="210" t="s">
        <v>314</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3" x14ac:dyDescent="0.2">
      <c r="A124" s="217"/>
      <c r="B124" s="218"/>
      <c r="C124" s="253" t="s">
        <v>366</v>
      </c>
      <c r="D124" s="221"/>
      <c r="E124" s="222"/>
      <c r="F124" s="220"/>
      <c r="G124" s="220"/>
      <c r="H124" s="220"/>
      <c r="I124" s="220"/>
      <c r="J124" s="220"/>
      <c r="K124" s="220"/>
      <c r="L124" s="220"/>
      <c r="M124" s="220"/>
      <c r="N124" s="219"/>
      <c r="O124" s="219"/>
      <c r="P124" s="219"/>
      <c r="Q124" s="219"/>
      <c r="R124" s="220"/>
      <c r="S124" s="220"/>
      <c r="T124" s="220"/>
      <c r="U124" s="220"/>
      <c r="V124" s="220"/>
      <c r="W124" s="220"/>
      <c r="X124" s="220"/>
      <c r="Y124" s="220"/>
      <c r="Z124" s="210"/>
      <c r="AA124" s="210"/>
      <c r="AB124" s="210"/>
      <c r="AC124" s="210"/>
      <c r="AD124" s="210"/>
      <c r="AE124" s="210"/>
      <c r="AF124" s="210"/>
      <c r="AG124" s="210" t="s">
        <v>314</v>
      </c>
      <c r="AH124" s="210">
        <v>0</v>
      </c>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3" x14ac:dyDescent="0.2">
      <c r="A125" s="217"/>
      <c r="B125" s="218"/>
      <c r="C125" s="253" t="s">
        <v>373</v>
      </c>
      <c r="D125" s="221"/>
      <c r="E125" s="222"/>
      <c r="F125" s="220"/>
      <c r="G125" s="220"/>
      <c r="H125" s="220"/>
      <c r="I125" s="220"/>
      <c r="J125" s="220"/>
      <c r="K125" s="220"/>
      <c r="L125" s="220"/>
      <c r="M125" s="220"/>
      <c r="N125" s="219"/>
      <c r="O125" s="219"/>
      <c r="P125" s="219"/>
      <c r="Q125" s="219"/>
      <c r="R125" s="220"/>
      <c r="S125" s="220"/>
      <c r="T125" s="220"/>
      <c r="U125" s="220"/>
      <c r="V125" s="220"/>
      <c r="W125" s="220"/>
      <c r="X125" s="220"/>
      <c r="Y125" s="220"/>
      <c r="Z125" s="210"/>
      <c r="AA125" s="210"/>
      <c r="AB125" s="210"/>
      <c r="AC125" s="210"/>
      <c r="AD125" s="210"/>
      <c r="AE125" s="210"/>
      <c r="AF125" s="210"/>
      <c r="AG125" s="210" t="s">
        <v>314</v>
      </c>
      <c r="AH125" s="210">
        <v>0</v>
      </c>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3" x14ac:dyDescent="0.2">
      <c r="A126" s="217"/>
      <c r="B126" s="218"/>
      <c r="C126" s="253" t="s">
        <v>386</v>
      </c>
      <c r="D126" s="221"/>
      <c r="E126" s="222"/>
      <c r="F126" s="220"/>
      <c r="G126" s="220"/>
      <c r="H126" s="220"/>
      <c r="I126" s="220"/>
      <c r="J126" s="220"/>
      <c r="K126" s="220"/>
      <c r="L126" s="220"/>
      <c r="M126" s="220"/>
      <c r="N126" s="219"/>
      <c r="O126" s="219"/>
      <c r="P126" s="219"/>
      <c r="Q126" s="219"/>
      <c r="R126" s="220"/>
      <c r="S126" s="220"/>
      <c r="T126" s="220"/>
      <c r="U126" s="220"/>
      <c r="V126" s="220"/>
      <c r="W126" s="220"/>
      <c r="X126" s="220"/>
      <c r="Y126" s="220"/>
      <c r="Z126" s="210"/>
      <c r="AA126" s="210"/>
      <c r="AB126" s="210"/>
      <c r="AC126" s="210"/>
      <c r="AD126" s="210"/>
      <c r="AE126" s="210"/>
      <c r="AF126" s="210"/>
      <c r="AG126" s="210" t="s">
        <v>314</v>
      </c>
      <c r="AH126" s="210">
        <v>0</v>
      </c>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3" x14ac:dyDescent="0.2">
      <c r="A127" s="217"/>
      <c r="B127" s="218"/>
      <c r="C127" s="253" t="s">
        <v>387</v>
      </c>
      <c r="D127" s="221"/>
      <c r="E127" s="222">
        <v>25.36</v>
      </c>
      <c r="F127" s="220"/>
      <c r="G127" s="220"/>
      <c r="H127" s="220"/>
      <c r="I127" s="220"/>
      <c r="J127" s="220"/>
      <c r="K127" s="220"/>
      <c r="L127" s="220"/>
      <c r="M127" s="220"/>
      <c r="N127" s="219"/>
      <c r="O127" s="219"/>
      <c r="P127" s="219"/>
      <c r="Q127" s="219"/>
      <c r="R127" s="220"/>
      <c r="S127" s="220"/>
      <c r="T127" s="220"/>
      <c r="U127" s="220"/>
      <c r="V127" s="220"/>
      <c r="W127" s="220"/>
      <c r="X127" s="220"/>
      <c r="Y127" s="220"/>
      <c r="Z127" s="210"/>
      <c r="AA127" s="210"/>
      <c r="AB127" s="210"/>
      <c r="AC127" s="210"/>
      <c r="AD127" s="210"/>
      <c r="AE127" s="210"/>
      <c r="AF127" s="210"/>
      <c r="AG127" s="210" t="s">
        <v>314</v>
      </c>
      <c r="AH127" s="210">
        <v>0</v>
      </c>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31">
        <v>20</v>
      </c>
      <c r="B128" s="232" t="s">
        <v>388</v>
      </c>
      <c r="C128" s="250" t="s">
        <v>389</v>
      </c>
      <c r="D128" s="233" t="s">
        <v>343</v>
      </c>
      <c r="E128" s="234">
        <v>2.8043999999999998</v>
      </c>
      <c r="F128" s="235"/>
      <c r="G128" s="236">
        <f>ROUND(E128*F128,2)</f>
        <v>0</v>
      </c>
      <c r="H128" s="235"/>
      <c r="I128" s="236">
        <f>ROUND(E128*H128,2)</f>
        <v>0</v>
      </c>
      <c r="J128" s="235"/>
      <c r="K128" s="236">
        <f>ROUND(E128*J128,2)</f>
        <v>0</v>
      </c>
      <c r="L128" s="236">
        <v>21</v>
      </c>
      <c r="M128" s="236">
        <f>G128*(1+L128/100)</f>
        <v>0</v>
      </c>
      <c r="N128" s="234">
        <v>0</v>
      </c>
      <c r="O128" s="234">
        <f>ROUND(E128*N128,2)</f>
        <v>0</v>
      </c>
      <c r="P128" s="234">
        <v>0</v>
      </c>
      <c r="Q128" s="234">
        <f>ROUND(E128*P128,2)</f>
        <v>0</v>
      </c>
      <c r="R128" s="236" t="s">
        <v>292</v>
      </c>
      <c r="S128" s="236" t="s">
        <v>293</v>
      </c>
      <c r="T128" s="237" t="s">
        <v>294</v>
      </c>
      <c r="U128" s="220">
        <v>0.65200000000000002</v>
      </c>
      <c r="V128" s="220">
        <f>ROUND(E128*U128,2)</f>
        <v>1.83</v>
      </c>
      <c r="W128" s="220"/>
      <c r="X128" s="220" t="s">
        <v>295</v>
      </c>
      <c r="Y128" s="220" t="s">
        <v>296</v>
      </c>
      <c r="Z128" s="210"/>
      <c r="AA128" s="210"/>
      <c r="AB128" s="210"/>
      <c r="AC128" s="210"/>
      <c r="AD128" s="210"/>
      <c r="AE128" s="210"/>
      <c r="AF128" s="210"/>
      <c r="AG128" s="210" t="s">
        <v>297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2" x14ac:dyDescent="0.2">
      <c r="A129" s="217"/>
      <c r="B129" s="218"/>
      <c r="C129" s="253" t="s">
        <v>386</v>
      </c>
      <c r="D129" s="221"/>
      <c r="E129" s="222"/>
      <c r="F129" s="220"/>
      <c r="G129" s="220"/>
      <c r="H129" s="220"/>
      <c r="I129" s="220"/>
      <c r="J129" s="220"/>
      <c r="K129" s="220"/>
      <c r="L129" s="220"/>
      <c r="M129" s="220"/>
      <c r="N129" s="219"/>
      <c r="O129" s="219"/>
      <c r="P129" s="219"/>
      <c r="Q129" s="219"/>
      <c r="R129" s="220"/>
      <c r="S129" s="220"/>
      <c r="T129" s="220"/>
      <c r="U129" s="220"/>
      <c r="V129" s="220"/>
      <c r="W129" s="220"/>
      <c r="X129" s="220"/>
      <c r="Y129" s="220"/>
      <c r="Z129" s="210"/>
      <c r="AA129" s="210"/>
      <c r="AB129" s="210"/>
      <c r="AC129" s="210"/>
      <c r="AD129" s="210"/>
      <c r="AE129" s="210"/>
      <c r="AF129" s="210"/>
      <c r="AG129" s="210" t="s">
        <v>314</v>
      </c>
      <c r="AH129" s="210">
        <v>0</v>
      </c>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3" x14ac:dyDescent="0.2">
      <c r="A130" s="217"/>
      <c r="B130" s="218"/>
      <c r="C130" s="253" t="s">
        <v>382</v>
      </c>
      <c r="D130" s="221"/>
      <c r="E130" s="222">
        <v>2.8</v>
      </c>
      <c r="F130" s="220"/>
      <c r="G130" s="220"/>
      <c r="H130" s="220"/>
      <c r="I130" s="220"/>
      <c r="J130" s="220"/>
      <c r="K130" s="220"/>
      <c r="L130" s="220"/>
      <c r="M130" s="220"/>
      <c r="N130" s="219"/>
      <c r="O130" s="219"/>
      <c r="P130" s="219"/>
      <c r="Q130" s="219"/>
      <c r="R130" s="220"/>
      <c r="S130" s="220"/>
      <c r="T130" s="220"/>
      <c r="U130" s="220"/>
      <c r="V130" s="220"/>
      <c r="W130" s="220"/>
      <c r="X130" s="220"/>
      <c r="Y130" s="220"/>
      <c r="Z130" s="210"/>
      <c r="AA130" s="210"/>
      <c r="AB130" s="210"/>
      <c r="AC130" s="210"/>
      <c r="AD130" s="210"/>
      <c r="AE130" s="210"/>
      <c r="AF130" s="210"/>
      <c r="AG130" s="210" t="s">
        <v>314</v>
      </c>
      <c r="AH130" s="210">
        <v>0</v>
      </c>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ht="22.5" outlineLevel="1" x14ac:dyDescent="0.2">
      <c r="A131" s="231">
        <v>21</v>
      </c>
      <c r="B131" s="232" t="s">
        <v>390</v>
      </c>
      <c r="C131" s="250" t="s">
        <v>391</v>
      </c>
      <c r="D131" s="233" t="s">
        <v>343</v>
      </c>
      <c r="E131" s="234">
        <v>25.36308</v>
      </c>
      <c r="F131" s="235"/>
      <c r="G131" s="236">
        <f>ROUND(E131*F131,2)</f>
        <v>0</v>
      </c>
      <c r="H131" s="235"/>
      <c r="I131" s="236">
        <f>ROUND(E131*H131,2)</f>
        <v>0</v>
      </c>
      <c r="J131" s="235"/>
      <c r="K131" s="236">
        <f>ROUND(E131*J131,2)</f>
        <v>0</v>
      </c>
      <c r="L131" s="236">
        <v>21</v>
      </c>
      <c r="M131" s="236">
        <f>G131*(1+L131/100)</f>
        <v>0</v>
      </c>
      <c r="N131" s="234">
        <v>0</v>
      </c>
      <c r="O131" s="234">
        <f>ROUND(E131*N131,2)</f>
        <v>0</v>
      </c>
      <c r="P131" s="234">
        <v>0</v>
      </c>
      <c r="Q131" s="234">
        <f>ROUND(E131*P131,2)</f>
        <v>0</v>
      </c>
      <c r="R131" s="236" t="s">
        <v>292</v>
      </c>
      <c r="S131" s="236" t="s">
        <v>293</v>
      </c>
      <c r="T131" s="237" t="s">
        <v>294</v>
      </c>
      <c r="U131" s="220">
        <v>8.9999999999999993E-3</v>
      </c>
      <c r="V131" s="220">
        <f>ROUND(E131*U131,2)</f>
        <v>0.23</v>
      </c>
      <c r="W131" s="220"/>
      <c r="X131" s="220" t="s">
        <v>295</v>
      </c>
      <c r="Y131" s="220" t="s">
        <v>296</v>
      </c>
      <c r="Z131" s="210"/>
      <c r="AA131" s="210"/>
      <c r="AB131" s="210"/>
      <c r="AC131" s="210"/>
      <c r="AD131" s="210"/>
      <c r="AE131" s="210"/>
      <c r="AF131" s="210"/>
      <c r="AG131" s="210" t="s">
        <v>297</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2" x14ac:dyDescent="0.2">
      <c r="A132" s="217"/>
      <c r="B132" s="218"/>
      <c r="C132" s="253" t="s">
        <v>392</v>
      </c>
      <c r="D132" s="221"/>
      <c r="E132" s="222"/>
      <c r="F132" s="220"/>
      <c r="G132" s="220"/>
      <c r="H132" s="220"/>
      <c r="I132" s="220"/>
      <c r="J132" s="220"/>
      <c r="K132" s="220"/>
      <c r="L132" s="220"/>
      <c r="M132" s="220"/>
      <c r="N132" s="219"/>
      <c r="O132" s="219"/>
      <c r="P132" s="219"/>
      <c r="Q132" s="219"/>
      <c r="R132" s="220"/>
      <c r="S132" s="220"/>
      <c r="T132" s="220"/>
      <c r="U132" s="220"/>
      <c r="V132" s="220"/>
      <c r="W132" s="220"/>
      <c r="X132" s="220"/>
      <c r="Y132" s="220"/>
      <c r="Z132" s="210"/>
      <c r="AA132" s="210"/>
      <c r="AB132" s="210"/>
      <c r="AC132" s="210"/>
      <c r="AD132" s="210"/>
      <c r="AE132" s="210"/>
      <c r="AF132" s="210"/>
      <c r="AG132" s="210" t="s">
        <v>314</v>
      </c>
      <c r="AH132" s="210">
        <v>0</v>
      </c>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3" x14ac:dyDescent="0.2">
      <c r="A133" s="217"/>
      <c r="B133" s="218"/>
      <c r="C133" s="253" t="s">
        <v>387</v>
      </c>
      <c r="D133" s="221"/>
      <c r="E133" s="222">
        <v>25.36</v>
      </c>
      <c r="F133" s="220"/>
      <c r="G133" s="22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314</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ht="22.5" outlineLevel="1" x14ac:dyDescent="0.2">
      <c r="A134" s="231">
        <v>22</v>
      </c>
      <c r="B134" s="232" t="s">
        <v>393</v>
      </c>
      <c r="C134" s="250" t="s">
        <v>394</v>
      </c>
      <c r="D134" s="233" t="s">
        <v>343</v>
      </c>
      <c r="E134" s="234">
        <v>71.545349999999999</v>
      </c>
      <c r="F134" s="235"/>
      <c r="G134" s="236">
        <f>ROUND(E134*F134,2)</f>
        <v>0</v>
      </c>
      <c r="H134" s="235"/>
      <c r="I134" s="236">
        <f>ROUND(E134*H134,2)</f>
        <v>0</v>
      </c>
      <c r="J134" s="235"/>
      <c r="K134" s="236">
        <f>ROUND(E134*J134,2)</f>
        <v>0</v>
      </c>
      <c r="L134" s="236">
        <v>21</v>
      </c>
      <c r="M134" s="236">
        <f>G134*(1+L134/100)</f>
        <v>0</v>
      </c>
      <c r="N134" s="234">
        <v>0</v>
      </c>
      <c r="O134" s="234">
        <f>ROUND(E134*N134,2)</f>
        <v>0</v>
      </c>
      <c r="P134" s="234">
        <v>0</v>
      </c>
      <c r="Q134" s="234">
        <f>ROUND(E134*P134,2)</f>
        <v>0</v>
      </c>
      <c r="R134" s="236" t="s">
        <v>292</v>
      </c>
      <c r="S134" s="236" t="s">
        <v>293</v>
      </c>
      <c r="T134" s="237" t="s">
        <v>294</v>
      </c>
      <c r="U134" s="220">
        <v>0.20200000000000001</v>
      </c>
      <c r="V134" s="220">
        <f>ROUND(E134*U134,2)</f>
        <v>14.45</v>
      </c>
      <c r="W134" s="220"/>
      <c r="X134" s="220" t="s">
        <v>295</v>
      </c>
      <c r="Y134" s="220" t="s">
        <v>296</v>
      </c>
      <c r="Z134" s="210"/>
      <c r="AA134" s="210"/>
      <c r="AB134" s="210"/>
      <c r="AC134" s="210"/>
      <c r="AD134" s="210"/>
      <c r="AE134" s="210"/>
      <c r="AF134" s="210"/>
      <c r="AG134" s="210" t="s">
        <v>297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2" x14ac:dyDescent="0.2">
      <c r="A135" s="217"/>
      <c r="B135" s="218"/>
      <c r="C135" s="251" t="s">
        <v>395</v>
      </c>
      <c r="D135" s="239"/>
      <c r="E135" s="239"/>
      <c r="F135" s="239"/>
      <c r="G135" s="239"/>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299</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2" x14ac:dyDescent="0.2">
      <c r="A136" s="217"/>
      <c r="B136" s="218"/>
      <c r="C136" s="252" t="s">
        <v>395</v>
      </c>
      <c r="D136" s="240"/>
      <c r="E136" s="240"/>
      <c r="F136" s="240"/>
      <c r="G136" s="240"/>
      <c r="H136" s="220"/>
      <c r="I136" s="220"/>
      <c r="J136" s="220"/>
      <c r="K136" s="220"/>
      <c r="L136" s="220"/>
      <c r="M136" s="220"/>
      <c r="N136" s="219"/>
      <c r="O136" s="219"/>
      <c r="P136" s="219"/>
      <c r="Q136" s="219"/>
      <c r="R136" s="220"/>
      <c r="S136" s="220"/>
      <c r="T136" s="220"/>
      <c r="U136" s="220"/>
      <c r="V136" s="220"/>
      <c r="W136" s="220"/>
      <c r="X136" s="220"/>
      <c r="Y136" s="220"/>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3" x14ac:dyDescent="0.2">
      <c r="A137" s="217"/>
      <c r="B137" s="218"/>
      <c r="C137" s="252" t="s">
        <v>395</v>
      </c>
      <c r="D137" s="240"/>
      <c r="E137" s="240"/>
      <c r="F137" s="240"/>
      <c r="G137" s="240"/>
      <c r="H137" s="220"/>
      <c r="I137" s="220"/>
      <c r="J137" s="220"/>
      <c r="K137" s="220"/>
      <c r="L137" s="220"/>
      <c r="M137" s="220"/>
      <c r="N137" s="219"/>
      <c r="O137" s="219"/>
      <c r="P137" s="219"/>
      <c r="Q137" s="219"/>
      <c r="R137" s="220"/>
      <c r="S137" s="220"/>
      <c r="T137" s="220"/>
      <c r="U137" s="220"/>
      <c r="V137" s="220"/>
      <c r="W137" s="220"/>
      <c r="X137" s="220"/>
      <c r="Y137" s="220"/>
      <c r="Z137" s="210"/>
      <c r="AA137" s="210"/>
      <c r="AB137" s="210"/>
      <c r="AC137" s="210"/>
      <c r="AD137" s="210"/>
      <c r="AE137" s="210"/>
      <c r="AF137" s="210"/>
      <c r="AG137" s="210" t="s">
        <v>300</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2" x14ac:dyDescent="0.2">
      <c r="A138" s="217"/>
      <c r="B138" s="218"/>
      <c r="C138" s="253" t="s">
        <v>396</v>
      </c>
      <c r="D138" s="221"/>
      <c r="E138" s="222"/>
      <c r="F138" s="220"/>
      <c r="G138" s="220"/>
      <c r="H138" s="220"/>
      <c r="I138" s="220"/>
      <c r="J138" s="220"/>
      <c r="K138" s="220"/>
      <c r="L138" s="220"/>
      <c r="M138" s="220"/>
      <c r="N138" s="219"/>
      <c r="O138" s="219"/>
      <c r="P138" s="219"/>
      <c r="Q138" s="219"/>
      <c r="R138" s="220"/>
      <c r="S138" s="220"/>
      <c r="T138" s="220"/>
      <c r="U138" s="220"/>
      <c r="V138" s="220"/>
      <c r="W138" s="220"/>
      <c r="X138" s="220"/>
      <c r="Y138" s="220"/>
      <c r="Z138" s="210"/>
      <c r="AA138" s="210"/>
      <c r="AB138" s="210"/>
      <c r="AC138" s="210"/>
      <c r="AD138" s="210"/>
      <c r="AE138" s="210"/>
      <c r="AF138" s="210"/>
      <c r="AG138" s="210" t="s">
        <v>314</v>
      </c>
      <c r="AH138" s="210">
        <v>0</v>
      </c>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3" x14ac:dyDescent="0.2">
      <c r="A139" s="217"/>
      <c r="B139" s="218"/>
      <c r="C139" s="253" t="s">
        <v>397</v>
      </c>
      <c r="D139" s="221"/>
      <c r="E139" s="222"/>
      <c r="F139" s="220"/>
      <c r="G139" s="220"/>
      <c r="H139" s="220"/>
      <c r="I139" s="220"/>
      <c r="J139" s="220"/>
      <c r="K139" s="220"/>
      <c r="L139" s="220"/>
      <c r="M139" s="220"/>
      <c r="N139" s="219"/>
      <c r="O139" s="219"/>
      <c r="P139" s="219"/>
      <c r="Q139" s="219"/>
      <c r="R139" s="220"/>
      <c r="S139" s="220"/>
      <c r="T139" s="220"/>
      <c r="U139" s="220"/>
      <c r="V139" s="220"/>
      <c r="W139" s="220"/>
      <c r="X139" s="220"/>
      <c r="Y139" s="220"/>
      <c r="Z139" s="210"/>
      <c r="AA139" s="210"/>
      <c r="AB139" s="210"/>
      <c r="AC139" s="210"/>
      <c r="AD139" s="210"/>
      <c r="AE139" s="210"/>
      <c r="AF139" s="210"/>
      <c r="AG139" s="210" t="s">
        <v>314</v>
      </c>
      <c r="AH139" s="210">
        <v>0</v>
      </c>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3" x14ac:dyDescent="0.2">
      <c r="A140" s="217"/>
      <c r="B140" s="218"/>
      <c r="C140" s="253" t="s">
        <v>398</v>
      </c>
      <c r="D140" s="221"/>
      <c r="E140" s="222">
        <v>71.55</v>
      </c>
      <c r="F140" s="220"/>
      <c r="G140" s="220"/>
      <c r="H140" s="220"/>
      <c r="I140" s="220"/>
      <c r="J140" s="220"/>
      <c r="K140" s="220"/>
      <c r="L140" s="220"/>
      <c r="M140" s="220"/>
      <c r="N140" s="219"/>
      <c r="O140" s="219"/>
      <c r="P140" s="219"/>
      <c r="Q140" s="219"/>
      <c r="R140" s="220"/>
      <c r="S140" s="220"/>
      <c r="T140" s="220"/>
      <c r="U140" s="220"/>
      <c r="V140" s="220"/>
      <c r="W140" s="220"/>
      <c r="X140" s="220"/>
      <c r="Y140" s="220"/>
      <c r="Z140" s="210"/>
      <c r="AA140" s="210"/>
      <c r="AB140" s="210"/>
      <c r="AC140" s="210"/>
      <c r="AD140" s="210"/>
      <c r="AE140" s="210"/>
      <c r="AF140" s="210"/>
      <c r="AG140" s="210" t="s">
        <v>314</v>
      </c>
      <c r="AH140" s="210">
        <v>0</v>
      </c>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31">
        <v>23</v>
      </c>
      <c r="B141" s="232" t="s">
        <v>399</v>
      </c>
      <c r="C141" s="250" t="s">
        <v>400</v>
      </c>
      <c r="D141" s="233" t="s">
        <v>310</v>
      </c>
      <c r="E141" s="234">
        <v>7.8384999999999998</v>
      </c>
      <c r="F141" s="235"/>
      <c r="G141" s="236">
        <f>ROUND(E141*F141,2)</f>
        <v>0</v>
      </c>
      <c r="H141" s="235"/>
      <c r="I141" s="236">
        <f>ROUND(E141*H141,2)</f>
        <v>0</v>
      </c>
      <c r="J141" s="235"/>
      <c r="K141" s="236">
        <f>ROUND(E141*J141,2)</f>
        <v>0</v>
      </c>
      <c r="L141" s="236">
        <v>21</v>
      </c>
      <c r="M141" s="236">
        <f>G141*(1+L141/100)</f>
        <v>0</v>
      </c>
      <c r="N141" s="234">
        <v>0</v>
      </c>
      <c r="O141" s="234">
        <f>ROUND(E141*N141,2)</f>
        <v>0</v>
      </c>
      <c r="P141" s="234">
        <v>0</v>
      </c>
      <c r="Q141" s="234">
        <f>ROUND(E141*P141,2)</f>
        <v>0</v>
      </c>
      <c r="R141" s="236" t="s">
        <v>292</v>
      </c>
      <c r="S141" s="236" t="s">
        <v>293</v>
      </c>
      <c r="T141" s="237" t="s">
        <v>294</v>
      </c>
      <c r="U141" s="220">
        <v>1.7999999999999999E-2</v>
      </c>
      <c r="V141" s="220">
        <f>ROUND(E141*U141,2)</f>
        <v>0.14000000000000001</v>
      </c>
      <c r="W141" s="220"/>
      <c r="X141" s="220" t="s">
        <v>295</v>
      </c>
      <c r="Y141" s="220" t="s">
        <v>296</v>
      </c>
      <c r="Z141" s="210"/>
      <c r="AA141" s="210"/>
      <c r="AB141" s="210"/>
      <c r="AC141" s="210"/>
      <c r="AD141" s="210"/>
      <c r="AE141" s="210"/>
      <c r="AF141" s="210"/>
      <c r="AG141" s="210" t="s">
        <v>297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2" x14ac:dyDescent="0.2">
      <c r="A142" s="217"/>
      <c r="B142" s="218"/>
      <c r="C142" s="251" t="s">
        <v>401</v>
      </c>
      <c r="D142" s="239"/>
      <c r="E142" s="239"/>
      <c r="F142" s="239"/>
      <c r="G142" s="239"/>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299</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2" x14ac:dyDescent="0.2">
      <c r="A143" s="217"/>
      <c r="B143" s="218"/>
      <c r="C143" s="252" t="s">
        <v>401</v>
      </c>
      <c r="D143" s="240"/>
      <c r="E143" s="240"/>
      <c r="F143" s="240"/>
      <c r="G143" s="24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300</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2" t="s">
        <v>401</v>
      </c>
      <c r="D144" s="240"/>
      <c r="E144" s="240"/>
      <c r="F144" s="240"/>
      <c r="G144" s="240"/>
      <c r="H144" s="220"/>
      <c r="I144" s="220"/>
      <c r="J144" s="220"/>
      <c r="K144" s="220"/>
      <c r="L144" s="220"/>
      <c r="M144" s="220"/>
      <c r="N144" s="219"/>
      <c r="O144" s="219"/>
      <c r="P144" s="219"/>
      <c r="Q144" s="219"/>
      <c r="R144" s="220"/>
      <c r="S144" s="220"/>
      <c r="T144" s="220"/>
      <c r="U144" s="220"/>
      <c r="V144" s="220"/>
      <c r="W144" s="220"/>
      <c r="X144" s="220"/>
      <c r="Y144" s="220"/>
      <c r="Z144" s="210"/>
      <c r="AA144" s="210"/>
      <c r="AB144" s="210"/>
      <c r="AC144" s="210"/>
      <c r="AD144" s="210"/>
      <c r="AE144" s="210"/>
      <c r="AF144" s="210"/>
      <c r="AG144" s="210" t="s">
        <v>300</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2" x14ac:dyDescent="0.2">
      <c r="A145" s="217"/>
      <c r="B145" s="218"/>
      <c r="C145" s="253" t="s">
        <v>402</v>
      </c>
      <c r="D145" s="221"/>
      <c r="E145" s="222"/>
      <c r="F145" s="220"/>
      <c r="G145" s="220"/>
      <c r="H145" s="220"/>
      <c r="I145" s="220"/>
      <c r="J145" s="220"/>
      <c r="K145" s="220"/>
      <c r="L145" s="220"/>
      <c r="M145" s="220"/>
      <c r="N145" s="219"/>
      <c r="O145" s="219"/>
      <c r="P145" s="219"/>
      <c r="Q145" s="219"/>
      <c r="R145" s="220"/>
      <c r="S145" s="220"/>
      <c r="T145" s="220"/>
      <c r="U145" s="220"/>
      <c r="V145" s="220"/>
      <c r="W145" s="220"/>
      <c r="X145" s="220"/>
      <c r="Y145" s="220"/>
      <c r="Z145" s="210"/>
      <c r="AA145" s="210"/>
      <c r="AB145" s="210"/>
      <c r="AC145" s="210"/>
      <c r="AD145" s="210"/>
      <c r="AE145" s="210"/>
      <c r="AF145" s="210"/>
      <c r="AG145" s="210" t="s">
        <v>314</v>
      </c>
      <c r="AH145" s="210">
        <v>0</v>
      </c>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3" x14ac:dyDescent="0.2">
      <c r="A146" s="217"/>
      <c r="B146" s="218"/>
      <c r="C146" s="253" t="s">
        <v>403</v>
      </c>
      <c r="D146" s="221"/>
      <c r="E146" s="222">
        <v>7.84</v>
      </c>
      <c r="F146" s="220"/>
      <c r="G146" s="220"/>
      <c r="H146" s="220"/>
      <c r="I146" s="220"/>
      <c r="J146" s="220"/>
      <c r="K146" s="220"/>
      <c r="L146" s="220"/>
      <c r="M146" s="220"/>
      <c r="N146" s="219"/>
      <c r="O146" s="219"/>
      <c r="P146" s="219"/>
      <c r="Q146" s="219"/>
      <c r="R146" s="220"/>
      <c r="S146" s="220"/>
      <c r="T146" s="220"/>
      <c r="U146" s="220"/>
      <c r="V146" s="220"/>
      <c r="W146" s="220"/>
      <c r="X146" s="220"/>
      <c r="Y146" s="220"/>
      <c r="Z146" s="210"/>
      <c r="AA146" s="210"/>
      <c r="AB146" s="210"/>
      <c r="AC146" s="210"/>
      <c r="AD146" s="210"/>
      <c r="AE146" s="210"/>
      <c r="AF146" s="210"/>
      <c r="AG146" s="210" t="s">
        <v>314</v>
      </c>
      <c r="AH146" s="210">
        <v>0</v>
      </c>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31">
        <v>24</v>
      </c>
      <c r="B147" s="232" t="s">
        <v>404</v>
      </c>
      <c r="C147" s="250" t="s">
        <v>405</v>
      </c>
      <c r="D147" s="233" t="s">
        <v>343</v>
      </c>
      <c r="E147" s="234">
        <v>25.36308</v>
      </c>
      <c r="F147" s="235"/>
      <c r="G147" s="236">
        <f>ROUND(E147*F147,2)</f>
        <v>0</v>
      </c>
      <c r="H147" s="235"/>
      <c r="I147" s="236">
        <f>ROUND(E147*H147,2)</f>
        <v>0</v>
      </c>
      <c r="J147" s="235"/>
      <c r="K147" s="236">
        <f>ROUND(E147*J147,2)</f>
        <v>0</v>
      </c>
      <c r="L147" s="236">
        <v>21</v>
      </c>
      <c r="M147" s="236">
        <f>G147*(1+L147/100)</f>
        <v>0</v>
      </c>
      <c r="N147" s="234">
        <v>0</v>
      </c>
      <c r="O147" s="234">
        <f>ROUND(E147*N147,2)</f>
        <v>0</v>
      </c>
      <c r="P147" s="234">
        <v>0</v>
      </c>
      <c r="Q147" s="234">
        <f>ROUND(E147*P147,2)</f>
        <v>0</v>
      </c>
      <c r="R147" s="236" t="s">
        <v>292</v>
      </c>
      <c r="S147" s="236" t="s">
        <v>293</v>
      </c>
      <c r="T147" s="237" t="s">
        <v>294</v>
      </c>
      <c r="U147" s="220">
        <v>0</v>
      </c>
      <c r="V147" s="220">
        <f>ROUND(E147*U147,2)</f>
        <v>0</v>
      </c>
      <c r="W147" s="220"/>
      <c r="X147" s="220" t="s">
        <v>295</v>
      </c>
      <c r="Y147" s="220" t="s">
        <v>296</v>
      </c>
      <c r="Z147" s="210"/>
      <c r="AA147" s="210"/>
      <c r="AB147" s="210"/>
      <c r="AC147" s="210"/>
      <c r="AD147" s="210"/>
      <c r="AE147" s="210"/>
      <c r="AF147" s="210"/>
      <c r="AG147" s="210" t="s">
        <v>297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2" x14ac:dyDescent="0.2">
      <c r="A148" s="217"/>
      <c r="B148" s="218"/>
      <c r="C148" s="253" t="s">
        <v>392</v>
      </c>
      <c r="D148" s="221"/>
      <c r="E148" s="222"/>
      <c r="F148" s="220"/>
      <c r="G148" s="220"/>
      <c r="H148" s="220"/>
      <c r="I148" s="220"/>
      <c r="J148" s="220"/>
      <c r="K148" s="220"/>
      <c r="L148" s="220"/>
      <c r="M148" s="220"/>
      <c r="N148" s="219"/>
      <c r="O148" s="219"/>
      <c r="P148" s="219"/>
      <c r="Q148" s="219"/>
      <c r="R148" s="220"/>
      <c r="S148" s="220"/>
      <c r="T148" s="220"/>
      <c r="U148" s="220"/>
      <c r="V148" s="220"/>
      <c r="W148" s="220"/>
      <c r="X148" s="220"/>
      <c r="Y148" s="220"/>
      <c r="Z148" s="210"/>
      <c r="AA148" s="210"/>
      <c r="AB148" s="210"/>
      <c r="AC148" s="210"/>
      <c r="AD148" s="210"/>
      <c r="AE148" s="210"/>
      <c r="AF148" s="210"/>
      <c r="AG148" s="210" t="s">
        <v>314</v>
      </c>
      <c r="AH148" s="210">
        <v>0</v>
      </c>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3" x14ac:dyDescent="0.2">
      <c r="A149" s="217"/>
      <c r="B149" s="218"/>
      <c r="C149" s="253" t="s">
        <v>387</v>
      </c>
      <c r="D149" s="221"/>
      <c r="E149" s="222">
        <v>25.36</v>
      </c>
      <c r="F149" s="220"/>
      <c r="G149" s="220"/>
      <c r="H149" s="220"/>
      <c r="I149" s="220"/>
      <c r="J149" s="220"/>
      <c r="K149" s="220"/>
      <c r="L149" s="220"/>
      <c r="M149" s="220"/>
      <c r="N149" s="219"/>
      <c r="O149" s="219"/>
      <c r="P149" s="219"/>
      <c r="Q149" s="219"/>
      <c r="R149" s="220"/>
      <c r="S149" s="220"/>
      <c r="T149" s="220"/>
      <c r="U149" s="220"/>
      <c r="V149" s="220"/>
      <c r="W149" s="220"/>
      <c r="X149" s="220"/>
      <c r="Y149" s="220"/>
      <c r="Z149" s="210"/>
      <c r="AA149" s="210"/>
      <c r="AB149" s="210"/>
      <c r="AC149" s="210"/>
      <c r="AD149" s="210"/>
      <c r="AE149" s="210"/>
      <c r="AF149" s="210"/>
      <c r="AG149" s="210" t="s">
        <v>314</v>
      </c>
      <c r="AH149" s="210">
        <v>0</v>
      </c>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x14ac:dyDescent="0.2">
      <c r="A150" s="224" t="s">
        <v>287</v>
      </c>
      <c r="B150" s="225" t="s">
        <v>159</v>
      </c>
      <c r="C150" s="249" t="s">
        <v>160</v>
      </c>
      <c r="D150" s="226"/>
      <c r="E150" s="227"/>
      <c r="F150" s="228"/>
      <c r="G150" s="228">
        <f>SUMIF(AG151:AG267,"&lt;&gt;NOR",G151:G267)</f>
        <v>0</v>
      </c>
      <c r="H150" s="228"/>
      <c r="I150" s="228">
        <f>SUM(I151:I267)</f>
        <v>0</v>
      </c>
      <c r="J150" s="228"/>
      <c r="K150" s="228">
        <f>SUM(K151:K267)</f>
        <v>0</v>
      </c>
      <c r="L150" s="228"/>
      <c r="M150" s="228">
        <f>SUM(M151:M267)</f>
        <v>0</v>
      </c>
      <c r="N150" s="227"/>
      <c r="O150" s="227">
        <f>SUM(O151:O267)</f>
        <v>223.25999999999996</v>
      </c>
      <c r="P150" s="227"/>
      <c r="Q150" s="227">
        <f>SUM(Q151:Q267)</f>
        <v>0</v>
      </c>
      <c r="R150" s="228"/>
      <c r="S150" s="228"/>
      <c r="T150" s="229"/>
      <c r="U150" s="223"/>
      <c r="V150" s="223">
        <f>SUM(V151:V267)</f>
        <v>237.3</v>
      </c>
      <c r="W150" s="223"/>
      <c r="X150" s="223"/>
      <c r="Y150" s="223"/>
      <c r="AG150" t="s">
        <v>288</v>
      </c>
    </row>
    <row r="151" spans="1:60" ht="22.5" outlineLevel="1" x14ac:dyDescent="0.2">
      <c r="A151" s="231">
        <v>25</v>
      </c>
      <c r="B151" s="232" t="s">
        <v>406</v>
      </c>
      <c r="C151" s="250" t="s">
        <v>407</v>
      </c>
      <c r="D151" s="233" t="s">
        <v>343</v>
      </c>
      <c r="E151" s="234">
        <v>20.485250000000001</v>
      </c>
      <c r="F151" s="235"/>
      <c r="G151" s="236">
        <f>ROUND(E151*F151,2)</f>
        <v>0</v>
      </c>
      <c r="H151" s="235"/>
      <c r="I151" s="236">
        <f>ROUND(E151*H151,2)</f>
        <v>0</v>
      </c>
      <c r="J151" s="235"/>
      <c r="K151" s="236">
        <f>ROUND(E151*J151,2)</f>
        <v>0</v>
      </c>
      <c r="L151" s="236">
        <v>21</v>
      </c>
      <c r="M151" s="236">
        <f>G151*(1+L151/100)</f>
        <v>0</v>
      </c>
      <c r="N151" s="234">
        <v>2.1</v>
      </c>
      <c r="O151" s="234">
        <f>ROUND(E151*N151,2)</f>
        <v>43.02</v>
      </c>
      <c r="P151" s="234">
        <v>0</v>
      </c>
      <c r="Q151" s="234">
        <f>ROUND(E151*P151,2)</f>
        <v>0</v>
      </c>
      <c r="R151" s="236" t="s">
        <v>329</v>
      </c>
      <c r="S151" s="236" t="s">
        <v>293</v>
      </c>
      <c r="T151" s="237" t="s">
        <v>294</v>
      </c>
      <c r="U151" s="220">
        <v>0.96499999999999997</v>
      </c>
      <c r="V151" s="220">
        <f>ROUND(E151*U151,2)</f>
        <v>19.77</v>
      </c>
      <c r="W151" s="220"/>
      <c r="X151" s="220" t="s">
        <v>295</v>
      </c>
      <c r="Y151" s="220" t="s">
        <v>296</v>
      </c>
      <c r="Z151" s="210"/>
      <c r="AA151" s="210"/>
      <c r="AB151" s="210"/>
      <c r="AC151" s="210"/>
      <c r="AD151" s="210"/>
      <c r="AE151" s="210"/>
      <c r="AF151" s="210"/>
      <c r="AG151" s="210" t="s">
        <v>297</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2" x14ac:dyDescent="0.2">
      <c r="A152" s="217"/>
      <c r="B152" s="218"/>
      <c r="C152" s="253" t="s">
        <v>408</v>
      </c>
      <c r="D152" s="221"/>
      <c r="E152" s="222"/>
      <c r="F152" s="220"/>
      <c r="G152" s="220"/>
      <c r="H152" s="220"/>
      <c r="I152" s="220"/>
      <c r="J152" s="220"/>
      <c r="K152" s="220"/>
      <c r="L152" s="220"/>
      <c r="M152" s="220"/>
      <c r="N152" s="219"/>
      <c r="O152" s="219"/>
      <c r="P152" s="219"/>
      <c r="Q152" s="219"/>
      <c r="R152" s="220"/>
      <c r="S152" s="220"/>
      <c r="T152" s="220"/>
      <c r="U152" s="220"/>
      <c r="V152" s="220"/>
      <c r="W152" s="220"/>
      <c r="X152" s="220"/>
      <c r="Y152" s="220"/>
      <c r="Z152" s="210"/>
      <c r="AA152" s="210"/>
      <c r="AB152" s="210"/>
      <c r="AC152" s="210"/>
      <c r="AD152" s="210"/>
      <c r="AE152" s="210"/>
      <c r="AF152" s="210"/>
      <c r="AG152" s="210" t="s">
        <v>314</v>
      </c>
      <c r="AH152" s="210">
        <v>0</v>
      </c>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3" x14ac:dyDescent="0.2">
      <c r="A153" s="217"/>
      <c r="B153" s="218"/>
      <c r="C153" s="253" t="s">
        <v>409</v>
      </c>
      <c r="D153" s="221"/>
      <c r="E153" s="222"/>
      <c r="F153" s="220"/>
      <c r="G153" s="220"/>
      <c r="H153" s="220"/>
      <c r="I153" s="220"/>
      <c r="J153" s="220"/>
      <c r="K153" s="220"/>
      <c r="L153" s="220"/>
      <c r="M153" s="220"/>
      <c r="N153" s="219"/>
      <c r="O153" s="219"/>
      <c r="P153" s="219"/>
      <c r="Q153" s="219"/>
      <c r="R153" s="220"/>
      <c r="S153" s="220"/>
      <c r="T153" s="220"/>
      <c r="U153" s="220"/>
      <c r="V153" s="220"/>
      <c r="W153" s="220"/>
      <c r="X153" s="220"/>
      <c r="Y153" s="220"/>
      <c r="Z153" s="210"/>
      <c r="AA153" s="210"/>
      <c r="AB153" s="210"/>
      <c r="AC153" s="210"/>
      <c r="AD153" s="210"/>
      <c r="AE153" s="210"/>
      <c r="AF153" s="210"/>
      <c r="AG153" s="210" t="s">
        <v>314</v>
      </c>
      <c r="AH153" s="210">
        <v>0</v>
      </c>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3" x14ac:dyDescent="0.2">
      <c r="A154" s="217"/>
      <c r="B154" s="218"/>
      <c r="C154" s="253" t="s">
        <v>410</v>
      </c>
      <c r="D154" s="221"/>
      <c r="E154" s="222"/>
      <c r="F154" s="220"/>
      <c r="G154" s="220"/>
      <c r="H154" s="220"/>
      <c r="I154" s="220"/>
      <c r="J154" s="220"/>
      <c r="K154" s="220"/>
      <c r="L154" s="220"/>
      <c r="M154" s="220"/>
      <c r="N154" s="219"/>
      <c r="O154" s="219"/>
      <c r="P154" s="219"/>
      <c r="Q154" s="219"/>
      <c r="R154" s="220"/>
      <c r="S154" s="220"/>
      <c r="T154" s="220"/>
      <c r="U154" s="220"/>
      <c r="V154" s="220"/>
      <c r="W154" s="220"/>
      <c r="X154" s="220"/>
      <c r="Y154" s="220"/>
      <c r="Z154" s="210"/>
      <c r="AA154" s="210"/>
      <c r="AB154" s="210"/>
      <c r="AC154" s="210"/>
      <c r="AD154" s="210"/>
      <c r="AE154" s="210"/>
      <c r="AF154" s="210"/>
      <c r="AG154" s="210" t="s">
        <v>314</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3" t="s">
        <v>411</v>
      </c>
      <c r="D155" s="221"/>
      <c r="E155" s="222"/>
      <c r="F155" s="220"/>
      <c r="G155" s="220"/>
      <c r="H155" s="220"/>
      <c r="I155" s="220"/>
      <c r="J155" s="220"/>
      <c r="K155" s="220"/>
      <c r="L155" s="220"/>
      <c r="M155" s="220"/>
      <c r="N155" s="219"/>
      <c r="O155" s="219"/>
      <c r="P155" s="219"/>
      <c r="Q155" s="219"/>
      <c r="R155" s="220"/>
      <c r="S155" s="220"/>
      <c r="T155" s="220"/>
      <c r="U155" s="220"/>
      <c r="V155" s="220"/>
      <c r="W155" s="220"/>
      <c r="X155" s="220"/>
      <c r="Y155" s="220"/>
      <c r="Z155" s="210"/>
      <c r="AA155" s="210"/>
      <c r="AB155" s="210"/>
      <c r="AC155" s="210"/>
      <c r="AD155" s="210"/>
      <c r="AE155" s="210"/>
      <c r="AF155" s="210"/>
      <c r="AG155" s="210" t="s">
        <v>314</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3" x14ac:dyDescent="0.2">
      <c r="A156" s="217"/>
      <c r="B156" s="218"/>
      <c r="C156" s="253" t="s">
        <v>412</v>
      </c>
      <c r="D156" s="221"/>
      <c r="E156" s="222"/>
      <c r="F156" s="220"/>
      <c r="G156" s="220"/>
      <c r="H156" s="220"/>
      <c r="I156" s="220"/>
      <c r="J156" s="220"/>
      <c r="K156" s="220"/>
      <c r="L156" s="220"/>
      <c r="M156" s="220"/>
      <c r="N156" s="219"/>
      <c r="O156" s="219"/>
      <c r="P156" s="219"/>
      <c r="Q156" s="219"/>
      <c r="R156" s="220"/>
      <c r="S156" s="220"/>
      <c r="T156" s="220"/>
      <c r="U156" s="220"/>
      <c r="V156" s="220"/>
      <c r="W156" s="220"/>
      <c r="X156" s="220"/>
      <c r="Y156" s="220"/>
      <c r="Z156" s="210"/>
      <c r="AA156" s="210"/>
      <c r="AB156" s="210"/>
      <c r="AC156" s="210"/>
      <c r="AD156" s="210"/>
      <c r="AE156" s="210"/>
      <c r="AF156" s="210"/>
      <c r="AG156" s="210" t="s">
        <v>314</v>
      </c>
      <c r="AH156" s="210">
        <v>0</v>
      </c>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3" x14ac:dyDescent="0.2">
      <c r="A157" s="217"/>
      <c r="B157" s="218"/>
      <c r="C157" s="253" t="s">
        <v>413</v>
      </c>
      <c r="D157" s="221"/>
      <c r="E157" s="222"/>
      <c r="F157" s="220"/>
      <c r="G157" s="220"/>
      <c r="H157" s="220"/>
      <c r="I157" s="220"/>
      <c r="J157" s="220"/>
      <c r="K157" s="220"/>
      <c r="L157" s="220"/>
      <c r="M157" s="220"/>
      <c r="N157" s="219"/>
      <c r="O157" s="219"/>
      <c r="P157" s="219"/>
      <c r="Q157" s="219"/>
      <c r="R157" s="220"/>
      <c r="S157" s="220"/>
      <c r="T157" s="220"/>
      <c r="U157" s="220"/>
      <c r="V157" s="220"/>
      <c r="W157" s="220"/>
      <c r="X157" s="220"/>
      <c r="Y157" s="220"/>
      <c r="Z157" s="210"/>
      <c r="AA157" s="210"/>
      <c r="AB157" s="210"/>
      <c r="AC157" s="210"/>
      <c r="AD157" s="210"/>
      <c r="AE157" s="210"/>
      <c r="AF157" s="210"/>
      <c r="AG157" s="210" t="s">
        <v>314</v>
      </c>
      <c r="AH157" s="210">
        <v>0</v>
      </c>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3" x14ac:dyDescent="0.2">
      <c r="A158" s="217"/>
      <c r="B158" s="218"/>
      <c r="C158" s="253" t="s">
        <v>414</v>
      </c>
      <c r="D158" s="221"/>
      <c r="E158" s="222"/>
      <c r="F158" s="220"/>
      <c r="G158" s="220"/>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314</v>
      </c>
      <c r="AH158" s="210">
        <v>0</v>
      </c>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3" t="s">
        <v>415</v>
      </c>
      <c r="D159" s="221"/>
      <c r="E159" s="222"/>
      <c r="F159" s="220"/>
      <c r="G159" s="22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314</v>
      </c>
      <c r="AH159" s="210">
        <v>0</v>
      </c>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3" t="s">
        <v>416</v>
      </c>
      <c r="D160" s="221"/>
      <c r="E160" s="222"/>
      <c r="F160" s="220"/>
      <c r="G160" s="22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314</v>
      </c>
      <c r="AH160" s="210">
        <v>0</v>
      </c>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3" x14ac:dyDescent="0.2">
      <c r="A161" s="217"/>
      <c r="B161" s="218"/>
      <c r="C161" s="253" t="s">
        <v>417</v>
      </c>
      <c r="D161" s="221"/>
      <c r="E161" s="222"/>
      <c r="F161" s="220"/>
      <c r="G161" s="220"/>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314</v>
      </c>
      <c r="AH161" s="210">
        <v>0</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3" x14ac:dyDescent="0.2">
      <c r="A162" s="217"/>
      <c r="B162" s="218"/>
      <c r="C162" s="253" t="s">
        <v>418</v>
      </c>
      <c r="D162" s="221"/>
      <c r="E162" s="222"/>
      <c r="F162" s="220"/>
      <c r="G162" s="22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314</v>
      </c>
      <c r="AH162" s="210">
        <v>0</v>
      </c>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3" x14ac:dyDescent="0.2">
      <c r="A163" s="217"/>
      <c r="B163" s="218"/>
      <c r="C163" s="253" t="s">
        <v>419</v>
      </c>
      <c r="D163" s="221"/>
      <c r="E163" s="222"/>
      <c r="F163" s="220"/>
      <c r="G163" s="220"/>
      <c r="H163" s="220"/>
      <c r="I163" s="220"/>
      <c r="J163" s="220"/>
      <c r="K163" s="220"/>
      <c r="L163" s="220"/>
      <c r="M163" s="220"/>
      <c r="N163" s="219"/>
      <c r="O163" s="219"/>
      <c r="P163" s="219"/>
      <c r="Q163" s="219"/>
      <c r="R163" s="220"/>
      <c r="S163" s="220"/>
      <c r="T163" s="220"/>
      <c r="U163" s="220"/>
      <c r="V163" s="220"/>
      <c r="W163" s="220"/>
      <c r="X163" s="220"/>
      <c r="Y163" s="220"/>
      <c r="Z163" s="210"/>
      <c r="AA163" s="210"/>
      <c r="AB163" s="210"/>
      <c r="AC163" s="210"/>
      <c r="AD163" s="210"/>
      <c r="AE163" s="210"/>
      <c r="AF163" s="210"/>
      <c r="AG163" s="210" t="s">
        <v>314</v>
      </c>
      <c r="AH163" s="210">
        <v>0</v>
      </c>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3" t="s">
        <v>420</v>
      </c>
      <c r="D164" s="221"/>
      <c r="E164" s="222">
        <v>20.49</v>
      </c>
      <c r="F164" s="220"/>
      <c r="G164" s="220"/>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314</v>
      </c>
      <c r="AH164" s="210">
        <v>0</v>
      </c>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ht="22.5" outlineLevel="1" x14ac:dyDescent="0.2">
      <c r="A165" s="231">
        <v>26</v>
      </c>
      <c r="B165" s="232" t="s">
        <v>421</v>
      </c>
      <c r="C165" s="250" t="s">
        <v>422</v>
      </c>
      <c r="D165" s="233" t="s">
        <v>343</v>
      </c>
      <c r="E165" s="234">
        <v>4.71</v>
      </c>
      <c r="F165" s="235"/>
      <c r="G165" s="236">
        <f>ROUND(E165*F165,2)</f>
        <v>0</v>
      </c>
      <c r="H165" s="235"/>
      <c r="I165" s="236">
        <f>ROUND(E165*H165,2)</f>
        <v>0</v>
      </c>
      <c r="J165" s="235"/>
      <c r="K165" s="236">
        <f>ROUND(E165*J165,2)</f>
        <v>0</v>
      </c>
      <c r="L165" s="236">
        <v>21</v>
      </c>
      <c r="M165" s="236">
        <f>G165*(1+L165/100)</f>
        <v>0</v>
      </c>
      <c r="N165" s="234">
        <v>2.5249999999999999</v>
      </c>
      <c r="O165" s="234">
        <f>ROUND(E165*N165,2)</f>
        <v>11.89</v>
      </c>
      <c r="P165" s="234">
        <v>0</v>
      </c>
      <c r="Q165" s="234">
        <f>ROUND(E165*P165,2)</f>
        <v>0</v>
      </c>
      <c r="R165" s="236" t="s">
        <v>423</v>
      </c>
      <c r="S165" s="236" t="s">
        <v>293</v>
      </c>
      <c r="T165" s="237" t="s">
        <v>294</v>
      </c>
      <c r="U165" s="220">
        <v>0.48</v>
      </c>
      <c r="V165" s="220">
        <f>ROUND(E165*U165,2)</f>
        <v>2.2599999999999998</v>
      </c>
      <c r="W165" s="220"/>
      <c r="X165" s="220" t="s">
        <v>295</v>
      </c>
      <c r="Y165" s="220" t="s">
        <v>296</v>
      </c>
      <c r="Z165" s="210"/>
      <c r="AA165" s="210"/>
      <c r="AB165" s="210"/>
      <c r="AC165" s="210"/>
      <c r="AD165" s="210"/>
      <c r="AE165" s="210"/>
      <c r="AF165" s="210"/>
      <c r="AG165" s="210" t="s">
        <v>297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2" x14ac:dyDescent="0.2">
      <c r="A166" s="217"/>
      <c r="B166" s="218"/>
      <c r="C166" s="251" t="s">
        <v>424</v>
      </c>
      <c r="D166" s="239"/>
      <c r="E166" s="239"/>
      <c r="F166" s="239"/>
      <c r="G166" s="239"/>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299</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2" t="s">
        <v>424</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3" x14ac:dyDescent="0.2">
      <c r="A168" s="217"/>
      <c r="B168" s="218"/>
      <c r="C168" s="252" t="s">
        <v>424</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2" x14ac:dyDescent="0.2">
      <c r="A169" s="217"/>
      <c r="B169" s="218"/>
      <c r="C169" s="253" t="s">
        <v>425</v>
      </c>
      <c r="D169" s="221"/>
      <c r="E169" s="222"/>
      <c r="F169" s="220"/>
      <c r="G169" s="220"/>
      <c r="H169" s="220"/>
      <c r="I169" s="220"/>
      <c r="J169" s="220"/>
      <c r="K169" s="220"/>
      <c r="L169" s="220"/>
      <c r="M169" s="220"/>
      <c r="N169" s="219"/>
      <c r="O169" s="219"/>
      <c r="P169" s="219"/>
      <c r="Q169" s="219"/>
      <c r="R169" s="220"/>
      <c r="S169" s="220"/>
      <c r="T169" s="220"/>
      <c r="U169" s="220"/>
      <c r="V169" s="220"/>
      <c r="W169" s="220"/>
      <c r="X169" s="220"/>
      <c r="Y169" s="220"/>
      <c r="Z169" s="210"/>
      <c r="AA169" s="210"/>
      <c r="AB169" s="210"/>
      <c r="AC169" s="210"/>
      <c r="AD169" s="210"/>
      <c r="AE169" s="210"/>
      <c r="AF169" s="210"/>
      <c r="AG169" s="210" t="s">
        <v>314</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3" x14ac:dyDescent="0.2">
      <c r="A170" s="217"/>
      <c r="B170" s="218"/>
      <c r="C170" s="253" t="s">
        <v>426</v>
      </c>
      <c r="D170" s="221"/>
      <c r="E170" s="222"/>
      <c r="F170" s="220"/>
      <c r="G170" s="220"/>
      <c r="H170" s="220"/>
      <c r="I170" s="220"/>
      <c r="J170" s="220"/>
      <c r="K170" s="220"/>
      <c r="L170" s="220"/>
      <c r="M170" s="220"/>
      <c r="N170" s="219"/>
      <c r="O170" s="219"/>
      <c r="P170" s="219"/>
      <c r="Q170" s="219"/>
      <c r="R170" s="220"/>
      <c r="S170" s="220"/>
      <c r="T170" s="220"/>
      <c r="U170" s="220"/>
      <c r="V170" s="220"/>
      <c r="W170" s="220"/>
      <c r="X170" s="220"/>
      <c r="Y170" s="220"/>
      <c r="Z170" s="210"/>
      <c r="AA170" s="210"/>
      <c r="AB170" s="210"/>
      <c r="AC170" s="210"/>
      <c r="AD170" s="210"/>
      <c r="AE170" s="210"/>
      <c r="AF170" s="210"/>
      <c r="AG170" s="210" t="s">
        <v>314</v>
      </c>
      <c r="AH170" s="210">
        <v>0</v>
      </c>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3" x14ac:dyDescent="0.2">
      <c r="A171" s="217"/>
      <c r="B171" s="218"/>
      <c r="C171" s="253" t="s">
        <v>427</v>
      </c>
      <c r="D171" s="221"/>
      <c r="E171" s="222">
        <v>4.71</v>
      </c>
      <c r="F171" s="220"/>
      <c r="G171" s="220"/>
      <c r="H171" s="220"/>
      <c r="I171" s="220"/>
      <c r="J171" s="220"/>
      <c r="K171" s="220"/>
      <c r="L171" s="220"/>
      <c r="M171" s="220"/>
      <c r="N171" s="219"/>
      <c r="O171" s="219"/>
      <c r="P171" s="219"/>
      <c r="Q171" s="219"/>
      <c r="R171" s="220"/>
      <c r="S171" s="220"/>
      <c r="T171" s="220"/>
      <c r="U171" s="220"/>
      <c r="V171" s="220"/>
      <c r="W171" s="220"/>
      <c r="X171" s="220"/>
      <c r="Y171" s="220"/>
      <c r="Z171" s="210"/>
      <c r="AA171" s="210"/>
      <c r="AB171" s="210"/>
      <c r="AC171" s="210"/>
      <c r="AD171" s="210"/>
      <c r="AE171" s="210"/>
      <c r="AF171" s="210"/>
      <c r="AG171" s="210" t="s">
        <v>314</v>
      </c>
      <c r="AH171" s="210">
        <v>0</v>
      </c>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31">
        <v>27</v>
      </c>
      <c r="B172" s="232" t="s">
        <v>428</v>
      </c>
      <c r="C172" s="250" t="s">
        <v>429</v>
      </c>
      <c r="D172" s="233" t="s">
        <v>310</v>
      </c>
      <c r="E172" s="234">
        <v>10.316000000000001</v>
      </c>
      <c r="F172" s="235"/>
      <c r="G172" s="236">
        <f>ROUND(E172*F172,2)</f>
        <v>0</v>
      </c>
      <c r="H172" s="235"/>
      <c r="I172" s="236">
        <f>ROUND(E172*H172,2)</f>
        <v>0</v>
      </c>
      <c r="J172" s="235"/>
      <c r="K172" s="236">
        <f>ROUND(E172*J172,2)</f>
        <v>0</v>
      </c>
      <c r="L172" s="236">
        <v>21</v>
      </c>
      <c r="M172" s="236">
        <f>G172*(1+L172/100)</f>
        <v>0</v>
      </c>
      <c r="N172" s="234">
        <v>3.9190000000000003E-2</v>
      </c>
      <c r="O172" s="234">
        <f>ROUND(E172*N172,2)</f>
        <v>0.4</v>
      </c>
      <c r="P172" s="234">
        <v>0</v>
      </c>
      <c r="Q172" s="234">
        <f>ROUND(E172*P172,2)</f>
        <v>0</v>
      </c>
      <c r="R172" s="236" t="s">
        <v>423</v>
      </c>
      <c r="S172" s="236" t="s">
        <v>293</v>
      </c>
      <c r="T172" s="237" t="s">
        <v>294</v>
      </c>
      <c r="U172" s="220">
        <v>1.05</v>
      </c>
      <c r="V172" s="220">
        <f>ROUND(E172*U172,2)</f>
        <v>10.83</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2" x14ac:dyDescent="0.2">
      <c r="A173" s="217"/>
      <c r="B173" s="218"/>
      <c r="C173" s="251" t="s">
        <v>430</v>
      </c>
      <c r="D173" s="239"/>
      <c r="E173" s="239"/>
      <c r="F173" s="239"/>
      <c r="G173" s="239"/>
      <c r="H173" s="220"/>
      <c r="I173" s="220"/>
      <c r="J173" s="220"/>
      <c r="K173" s="220"/>
      <c r="L173" s="220"/>
      <c r="M173" s="220"/>
      <c r="N173" s="219"/>
      <c r="O173" s="219"/>
      <c r="P173" s="219"/>
      <c r="Q173" s="219"/>
      <c r="R173" s="220"/>
      <c r="S173" s="220"/>
      <c r="T173" s="220"/>
      <c r="U173" s="220"/>
      <c r="V173" s="220"/>
      <c r="W173" s="220"/>
      <c r="X173" s="220"/>
      <c r="Y173" s="220"/>
      <c r="Z173" s="210"/>
      <c r="AA173" s="210"/>
      <c r="AB173" s="210"/>
      <c r="AC173" s="210"/>
      <c r="AD173" s="210"/>
      <c r="AE173" s="210"/>
      <c r="AF173" s="210"/>
      <c r="AG173" s="210" t="s">
        <v>299</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38" t="str">
        <f>C173</f>
        <v>svislé nebo šikmé (odkloněné), půdorysně přímé nebo zalomené, stěn základových kleneb ve volných nebo zapažených jámách, rýhách, šachtách, včetně případných vzpěr,</v>
      </c>
      <c r="BB173" s="210"/>
      <c r="BC173" s="210"/>
      <c r="BD173" s="210"/>
      <c r="BE173" s="210"/>
      <c r="BF173" s="210"/>
      <c r="BG173" s="210"/>
      <c r="BH173" s="210"/>
    </row>
    <row r="174" spans="1:60" ht="22.5" outlineLevel="2" x14ac:dyDescent="0.2">
      <c r="A174" s="217"/>
      <c r="B174" s="218"/>
      <c r="C174" s="252" t="s">
        <v>430</v>
      </c>
      <c r="D174" s="240"/>
      <c r="E174" s="240"/>
      <c r="F174" s="240"/>
      <c r="G174" s="240"/>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300</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38" t="str">
        <f>C174</f>
        <v>svislé nebo šikmé (odkloněné), půdorysně přímé nebo zalomené, stěn základových kleneb ve volných nebo zapažených jámách, rýhách, šachtách, včetně případných vzpěr,</v>
      </c>
      <c r="BB174" s="210"/>
      <c r="BC174" s="210"/>
      <c r="BD174" s="210"/>
      <c r="BE174" s="210"/>
      <c r="BF174" s="210"/>
      <c r="BG174" s="210"/>
      <c r="BH174" s="210"/>
    </row>
    <row r="175" spans="1:60" ht="22.5" outlineLevel="3" x14ac:dyDescent="0.2">
      <c r="A175" s="217"/>
      <c r="B175" s="218"/>
      <c r="C175" s="252" t="s">
        <v>430</v>
      </c>
      <c r="D175" s="240"/>
      <c r="E175" s="240"/>
      <c r="F175" s="240"/>
      <c r="G175" s="24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300</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38" t="str">
        <f>C175</f>
        <v>svislé nebo šikmé (odkloněné), půdorysně přímé nebo zalomené, stěn základových kleneb ve volných nebo zapažených jámách, rýhách, šachtách, včetně případných vzpěr,</v>
      </c>
      <c r="BB175" s="210"/>
      <c r="BC175" s="210"/>
      <c r="BD175" s="210"/>
      <c r="BE175" s="210"/>
      <c r="BF175" s="210"/>
      <c r="BG175" s="210"/>
      <c r="BH175" s="210"/>
    </row>
    <row r="176" spans="1:60" outlineLevel="2" x14ac:dyDescent="0.2">
      <c r="A176" s="217"/>
      <c r="B176" s="218"/>
      <c r="C176" s="253" t="s">
        <v>431</v>
      </c>
      <c r="D176" s="221"/>
      <c r="E176" s="222"/>
      <c r="F176" s="220"/>
      <c r="G176" s="220"/>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314</v>
      </c>
      <c r="AH176" s="210">
        <v>0</v>
      </c>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3" x14ac:dyDescent="0.2">
      <c r="A177" s="217"/>
      <c r="B177" s="218"/>
      <c r="C177" s="253" t="s">
        <v>432</v>
      </c>
      <c r="D177" s="221"/>
      <c r="E177" s="222"/>
      <c r="F177" s="220"/>
      <c r="G177" s="220"/>
      <c r="H177" s="220"/>
      <c r="I177" s="220"/>
      <c r="J177" s="220"/>
      <c r="K177" s="220"/>
      <c r="L177" s="220"/>
      <c r="M177" s="220"/>
      <c r="N177" s="219"/>
      <c r="O177" s="219"/>
      <c r="P177" s="219"/>
      <c r="Q177" s="219"/>
      <c r="R177" s="220"/>
      <c r="S177" s="220"/>
      <c r="T177" s="220"/>
      <c r="U177" s="220"/>
      <c r="V177" s="220"/>
      <c r="W177" s="220"/>
      <c r="X177" s="220"/>
      <c r="Y177" s="220"/>
      <c r="Z177" s="210"/>
      <c r="AA177" s="210"/>
      <c r="AB177" s="210"/>
      <c r="AC177" s="210"/>
      <c r="AD177" s="210"/>
      <c r="AE177" s="210"/>
      <c r="AF177" s="210"/>
      <c r="AG177" s="210" t="s">
        <v>314</v>
      </c>
      <c r="AH177" s="210">
        <v>0</v>
      </c>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3" x14ac:dyDescent="0.2">
      <c r="A178" s="217"/>
      <c r="B178" s="218"/>
      <c r="C178" s="253" t="s">
        <v>433</v>
      </c>
      <c r="D178" s="221"/>
      <c r="E178" s="222">
        <v>10.32</v>
      </c>
      <c r="F178" s="220"/>
      <c r="G178" s="220"/>
      <c r="H178" s="220"/>
      <c r="I178" s="220"/>
      <c r="J178" s="220"/>
      <c r="K178" s="220"/>
      <c r="L178" s="220"/>
      <c r="M178" s="220"/>
      <c r="N178" s="219"/>
      <c r="O178" s="219"/>
      <c r="P178" s="219"/>
      <c r="Q178" s="219"/>
      <c r="R178" s="220"/>
      <c r="S178" s="220"/>
      <c r="T178" s="220"/>
      <c r="U178" s="220"/>
      <c r="V178" s="220"/>
      <c r="W178" s="220"/>
      <c r="X178" s="220"/>
      <c r="Y178" s="220"/>
      <c r="Z178" s="210"/>
      <c r="AA178" s="210"/>
      <c r="AB178" s="210"/>
      <c r="AC178" s="210"/>
      <c r="AD178" s="210"/>
      <c r="AE178" s="210"/>
      <c r="AF178" s="210"/>
      <c r="AG178" s="210" t="s">
        <v>314</v>
      </c>
      <c r="AH178" s="210">
        <v>0</v>
      </c>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1" x14ac:dyDescent="0.2">
      <c r="A179" s="231">
        <v>28</v>
      </c>
      <c r="B179" s="232" t="s">
        <v>434</v>
      </c>
      <c r="C179" s="250" t="s">
        <v>435</v>
      </c>
      <c r="D179" s="233" t="s">
        <v>310</v>
      </c>
      <c r="E179" s="234">
        <v>10.316000000000001</v>
      </c>
      <c r="F179" s="235"/>
      <c r="G179" s="236">
        <f>ROUND(E179*F179,2)</f>
        <v>0</v>
      </c>
      <c r="H179" s="235"/>
      <c r="I179" s="236">
        <f>ROUND(E179*H179,2)</f>
        <v>0</v>
      </c>
      <c r="J179" s="235"/>
      <c r="K179" s="236">
        <f>ROUND(E179*J179,2)</f>
        <v>0</v>
      </c>
      <c r="L179" s="236">
        <v>21</v>
      </c>
      <c r="M179" s="236">
        <f>G179*(1+L179/100)</f>
        <v>0</v>
      </c>
      <c r="N179" s="234">
        <v>0</v>
      </c>
      <c r="O179" s="234">
        <f>ROUND(E179*N179,2)</f>
        <v>0</v>
      </c>
      <c r="P179" s="234">
        <v>0</v>
      </c>
      <c r="Q179" s="234">
        <f>ROUND(E179*P179,2)</f>
        <v>0</v>
      </c>
      <c r="R179" s="236" t="s">
        <v>423</v>
      </c>
      <c r="S179" s="236" t="s">
        <v>293</v>
      </c>
      <c r="T179" s="237" t="s">
        <v>294</v>
      </c>
      <c r="U179" s="220">
        <v>0.32</v>
      </c>
      <c r="V179" s="220">
        <f>ROUND(E179*U179,2)</f>
        <v>3.3</v>
      </c>
      <c r="W179" s="220"/>
      <c r="X179" s="220" t="s">
        <v>295</v>
      </c>
      <c r="Y179" s="220" t="s">
        <v>296</v>
      </c>
      <c r="Z179" s="210"/>
      <c r="AA179" s="210"/>
      <c r="AB179" s="210"/>
      <c r="AC179" s="210"/>
      <c r="AD179" s="210"/>
      <c r="AE179" s="210"/>
      <c r="AF179" s="210"/>
      <c r="AG179" s="210" t="s">
        <v>297</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ht="22.5" outlineLevel="2" x14ac:dyDescent="0.2">
      <c r="A180" s="217"/>
      <c r="B180" s="218"/>
      <c r="C180" s="251" t="s">
        <v>430</v>
      </c>
      <c r="D180" s="239"/>
      <c r="E180" s="239"/>
      <c r="F180" s="239"/>
      <c r="G180" s="239"/>
      <c r="H180" s="220"/>
      <c r="I180" s="220"/>
      <c r="J180" s="220"/>
      <c r="K180" s="220"/>
      <c r="L180" s="220"/>
      <c r="M180" s="220"/>
      <c r="N180" s="219"/>
      <c r="O180" s="219"/>
      <c r="P180" s="219"/>
      <c r="Q180" s="219"/>
      <c r="R180" s="220"/>
      <c r="S180" s="220"/>
      <c r="T180" s="220"/>
      <c r="U180" s="220"/>
      <c r="V180" s="220"/>
      <c r="W180" s="220"/>
      <c r="X180" s="220"/>
      <c r="Y180" s="220"/>
      <c r="Z180" s="210"/>
      <c r="AA180" s="210"/>
      <c r="AB180" s="210"/>
      <c r="AC180" s="210"/>
      <c r="AD180" s="210"/>
      <c r="AE180" s="210"/>
      <c r="AF180" s="210"/>
      <c r="AG180" s="210" t="s">
        <v>299</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38" t="str">
        <f>C180</f>
        <v>svislé nebo šikmé (odkloněné), půdorysně přímé nebo zalomené, stěn základových kleneb ve volných nebo zapažených jámách, rýhách, šachtách, včetně případných vzpěr,</v>
      </c>
      <c r="BB180" s="210"/>
      <c r="BC180" s="210"/>
      <c r="BD180" s="210"/>
      <c r="BE180" s="210"/>
      <c r="BF180" s="210"/>
      <c r="BG180" s="210"/>
      <c r="BH180" s="210"/>
    </row>
    <row r="181" spans="1:60" ht="22.5" outlineLevel="2" x14ac:dyDescent="0.2">
      <c r="A181" s="217"/>
      <c r="B181" s="218"/>
      <c r="C181" s="252" t="s">
        <v>430</v>
      </c>
      <c r="D181" s="240"/>
      <c r="E181" s="240"/>
      <c r="F181" s="240"/>
      <c r="G181" s="240"/>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300</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38" t="str">
        <f>C181</f>
        <v>svislé nebo šikmé (odkloněné), půdorysně přímé nebo zalomené, stěn základových kleneb ve volných nebo zapažených jámách, rýhách, šachtách, včetně případných vzpěr,</v>
      </c>
      <c r="BB181" s="210"/>
      <c r="BC181" s="210"/>
      <c r="BD181" s="210"/>
      <c r="BE181" s="210"/>
      <c r="BF181" s="210"/>
      <c r="BG181" s="210"/>
      <c r="BH181" s="210"/>
    </row>
    <row r="182" spans="1:60" ht="22.5" outlineLevel="3" x14ac:dyDescent="0.2">
      <c r="A182" s="217"/>
      <c r="B182" s="218"/>
      <c r="C182" s="252" t="s">
        <v>430</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38" t="str">
        <f>C182</f>
        <v>svislé nebo šikmé (odkloněné), půdorysně přímé nebo zalomené, stěn základových kleneb ve volných nebo zapažených jámách, rýhách, šachtách, včetně případných vzpěr,</v>
      </c>
      <c r="BB182" s="210"/>
      <c r="BC182" s="210"/>
      <c r="BD182" s="210"/>
      <c r="BE182" s="210"/>
      <c r="BF182" s="210"/>
      <c r="BG182" s="210"/>
      <c r="BH182" s="210"/>
    </row>
    <row r="183" spans="1:60" outlineLevel="2" x14ac:dyDescent="0.2">
      <c r="A183" s="217"/>
      <c r="B183" s="218"/>
      <c r="C183" s="253" t="s">
        <v>436</v>
      </c>
      <c r="D183" s="221"/>
      <c r="E183" s="222"/>
      <c r="F183" s="220"/>
      <c r="G183" s="22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314</v>
      </c>
      <c r="AH183" s="210">
        <v>0</v>
      </c>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3" t="s">
        <v>433</v>
      </c>
      <c r="D184" s="221"/>
      <c r="E184" s="222">
        <v>10.32</v>
      </c>
      <c r="F184" s="220"/>
      <c r="G184" s="220"/>
      <c r="H184" s="220"/>
      <c r="I184" s="220"/>
      <c r="J184" s="220"/>
      <c r="K184" s="220"/>
      <c r="L184" s="220"/>
      <c r="M184" s="220"/>
      <c r="N184" s="219"/>
      <c r="O184" s="219"/>
      <c r="P184" s="219"/>
      <c r="Q184" s="219"/>
      <c r="R184" s="220"/>
      <c r="S184" s="220"/>
      <c r="T184" s="220"/>
      <c r="U184" s="220"/>
      <c r="V184" s="220"/>
      <c r="W184" s="220"/>
      <c r="X184" s="220"/>
      <c r="Y184" s="220"/>
      <c r="Z184" s="210"/>
      <c r="AA184" s="210"/>
      <c r="AB184" s="210"/>
      <c r="AC184" s="210"/>
      <c r="AD184" s="210"/>
      <c r="AE184" s="210"/>
      <c r="AF184" s="210"/>
      <c r="AG184" s="210" t="s">
        <v>314</v>
      </c>
      <c r="AH184" s="210">
        <v>0</v>
      </c>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31">
        <v>29</v>
      </c>
      <c r="B185" s="232" t="s">
        <v>437</v>
      </c>
      <c r="C185" s="250" t="s">
        <v>438</v>
      </c>
      <c r="D185" s="233" t="s">
        <v>439</v>
      </c>
      <c r="E185" s="234">
        <v>0.4239</v>
      </c>
      <c r="F185" s="235"/>
      <c r="G185" s="236">
        <f>ROUND(E185*F185,2)</f>
        <v>0</v>
      </c>
      <c r="H185" s="235"/>
      <c r="I185" s="236">
        <f>ROUND(E185*H185,2)</f>
        <v>0</v>
      </c>
      <c r="J185" s="235"/>
      <c r="K185" s="236">
        <f>ROUND(E185*J185,2)</f>
        <v>0</v>
      </c>
      <c r="L185" s="236">
        <v>21</v>
      </c>
      <c r="M185" s="236">
        <f>G185*(1+L185/100)</f>
        <v>0</v>
      </c>
      <c r="N185" s="234">
        <v>1.0275300000000001</v>
      </c>
      <c r="O185" s="234">
        <f>ROUND(E185*N185,2)</f>
        <v>0.44</v>
      </c>
      <c r="P185" s="234">
        <v>0</v>
      </c>
      <c r="Q185" s="234">
        <f>ROUND(E185*P185,2)</f>
        <v>0</v>
      </c>
      <c r="R185" s="236" t="s">
        <v>423</v>
      </c>
      <c r="S185" s="236" t="s">
        <v>293</v>
      </c>
      <c r="T185" s="237" t="s">
        <v>294</v>
      </c>
      <c r="U185" s="220">
        <v>23.530999999999999</v>
      </c>
      <c r="V185" s="220">
        <f>ROUND(E185*U185,2)</f>
        <v>9.9700000000000006</v>
      </c>
      <c r="W185" s="220"/>
      <c r="X185" s="220" t="s">
        <v>295</v>
      </c>
      <c r="Y185" s="220" t="s">
        <v>296</v>
      </c>
      <c r="Z185" s="210"/>
      <c r="AA185" s="210"/>
      <c r="AB185" s="210"/>
      <c r="AC185" s="210"/>
      <c r="AD185" s="210"/>
      <c r="AE185" s="210"/>
      <c r="AF185" s="210"/>
      <c r="AG185" s="210" t="s">
        <v>297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2" x14ac:dyDescent="0.2">
      <c r="A186" s="217"/>
      <c r="B186" s="218"/>
      <c r="C186" s="251" t="s">
        <v>440</v>
      </c>
      <c r="D186" s="239"/>
      <c r="E186" s="239"/>
      <c r="F186" s="239"/>
      <c r="G186" s="239"/>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299</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2" x14ac:dyDescent="0.2">
      <c r="A187" s="217"/>
      <c r="B187" s="218"/>
      <c r="C187" s="252" t="s">
        <v>440</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440</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2" x14ac:dyDescent="0.2">
      <c r="A189" s="217"/>
      <c r="B189" s="218"/>
      <c r="C189" s="253" t="s">
        <v>441</v>
      </c>
      <c r="D189" s="221"/>
      <c r="E189" s="222"/>
      <c r="F189" s="220"/>
      <c r="G189" s="22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314</v>
      </c>
      <c r="AH189" s="210">
        <v>0</v>
      </c>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3" x14ac:dyDescent="0.2">
      <c r="A190" s="217"/>
      <c r="B190" s="218"/>
      <c r="C190" s="253" t="s">
        <v>442</v>
      </c>
      <c r="D190" s="221"/>
      <c r="E190" s="222"/>
      <c r="F190" s="220"/>
      <c r="G190" s="220"/>
      <c r="H190" s="220"/>
      <c r="I190" s="220"/>
      <c r="J190" s="220"/>
      <c r="K190" s="220"/>
      <c r="L190" s="220"/>
      <c r="M190" s="220"/>
      <c r="N190" s="219"/>
      <c r="O190" s="219"/>
      <c r="P190" s="219"/>
      <c r="Q190" s="219"/>
      <c r="R190" s="220"/>
      <c r="S190" s="220"/>
      <c r="T190" s="220"/>
      <c r="U190" s="220"/>
      <c r="V190" s="220"/>
      <c r="W190" s="220"/>
      <c r="X190" s="220"/>
      <c r="Y190" s="220"/>
      <c r="Z190" s="210"/>
      <c r="AA190" s="210"/>
      <c r="AB190" s="210"/>
      <c r="AC190" s="210"/>
      <c r="AD190" s="210"/>
      <c r="AE190" s="210"/>
      <c r="AF190" s="210"/>
      <c r="AG190" s="210" t="s">
        <v>314</v>
      </c>
      <c r="AH190" s="210">
        <v>0</v>
      </c>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3" x14ac:dyDescent="0.2">
      <c r="A191" s="217"/>
      <c r="B191" s="218"/>
      <c r="C191" s="253" t="s">
        <v>443</v>
      </c>
      <c r="D191" s="221"/>
      <c r="E191" s="222">
        <v>0.42</v>
      </c>
      <c r="F191" s="220"/>
      <c r="G191" s="220"/>
      <c r="H191" s="220"/>
      <c r="I191" s="220"/>
      <c r="J191" s="220"/>
      <c r="K191" s="220"/>
      <c r="L191" s="220"/>
      <c r="M191" s="220"/>
      <c r="N191" s="219"/>
      <c r="O191" s="219"/>
      <c r="P191" s="219"/>
      <c r="Q191" s="219"/>
      <c r="R191" s="220"/>
      <c r="S191" s="220"/>
      <c r="T191" s="220"/>
      <c r="U191" s="220"/>
      <c r="V191" s="220"/>
      <c r="W191" s="220"/>
      <c r="X191" s="220"/>
      <c r="Y191" s="220"/>
      <c r="Z191" s="210"/>
      <c r="AA191" s="210"/>
      <c r="AB191" s="210"/>
      <c r="AC191" s="210"/>
      <c r="AD191" s="210"/>
      <c r="AE191" s="210"/>
      <c r="AF191" s="210"/>
      <c r="AG191" s="210" t="s">
        <v>314</v>
      </c>
      <c r="AH191" s="210">
        <v>0</v>
      </c>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31">
        <v>30</v>
      </c>
      <c r="B192" s="232" t="s">
        <v>444</v>
      </c>
      <c r="C192" s="250" t="s">
        <v>445</v>
      </c>
      <c r="D192" s="233" t="s">
        <v>343</v>
      </c>
      <c r="E192" s="234">
        <v>36.431510000000003</v>
      </c>
      <c r="F192" s="235"/>
      <c r="G192" s="236">
        <f>ROUND(E192*F192,2)</f>
        <v>0</v>
      </c>
      <c r="H192" s="235"/>
      <c r="I192" s="236">
        <f>ROUND(E192*H192,2)</f>
        <v>0</v>
      </c>
      <c r="J192" s="235"/>
      <c r="K192" s="236">
        <f>ROUND(E192*J192,2)</f>
        <v>0</v>
      </c>
      <c r="L192" s="236">
        <v>21</v>
      </c>
      <c r="M192" s="236">
        <f>G192*(1+L192/100)</f>
        <v>0</v>
      </c>
      <c r="N192" s="234">
        <v>2.5249999999999999</v>
      </c>
      <c r="O192" s="234">
        <f>ROUND(E192*N192,2)</f>
        <v>91.99</v>
      </c>
      <c r="P192" s="234">
        <v>0</v>
      </c>
      <c r="Q192" s="234">
        <f>ROUND(E192*P192,2)</f>
        <v>0</v>
      </c>
      <c r="R192" s="236" t="s">
        <v>423</v>
      </c>
      <c r="S192" s="236" t="s">
        <v>293</v>
      </c>
      <c r="T192" s="237" t="s">
        <v>294</v>
      </c>
      <c r="U192" s="220">
        <v>0.48</v>
      </c>
      <c r="V192" s="220">
        <f>ROUND(E192*U192,2)</f>
        <v>17.489999999999998</v>
      </c>
      <c r="W192" s="220"/>
      <c r="X192" s="220" t="s">
        <v>295</v>
      </c>
      <c r="Y192" s="220" t="s">
        <v>296</v>
      </c>
      <c r="Z192" s="210"/>
      <c r="AA192" s="210"/>
      <c r="AB192" s="210"/>
      <c r="AC192" s="210"/>
      <c r="AD192" s="210"/>
      <c r="AE192" s="210"/>
      <c r="AF192" s="210"/>
      <c r="AG192" s="210" t="s">
        <v>297</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2" x14ac:dyDescent="0.2">
      <c r="A193" s="217"/>
      <c r="B193" s="218"/>
      <c r="C193" s="251" t="s">
        <v>446</v>
      </c>
      <c r="D193" s="239"/>
      <c r="E193" s="239"/>
      <c r="F193" s="239"/>
      <c r="G193" s="239"/>
      <c r="H193" s="220"/>
      <c r="I193" s="220"/>
      <c r="J193" s="220"/>
      <c r="K193" s="220"/>
      <c r="L193" s="220"/>
      <c r="M193" s="220"/>
      <c r="N193" s="219"/>
      <c r="O193" s="219"/>
      <c r="P193" s="219"/>
      <c r="Q193" s="219"/>
      <c r="R193" s="220"/>
      <c r="S193" s="220"/>
      <c r="T193" s="220"/>
      <c r="U193" s="220"/>
      <c r="V193" s="220"/>
      <c r="W193" s="220"/>
      <c r="X193" s="220"/>
      <c r="Y193" s="220"/>
      <c r="Z193" s="210"/>
      <c r="AA193" s="210"/>
      <c r="AB193" s="210"/>
      <c r="AC193" s="210"/>
      <c r="AD193" s="210"/>
      <c r="AE193" s="210"/>
      <c r="AF193" s="210"/>
      <c r="AG193" s="210" t="s">
        <v>299</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2" x14ac:dyDescent="0.2">
      <c r="A194" s="217"/>
      <c r="B194" s="218"/>
      <c r="C194" s="252" t="s">
        <v>446</v>
      </c>
      <c r="D194" s="240"/>
      <c r="E194" s="240"/>
      <c r="F194" s="240"/>
      <c r="G194" s="240"/>
      <c r="H194" s="220"/>
      <c r="I194" s="220"/>
      <c r="J194" s="220"/>
      <c r="K194" s="220"/>
      <c r="L194" s="220"/>
      <c r="M194" s="220"/>
      <c r="N194" s="219"/>
      <c r="O194" s="219"/>
      <c r="P194" s="219"/>
      <c r="Q194" s="219"/>
      <c r="R194" s="220"/>
      <c r="S194" s="220"/>
      <c r="T194" s="220"/>
      <c r="U194" s="220"/>
      <c r="V194" s="220"/>
      <c r="W194" s="220"/>
      <c r="X194" s="220"/>
      <c r="Y194" s="220"/>
      <c r="Z194" s="210"/>
      <c r="AA194" s="210"/>
      <c r="AB194" s="210"/>
      <c r="AC194" s="210"/>
      <c r="AD194" s="210"/>
      <c r="AE194" s="210"/>
      <c r="AF194" s="210"/>
      <c r="AG194" s="210" t="s">
        <v>300</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outlineLevel="3" x14ac:dyDescent="0.2">
      <c r="A195" s="217"/>
      <c r="B195" s="218"/>
      <c r="C195" s="252" t="s">
        <v>446</v>
      </c>
      <c r="D195" s="240"/>
      <c r="E195" s="240"/>
      <c r="F195" s="240"/>
      <c r="G195" s="240"/>
      <c r="H195" s="220"/>
      <c r="I195" s="220"/>
      <c r="J195" s="220"/>
      <c r="K195" s="220"/>
      <c r="L195" s="220"/>
      <c r="M195" s="220"/>
      <c r="N195" s="219"/>
      <c r="O195" s="219"/>
      <c r="P195" s="219"/>
      <c r="Q195" s="219"/>
      <c r="R195" s="220"/>
      <c r="S195" s="220"/>
      <c r="T195" s="220"/>
      <c r="U195" s="220"/>
      <c r="V195" s="220"/>
      <c r="W195" s="220"/>
      <c r="X195" s="220"/>
      <c r="Y195" s="220"/>
      <c r="Z195" s="210"/>
      <c r="AA195" s="210"/>
      <c r="AB195" s="210"/>
      <c r="AC195" s="210"/>
      <c r="AD195" s="210"/>
      <c r="AE195" s="210"/>
      <c r="AF195" s="210"/>
      <c r="AG195" s="210" t="s">
        <v>300</v>
      </c>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2" x14ac:dyDescent="0.2">
      <c r="A196" s="217"/>
      <c r="B196" s="218"/>
      <c r="C196" s="253" t="s">
        <v>447</v>
      </c>
      <c r="D196" s="221"/>
      <c r="E196" s="222"/>
      <c r="F196" s="220"/>
      <c r="G196" s="220"/>
      <c r="H196" s="220"/>
      <c r="I196" s="220"/>
      <c r="J196" s="220"/>
      <c r="K196" s="220"/>
      <c r="L196" s="220"/>
      <c r="M196" s="220"/>
      <c r="N196" s="219"/>
      <c r="O196" s="219"/>
      <c r="P196" s="219"/>
      <c r="Q196" s="219"/>
      <c r="R196" s="220"/>
      <c r="S196" s="220"/>
      <c r="T196" s="220"/>
      <c r="U196" s="220"/>
      <c r="V196" s="220"/>
      <c r="W196" s="220"/>
      <c r="X196" s="220"/>
      <c r="Y196" s="220"/>
      <c r="Z196" s="210"/>
      <c r="AA196" s="210"/>
      <c r="AB196" s="210"/>
      <c r="AC196" s="210"/>
      <c r="AD196" s="210"/>
      <c r="AE196" s="210"/>
      <c r="AF196" s="210"/>
      <c r="AG196" s="210" t="s">
        <v>314</v>
      </c>
      <c r="AH196" s="210">
        <v>0</v>
      </c>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outlineLevel="3" x14ac:dyDescent="0.2">
      <c r="A197" s="217"/>
      <c r="B197" s="218"/>
      <c r="C197" s="253" t="s">
        <v>448</v>
      </c>
      <c r="D197" s="221"/>
      <c r="E197" s="222"/>
      <c r="F197" s="220"/>
      <c r="G197" s="220"/>
      <c r="H197" s="220"/>
      <c r="I197" s="220"/>
      <c r="J197" s="220"/>
      <c r="K197" s="220"/>
      <c r="L197" s="220"/>
      <c r="M197" s="220"/>
      <c r="N197" s="219"/>
      <c r="O197" s="219"/>
      <c r="P197" s="219"/>
      <c r="Q197" s="219"/>
      <c r="R197" s="220"/>
      <c r="S197" s="220"/>
      <c r="T197" s="220"/>
      <c r="U197" s="220"/>
      <c r="V197" s="220"/>
      <c r="W197" s="220"/>
      <c r="X197" s="220"/>
      <c r="Y197" s="220"/>
      <c r="Z197" s="210"/>
      <c r="AA197" s="210"/>
      <c r="AB197" s="210"/>
      <c r="AC197" s="210"/>
      <c r="AD197" s="210"/>
      <c r="AE197" s="210"/>
      <c r="AF197" s="210"/>
      <c r="AG197" s="210" t="s">
        <v>314</v>
      </c>
      <c r="AH197" s="210">
        <v>0</v>
      </c>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outlineLevel="3" x14ac:dyDescent="0.2">
      <c r="A198" s="217"/>
      <c r="B198" s="218"/>
      <c r="C198" s="253" t="s">
        <v>449</v>
      </c>
      <c r="D198" s="221"/>
      <c r="E198" s="222">
        <v>36.43</v>
      </c>
      <c r="F198" s="220"/>
      <c r="G198" s="220"/>
      <c r="H198" s="220"/>
      <c r="I198" s="220"/>
      <c r="J198" s="220"/>
      <c r="K198" s="220"/>
      <c r="L198" s="220"/>
      <c r="M198" s="220"/>
      <c r="N198" s="219"/>
      <c r="O198" s="219"/>
      <c r="P198" s="219"/>
      <c r="Q198" s="219"/>
      <c r="R198" s="220"/>
      <c r="S198" s="220"/>
      <c r="T198" s="220"/>
      <c r="U198" s="220"/>
      <c r="V198" s="220"/>
      <c r="W198" s="220"/>
      <c r="X198" s="220"/>
      <c r="Y198" s="220"/>
      <c r="Z198" s="210"/>
      <c r="AA198" s="210"/>
      <c r="AB198" s="210"/>
      <c r="AC198" s="210"/>
      <c r="AD198" s="210"/>
      <c r="AE198" s="210"/>
      <c r="AF198" s="210"/>
      <c r="AG198" s="210" t="s">
        <v>314</v>
      </c>
      <c r="AH198" s="210">
        <v>0</v>
      </c>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1" x14ac:dyDescent="0.2">
      <c r="A199" s="231">
        <v>31</v>
      </c>
      <c r="B199" s="232" t="s">
        <v>450</v>
      </c>
      <c r="C199" s="250" t="s">
        <v>451</v>
      </c>
      <c r="D199" s="233" t="s">
        <v>310</v>
      </c>
      <c r="E199" s="234">
        <v>3.6274999999999999</v>
      </c>
      <c r="F199" s="235"/>
      <c r="G199" s="236">
        <f>ROUND(E199*F199,2)</f>
        <v>0</v>
      </c>
      <c r="H199" s="235"/>
      <c r="I199" s="236">
        <f>ROUND(E199*H199,2)</f>
        <v>0</v>
      </c>
      <c r="J199" s="235"/>
      <c r="K199" s="236">
        <f>ROUND(E199*J199,2)</f>
        <v>0</v>
      </c>
      <c r="L199" s="236">
        <v>21</v>
      </c>
      <c r="M199" s="236">
        <f>G199*(1+L199/100)</f>
        <v>0</v>
      </c>
      <c r="N199" s="234">
        <v>3.9190000000000003E-2</v>
      </c>
      <c r="O199" s="234">
        <f>ROUND(E199*N199,2)</f>
        <v>0.14000000000000001</v>
      </c>
      <c r="P199" s="234">
        <v>0</v>
      </c>
      <c r="Q199" s="234">
        <f>ROUND(E199*P199,2)</f>
        <v>0</v>
      </c>
      <c r="R199" s="236" t="s">
        <v>423</v>
      </c>
      <c r="S199" s="236" t="s">
        <v>293</v>
      </c>
      <c r="T199" s="237" t="s">
        <v>294</v>
      </c>
      <c r="U199" s="220">
        <v>1.6</v>
      </c>
      <c r="V199" s="220">
        <f>ROUND(E199*U199,2)</f>
        <v>5.8</v>
      </c>
      <c r="W199" s="220"/>
      <c r="X199" s="220" t="s">
        <v>295</v>
      </c>
      <c r="Y199" s="220" t="s">
        <v>296</v>
      </c>
      <c r="Z199" s="210"/>
      <c r="AA199" s="210"/>
      <c r="AB199" s="210"/>
      <c r="AC199" s="210"/>
      <c r="AD199" s="210"/>
      <c r="AE199" s="210"/>
      <c r="AF199" s="210"/>
      <c r="AG199" s="210" t="s">
        <v>297</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ht="22.5" outlineLevel="2" x14ac:dyDescent="0.2">
      <c r="A200" s="217"/>
      <c r="B200" s="218"/>
      <c r="C200" s="251" t="s">
        <v>452</v>
      </c>
      <c r="D200" s="239"/>
      <c r="E200" s="239"/>
      <c r="F200" s="239"/>
      <c r="G200" s="239"/>
      <c r="H200" s="220"/>
      <c r="I200" s="220"/>
      <c r="J200" s="220"/>
      <c r="K200" s="220"/>
      <c r="L200" s="220"/>
      <c r="M200" s="220"/>
      <c r="N200" s="219"/>
      <c r="O200" s="219"/>
      <c r="P200" s="219"/>
      <c r="Q200" s="219"/>
      <c r="R200" s="220"/>
      <c r="S200" s="220"/>
      <c r="T200" s="220"/>
      <c r="U200" s="220"/>
      <c r="V200" s="220"/>
      <c r="W200" s="220"/>
      <c r="X200" s="220"/>
      <c r="Y200" s="220"/>
      <c r="Z200" s="210"/>
      <c r="AA200" s="210"/>
      <c r="AB200" s="210"/>
      <c r="AC200" s="210"/>
      <c r="AD200" s="210"/>
      <c r="AE200" s="210"/>
      <c r="AF200" s="210"/>
      <c r="AG200" s="210" t="s">
        <v>299</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38" t="str">
        <f>C200</f>
        <v>svislé nebo šikmé (odkloněné) , půdorysně přímé nebo zalomené, stěn základových desek ve volných nebo zapažených jámách, rýhách, šachtách, včetně případných vzpěr,</v>
      </c>
      <c r="BB200" s="210"/>
      <c r="BC200" s="210"/>
      <c r="BD200" s="210"/>
      <c r="BE200" s="210"/>
      <c r="BF200" s="210"/>
      <c r="BG200" s="210"/>
      <c r="BH200" s="210"/>
    </row>
    <row r="201" spans="1:60" ht="22.5" outlineLevel="2" x14ac:dyDescent="0.2">
      <c r="A201" s="217"/>
      <c r="B201" s="218"/>
      <c r="C201" s="252" t="s">
        <v>452</v>
      </c>
      <c r="D201" s="240"/>
      <c r="E201" s="240"/>
      <c r="F201" s="240"/>
      <c r="G201" s="240"/>
      <c r="H201" s="220"/>
      <c r="I201" s="220"/>
      <c r="J201" s="220"/>
      <c r="K201" s="220"/>
      <c r="L201" s="220"/>
      <c r="M201" s="220"/>
      <c r="N201" s="219"/>
      <c r="O201" s="219"/>
      <c r="P201" s="219"/>
      <c r="Q201" s="219"/>
      <c r="R201" s="220"/>
      <c r="S201" s="220"/>
      <c r="T201" s="220"/>
      <c r="U201" s="220"/>
      <c r="V201" s="220"/>
      <c r="W201" s="220"/>
      <c r="X201" s="220"/>
      <c r="Y201" s="220"/>
      <c r="Z201" s="210"/>
      <c r="AA201" s="210"/>
      <c r="AB201" s="210"/>
      <c r="AC201" s="210"/>
      <c r="AD201" s="210"/>
      <c r="AE201" s="210"/>
      <c r="AF201" s="210"/>
      <c r="AG201" s="210" t="s">
        <v>300</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38" t="str">
        <f>C201</f>
        <v>svislé nebo šikmé (odkloněné) , půdorysně přímé nebo zalomené, stěn základových desek ve volných nebo zapažených jámách, rýhách, šachtách, včetně případných vzpěr,</v>
      </c>
      <c r="BB201" s="210"/>
      <c r="BC201" s="210"/>
      <c r="BD201" s="210"/>
      <c r="BE201" s="210"/>
      <c r="BF201" s="210"/>
      <c r="BG201" s="210"/>
      <c r="BH201" s="210"/>
    </row>
    <row r="202" spans="1:60" ht="22.5" outlineLevel="3" x14ac:dyDescent="0.2">
      <c r="A202" s="217"/>
      <c r="B202" s="218"/>
      <c r="C202" s="252" t="s">
        <v>452</v>
      </c>
      <c r="D202" s="240"/>
      <c r="E202" s="240"/>
      <c r="F202" s="240"/>
      <c r="G202" s="240"/>
      <c r="H202" s="220"/>
      <c r="I202" s="220"/>
      <c r="J202" s="220"/>
      <c r="K202" s="220"/>
      <c r="L202" s="220"/>
      <c r="M202" s="220"/>
      <c r="N202" s="219"/>
      <c r="O202" s="219"/>
      <c r="P202" s="219"/>
      <c r="Q202" s="219"/>
      <c r="R202" s="220"/>
      <c r="S202" s="220"/>
      <c r="T202" s="220"/>
      <c r="U202" s="220"/>
      <c r="V202" s="220"/>
      <c r="W202" s="220"/>
      <c r="X202" s="220"/>
      <c r="Y202" s="220"/>
      <c r="Z202" s="210"/>
      <c r="AA202" s="210"/>
      <c r="AB202" s="210"/>
      <c r="AC202" s="210"/>
      <c r="AD202" s="210"/>
      <c r="AE202" s="210"/>
      <c r="AF202" s="210"/>
      <c r="AG202" s="210" t="s">
        <v>300</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38" t="str">
        <f>C202</f>
        <v>svislé nebo šikmé (odkloněné) , půdorysně přímé nebo zalomené, stěn základových desek ve volných nebo zapažených jámách, rýhách, šachtách, včetně případných vzpěr,</v>
      </c>
      <c r="BB202" s="210"/>
      <c r="BC202" s="210"/>
      <c r="BD202" s="210"/>
      <c r="BE202" s="210"/>
      <c r="BF202" s="210"/>
      <c r="BG202" s="210"/>
      <c r="BH202" s="210"/>
    </row>
    <row r="203" spans="1:60" outlineLevel="2" x14ac:dyDescent="0.2">
      <c r="A203" s="217"/>
      <c r="B203" s="218"/>
      <c r="C203" s="253" t="s">
        <v>453</v>
      </c>
      <c r="D203" s="221"/>
      <c r="E203" s="222"/>
      <c r="F203" s="220"/>
      <c r="G203" s="220"/>
      <c r="H203" s="220"/>
      <c r="I203" s="220"/>
      <c r="J203" s="220"/>
      <c r="K203" s="220"/>
      <c r="L203" s="220"/>
      <c r="M203" s="220"/>
      <c r="N203" s="219"/>
      <c r="O203" s="219"/>
      <c r="P203" s="219"/>
      <c r="Q203" s="219"/>
      <c r="R203" s="220"/>
      <c r="S203" s="220"/>
      <c r="T203" s="220"/>
      <c r="U203" s="220"/>
      <c r="V203" s="220"/>
      <c r="W203" s="220"/>
      <c r="X203" s="220"/>
      <c r="Y203" s="220"/>
      <c r="Z203" s="210"/>
      <c r="AA203" s="210"/>
      <c r="AB203" s="210"/>
      <c r="AC203" s="210"/>
      <c r="AD203" s="210"/>
      <c r="AE203" s="210"/>
      <c r="AF203" s="210"/>
      <c r="AG203" s="210" t="s">
        <v>314</v>
      </c>
      <c r="AH203" s="210">
        <v>0</v>
      </c>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3" x14ac:dyDescent="0.2">
      <c r="A204" s="217"/>
      <c r="B204" s="218"/>
      <c r="C204" s="253" t="s">
        <v>454</v>
      </c>
      <c r="D204" s="221"/>
      <c r="E204" s="222"/>
      <c r="F204" s="220"/>
      <c r="G204" s="220"/>
      <c r="H204" s="220"/>
      <c r="I204" s="220"/>
      <c r="J204" s="220"/>
      <c r="K204" s="220"/>
      <c r="L204" s="220"/>
      <c r="M204" s="220"/>
      <c r="N204" s="219"/>
      <c r="O204" s="219"/>
      <c r="P204" s="219"/>
      <c r="Q204" s="219"/>
      <c r="R204" s="220"/>
      <c r="S204" s="220"/>
      <c r="T204" s="220"/>
      <c r="U204" s="220"/>
      <c r="V204" s="220"/>
      <c r="W204" s="220"/>
      <c r="X204" s="220"/>
      <c r="Y204" s="220"/>
      <c r="Z204" s="210"/>
      <c r="AA204" s="210"/>
      <c r="AB204" s="210"/>
      <c r="AC204" s="210"/>
      <c r="AD204" s="210"/>
      <c r="AE204" s="210"/>
      <c r="AF204" s="210"/>
      <c r="AG204" s="210" t="s">
        <v>314</v>
      </c>
      <c r="AH204" s="210">
        <v>0</v>
      </c>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3" x14ac:dyDescent="0.2">
      <c r="A205" s="217"/>
      <c r="B205" s="218"/>
      <c r="C205" s="253" t="s">
        <v>455</v>
      </c>
      <c r="D205" s="221"/>
      <c r="E205" s="222">
        <v>3.63</v>
      </c>
      <c r="F205" s="220"/>
      <c r="G205" s="220"/>
      <c r="H205" s="220"/>
      <c r="I205" s="220"/>
      <c r="J205" s="220"/>
      <c r="K205" s="220"/>
      <c r="L205" s="220"/>
      <c r="M205" s="220"/>
      <c r="N205" s="219"/>
      <c r="O205" s="219"/>
      <c r="P205" s="219"/>
      <c r="Q205" s="219"/>
      <c r="R205" s="220"/>
      <c r="S205" s="220"/>
      <c r="T205" s="220"/>
      <c r="U205" s="220"/>
      <c r="V205" s="220"/>
      <c r="W205" s="220"/>
      <c r="X205" s="220"/>
      <c r="Y205" s="220"/>
      <c r="Z205" s="210"/>
      <c r="AA205" s="210"/>
      <c r="AB205" s="210"/>
      <c r="AC205" s="210"/>
      <c r="AD205" s="210"/>
      <c r="AE205" s="210"/>
      <c r="AF205" s="210"/>
      <c r="AG205" s="210" t="s">
        <v>314</v>
      </c>
      <c r="AH205" s="210">
        <v>0</v>
      </c>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31">
        <v>32</v>
      </c>
      <c r="B206" s="232" t="s">
        <v>456</v>
      </c>
      <c r="C206" s="250" t="s">
        <v>457</v>
      </c>
      <c r="D206" s="233" t="s">
        <v>310</v>
      </c>
      <c r="E206" s="234">
        <v>3.6274999999999999</v>
      </c>
      <c r="F206" s="235"/>
      <c r="G206" s="236">
        <f>ROUND(E206*F206,2)</f>
        <v>0</v>
      </c>
      <c r="H206" s="235"/>
      <c r="I206" s="236">
        <f>ROUND(E206*H206,2)</f>
        <v>0</v>
      </c>
      <c r="J206" s="235"/>
      <c r="K206" s="236">
        <f>ROUND(E206*J206,2)</f>
        <v>0</v>
      </c>
      <c r="L206" s="236">
        <v>21</v>
      </c>
      <c r="M206" s="236">
        <f>G206*(1+L206/100)</f>
        <v>0</v>
      </c>
      <c r="N206" s="234">
        <v>0</v>
      </c>
      <c r="O206" s="234">
        <f>ROUND(E206*N206,2)</f>
        <v>0</v>
      </c>
      <c r="P206" s="234">
        <v>0</v>
      </c>
      <c r="Q206" s="234">
        <f>ROUND(E206*P206,2)</f>
        <v>0</v>
      </c>
      <c r="R206" s="236" t="s">
        <v>423</v>
      </c>
      <c r="S206" s="236" t="s">
        <v>293</v>
      </c>
      <c r="T206" s="237" t="s">
        <v>294</v>
      </c>
      <c r="U206" s="220">
        <v>0.32</v>
      </c>
      <c r="V206" s="220">
        <f>ROUND(E206*U206,2)</f>
        <v>1.1599999999999999</v>
      </c>
      <c r="W206" s="220"/>
      <c r="X206" s="220" t="s">
        <v>295</v>
      </c>
      <c r="Y206" s="220" t="s">
        <v>296</v>
      </c>
      <c r="Z206" s="210"/>
      <c r="AA206" s="210"/>
      <c r="AB206" s="210"/>
      <c r="AC206" s="210"/>
      <c r="AD206" s="210"/>
      <c r="AE206" s="210"/>
      <c r="AF206" s="210"/>
      <c r="AG206" s="210" t="s">
        <v>297</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ht="22.5" outlineLevel="2" x14ac:dyDescent="0.2">
      <c r="A207" s="217"/>
      <c r="B207" s="218"/>
      <c r="C207" s="251" t="s">
        <v>452</v>
      </c>
      <c r="D207" s="239"/>
      <c r="E207" s="239"/>
      <c r="F207" s="239"/>
      <c r="G207" s="239"/>
      <c r="H207" s="220"/>
      <c r="I207" s="220"/>
      <c r="J207" s="220"/>
      <c r="K207" s="220"/>
      <c r="L207" s="220"/>
      <c r="M207" s="220"/>
      <c r="N207" s="219"/>
      <c r="O207" s="219"/>
      <c r="P207" s="219"/>
      <c r="Q207" s="219"/>
      <c r="R207" s="220"/>
      <c r="S207" s="220"/>
      <c r="T207" s="220"/>
      <c r="U207" s="220"/>
      <c r="V207" s="220"/>
      <c r="W207" s="220"/>
      <c r="X207" s="220"/>
      <c r="Y207" s="220"/>
      <c r="Z207" s="210"/>
      <c r="AA207" s="210"/>
      <c r="AB207" s="210"/>
      <c r="AC207" s="210"/>
      <c r="AD207" s="210"/>
      <c r="AE207" s="210"/>
      <c r="AF207" s="210"/>
      <c r="AG207" s="210" t="s">
        <v>299</v>
      </c>
      <c r="AH207" s="210"/>
      <c r="AI207" s="210"/>
      <c r="AJ207" s="210"/>
      <c r="AK207" s="210"/>
      <c r="AL207" s="210"/>
      <c r="AM207" s="210"/>
      <c r="AN207" s="210"/>
      <c r="AO207" s="210"/>
      <c r="AP207" s="210"/>
      <c r="AQ207" s="210"/>
      <c r="AR207" s="210"/>
      <c r="AS207" s="210"/>
      <c r="AT207" s="210"/>
      <c r="AU207" s="210"/>
      <c r="AV207" s="210"/>
      <c r="AW207" s="210"/>
      <c r="AX207" s="210"/>
      <c r="AY207" s="210"/>
      <c r="AZ207" s="210"/>
      <c r="BA207" s="238" t="str">
        <f>C207</f>
        <v>svislé nebo šikmé (odkloněné) , půdorysně přímé nebo zalomené, stěn základových desek ve volných nebo zapažených jámách, rýhách, šachtách, včetně případných vzpěr,</v>
      </c>
      <c r="BB207" s="210"/>
      <c r="BC207" s="210"/>
      <c r="BD207" s="210"/>
      <c r="BE207" s="210"/>
      <c r="BF207" s="210"/>
      <c r="BG207" s="210"/>
      <c r="BH207" s="210"/>
    </row>
    <row r="208" spans="1:60" ht="22.5" outlineLevel="2" x14ac:dyDescent="0.2">
      <c r="A208" s="217"/>
      <c r="B208" s="218"/>
      <c r="C208" s="252" t="s">
        <v>452</v>
      </c>
      <c r="D208" s="240"/>
      <c r="E208" s="240"/>
      <c r="F208" s="240"/>
      <c r="G208" s="240"/>
      <c r="H208" s="220"/>
      <c r="I208" s="220"/>
      <c r="J208" s="220"/>
      <c r="K208" s="220"/>
      <c r="L208" s="220"/>
      <c r="M208" s="220"/>
      <c r="N208" s="219"/>
      <c r="O208" s="219"/>
      <c r="P208" s="219"/>
      <c r="Q208" s="219"/>
      <c r="R208" s="220"/>
      <c r="S208" s="220"/>
      <c r="T208" s="220"/>
      <c r="U208" s="220"/>
      <c r="V208" s="220"/>
      <c r="W208" s="220"/>
      <c r="X208" s="220"/>
      <c r="Y208" s="220"/>
      <c r="Z208" s="210"/>
      <c r="AA208" s="210"/>
      <c r="AB208" s="210"/>
      <c r="AC208" s="210"/>
      <c r="AD208" s="210"/>
      <c r="AE208" s="210"/>
      <c r="AF208" s="210"/>
      <c r="AG208" s="210" t="s">
        <v>300</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38" t="str">
        <f>C208</f>
        <v>svislé nebo šikmé (odkloněné) , půdorysně přímé nebo zalomené, stěn základových desek ve volných nebo zapažených jámách, rýhách, šachtách, včetně případných vzpěr,</v>
      </c>
      <c r="BB208" s="210"/>
      <c r="BC208" s="210"/>
      <c r="BD208" s="210"/>
      <c r="BE208" s="210"/>
      <c r="BF208" s="210"/>
      <c r="BG208" s="210"/>
      <c r="BH208" s="210"/>
    </row>
    <row r="209" spans="1:60" ht="22.5" outlineLevel="3" x14ac:dyDescent="0.2">
      <c r="A209" s="217"/>
      <c r="B209" s="218"/>
      <c r="C209" s="252" t="s">
        <v>452</v>
      </c>
      <c r="D209" s="240"/>
      <c r="E209" s="240"/>
      <c r="F209" s="240"/>
      <c r="G209" s="240"/>
      <c r="H209" s="220"/>
      <c r="I209" s="220"/>
      <c r="J209" s="220"/>
      <c r="K209" s="220"/>
      <c r="L209" s="220"/>
      <c r="M209" s="220"/>
      <c r="N209" s="219"/>
      <c r="O209" s="219"/>
      <c r="P209" s="219"/>
      <c r="Q209" s="219"/>
      <c r="R209" s="220"/>
      <c r="S209" s="220"/>
      <c r="T209" s="220"/>
      <c r="U209" s="220"/>
      <c r="V209" s="220"/>
      <c r="W209" s="220"/>
      <c r="X209" s="220"/>
      <c r="Y209" s="220"/>
      <c r="Z209" s="210"/>
      <c r="AA209" s="210"/>
      <c r="AB209" s="210"/>
      <c r="AC209" s="210"/>
      <c r="AD209" s="210"/>
      <c r="AE209" s="210"/>
      <c r="AF209" s="210"/>
      <c r="AG209" s="210" t="s">
        <v>300</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38" t="str">
        <f>C209</f>
        <v>svislé nebo šikmé (odkloněné) , půdorysně přímé nebo zalomené, stěn základových desek ve volných nebo zapažených jámách, rýhách, šachtách, včetně případných vzpěr,</v>
      </c>
      <c r="BB209" s="210"/>
      <c r="BC209" s="210"/>
      <c r="BD209" s="210"/>
      <c r="BE209" s="210"/>
      <c r="BF209" s="210"/>
      <c r="BG209" s="210"/>
      <c r="BH209" s="210"/>
    </row>
    <row r="210" spans="1:60" outlineLevel="2" x14ac:dyDescent="0.2">
      <c r="A210" s="217"/>
      <c r="B210" s="218"/>
      <c r="C210" s="253" t="s">
        <v>458</v>
      </c>
      <c r="D210" s="221"/>
      <c r="E210" s="222"/>
      <c r="F210" s="220"/>
      <c r="G210" s="220"/>
      <c r="H210" s="220"/>
      <c r="I210" s="220"/>
      <c r="J210" s="220"/>
      <c r="K210" s="220"/>
      <c r="L210" s="220"/>
      <c r="M210" s="220"/>
      <c r="N210" s="219"/>
      <c r="O210" s="219"/>
      <c r="P210" s="219"/>
      <c r="Q210" s="219"/>
      <c r="R210" s="220"/>
      <c r="S210" s="220"/>
      <c r="T210" s="220"/>
      <c r="U210" s="220"/>
      <c r="V210" s="220"/>
      <c r="W210" s="220"/>
      <c r="X210" s="220"/>
      <c r="Y210" s="220"/>
      <c r="Z210" s="210"/>
      <c r="AA210" s="210"/>
      <c r="AB210" s="210"/>
      <c r="AC210" s="210"/>
      <c r="AD210" s="210"/>
      <c r="AE210" s="210"/>
      <c r="AF210" s="210"/>
      <c r="AG210" s="210" t="s">
        <v>314</v>
      </c>
      <c r="AH210" s="210">
        <v>0</v>
      </c>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outlineLevel="3" x14ac:dyDescent="0.2">
      <c r="A211" s="217"/>
      <c r="B211" s="218"/>
      <c r="C211" s="253" t="s">
        <v>455</v>
      </c>
      <c r="D211" s="221"/>
      <c r="E211" s="222">
        <v>3.63</v>
      </c>
      <c r="F211" s="220"/>
      <c r="G211" s="220"/>
      <c r="H211" s="220"/>
      <c r="I211" s="220"/>
      <c r="J211" s="220"/>
      <c r="K211" s="220"/>
      <c r="L211" s="220"/>
      <c r="M211" s="220"/>
      <c r="N211" s="219"/>
      <c r="O211" s="219"/>
      <c r="P211" s="219"/>
      <c r="Q211" s="219"/>
      <c r="R211" s="220"/>
      <c r="S211" s="220"/>
      <c r="T211" s="220"/>
      <c r="U211" s="220"/>
      <c r="V211" s="220"/>
      <c r="W211" s="220"/>
      <c r="X211" s="220"/>
      <c r="Y211" s="220"/>
      <c r="Z211" s="210"/>
      <c r="AA211" s="210"/>
      <c r="AB211" s="210"/>
      <c r="AC211" s="210"/>
      <c r="AD211" s="210"/>
      <c r="AE211" s="210"/>
      <c r="AF211" s="210"/>
      <c r="AG211" s="210" t="s">
        <v>314</v>
      </c>
      <c r="AH211" s="210">
        <v>0</v>
      </c>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ht="22.5" outlineLevel="1" x14ac:dyDescent="0.2">
      <c r="A212" s="231">
        <v>33</v>
      </c>
      <c r="B212" s="232" t="s">
        <v>459</v>
      </c>
      <c r="C212" s="250" t="s">
        <v>460</v>
      </c>
      <c r="D212" s="233" t="s">
        <v>439</v>
      </c>
      <c r="E212" s="234">
        <v>3.74152</v>
      </c>
      <c r="F212" s="235"/>
      <c r="G212" s="236">
        <f>ROUND(E212*F212,2)</f>
        <v>0</v>
      </c>
      <c r="H212" s="235"/>
      <c r="I212" s="236">
        <f>ROUND(E212*H212,2)</f>
        <v>0</v>
      </c>
      <c r="J212" s="235"/>
      <c r="K212" s="236">
        <f>ROUND(E212*J212,2)</f>
        <v>0</v>
      </c>
      <c r="L212" s="236">
        <v>21</v>
      </c>
      <c r="M212" s="236">
        <f>G212*(1+L212/100)</f>
        <v>0</v>
      </c>
      <c r="N212" s="234">
        <v>1.0564100000000001</v>
      </c>
      <c r="O212" s="234">
        <f>ROUND(E212*N212,2)</f>
        <v>3.95</v>
      </c>
      <c r="P212" s="234">
        <v>0</v>
      </c>
      <c r="Q212" s="234">
        <f>ROUND(E212*P212,2)</f>
        <v>0</v>
      </c>
      <c r="R212" s="236" t="s">
        <v>423</v>
      </c>
      <c r="S212" s="236" t="s">
        <v>293</v>
      </c>
      <c r="T212" s="237" t="s">
        <v>294</v>
      </c>
      <c r="U212" s="220">
        <v>15.231</v>
      </c>
      <c r="V212" s="220">
        <f>ROUND(E212*U212,2)</f>
        <v>56.99</v>
      </c>
      <c r="W212" s="220"/>
      <c r="X212" s="220" t="s">
        <v>295</v>
      </c>
      <c r="Y212" s="220" t="s">
        <v>296</v>
      </c>
      <c r="Z212" s="210"/>
      <c r="AA212" s="210"/>
      <c r="AB212" s="210"/>
      <c r="AC212" s="210"/>
      <c r="AD212" s="210"/>
      <c r="AE212" s="210"/>
      <c r="AF212" s="210"/>
      <c r="AG212" s="210" t="s">
        <v>297</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2" x14ac:dyDescent="0.2">
      <c r="A213" s="217"/>
      <c r="B213" s="218"/>
      <c r="C213" s="251" t="s">
        <v>461</v>
      </c>
      <c r="D213" s="239"/>
      <c r="E213" s="239"/>
      <c r="F213" s="239"/>
      <c r="G213" s="239"/>
      <c r="H213" s="220"/>
      <c r="I213" s="220"/>
      <c r="J213" s="220"/>
      <c r="K213" s="220"/>
      <c r="L213" s="220"/>
      <c r="M213" s="220"/>
      <c r="N213" s="219"/>
      <c r="O213" s="219"/>
      <c r="P213" s="219"/>
      <c r="Q213" s="219"/>
      <c r="R213" s="220"/>
      <c r="S213" s="220"/>
      <c r="T213" s="220"/>
      <c r="U213" s="220"/>
      <c r="V213" s="220"/>
      <c r="W213" s="220"/>
      <c r="X213" s="220"/>
      <c r="Y213" s="220"/>
      <c r="Z213" s="210"/>
      <c r="AA213" s="210"/>
      <c r="AB213" s="210"/>
      <c r="AC213" s="210"/>
      <c r="AD213" s="210"/>
      <c r="AE213" s="210"/>
      <c r="AF213" s="210"/>
      <c r="AG213" s="210" t="s">
        <v>299</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2" x14ac:dyDescent="0.2">
      <c r="A214" s="217"/>
      <c r="B214" s="218"/>
      <c r="C214" s="252" t="s">
        <v>461</v>
      </c>
      <c r="D214" s="240"/>
      <c r="E214" s="240"/>
      <c r="F214" s="240"/>
      <c r="G214" s="240"/>
      <c r="H214" s="220"/>
      <c r="I214" s="220"/>
      <c r="J214" s="220"/>
      <c r="K214" s="220"/>
      <c r="L214" s="220"/>
      <c r="M214" s="220"/>
      <c r="N214" s="219"/>
      <c r="O214" s="219"/>
      <c r="P214" s="219"/>
      <c r="Q214" s="219"/>
      <c r="R214" s="220"/>
      <c r="S214" s="220"/>
      <c r="T214" s="220"/>
      <c r="U214" s="220"/>
      <c r="V214" s="220"/>
      <c r="W214" s="220"/>
      <c r="X214" s="220"/>
      <c r="Y214" s="220"/>
      <c r="Z214" s="210"/>
      <c r="AA214" s="210"/>
      <c r="AB214" s="210"/>
      <c r="AC214" s="210"/>
      <c r="AD214" s="210"/>
      <c r="AE214" s="210"/>
      <c r="AF214" s="210"/>
      <c r="AG214" s="210" t="s">
        <v>300</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3" x14ac:dyDescent="0.2">
      <c r="A215" s="217"/>
      <c r="B215" s="218"/>
      <c r="C215" s="252" t="s">
        <v>461</v>
      </c>
      <c r="D215" s="240"/>
      <c r="E215" s="240"/>
      <c r="F215" s="240"/>
      <c r="G215" s="240"/>
      <c r="H215" s="220"/>
      <c r="I215" s="220"/>
      <c r="J215" s="220"/>
      <c r="K215" s="220"/>
      <c r="L215" s="220"/>
      <c r="M215" s="220"/>
      <c r="N215" s="219"/>
      <c r="O215" s="219"/>
      <c r="P215" s="219"/>
      <c r="Q215" s="219"/>
      <c r="R215" s="220"/>
      <c r="S215" s="220"/>
      <c r="T215" s="220"/>
      <c r="U215" s="220"/>
      <c r="V215" s="220"/>
      <c r="W215" s="220"/>
      <c r="X215" s="220"/>
      <c r="Y215" s="220"/>
      <c r="Z215" s="210"/>
      <c r="AA215" s="210"/>
      <c r="AB215" s="210"/>
      <c r="AC215" s="210"/>
      <c r="AD215" s="210"/>
      <c r="AE215" s="210"/>
      <c r="AF215" s="210"/>
      <c r="AG215" s="210" t="s">
        <v>300</v>
      </c>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outlineLevel="2" x14ac:dyDescent="0.2">
      <c r="A216" s="217"/>
      <c r="B216" s="218"/>
      <c r="C216" s="253" t="s">
        <v>462</v>
      </c>
      <c r="D216" s="221"/>
      <c r="E216" s="222"/>
      <c r="F216" s="220"/>
      <c r="G216" s="220"/>
      <c r="H216" s="220"/>
      <c r="I216" s="220"/>
      <c r="J216" s="220"/>
      <c r="K216" s="220"/>
      <c r="L216" s="220"/>
      <c r="M216" s="220"/>
      <c r="N216" s="219"/>
      <c r="O216" s="219"/>
      <c r="P216" s="219"/>
      <c r="Q216" s="219"/>
      <c r="R216" s="220"/>
      <c r="S216" s="220"/>
      <c r="T216" s="220"/>
      <c r="U216" s="220"/>
      <c r="V216" s="220"/>
      <c r="W216" s="220"/>
      <c r="X216" s="220"/>
      <c r="Y216" s="220"/>
      <c r="Z216" s="210"/>
      <c r="AA216" s="210"/>
      <c r="AB216" s="210"/>
      <c r="AC216" s="210"/>
      <c r="AD216" s="210"/>
      <c r="AE216" s="210"/>
      <c r="AF216" s="210"/>
      <c r="AG216" s="210" t="s">
        <v>314</v>
      </c>
      <c r="AH216" s="210">
        <v>0</v>
      </c>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outlineLevel="3" x14ac:dyDescent="0.2">
      <c r="A217" s="217"/>
      <c r="B217" s="218"/>
      <c r="C217" s="253" t="s">
        <v>463</v>
      </c>
      <c r="D217" s="221"/>
      <c r="E217" s="222"/>
      <c r="F217" s="220"/>
      <c r="G217" s="220"/>
      <c r="H217" s="220"/>
      <c r="I217" s="220"/>
      <c r="J217" s="220"/>
      <c r="K217" s="220"/>
      <c r="L217" s="220"/>
      <c r="M217" s="220"/>
      <c r="N217" s="219"/>
      <c r="O217" s="219"/>
      <c r="P217" s="219"/>
      <c r="Q217" s="219"/>
      <c r="R217" s="220"/>
      <c r="S217" s="220"/>
      <c r="T217" s="220"/>
      <c r="U217" s="220"/>
      <c r="V217" s="220"/>
      <c r="W217" s="220"/>
      <c r="X217" s="220"/>
      <c r="Y217" s="220"/>
      <c r="Z217" s="210"/>
      <c r="AA217" s="210"/>
      <c r="AB217" s="210"/>
      <c r="AC217" s="210"/>
      <c r="AD217" s="210"/>
      <c r="AE217" s="210"/>
      <c r="AF217" s="210"/>
      <c r="AG217" s="210" t="s">
        <v>314</v>
      </c>
      <c r="AH217" s="210">
        <v>0</v>
      </c>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3" x14ac:dyDescent="0.2">
      <c r="A218" s="217"/>
      <c r="B218" s="218"/>
      <c r="C218" s="253" t="s">
        <v>464</v>
      </c>
      <c r="D218" s="221"/>
      <c r="E218" s="222">
        <v>3.74</v>
      </c>
      <c r="F218" s="220"/>
      <c r="G218" s="220"/>
      <c r="H218" s="220"/>
      <c r="I218" s="220"/>
      <c r="J218" s="220"/>
      <c r="K218" s="220"/>
      <c r="L218" s="220"/>
      <c r="M218" s="220"/>
      <c r="N218" s="219"/>
      <c r="O218" s="219"/>
      <c r="P218" s="219"/>
      <c r="Q218" s="219"/>
      <c r="R218" s="220"/>
      <c r="S218" s="220"/>
      <c r="T218" s="220"/>
      <c r="U218" s="220"/>
      <c r="V218" s="220"/>
      <c r="W218" s="220"/>
      <c r="X218" s="220"/>
      <c r="Y218" s="220"/>
      <c r="Z218" s="210"/>
      <c r="AA218" s="210"/>
      <c r="AB218" s="210"/>
      <c r="AC218" s="210"/>
      <c r="AD218" s="210"/>
      <c r="AE218" s="210"/>
      <c r="AF218" s="210"/>
      <c r="AG218" s="210" t="s">
        <v>314</v>
      </c>
      <c r="AH218" s="210">
        <v>0</v>
      </c>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1" x14ac:dyDescent="0.2">
      <c r="A219" s="231">
        <v>34</v>
      </c>
      <c r="B219" s="232" t="s">
        <v>465</v>
      </c>
      <c r="C219" s="250" t="s">
        <v>466</v>
      </c>
      <c r="D219" s="233" t="s">
        <v>310</v>
      </c>
      <c r="E219" s="234">
        <v>5.05</v>
      </c>
      <c r="F219" s="235"/>
      <c r="G219" s="236">
        <f>ROUND(E219*F219,2)</f>
        <v>0</v>
      </c>
      <c r="H219" s="235"/>
      <c r="I219" s="236">
        <f>ROUND(E219*H219,2)</f>
        <v>0</v>
      </c>
      <c r="J219" s="235"/>
      <c r="K219" s="236">
        <f>ROUND(E219*J219,2)</f>
        <v>0</v>
      </c>
      <c r="L219" s="236">
        <v>21</v>
      </c>
      <c r="M219" s="236">
        <f>G219*(1+L219/100)</f>
        <v>0</v>
      </c>
      <c r="N219" s="234">
        <v>0.32500000000000001</v>
      </c>
      <c r="O219" s="234">
        <f>ROUND(E219*N219,2)</f>
        <v>1.64</v>
      </c>
      <c r="P219" s="234">
        <v>0</v>
      </c>
      <c r="Q219" s="234">
        <f>ROUND(E219*P219,2)</f>
        <v>0</v>
      </c>
      <c r="R219" s="236" t="s">
        <v>423</v>
      </c>
      <c r="S219" s="236" t="s">
        <v>293</v>
      </c>
      <c r="T219" s="237" t="s">
        <v>294</v>
      </c>
      <c r="U219" s="220">
        <v>0.8</v>
      </c>
      <c r="V219" s="220">
        <f>ROUND(E219*U219,2)</f>
        <v>4.04</v>
      </c>
      <c r="W219" s="220"/>
      <c r="X219" s="220" t="s">
        <v>295</v>
      </c>
      <c r="Y219" s="220" t="s">
        <v>296</v>
      </c>
      <c r="Z219" s="210"/>
      <c r="AA219" s="210"/>
      <c r="AB219" s="210"/>
      <c r="AC219" s="210"/>
      <c r="AD219" s="210"/>
      <c r="AE219" s="210"/>
      <c r="AF219" s="210"/>
      <c r="AG219" s="210" t="s">
        <v>297</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2" x14ac:dyDescent="0.2">
      <c r="A220" s="217"/>
      <c r="B220" s="218"/>
      <c r="C220" s="251" t="s">
        <v>467</v>
      </c>
      <c r="D220" s="239"/>
      <c r="E220" s="239"/>
      <c r="F220" s="239"/>
      <c r="G220" s="239"/>
      <c r="H220" s="220"/>
      <c r="I220" s="220"/>
      <c r="J220" s="220"/>
      <c r="K220" s="220"/>
      <c r="L220" s="220"/>
      <c r="M220" s="220"/>
      <c r="N220" s="219"/>
      <c r="O220" s="219"/>
      <c r="P220" s="219"/>
      <c r="Q220" s="219"/>
      <c r="R220" s="220"/>
      <c r="S220" s="220"/>
      <c r="T220" s="220"/>
      <c r="U220" s="220"/>
      <c r="V220" s="220"/>
      <c r="W220" s="220"/>
      <c r="X220" s="220"/>
      <c r="Y220" s="220"/>
      <c r="Z220" s="210"/>
      <c r="AA220" s="210"/>
      <c r="AB220" s="210"/>
      <c r="AC220" s="210"/>
      <c r="AD220" s="210"/>
      <c r="AE220" s="210"/>
      <c r="AF220" s="210"/>
      <c r="AG220" s="210" t="s">
        <v>299</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2" x14ac:dyDescent="0.2">
      <c r="A221" s="217"/>
      <c r="B221" s="218"/>
      <c r="C221" s="252" t="s">
        <v>467</v>
      </c>
      <c r="D221" s="240"/>
      <c r="E221" s="240"/>
      <c r="F221" s="240"/>
      <c r="G221" s="240"/>
      <c r="H221" s="220"/>
      <c r="I221" s="220"/>
      <c r="J221" s="220"/>
      <c r="K221" s="220"/>
      <c r="L221" s="220"/>
      <c r="M221" s="220"/>
      <c r="N221" s="219"/>
      <c r="O221" s="219"/>
      <c r="P221" s="219"/>
      <c r="Q221" s="219"/>
      <c r="R221" s="220"/>
      <c r="S221" s="220"/>
      <c r="T221" s="220"/>
      <c r="U221" s="220"/>
      <c r="V221" s="220"/>
      <c r="W221" s="220"/>
      <c r="X221" s="220"/>
      <c r="Y221" s="220"/>
      <c r="Z221" s="210"/>
      <c r="AA221" s="210"/>
      <c r="AB221" s="210"/>
      <c r="AC221" s="210"/>
      <c r="AD221" s="210"/>
      <c r="AE221" s="210"/>
      <c r="AF221" s="210"/>
      <c r="AG221" s="210" t="s">
        <v>300</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3" x14ac:dyDescent="0.2">
      <c r="A222" s="217"/>
      <c r="B222" s="218"/>
      <c r="C222" s="252" t="s">
        <v>467</v>
      </c>
      <c r="D222" s="240"/>
      <c r="E222" s="240"/>
      <c r="F222" s="240"/>
      <c r="G222" s="240"/>
      <c r="H222" s="220"/>
      <c r="I222" s="220"/>
      <c r="J222" s="220"/>
      <c r="K222" s="220"/>
      <c r="L222" s="220"/>
      <c r="M222" s="220"/>
      <c r="N222" s="219"/>
      <c r="O222" s="219"/>
      <c r="P222" s="219"/>
      <c r="Q222" s="219"/>
      <c r="R222" s="220"/>
      <c r="S222" s="220"/>
      <c r="T222" s="220"/>
      <c r="U222" s="220"/>
      <c r="V222" s="220"/>
      <c r="W222" s="220"/>
      <c r="X222" s="220"/>
      <c r="Y222" s="220"/>
      <c r="Z222" s="210"/>
      <c r="AA222" s="210"/>
      <c r="AB222" s="210"/>
      <c r="AC222" s="210"/>
      <c r="AD222" s="210"/>
      <c r="AE222" s="210"/>
      <c r="AF222" s="210"/>
      <c r="AG222" s="210" t="s">
        <v>300</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outlineLevel="2" x14ac:dyDescent="0.2">
      <c r="A223" s="217"/>
      <c r="B223" s="218"/>
      <c r="C223" s="253" t="s">
        <v>468</v>
      </c>
      <c r="D223" s="221"/>
      <c r="E223" s="222"/>
      <c r="F223" s="220"/>
      <c r="G223" s="220"/>
      <c r="H223" s="220"/>
      <c r="I223" s="220"/>
      <c r="J223" s="220"/>
      <c r="K223" s="220"/>
      <c r="L223" s="220"/>
      <c r="M223" s="220"/>
      <c r="N223" s="219"/>
      <c r="O223" s="219"/>
      <c r="P223" s="219"/>
      <c r="Q223" s="219"/>
      <c r="R223" s="220"/>
      <c r="S223" s="220"/>
      <c r="T223" s="220"/>
      <c r="U223" s="220"/>
      <c r="V223" s="220"/>
      <c r="W223" s="220"/>
      <c r="X223" s="220"/>
      <c r="Y223" s="220"/>
      <c r="Z223" s="210"/>
      <c r="AA223" s="210"/>
      <c r="AB223" s="210"/>
      <c r="AC223" s="210"/>
      <c r="AD223" s="210"/>
      <c r="AE223" s="210"/>
      <c r="AF223" s="210"/>
      <c r="AG223" s="210" t="s">
        <v>314</v>
      </c>
      <c r="AH223" s="210">
        <v>0</v>
      </c>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row>
    <row r="224" spans="1:60" outlineLevel="3" x14ac:dyDescent="0.2">
      <c r="A224" s="217"/>
      <c r="B224" s="218"/>
      <c r="C224" s="253" t="s">
        <v>469</v>
      </c>
      <c r="D224" s="221"/>
      <c r="E224" s="222">
        <v>5.05</v>
      </c>
      <c r="F224" s="220"/>
      <c r="G224" s="220"/>
      <c r="H224" s="220"/>
      <c r="I224" s="220"/>
      <c r="J224" s="220"/>
      <c r="K224" s="220"/>
      <c r="L224" s="220"/>
      <c r="M224" s="220"/>
      <c r="N224" s="219"/>
      <c r="O224" s="219"/>
      <c r="P224" s="219"/>
      <c r="Q224" s="219"/>
      <c r="R224" s="220"/>
      <c r="S224" s="220"/>
      <c r="T224" s="220"/>
      <c r="U224" s="220"/>
      <c r="V224" s="220"/>
      <c r="W224" s="220"/>
      <c r="X224" s="220"/>
      <c r="Y224" s="220"/>
      <c r="Z224" s="210"/>
      <c r="AA224" s="210"/>
      <c r="AB224" s="210"/>
      <c r="AC224" s="210"/>
      <c r="AD224" s="210"/>
      <c r="AE224" s="210"/>
      <c r="AF224" s="210"/>
      <c r="AG224" s="210" t="s">
        <v>314</v>
      </c>
      <c r="AH224" s="210">
        <v>0</v>
      </c>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1" x14ac:dyDescent="0.2">
      <c r="A225" s="231">
        <v>35</v>
      </c>
      <c r="B225" s="232" t="s">
        <v>470</v>
      </c>
      <c r="C225" s="250" t="s">
        <v>471</v>
      </c>
      <c r="D225" s="233" t="s">
        <v>310</v>
      </c>
      <c r="E225" s="234">
        <v>60.2117</v>
      </c>
      <c r="F225" s="235"/>
      <c r="G225" s="236">
        <f>ROUND(E225*F225,2)</f>
        <v>0</v>
      </c>
      <c r="H225" s="235"/>
      <c r="I225" s="236">
        <f>ROUND(E225*H225,2)</f>
        <v>0</v>
      </c>
      <c r="J225" s="235"/>
      <c r="K225" s="236">
        <f>ROUND(E225*J225,2)</f>
        <v>0</v>
      </c>
      <c r="L225" s="236">
        <v>21</v>
      </c>
      <c r="M225" s="236">
        <f>G225*(1+L225/100)</f>
        <v>0</v>
      </c>
      <c r="N225" s="234">
        <v>0.61599999999999999</v>
      </c>
      <c r="O225" s="234">
        <f>ROUND(E225*N225,2)</f>
        <v>37.090000000000003</v>
      </c>
      <c r="P225" s="234">
        <v>0</v>
      </c>
      <c r="Q225" s="234">
        <f>ROUND(E225*P225,2)</f>
        <v>0</v>
      </c>
      <c r="R225" s="236" t="s">
        <v>423</v>
      </c>
      <c r="S225" s="236" t="s">
        <v>293</v>
      </c>
      <c r="T225" s="237" t="s">
        <v>294</v>
      </c>
      <c r="U225" s="220">
        <v>1</v>
      </c>
      <c r="V225" s="220">
        <f>ROUND(E225*U225,2)</f>
        <v>60.21</v>
      </c>
      <c r="W225" s="220"/>
      <c r="X225" s="220" t="s">
        <v>295</v>
      </c>
      <c r="Y225" s="220" t="s">
        <v>296</v>
      </c>
      <c r="Z225" s="210"/>
      <c r="AA225" s="210"/>
      <c r="AB225" s="210"/>
      <c r="AC225" s="210"/>
      <c r="AD225" s="210"/>
      <c r="AE225" s="210"/>
      <c r="AF225" s="210"/>
      <c r="AG225" s="210" t="s">
        <v>297</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2" x14ac:dyDescent="0.2">
      <c r="A226" s="217"/>
      <c r="B226" s="218"/>
      <c r="C226" s="251" t="s">
        <v>467</v>
      </c>
      <c r="D226" s="239"/>
      <c r="E226" s="239"/>
      <c r="F226" s="239"/>
      <c r="G226" s="239"/>
      <c r="H226" s="220"/>
      <c r="I226" s="220"/>
      <c r="J226" s="220"/>
      <c r="K226" s="220"/>
      <c r="L226" s="220"/>
      <c r="M226" s="220"/>
      <c r="N226" s="219"/>
      <c r="O226" s="219"/>
      <c r="P226" s="219"/>
      <c r="Q226" s="219"/>
      <c r="R226" s="220"/>
      <c r="S226" s="220"/>
      <c r="T226" s="220"/>
      <c r="U226" s="220"/>
      <c r="V226" s="220"/>
      <c r="W226" s="220"/>
      <c r="X226" s="220"/>
      <c r="Y226" s="220"/>
      <c r="Z226" s="210"/>
      <c r="AA226" s="210"/>
      <c r="AB226" s="210"/>
      <c r="AC226" s="210"/>
      <c r="AD226" s="210"/>
      <c r="AE226" s="210"/>
      <c r="AF226" s="210"/>
      <c r="AG226" s="210" t="s">
        <v>299</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outlineLevel="2" x14ac:dyDescent="0.2">
      <c r="A227" s="217"/>
      <c r="B227" s="218"/>
      <c r="C227" s="252" t="s">
        <v>467</v>
      </c>
      <c r="D227" s="240"/>
      <c r="E227" s="240"/>
      <c r="F227" s="240"/>
      <c r="G227" s="240"/>
      <c r="H227" s="220"/>
      <c r="I227" s="220"/>
      <c r="J227" s="220"/>
      <c r="K227" s="220"/>
      <c r="L227" s="220"/>
      <c r="M227" s="220"/>
      <c r="N227" s="219"/>
      <c r="O227" s="219"/>
      <c r="P227" s="219"/>
      <c r="Q227" s="219"/>
      <c r="R227" s="220"/>
      <c r="S227" s="220"/>
      <c r="T227" s="220"/>
      <c r="U227" s="220"/>
      <c r="V227" s="220"/>
      <c r="W227" s="220"/>
      <c r="X227" s="220"/>
      <c r="Y227" s="220"/>
      <c r="Z227" s="210"/>
      <c r="AA227" s="210"/>
      <c r="AB227" s="210"/>
      <c r="AC227" s="210"/>
      <c r="AD227" s="210"/>
      <c r="AE227" s="210"/>
      <c r="AF227" s="210"/>
      <c r="AG227" s="210" t="s">
        <v>300</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2" x14ac:dyDescent="0.2">
      <c r="A228" s="217"/>
      <c r="B228" s="218"/>
      <c r="C228" s="253" t="s">
        <v>472</v>
      </c>
      <c r="D228" s="221"/>
      <c r="E228" s="222"/>
      <c r="F228" s="220"/>
      <c r="G228" s="220"/>
      <c r="H228" s="220"/>
      <c r="I228" s="220"/>
      <c r="J228" s="220"/>
      <c r="K228" s="220"/>
      <c r="L228" s="220"/>
      <c r="M228" s="220"/>
      <c r="N228" s="219"/>
      <c r="O228" s="219"/>
      <c r="P228" s="219"/>
      <c r="Q228" s="219"/>
      <c r="R228" s="220"/>
      <c r="S228" s="220"/>
      <c r="T228" s="220"/>
      <c r="U228" s="220"/>
      <c r="V228" s="220"/>
      <c r="W228" s="220"/>
      <c r="X228" s="220"/>
      <c r="Y228" s="220"/>
      <c r="Z228" s="210"/>
      <c r="AA228" s="210"/>
      <c r="AB228" s="210"/>
      <c r="AC228" s="210"/>
      <c r="AD228" s="210"/>
      <c r="AE228" s="210"/>
      <c r="AF228" s="210"/>
      <c r="AG228" s="210" t="s">
        <v>314</v>
      </c>
      <c r="AH228" s="210">
        <v>0</v>
      </c>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3" x14ac:dyDescent="0.2">
      <c r="A229" s="217"/>
      <c r="B229" s="218"/>
      <c r="C229" s="253" t="s">
        <v>473</v>
      </c>
      <c r="D229" s="221"/>
      <c r="E229" s="222">
        <v>60.21</v>
      </c>
      <c r="F229" s="220"/>
      <c r="G229" s="220"/>
      <c r="H229" s="220"/>
      <c r="I229" s="220"/>
      <c r="J229" s="220"/>
      <c r="K229" s="220"/>
      <c r="L229" s="220"/>
      <c r="M229" s="220"/>
      <c r="N229" s="219"/>
      <c r="O229" s="219"/>
      <c r="P229" s="219"/>
      <c r="Q229" s="219"/>
      <c r="R229" s="220"/>
      <c r="S229" s="220"/>
      <c r="T229" s="220"/>
      <c r="U229" s="220"/>
      <c r="V229" s="220"/>
      <c r="W229" s="220"/>
      <c r="X229" s="220"/>
      <c r="Y229" s="220"/>
      <c r="Z229" s="210"/>
      <c r="AA229" s="210"/>
      <c r="AB229" s="210"/>
      <c r="AC229" s="210"/>
      <c r="AD229" s="210"/>
      <c r="AE229" s="210"/>
      <c r="AF229" s="210"/>
      <c r="AG229" s="210" t="s">
        <v>314</v>
      </c>
      <c r="AH229" s="210">
        <v>0</v>
      </c>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1" x14ac:dyDescent="0.2">
      <c r="A230" s="231">
        <v>36</v>
      </c>
      <c r="B230" s="232" t="s">
        <v>474</v>
      </c>
      <c r="C230" s="250" t="s">
        <v>475</v>
      </c>
      <c r="D230" s="233" t="s">
        <v>343</v>
      </c>
      <c r="E230" s="234">
        <v>10.297420000000001</v>
      </c>
      <c r="F230" s="235"/>
      <c r="G230" s="236">
        <f>ROUND(E230*F230,2)</f>
        <v>0</v>
      </c>
      <c r="H230" s="235"/>
      <c r="I230" s="236">
        <f>ROUND(E230*H230,2)</f>
        <v>0</v>
      </c>
      <c r="J230" s="235"/>
      <c r="K230" s="236">
        <f>ROUND(E230*J230,2)</f>
        <v>0</v>
      </c>
      <c r="L230" s="236">
        <v>21</v>
      </c>
      <c r="M230" s="236">
        <f>G230*(1+L230/100)</f>
        <v>0</v>
      </c>
      <c r="N230" s="234">
        <v>2.5249999999999999</v>
      </c>
      <c r="O230" s="234">
        <f>ROUND(E230*N230,2)</f>
        <v>26</v>
      </c>
      <c r="P230" s="234">
        <v>0</v>
      </c>
      <c r="Q230" s="234">
        <f>ROUND(E230*P230,2)</f>
        <v>0</v>
      </c>
      <c r="R230" s="236" t="s">
        <v>423</v>
      </c>
      <c r="S230" s="236" t="s">
        <v>293</v>
      </c>
      <c r="T230" s="237" t="s">
        <v>294</v>
      </c>
      <c r="U230" s="220">
        <v>0.48</v>
      </c>
      <c r="V230" s="220">
        <f>ROUND(E230*U230,2)</f>
        <v>4.9400000000000004</v>
      </c>
      <c r="W230" s="220"/>
      <c r="X230" s="220" t="s">
        <v>295</v>
      </c>
      <c r="Y230" s="220" t="s">
        <v>296</v>
      </c>
      <c r="Z230" s="210"/>
      <c r="AA230" s="210"/>
      <c r="AB230" s="210"/>
      <c r="AC230" s="210"/>
      <c r="AD230" s="210"/>
      <c r="AE230" s="210"/>
      <c r="AF230" s="210"/>
      <c r="AG230" s="210" t="s">
        <v>297</v>
      </c>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outlineLevel="2" x14ac:dyDescent="0.2">
      <c r="A231" s="217"/>
      <c r="B231" s="218"/>
      <c r="C231" s="251" t="s">
        <v>476</v>
      </c>
      <c r="D231" s="239"/>
      <c r="E231" s="239"/>
      <c r="F231" s="239"/>
      <c r="G231" s="239"/>
      <c r="H231" s="220"/>
      <c r="I231" s="220"/>
      <c r="J231" s="220"/>
      <c r="K231" s="220"/>
      <c r="L231" s="220"/>
      <c r="M231" s="220"/>
      <c r="N231" s="219"/>
      <c r="O231" s="219"/>
      <c r="P231" s="219"/>
      <c r="Q231" s="219"/>
      <c r="R231" s="220"/>
      <c r="S231" s="220"/>
      <c r="T231" s="220"/>
      <c r="U231" s="220"/>
      <c r="V231" s="220"/>
      <c r="W231" s="220"/>
      <c r="X231" s="220"/>
      <c r="Y231" s="220"/>
      <c r="Z231" s="210"/>
      <c r="AA231" s="210"/>
      <c r="AB231" s="210"/>
      <c r="AC231" s="210"/>
      <c r="AD231" s="210"/>
      <c r="AE231" s="210"/>
      <c r="AF231" s="210"/>
      <c r="AG231" s="210" t="s">
        <v>299</v>
      </c>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outlineLevel="2" x14ac:dyDescent="0.2">
      <c r="A232" s="217"/>
      <c r="B232" s="218"/>
      <c r="C232" s="252" t="s">
        <v>476</v>
      </c>
      <c r="D232" s="240"/>
      <c r="E232" s="240"/>
      <c r="F232" s="240"/>
      <c r="G232" s="240"/>
      <c r="H232" s="220"/>
      <c r="I232" s="220"/>
      <c r="J232" s="220"/>
      <c r="K232" s="220"/>
      <c r="L232" s="220"/>
      <c r="M232" s="220"/>
      <c r="N232" s="219"/>
      <c r="O232" s="219"/>
      <c r="P232" s="219"/>
      <c r="Q232" s="219"/>
      <c r="R232" s="220"/>
      <c r="S232" s="220"/>
      <c r="T232" s="220"/>
      <c r="U232" s="220"/>
      <c r="V232" s="220"/>
      <c r="W232" s="220"/>
      <c r="X232" s="220"/>
      <c r="Y232" s="220"/>
      <c r="Z232" s="210"/>
      <c r="AA232" s="210"/>
      <c r="AB232" s="210"/>
      <c r="AC232" s="210"/>
      <c r="AD232" s="210"/>
      <c r="AE232" s="210"/>
      <c r="AF232" s="210"/>
      <c r="AG232" s="210" t="s">
        <v>300</v>
      </c>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row>
    <row r="233" spans="1:60" outlineLevel="3" x14ac:dyDescent="0.2">
      <c r="A233" s="217"/>
      <c r="B233" s="218"/>
      <c r="C233" s="252" t="s">
        <v>476</v>
      </c>
      <c r="D233" s="240"/>
      <c r="E233" s="240"/>
      <c r="F233" s="240"/>
      <c r="G233" s="240"/>
      <c r="H233" s="220"/>
      <c r="I233" s="220"/>
      <c r="J233" s="220"/>
      <c r="K233" s="220"/>
      <c r="L233" s="220"/>
      <c r="M233" s="220"/>
      <c r="N233" s="219"/>
      <c r="O233" s="219"/>
      <c r="P233" s="219"/>
      <c r="Q233" s="219"/>
      <c r="R233" s="220"/>
      <c r="S233" s="220"/>
      <c r="T233" s="220"/>
      <c r="U233" s="220"/>
      <c r="V233" s="220"/>
      <c r="W233" s="220"/>
      <c r="X233" s="220"/>
      <c r="Y233" s="220"/>
      <c r="Z233" s="210"/>
      <c r="AA233" s="210"/>
      <c r="AB233" s="210"/>
      <c r="AC233" s="210"/>
      <c r="AD233" s="210"/>
      <c r="AE233" s="210"/>
      <c r="AF233" s="210"/>
      <c r="AG233" s="210" t="s">
        <v>300</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2" x14ac:dyDescent="0.2">
      <c r="A234" s="217"/>
      <c r="B234" s="218"/>
      <c r="C234" s="253" t="s">
        <v>477</v>
      </c>
      <c r="D234" s="221"/>
      <c r="E234" s="222"/>
      <c r="F234" s="220"/>
      <c r="G234" s="220"/>
      <c r="H234" s="220"/>
      <c r="I234" s="220"/>
      <c r="J234" s="220"/>
      <c r="K234" s="220"/>
      <c r="L234" s="220"/>
      <c r="M234" s="220"/>
      <c r="N234" s="219"/>
      <c r="O234" s="219"/>
      <c r="P234" s="219"/>
      <c r="Q234" s="219"/>
      <c r="R234" s="220"/>
      <c r="S234" s="220"/>
      <c r="T234" s="220"/>
      <c r="U234" s="220"/>
      <c r="V234" s="220"/>
      <c r="W234" s="220"/>
      <c r="X234" s="220"/>
      <c r="Y234" s="220"/>
      <c r="Z234" s="210"/>
      <c r="AA234" s="210"/>
      <c r="AB234" s="210"/>
      <c r="AC234" s="210"/>
      <c r="AD234" s="210"/>
      <c r="AE234" s="210"/>
      <c r="AF234" s="210"/>
      <c r="AG234" s="210" t="s">
        <v>314</v>
      </c>
      <c r="AH234" s="210">
        <v>0</v>
      </c>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3" x14ac:dyDescent="0.2">
      <c r="A235" s="217"/>
      <c r="B235" s="218"/>
      <c r="C235" s="253" t="s">
        <v>478</v>
      </c>
      <c r="D235" s="221"/>
      <c r="E235" s="222"/>
      <c r="F235" s="220"/>
      <c r="G235" s="220"/>
      <c r="H235" s="220"/>
      <c r="I235" s="220"/>
      <c r="J235" s="220"/>
      <c r="K235" s="220"/>
      <c r="L235" s="220"/>
      <c r="M235" s="220"/>
      <c r="N235" s="219"/>
      <c r="O235" s="219"/>
      <c r="P235" s="219"/>
      <c r="Q235" s="219"/>
      <c r="R235" s="220"/>
      <c r="S235" s="220"/>
      <c r="T235" s="220"/>
      <c r="U235" s="220"/>
      <c r="V235" s="220"/>
      <c r="W235" s="220"/>
      <c r="X235" s="220"/>
      <c r="Y235" s="220"/>
      <c r="Z235" s="210"/>
      <c r="AA235" s="210"/>
      <c r="AB235" s="210"/>
      <c r="AC235" s="210"/>
      <c r="AD235" s="210"/>
      <c r="AE235" s="210"/>
      <c r="AF235" s="210"/>
      <c r="AG235" s="210" t="s">
        <v>314</v>
      </c>
      <c r="AH235" s="210">
        <v>0</v>
      </c>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outlineLevel="3" x14ac:dyDescent="0.2">
      <c r="A236" s="217"/>
      <c r="B236" s="218"/>
      <c r="C236" s="253" t="s">
        <v>479</v>
      </c>
      <c r="D236" s="221"/>
      <c r="E236" s="222"/>
      <c r="F236" s="220"/>
      <c r="G236" s="220"/>
      <c r="H236" s="220"/>
      <c r="I236" s="220"/>
      <c r="J236" s="220"/>
      <c r="K236" s="220"/>
      <c r="L236" s="220"/>
      <c r="M236" s="220"/>
      <c r="N236" s="219"/>
      <c r="O236" s="219"/>
      <c r="P236" s="219"/>
      <c r="Q236" s="219"/>
      <c r="R236" s="220"/>
      <c r="S236" s="220"/>
      <c r="T236" s="220"/>
      <c r="U236" s="220"/>
      <c r="V236" s="220"/>
      <c r="W236" s="220"/>
      <c r="X236" s="220"/>
      <c r="Y236" s="220"/>
      <c r="Z236" s="210"/>
      <c r="AA236" s="210"/>
      <c r="AB236" s="210"/>
      <c r="AC236" s="210"/>
      <c r="AD236" s="210"/>
      <c r="AE236" s="210"/>
      <c r="AF236" s="210"/>
      <c r="AG236" s="210" t="s">
        <v>314</v>
      </c>
      <c r="AH236" s="210">
        <v>0</v>
      </c>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outlineLevel="3" x14ac:dyDescent="0.2">
      <c r="A237" s="217"/>
      <c r="B237" s="218"/>
      <c r="C237" s="253" t="s">
        <v>480</v>
      </c>
      <c r="D237" s="221"/>
      <c r="E237" s="222"/>
      <c r="F237" s="220"/>
      <c r="G237" s="220"/>
      <c r="H237" s="220"/>
      <c r="I237" s="220"/>
      <c r="J237" s="220"/>
      <c r="K237" s="220"/>
      <c r="L237" s="220"/>
      <c r="M237" s="220"/>
      <c r="N237" s="219"/>
      <c r="O237" s="219"/>
      <c r="P237" s="219"/>
      <c r="Q237" s="219"/>
      <c r="R237" s="220"/>
      <c r="S237" s="220"/>
      <c r="T237" s="220"/>
      <c r="U237" s="220"/>
      <c r="V237" s="220"/>
      <c r="W237" s="220"/>
      <c r="X237" s="220"/>
      <c r="Y237" s="220"/>
      <c r="Z237" s="210"/>
      <c r="AA237" s="210"/>
      <c r="AB237" s="210"/>
      <c r="AC237" s="210"/>
      <c r="AD237" s="210"/>
      <c r="AE237" s="210"/>
      <c r="AF237" s="210"/>
      <c r="AG237" s="210" t="s">
        <v>314</v>
      </c>
      <c r="AH237" s="210">
        <v>0</v>
      </c>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3" x14ac:dyDescent="0.2">
      <c r="A238" s="217"/>
      <c r="B238" s="218"/>
      <c r="C238" s="253" t="s">
        <v>481</v>
      </c>
      <c r="D238" s="221"/>
      <c r="E238" s="222"/>
      <c r="F238" s="220"/>
      <c r="G238" s="220"/>
      <c r="H238" s="220"/>
      <c r="I238" s="220"/>
      <c r="J238" s="220"/>
      <c r="K238" s="220"/>
      <c r="L238" s="220"/>
      <c r="M238" s="220"/>
      <c r="N238" s="219"/>
      <c r="O238" s="219"/>
      <c r="P238" s="219"/>
      <c r="Q238" s="219"/>
      <c r="R238" s="220"/>
      <c r="S238" s="220"/>
      <c r="T238" s="220"/>
      <c r="U238" s="220"/>
      <c r="V238" s="220"/>
      <c r="W238" s="220"/>
      <c r="X238" s="220"/>
      <c r="Y238" s="220"/>
      <c r="Z238" s="210"/>
      <c r="AA238" s="210"/>
      <c r="AB238" s="210"/>
      <c r="AC238" s="210"/>
      <c r="AD238" s="210"/>
      <c r="AE238" s="210"/>
      <c r="AF238" s="210"/>
      <c r="AG238" s="210" t="s">
        <v>314</v>
      </c>
      <c r="AH238" s="210">
        <v>0</v>
      </c>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3" x14ac:dyDescent="0.2">
      <c r="A239" s="217"/>
      <c r="B239" s="218"/>
      <c r="C239" s="253" t="s">
        <v>482</v>
      </c>
      <c r="D239" s="221"/>
      <c r="E239" s="222"/>
      <c r="F239" s="220"/>
      <c r="G239" s="220"/>
      <c r="H239" s="220"/>
      <c r="I239" s="220"/>
      <c r="J239" s="220"/>
      <c r="K239" s="220"/>
      <c r="L239" s="220"/>
      <c r="M239" s="220"/>
      <c r="N239" s="219"/>
      <c r="O239" s="219"/>
      <c r="P239" s="219"/>
      <c r="Q239" s="219"/>
      <c r="R239" s="220"/>
      <c r="S239" s="220"/>
      <c r="T239" s="220"/>
      <c r="U239" s="220"/>
      <c r="V239" s="220"/>
      <c r="W239" s="220"/>
      <c r="X239" s="220"/>
      <c r="Y239" s="220"/>
      <c r="Z239" s="210"/>
      <c r="AA239" s="210"/>
      <c r="AB239" s="210"/>
      <c r="AC239" s="210"/>
      <c r="AD239" s="210"/>
      <c r="AE239" s="210"/>
      <c r="AF239" s="210"/>
      <c r="AG239" s="210" t="s">
        <v>314</v>
      </c>
      <c r="AH239" s="210">
        <v>0</v>
      </c>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3" x14ac:dyDescent="0.2">
      <c r="A240" s="217"/>
      <c r="B240" s="218"/>
      <c r="C240" s="253" t="s">
        <v>483</v>
      </c>
      <c r="D240" s="221"/>
      <c r="E240" s="222">
        <v>10.3</v>
      </c>
      <c r="F240" s="220"/>
      <c r="G240" s="220"/>
      <c r="H240" s="220"/>
      <c r="I240" s="220"/>
      <c r="J240" s="220"/>
      <c r="K240" s="220"/>
      <c r="L240" s="220"/>
      <c r="M240" s="220"/>
      <c r="N240" s="219"/>
      <c r="O240" s="219"/>
      <c r="P240" s="219"/>
      <c r="Q240" s="219"/>
      <c r="R240" s="220"/>
      <c r="S240" s="220"/>
      <c r="T240" s="220"/>
      <c r="U240" s="220"/>
      <c r="V240" s="220"/>
      <c r="W240" s="220"/>
      <c r="X240" s="220"/>
      <c r="Y240" s="220"/>
      <c r="Z240" s="210"/>
      <c r="AA240" s="210"/>
      <c r="AB240" s="210"/>
      <c r="AC240" s="210"/>
      <c r="AD240" s="210"/>
      <c r="AE240" s="210"/>
      <c r="AF240" s="210"/>
      <c r="AG240" s="210" t="s">
        <v>314</v>
      </c>
      <c r="AH240" s="210">
        <v>0</v>
      </c>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1" x14ac:dyDescent="0.2">
      <c r="A241" s="231">
        <v>37</v>
      </c>
      <c r="B241" s="232" t="s">
        <v>484</v>
      </c>
      <c r="C241" s="250" t="s">
        <v>485</v>
      </c>
      <c r="D241" s="233" t="s">
        <v>439</v>
      </c>
      <c r="E241" s="234">
        <v>1.45272</v>
      </c>
      <c r="F241" s="235"/>
      <c r="G241" s="236">
        <f>ROUND(E241*F241,2)</f>
        <v>0</v>
      </c>
      <c r="H241" s="235"/>
      <c r="I241" s="236">
        <f>ROUND(E241*H241,2)</f>
        <v>0</v>
      </c>
      <c r="J241" s="235"/>
      <c r="K241" s="236">
        <f>ROUND(E241*J241,2)</f>
        <v>0</v>
      </c>
      <c r="L241" s="236">
        <v>21</v>
      </c>
      <c r="M241" s="236">
        <f>G241*(1+L241/100)</f>
        <v>0</v>
      </c>
      <c r="N241" s="234">
        <v>1.0249299999999999</v>
      </c>
      <c r="O241" s="234">
        <f>ROUND(E241*N241,2)</f>
        <v>1.49</v>
      </c>
      <c r="P241" s="234">
        <v>0</v>
      </c>
      <c r="Q241" s="234">
        <f>ROUND(E241*P241,2)</f>
        <v>0</v>
      </c>
      <c r="R241" s="236" t="s">
        <v>486</v>
      </c>
      <c r="S241" s="236" t="s">
        <v>293</v>
      </c>
      <c r="T241" s="237" t="s">
        <v>294</v>
      </c>
      <c r="U241" s="220">
        <v>23.530999999999999</v>
      </c>
      <c r="V241" s="220">
        <f>ROUND(E241*U241,2)</f>
        <v>34.18</v>
      </c>
      <c r="W241" s="220"/>
      <c r="X241" s="220" t="s">
        <v>295</v>
      </c>
      <c r="Y241" s="220" t="s">
        <v>296</v>
      </c>
      <c r="Z241" s="210"/>
      <c r="AA241" s="210"/>
      <c r="AB241" s="210"/>
      <c r="AC241" s="210"/>
      <c r="AD241" s="210"/>
      <c r="AE241" s="210"/>
      <c r="AF241" s="210"/>
      <c r="AG241" s="210" t="s">
        <v>297</v>
      </c>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2" x14ac:dyDescent="0.2">
      <c r="A242" s="217"/>
      <c r="B242" s="218"/>
      <c r="C242" s="253" t="s">
        <v>487</v>
      </c>
      <c r="D242" s="221"/>
      <c r="E242" s="222"/>
      <c r="F242" s="220"/>
      <c r="G242" s="220"/>
      <c r="H242" s="220"/>
      <c r="I242" s="220"/>
      <c r="J242" s="220"/>
      <c r="K242" s="220"/>
      <c r="L242" s="220"/>
      <c r="M242" s="220"/>
      <c r="N242" s="219"/>
      <c r="O242" s="219"/>
      <c r="P242" s="219"/>
      <c r="Q242" s="219"/>
      <c r="R242" s="220"/>
      <c r="S242" s="220"/>
      <c r="T242" s="220"/>
      <c r="U242" s="220"/>
      <c r="V242" s="220"/>
      <c r="W242" s="220"/>
      <c r="X242" s="220"/>
      <c r="Y242" s="220"/>
      <c r="Z242" s="210"/>
      <c r="AA242" s="210"/>
      <c r="AB242" s="210"/>
      <c r="AC242" s="210"/>
      <c r="AD242" s="210"/>
      <c r="AE242" s="210"/>
      <c r="AF242" s="210"/>
      <c r="AG242" s="210" t="s">
        <v>314</v>
      </c>
      <c r="AH242" s="210">
        <v>0</v>
      </c>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3" x14ac:dyDescent="0.2">
      <c r="A243" s="217"/>
      <c r="B243" s="218"/>
      <c r="C243" s="253" t="s">
        <v>488</v>
      </c>
      <c r="D243" s="221"/>
      <c r="E243" s="222"/>
      <c r="F243" s="220"/>
      <c r="G243" s="220"/>
      <c r="H243" s="220"/>
      <c r="I243" s="220"/>
      <c r="J243" s="220"/>
      <c r="K243" s="220"/>
      <c r="L243" s="220"/>
      <c r="M243" s="220"/>
      <c r="N243" s="219"/>
      <c r="O243" s="219"/>
      <c r="P243" s="219"/>
      <c r="Q243" s="219"/>
      <c r="R243" s="220"/>
      <c r="S243" s="220"/>
      <c r="T243" s="220"/>
      <c r="U243" s="220"/>
      <c r="V243" s="220"/>
      <c r="W243" s="220"/>
      <c r="X243" s="220"/>
      <c r="Y243" s="220"/>
      <c r="Z243" s="210"/>
      <c r="AA243" s="210"/>
      <c r="AB243" s="210"/>
      <c r="AC243" s="210"/>
      <c r="AD243" s="210"/>
      <c r="AE243" s="210"/>
      <c r="AF243" s="210"/>
      <c r="AG243" s="210" t="s">
        <v>314</v>
      </c>
      <c r="AH243" s="210">
        <v>0</v>
      </c>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3" x14ac:dyDescent="0.2">
      <c r="A244" s="217"/>
      <c r="B244" s="218"/>
      <c r="C244" s="253" t="s">
        <v>489</v>
      </c>
      <c r="D244" s="221"/>
      <c r="E244" s="222"/>
      <c r="F244" s="220"/>
      <c r="G244" s="220"/>
      <c r="H244" s="220"/>
      <c r="I244" s="220"/>
      <c r="J244" s="220"/>
      <c r="K244" s="220"/>
      <c r="L244" s="220"/>
      <c r="M244" s="220"/>
      <c r="N244" s="219"/>
      <c r="O244" s="219"/>
      <c r="P244" s="219"/>
      <c r="Q244" s="219"/>
      <c r="R244" s="220"/>
      <c r="S244" s="220"/>
      <c r="T244" s="220"/>
      <c r="U244" s="220"/>
      <c r="V244" s="220"/>
      <c r="W244" s="220"/>
      <c r="X244" s="220"/>
      <c r="Y244" s="220"/>
      <c r="Z244" s="210"/>
      <c r="AA244" s="210"/>
      <c r="AB244" s="210"/>
      <c r="AC244" s="210"/>
      <c r="AD244" s="210"/>
      <c r="AE244" s="210"/>
      <c r="AF244" s="210"/>
      <c r="AG244" s="210" t="s">
        <v>314</v>
      </c>
      <c r="AH244" s="210">
        <v>0</v>
      </c>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outlineLevel="3" x14ac:dyDescent="0.2">
      <c r="A245" s="217"/>
      <c r="B245" s="218"/>
      <c r="C245" s="253" t="s">
        <v>490</v>
      </c>
      <c r="D245" s="221"/>
      <c r="E245" s="222"/>
      <c r="F245" s="220"/>
      <c r="G245" s="220"/>
      <c r="H245" s="220"/>
      <c r="I245" s="220"/>
      <c r="J245" s="220"/>
      <c r="K245" s="220"/>
      <c r="L245" s="220"/>
      <c r="M245" s="220"/>
      <c r="N245" s="219"/>
      <c r="O245" s="219"/>
      <c r="P245" s="219"/>
      <c r="Q245" s="219"/>
      <c r="R245" s="220"/>
      <c r="S245" s="220"/>
      <c r="T245" s="220"/>
      <c r="U245" s="220"/>
      <c r="V245" s="220"/>
      <c r="W245" s="220"/>
      <c r="X245" s="220"/>
      <c r="Y245" s="220"/>
      <c r="Z245" s="210"/>
      <c r="AA245" s="210"/>
      <c r="AB245" s="210"/>
      <c r="AC245" s="210"/>
      <c r="AD245" s="210"/>
      <c r="AE245" s="210"/>
      <c r="AF245" s="210"/>
      <c r="AG245" s="210" t="s">
        <v>314</v>
      </c>
      <c r="AH245" s="210">
        <v>0</v>
      </c>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3" x14ac:dyDescent="0.2">
      <c r="A246" s="217"/>
      <c r="B246" s="218"/>
      <c r="C246" s="253" t="s">
        <v>491</v>
      </c>
      <c r="D246" s="221"/>
      <c r="E246" s="222"/>
      <c r="F246" s="220"/>
      <c r="G246" s="220"/>
      <c r="H246" s="220"/>
      <c r="I246" s="220"/>
      <c r="J246" s="220"/>
      <c r="K246" s="220"/>
      <c r="L246" s="220"/>
      <c r="M246" s="220"/>
      <c r="N246" s="219"/>
      <c r="O246" s="219"/>
      <c r="P246" s="219"/>
      <c r="Q246" s="219"/>
      <c r="R246" s="220"/>
      <c r="S246" s="220"/>
      <c r="T246" s="220"/>
      <c r="U246" s="220"/>
      <c r="V246" s="220"/>
      <c r="W246" s="220"/>
      <c r="X246" s="220"/>
      <c r="Y246" s="220"/>
      <c r="Z246" s="210"/>
      <c r="AA246" s="210"/>
      <c r="AB246" s="210"/>
      <c r="AC246" s="210"/>
      <c r="AD246" s="210"/>
      <c r="AE246" s="210"/>
      <c r="AF246" s="210"/>
      <c r="AG246" s="210" t="s">
        <v>314</v>
      </c>
      <c r="AH246" s="210">
        <v>0</v>
      </c>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3" x14ac:dyDescent="0.2">
      <c r="A247" s="217"/>
      <c r="B247" s="218"/>
      <c r="C247" s="253" t="s">
        <v>492</v>
      </c>
      <c r="D247" s="221"/>
      <c r="E247" s="222"/>
      <c r="F247" s="220"/>
      <c r="G247" s="220"/>
      <c r="H247" s="220"/>
      <c r="I247" s="220"/>
      <c r="J247" s="220"/>
      <c r="K247" s="220"/>
      <c r="L247" s="220"/>
      <c r="M247" s="220"/>
      <c r="N247" s="219"/>
      <c r="O247" s="219"/>
      <c r="P247" s="219"/>
      <c r="Q247" s="219"/>
      <c r="R247" s="220"/>
      <c r="S247" s="220"/>
      <c r="T247" s="220"/>
      <c r="U247" s="220"/>
      <c r="V247" s="220"/>
      <c r="W247" s="220"/>
      <c r="X247" s="220"/>
      <c r="Y247" s="220"/>
      <c r="Z247" s="210"/>
      <c r="AA247" s="210"/>
      <c r="AB247" s="210"/>
      <c r="AC247" s="210"/>
      <c r="AD247" s="210"/>
      <c r="AE247" s="210"/>
      <c r="AF247" s="210"/>
      <c r="AG247" s="210" t="s">
        <v>314</v>
      </c>
      <c r="AH247" s="210">
        <v>0</v>
      </c>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3" x14ac:dyDescent="0.2">
      <c r="A248" s="217"/>
      <c r="B248" s="218"/>
      <c r="C248" s="253" t="s">
        <v>493</v>
      </c>
      <c r="D248" s="221"/>
      <c r="E248" s="222">
        <v>1.45</v>
      </c>
      <c r="F248" s="220"/>
      <c r="G248" s="220"/>
      <c r="H248" s="220"/>
      <c r="I248" s="220"/>
      <c r="J248" s="220"/>
      <c r="K248" s="220"/>
      <c r="L248" s="220"/>
      <c r="M248" s="220"/>
      <c r="N248" s="219"/>
      <c r="O248" s="219"/>
      <c r="P248" s="219"/>
      <c r="Q248" s="219"/>
      <c r="R248" s="220"/>
      <c r="S248" s="220"/>
      <c r="T248" s="220"/>
      <c r="U248" s="220"/>
      <c r="V248" s="220"/>
      <c r="W248" s="220"/>
      <c r="X248" s="220"/>
      <c r="Y248" s="220"/>
      <c r="Z248" s="210"/>
      <c r="AA248" s="210"/>
      <c r="AB248" s="210"/>
      <c r="AC248" s="210"/>
      <c r="AD248" s="210"/>
      <c r="AE248" s="210"/>
      <c r="AF248" s="210"/>
      <c r="AG248" s="210" t="s">
        <v>314</v>
      </c>
      <c r="AH248" s="210">
        <v>0</v>
      </c>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31">
        <v>38</v>
      </c>
      <c r="B249" s="232" t="s">
        <v>494</v>
      </c>
      <c r="C249" s="250" t="s">
        <v>495</v>
      </c>
      <c r="D249" s="233" t="s">
        <v>343</v>
      </c>
      <c r="E249" s="234">
        <v>2.0037600000000002</v>
      </c>
      <c r="F249" s="235"/>
      <c r="G249" s="236">
        <f>ROUND(E249*F249,2)</f>
        <v>0</v>
      </c>
      <c r="H249" s="235"/>
      <c r="I249" s="236">
        <f>ROUND(E249*H249,2)</f>
        <v>0</v>
      </c>
      <c r="J249" s="235"/>
      <c r="K249" s="236">
        <f>ROUND(E249*J249,2)</f>
        <v>0</v>
      </c>
      <c r="L249" s="236">
        <v>21</v>
      </c>
      <c r="M249" s="236">
        <f>G249*(1+L249/100)</f>
        <v>0</v>
      </c>
      <c r="N249" s="234">
        <v>2.5249999999999999</v>
      </c>
      <c r="O249" s="234">
        <f>ROUND(E249*N249,2)</f>
        <v>5.0599999999999996</v>
      </c>
      <c r="P249" s="234">
        <v>0</v>
      </c>
      <c r="Q249" s="234">
        <f>ROUND(E249*P249,2)</f>
        <v>0</v>
      </c>
      <c r="R249" s="236" t="s">
        <v>423</v>
      </c>
      <c r="S249" s="236" t="s">
        <v>293</v>
      </c>
      <c r="T249" s="237" t="s">
        <v>294</v>
      </c>
      <c r="U249" s="220">
        <v>0.48</v>
      </c>
      <c r="V249" s="220">
        <f>ROUND(E249*U249,2)</f>
        <v>0.96</v>
      </c>
      <c r="W249" s="220"/>
      <c r="X249" s="220" t="s">
        <v>295</v>
      </c>
      <c r="Y249" s="220" t="s">
        <v>296</v>
      </c>
      <c r="Z249" s="210"/>
      <c r="AA249" s="210"/>
      <c r="AB249" s="210"/>
      <c r="AC249" s="210"/>
      <c r="AD249" s="210"/>
      <c r="AE249" s="210"/>
      <c r="AF249" s="210"/>
      <c r="AG249" s="210" t="s">
        <v>297</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outlineLevel="2" x14ac:dyDescent="0.2">
      <c r="A250" s="217"/>
      <c r="B250" s="218"/>
      <c r="C250" s="251" t="s">
        <v>446</v>
      </c>
      <c r="D250" s="239"/>
      <c r="E250" s="239"/>
      <c r="F250" s="239"/>
      <c r="G250" s="239"/>
      <c r="H250" s="220"/>
      <c r="I250" s="220"/>
      <c r="J250" s="220"/>
      <c r="K250" s="220"/>
      <c r="L250" s="220"/>
      <c r="M250" s="220"/>
      <c r="N250" s="219"/>
      <c r="O250" s="219"/>
      <c r="P250" s="219"/>
      <c r="Q250" s="219"/>
      <c r="R250" s="220"/>
      <c r="S250" s="220"/>
      <c r="T250" s="220"/>
      <c r="U250" s="220"/>
      <c r="V250" s="220"/>
      <c r="W250" s="220"/>
      <c r="X250" s="220"/>
      <c r="Y250" s="220"/>
      <c r="Z250" s="210"/>
      <c r="AA250" s="210"/>
      <c r="AB250" s="210"/>
      <c r="AC250" s="210"/>
      <c r="AD250" s="210"/>
      <c r="AE250" s="210"/>
      <c r="AF250" s="210"/>
      <c r="AG250" s="210" t="s">
        <v>299</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row>
    <row r="251" spans="1:60" outlineLevel="2" x14ac:dyDescent="0.2">
      <c r="A251" s="217"/>
      <c r="B251" s="218"/>
      <c r="C251" s="252" t="s">
        <v>446</v>
      </c>
      <c r="D251" s="240"/>
      <c r="E251" s="240"/>
      <c r="F251" s="240"/>
      <c r="G251" s="240"/>
      <c r="H251" s="220"/>
      <c r="I251" s="220"/>
      <c r="J251" s="220"/>
      <c r="K251" s="220"/>
      <c r="L251" s="220"/>
      <c r="M251" s="220"/>
      <c r="N251" s="219"/>
      <c r="O251" s="219"/>
      <c r="P251" s="219"/>
      <c r="Q251" s="219"/>
      <c r="R251" s="220"/>
      <c r="S251" s="220"/>
      <c r="T251" s="220"/>
      <c r="U251" s="220"/>
      <c r="V251" s="220"/>
      <c r="W251" s="220"/>
      <c r="X251" s="220"/>
      <c r="Y251" s="220"/>
      <c r="Z251" s="210"/>
      <c r="AA251" s="210"/>
      <c r="AB251" s="210"/>
      <c r="AC251" s="210"/>
      <c r="AD251" s="210"/>
      <c r="AE251" s="210"/>
      <c r="AF251" s="210"/>
      <c r="AG251" s="210" t="s">
        <v>300</v>
      </c>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row>
    <row r="252" spans="1:60" outlineLevel="3" x14ac:dyDescent="0.2">
      <c r="A252" s="217"/>
      <c r="B252" s="218"/>
      <c r="C252" s="252" t="s">
        <v>446</v>
      </c>
      <c r="D252" s="240"/>
      <c r="E252" s="240"/>
      <c r="F252" s="240"/>
      <c r="G252" s="240"/>
      <c r="H252" s="220"/>
      <c r="I252" s="220"/>
      <c r="J252" s="220"/>
      <c r="K252" s="220"/>
      <c r="L252" s="220"/>
      <c r="M252" s="220"/>
      <c r="N252" s="219"/>
      <c r="O252" s="219"/>
      <c r="P252" s="219"/>
      <c r="Q252" s="219"/>
      <c r="R252" s="220"/>
      <c r="S252" s="220"/>
      <c r="T252" s="220"/>
      <c r="U252" s="220"/>
      <c r="V252" s="220"/>
      <c r="W252" s="220"/>
      <c r="X252" s="220"/>
      <c r="Y252" s="220"/>
      <c r="Z252" s="210"/>
      <c r="AA252" s="210"/>
      <c r="AB252" s="210"/>
      <c r="AC252" s="210"/>
      <c r="AD252" s="210"/>
      <c r="AE252" s="210"/>
      <c r="AF252" s="210"/>
      <c r="AG252" s="210" t="s">
        <v>300</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row>
    <row r="253" spans="1:60" outlineLevel="2" x14ac:dyDescent="0.2">
      <c r="A253" s="217"/>
      <c r="B253" s="218"/>
      <c r="C253" s="253" t="s">
        <v>496</v>
      </c>
      <c r="D253" s="221"/>
      <c r="E253" s="222"/>
      <c r="F253" s="220"/>
      <c r="G253" s="220"/>
      <c r="H253" s="220"/>
      <c r="I253" s="220"/>
      <c r="J253" s="220"/>
      <c r="K253" s="220"/>
      <c r="L253" s="220"/>
      <c r="M253" s="220"/>
      <c r="N253" s="219"/>
      <c r="O253" s="219"/>
      <c r="P253" s="219"/>
      <c r="Q253" s="219"/>
      <c r="R253" s="220"/>
      <c r="S253" s="220"/>
      <c r="T253" s="220"/>
      <c r="U253" s="220"/>
      <c r="V253" s="220"/>
      <c r="W253" s="220"/>
      <c r="X253" s="220"/>
      <c r="Y253" s="220"/>
      <c r="Z253" s="210"/>
      <c r="AA253" s="210"/>
      <c r="AB253" s="210"/>
      <c r="AC253" s="210"/>
      <c r="AD253" s="210"/>
      <c r="AE253" s="210"/>
      <c r="AF253" s="210"/>
      <c r="AG253" s="210" t="s">
        <v>314</v>
      </c>
      <c r="AH253" s="210">
        <v>0</v>
      </c>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3" x14ac:dyDescent="0.2">
      <c r="A254" s="217"/>
      <c r="B254" s="218"/>
      <c r="C254" s="253" t="s">
        <v>497</v>
      </c>
      <c r="D254" s="221"/>
      <c r="E254" s="222"/>
      <c r="F254" s="220"/>
      <c r="G254" s="220"/>
      <c r="H254" s="220"/>
      <c r="I254" s="220"/>
      <c r="J254" s="220"/>
      <c r="K254" s="220"/>
      <c r="L254" s="220"/>
      <c r="M254" s="220"/>
      <c r="N254" s="219"/>
      <c r="O254" s="219"/>
      <c r="P254" s="219"/>
      <c r="Q254" s="219"/>
      <c r="R254" s="220"/>
      <c r="S254" s="220"/>
      <c r="T254" s="220"/>
      <c r="U254" s="220"/>
      <c r="V254" s="220"/>
      <c r="W254" s="220"/>
      <c r="X254" s="220"/>
      <c r="Y254" s="220"/>
      <c r="Z254" s="210"/>
      <c r="AA254" s="210"/>
      <c r="AB254" s="210"/>
      <c r="AC254" s="210"/>
      <c r="AD254" s="210"/>
      <c r="AE254" s="210"/>
      <c r="AF254" s="210"/>
      <c r="AG254" s="210" t="s">
        <v>314</v>
      </c>
      <c r="AH254" s="210">
        <v>0</v>
      </c>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3" x14ac:dyDescent="0.2">
      <c r="A255" s="217"/>
      <c r="B255" s="218"/>
      <c r="C255" s="253" t="s">
        <v>498</v>
      </c>
      <c r="D255" s="221"/>
      <c r="E255" s="222"/>
      <c r="F255" s="220"/>
      <c r="G255" s="220"/>
      <c r="H255" s="220"/>
      <c r="I255" s="220"/>
      <c r="J255" s="220"/>
      <c r="K255" s="220"/>
      <c r="L255" s="220"/>
      <c r="M255" s="220"/>
      <c r="N255" s="219"/>
      <c r="O255" s="219"/>
      <c r="P255" s="219"/>
      <c r="Q255" s="219"/>
      <c r="R255" s="220"/>
      <c r="S255" s="220"/>
      <c r="T255" s="220"/>
      <c r="U255" s="220"/>
      <c r="V255" s="220"/>
      <c r="W255" s="220"/>
      <c r="X255" s="220"/>
      <c r="Y255" s="220"/>
      <c r="Z255" s="210"/>
      <c r="AA255" s="210"/>
      <c r="AB255" s="210"/>
      <c r="AC255" s="210"/>
      <c r="AD255" s="210"/>
      <c r="AE255" s="210"/>
      <c r="AF255" s="210"/>
      <c r="AG255" s="210" t="s">
        <v>314</v>
      </c>
      <c r="AH255" s="210">
        <v>0</v>
      </c>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outlineLevel="3" x14ac:dyDescent="0.2">
      <c r="A256" s="217"/>
      <c r="B256" s="218"/>
      <c r="C256" s="253" t="s">
        <v>499</v>
      </c>
      <c r="D256" s="221"/>
      <c r="E256" s="222"/>
      <c r="F256" s="220"/>
      <c r="G256" s="220"/>
      <c r="H256" s="220"/>
      <c r="I256" s="220"/>
      <c r="J256" s="220"/>
      <c r="K256" s="220"/>
      <c r="L256" s="220"/>
      <c r="M256" s="220"/>
      <c r="N256" s="219"/>
      <c r="O256" s="219"/>
      <c r="P256" s="219"/>
      <c r="Q256" s="219"/>
      <c r="R256" s="220"/>
      <c r="S256" s="220"/>
      <c r="T256" s="220"/>
      <c r="U256" s="220"/>
      <c r="V256" s="220"/>
      <c r="W256" s="220"/>
      <c r="X256" s="220"/>
      <c r="Y256" s="220"/>
      <c r="Z256" s="210"/>
      <c r="AA256" s="210"/>
      <c r="AB256" s="210"/>
      <c r="AC256" s="210"/>
      <c r="AD256" s="210"/>
      <c r="AE256" s="210"/>
      <c r="AF256" s="210"/>
      <c r="AG256" s="210" t="s">
        <v>314</v>
      </c>
      <c r="AH256" s="210">
        <v>0</v>
      </c>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3" x14ac:dyDescent="0.2">
      <c r="A257" s="217"/>
      <c r="B257" s="218"/>
      <c r="C257" s="253" t="s">
        <v>482</v>
      </c>
      <c r="D257" s="221"/>
      <c r="E257" s="222"/>
      <c r="F257" s="220"/>
      <c r="G257" s="220"/>
      <c r="H257" s="220"/>
      <c r="I257" s="220"/>
      <c r="J257" s="220"/>
      <c r="K257" s="220"/>
      <c r="L257" s="220"/>
      <c r="M257" s="220"/>
      <c r="N257" s="219"/>
      <c r="O257" s="219"/>
      <c r="P257" s="219"/>
      <c r="Q257" s="219"/>
      <c r="R257" s="220"/>
      <c r="S257" s="220"/>
      <c r="T257" s="220"/>
      <c r="U257" s="220"/>
      <c r="V257" s="220"/>
      <c r="W257" s="220"/>
      <c r="X257" s="220"/>
      <c r="Y257" s="220"/>
      <c r="Z257" s="210"/>
      <c r="AA257" s="210"/>
      <c r="AB257" s="210"/>
      <c r="AC257" s="210"/>
      <c r="AD257" s="210"/>
      <c r="AE257" s="210"/>
      <c r="AF257" s="210"/>
      <c r="AG257" s="210" t="s">
        <v>314</v>
      </c>
      <c r="AH257" s="210">
        <v>0</v>
      </c>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3" x14ac:dyDescent="0.2">
      <c r="A258" s="217"/>
      <c r="B258" s="218"/>
      <c r="C258" s="253" t="s">
        <v>500</v>
      </c>
      <c r="D258" s="221"/>
      <c r="E258" s="222">
        <v>2</v>
      </c>
      <c r="F258" s="220"/>
      <c r="G258" s="220"/>
      <c r="H258" s="220"/>
      <c r="I258" s="220"/>
      <c r="J258" s="220"/>
      <c r="K258" s="220"/>
      <c r="L258" s="220"/>
      <c r="M258" s="220"/>
      <c r="N258" s="219"/>
      <c r="O258" s="219"/>
      <c r="P258" s="219"/>
      <c r="Q258" s="219"/>
      <c r="R258" s="220"/>
      <c r="S258" s="220"/>
      <c r="T258" s="220"/>
      <c r="U258" s="220"/>
      <c r="V258" s="220"/>
      <c r="W258" s="220"/>
      <c r="X258" s="220"/>
      <c r="Y258" s="220"/>
      <c r="Z258" s="210"/>
      <c r="AA258" s="210"/>
      <c r="AB258" s="210"/>
      <c r="AC258" s="210"/>
      <c r="AD258" s="210"/>
      <c r="AE258" s="210"/>
      <c r="AF258" s="210"/>
      <c r="AG258" s="210" t="s">
        <v>314</v>
      </c>
      <c r="AH258" s="210">
        <v>0</v>
      </c>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1" x14ac:dyDescent="0.2">
      <c r="A259" s="231">
        <v>39</v>
      </c>
      <c r="B259" s="232" t="s">
        <v>501</v>
      </c>
      <c r="C259" s="250" t="s">
        <v>502</v>
      </c>
      <c r="D259" s="233" t="s">
        <v>439</v>
      </c>
      <c r="E259" s="234">
        <v>0.14026</v>
      </c>
      <c r="F259" s="235"/>
      <c r="G259" s="236">
        <f>ROUND(E259*F259,2)</f>
        <v>0</v>
      </c>
      <c r="H259" s="235"/>
      <c r="I259" s="236">
        <f>ROUND(E259*H259,2)</f>
        <v>0</v>
      </c>
      <c r="J259" s="235"/>
      <c r="K259" s="236">
        <f>ROUND(E259*J259,2)</f>
        <v>0</v>
      </c>
      <c r="L259" s="236">
        <v>21</v>
      </c>
      <c r="M259" s="236">
        <f>G259*(1+L259/100)</f>
        <v>0</v>
      </c>
      <c r="N259" s="234">
        <v>1.0249299999999999</v>
      </c>
      <c r="O259" s="234">
        <f>ROUND(E259*N259,2)</f>
        <v>0.14000000000000001</v>
      </c>
      <c r="P259" s="234">
        <v>0</v>
      </c>
      <c r="Q259" s="234">
        <f>ROUND(E259*P259,2)</f>
        <v>0</v>
      </c>
      <c r="R259" s="236" t="s">
        <v>486</v>
      </c>
      <c r="S259" s="236" t="s">
        <v>293</v>
      </c>
      <c r="T259" s="237" t="s">
        <v>294</v>
      </c>
      <c r="U259" s="220">
        <v>23.530999999999999</v>
      </c>
      <c r="V259" s="220">
        <f>ROUND(E259*U259,2)</f>
        <v>3.3</v>
      </c>
      <c r="W259" s="220"/>
      <c r="X259" s="220" t="s">
        <v>295</v>
      </c>
      <c r="Y259" s="220" t="s">
        <v>296</v>
      </c>
      <c r="Z259" s="210"/>
      <c r="AA259" s="210"/>
      <c r="AB259" s="210"/>
      <c r="AC259" s="210"/>
      <c r="AD259" s="210"/>
      <c r="AE259" s="210"/>
      <c r="AF259" s="210"/>
      <c r="AG259" s="210" t="s">
        <v>297</v>
      </c>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outlineLevel="2" x14ac:dyDescent="0.2">
      <c r="A260" s="217"/>
      <c r="B260" s="218"/>
      <c r="C260" s="253" t="s">
        <v>503</v>
      </c>
      <c r="D260" s="221"/>
      <c r="E260" s="222"/>
      <c r="F260" s="220"/>
      <c r="G260" s="220"/>
      <c r="H260" s="220"/>
      <c r="I260" s="220"/>
      <c r="J260" s="220"/>
      <c r="K260" s="220"/>
      <c r="L260" s="220"/>
      <c r="M260" s="220"/>
      <c r="N260" s="219"/>
      <c r="O260" s="219"/>
      <c r="P260" s="219"/>
      <c r="Q260" s="219"/>
      <c r="R260" s="220"/>
      <c r="S260" s="220"/>
      <c r="T260" s="220"/>
      <c r="U260" s="220"/>
      <c r="V260" s="220"/>
      <c r="W260" s="220"/>
      <c r="X260" s="220"/>
      <c r="Y260" s="220"/>
      <c r="Z260" s="210"/>
      <c r="AA260" s="210"/>
      <c r="AB260" s="210"/>
      <c r="AC260" s="210"/>
      <c r="AD260" s="210"/>
      <c r="AE260" s="210"/>
      <c r="AF260" s="210"/>
      <c r="AG260" s="210" t="s">
        <v>314</v>
      </c>
      <c r="AH260" s="210">
        <v>0</v>
      </c>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3" x14ac:dyDescent="0.2">
      <c r="A261" s="217"/>
      <c r="B261" s="218"/>
      <c r="C261" s="253" t="s">
        <v>504</v>
      </c>
      <c r="D261" s="221"/>
      <c r="E261" s="222"/>
      <c r="F261" s="220"/>
      <c r="G261" s="220"/>
      <c r="H261" s="220"/>
      <c r="I261" s="220"/>
      <c r="J261" s="220"/>
      <c r="K261" s="220"/>
      <c r="L261" s="220"/>
      <c r="M261" s="220"/>
      <c r="N261" s="219"/>
      <c r="O261" s="219"/>
      <c r="P261" s="219"/>
      <c r="Q261" s="219"/>
      <c r="R261" s="220"/>
      <c r="S261" s="220"/>
      <c r="T261" s="220"/>
      <c r="U261" s="220"/>
      <c r="V261" s="220"/>
      <c r="W261" s="220"/>
      <c r="X261" s="220"/>
      <c r="Y261" s="220"/>
      <c r="Z261" s="210"/>
      <c r="AA261" s="210"/>
      <c r="AB261" s="210"/>
      <c r="AC261" s="210"/>
      <c r="AD261" s="210"/>
      <c r="AE261" s="210"/>
      <c r="AF261" s="210"/>
      <c r="AG261" s="210" t="s">
        <v>314</v>
      </c>
      <c r="AH261" s="210">
        <v>0</v>
      </c>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3" x14ac:dyDescent="0.2">
      <c r="A262" s="217"/>
      <c r="B262" s="218"/>
      <c r="C262" s="253" t="s">
        <v>505</v>
      </c>
      <c r="D262" s="221"/>
      <c r="E262" s="222">
        <v>0.14000000000000001</v>
      </c>
      <c r="F262" s="220"/>
      <c r="G262" s="220"/>
      <c r="H262" s="220"/>
      <c r="I262" s="220"/>
      <c r="J262" s="220"/>
      <c r="K262" s="220"/>
      <c r="L262" s="220"/>
      <c r="M262" s="220"/>
      <c r="N262" s="219"/>
      <c r="O262" s="219"/>
      <c r="P262" s="219"/>
      <c r="Q262" s="219"/>
      <c r="R262" s="220"/>
      <c r="S262" s="220"/>
      <c r="T262" s="220"/>
      <c r="U262" s="220"/>
      <c r="V262" s="220"/>
      <c r="W262" s="220"/>
      <c r="X262" s="220"/>
      <c r="Y262" s="220"/>
      <c r="Z262" s="210"/>
      <c r="AA262" s="210"/>
      <c r="AB262" s="210"/>
      <c r="AC262" s="210"/>
      <c r="AD262" s="210"/>
      <c r="AE262" s="210"/>
      <c r="AF262" s="210"/>
      <c r="AG262" s="210" t="s">
        <v>314</v>
      </c>
      <c r="AH262" s="210">
        <v>0</v>
      </c>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ht="33.75" outlineLevel="1" x14ac:dyDescent="0.2">
      <c r="A263" s="231">
        <v>40</v>
      </c>
      <c r="B263" s="232" t="s">
        <v>506</v>
      </c>
      <c r="C263" s="250" t="s">
        <v>507</v>
      </c>
      <c r="D263" s="233" t="s">
        <v>310</v>
      </c>
      <c r="E263" s="234">
        <v>10.5</v>
      </c>
      <c r="F263" s="235"/>
      <c r="G263" s="236">
        <f>ROUND(E263*F263,2)</f>
        <v>0</v>
      </c>
      <c r="H263" s="235"/>
      <c r="I263" s="236">
        <f>ROUND(E263*H263,2)</f>
        <v>0</v>
      </c>
      <c r="J263" s="235"/>
      <c r="K263" s="236">
        <f>ROUND(E263*J263,2)</f>
        <v>0</v>
      </c>
      <c r="L263" s="236">
        <v>21</v>
      </c>
      <c r="M263" s="236">
        <f>G263*(1+L263/100)</f>
        <v>0</v>
      </c>
      <c r="N263" s="234">
        <v>6.9999999999999999E-4</v>
      </c>
      <c r="O263" s="234">
        <f>ROUND(E263*N263,2)</f>
        <v>0.01</v>
      </c>
      <c r="P263" s="234">
        <v>0</v>
      </c>
      <c r="Q263" s="234">
        <f>ROUND(E263*P263,2)</f>
        <v>0</v>
      </c>
      <c r="R263" s="236" t="s">
        <v>423</v>
      </c>
      <c r="S263" s="236" t="s">
        <v>293</v>
      </c>
      <c r="T263" s="237" t="s">
        <v>294</v>
      </c>
      <c r="U263" s="220">
        <v>0.2</v>
      </c>
      <c r="V263" s="220">
        <f>ROUND(E263*U263,2)</f>
        <v>2.1</v>
      </c>
      <c r="W263" s="220"/>
      <c r="X263" s="220" t="s">
        <v>295</v>
      </c>
      <c r="Y263" s="220" t="s">
        <v>296</v>
      </c>
      <c r="Z263" s="210"/>
      <c r="AA263" s="210"/>
      <c r="AB263" s="210"/>
      <c r="AC263" s="210"/>
      <c r="AD263" s="210"/>
      <c r="AE263" s="210"/>
      <c r="AF263" s="210"/>
      <c r="AG263" s="210" t="s">
        <v>297</v>
      </c>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ht="22.5" outlineLevel="2" x14ac:dyDescent="0.2">
      <c r="A264" s="217"/>
      <c r="B264" s="218"/>
      <c r="C264" s="251" t="s">
        <v>508</v>
      </c>
      <c r="D264" s="239"/>
      <c r="E264" s="239"/>
      <c r="F264" s="239"/>
      <c r="G264" s="239"/>
      <c r="H264" s="220"/>
      <c r="I264" s="220"/>
      <c r="J264" s="220"/>
      <c r="K264" s="220"/>
      <c r="L264" s="220"/>
      <c r="M264" s="220"/>
      <c r="N264" s="219"/>
      <c r="O264" s="219"/>
      <c r="P264" s="219"/>
      <c r="Q264" s="219"/>
      <c r="R264" s="220"/>
      <c r="S264" s="220"/>
      <c r="T264" s="220"/>
      <c r="U264" s="220"/>
      <c r="V264" s="220"/>
      <c r="W264" s="220"/>
      <c r="X264" s="220"/>
      <c r="Y264" s="220"/>
      <c r="Z264" s="210"/>
      <c r="AA264" s="210"/>
      <c r="AB264" s="210"/>
      <c r="AC264" s="210"/>
      <c r="AD264" s="210"/>
      <c r="AE264" s="210"/>
      <c r="AF264" s="210"/>
      <c r="AG264" s="210" t="s">
        <v>299</v>
      </c>
      <c r="AH264" s="210"/>
      <c r="AI264" s="210"/>
      <c r="AJ264" s="210"/>
      <c r="AK264" s="210"/>
      <c r="AL264" s="210"/>
      <c r="AM264" s="210"/>
      <c r="AN264" s="210"/>
      <c r="AO264" s="210"/>
      <c r="AP264" s="210"/>
      <c r="AQ264" s="210"/>
      <c r="AR264" s="210"/>
      <c r="AS264" s="210"/>
      <c r="AT264" s="210"/>
      <c r="AU264" s="210"/>
      <c r="AV264" s="210"/>
      <c r="AW264" s="210"/>
      <c r="AX264" s="210"/>
      <c r="AY264" s="210"/>
      <c r="AZ264" s="210"/>
      <c r="BA264" s="238" t="str">
        <f>C264</f>
        <v>včetně dodání a osazení v jakémkoliv zdivu, včetně jednostranného zajištění polohy vložek proti sesmeknutí (např. přibitím, maltovými terči).</v>
      </c>
      <c r="BB264" s="210"/>
      <c r="BC264" s="210"/>
      <c r="BD264" s="210"/>
      <c r="BE264" s="210"/>
      <c r="BF264" s="210"/>
      <c r="BG264" s="210"/>
      <c r="BH264" s="210"/>
    </row>
    <row r="265" spans="1:60" ht="22.5" outlineLevel="2" x14ac:dyDescent="0.2">
      <c r="A265" s="217"/>
      <c r="B265" s="218"/>
      <c r="C265" s="252" t="s">
        <v>508</v>
      </c>
      <c r="D265" s="240"/>
      <c r="E265" s="240"/>
      <c r="F265" s="240"/>
      <c r="G265" s="240"/>
      <c r="H265" s="220"/>
      <c r="I265" s="220"/>
      <c r="J265" s="220"/>
      <c r="K265" s="220"/>
      <c r="L265" s="220"/>
      <c r="M265" s="220"/>
      <c r="N265" s="219"/>
      <c r="O265" s="219"/>
      <c r="P265" s="219"/>
      <c r="Q265" s="219"/>
      <c r="R265" s="220"/>
      <c r="S265" s="220"/>
      <c r="T265" s="220"/>
      <c r="U265" s="220"/>
      <c r="V265" s="220"/>
      <c r="W265" s="220"/>
      <c r="X265" s="220"/>
      <c r="Y265" s="220"/>
      <c r="Z265" s="210"/>
      <c r="AA265" s="210"/>
      <c r="AB265" s="210"/>
      <c r="AC265" s="210"/>
      <c r="AD265" s="210"/>
      <c r="AE265" s="210"/>
      <c r="AF265" s="210"/>
      <c r="AG265" s="210" t="s">
        <v>300</v>
      </c>
      <c r="AH265" s="210"/>
      <c r="AI265" s="210"/>
      <c r="AJ265" s="210"/>
      <c r="AK265" s="210"/>
      <c r="AL265" s="210"/>
      <c r="AM265" s="210"/>
      <c r="AN265" s="210"/>
      <c r="AO265" s="210"/>
      <c r="AP265" s="210"/>
      <c r="AQ265" s="210"/>
      <c r="AR265" s="210"/>
      <c r="AS265" s="210"/>
      <c r="AT265" s="210"/>
      <c r="AU265" s="210"/>
      <c r="AV265" s="210"/>
      <c r="AW265" s="210"/>
      <c r="AX265" s="210"/>
      <c r="AY265" s="210"/>
      <c r="AZ265" s="210"/>
      <c r="BA265" s="238" t="str">
        <f>C265</f>
        <v>včetně dodání a osazení v jakémkoliv zdivu, včetně jednostranného zajištění polohy vložek proti sesmeknutí (např. přibitím, maltovými terči).</v>
      </c>
      <c r="BB265" s="210"/>
      <c r="BC265" s="210"/>
      <c r="BD265" s="210"/>
      <c r="BE265" s="210"/>
      <c r="BF265" s="210"/>
      <c r="BG265" s="210"/>
      <c r="BH265" s="210"/>
    </row>
    <row r="266" spans="1:60" outlineLevel="2" x14ac:dyDescent="0.2">
      <c r="A266" s="217"/>
      <c r="B266" s="218"/>
      <c r="C266" s="253" t="s">
        <v>509</v>
      </c>
      <c r="D266" s="221"/>
      <c r="E266" s="222"/>
      <c r="F266" s="220"/>
      <c r="G266" s="220"/>
      <c r="H266" s="220"/>
      <c r="I266" s="220"/>
      <c r="J266" s="220"/>
      <c r="K266" s="220"/>
      <c r="L266" s="220"/>
      <c r="M266" s="220"/>
      <c r="N266" s="219"/>
      <c r="O266" s="219"/>
      <c r="P266" s="219"/>
      <c r="Q266" s="219"/>
      <c r="R266" s="220"/>
      <c r="S266" s="220"/>
      <c r="T266" s="220"/>
      <c r="U266" s="220"/>
      <c r="V266" s="220"/>
      <c r="W266" s="220"/>
      <c r="X266" s="220"/>
      <c r="Y266" s="220"/>
      <c r="Z266" s="210"/>
      <c r="AA266" s="210"/>
      <c r="AB266" s="210"/>
      <c r="AC266" s="210"/>
      <c r="AD266" s="210"/>
      <c r="AE266" s="210"/>
      <c r="AF266" s="210"/>
      <c r="AG266" s="210" t="s">
        <v>314</v>
      </c>
      <c r="AH266" s="210">
        <v>0</v>
      </c>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3" x14ac:dyDescent="0.2">
      <c r="A267" s="217"/>
      <c r="B267" s="218"/>
      <c r="C267" s="253" t="s">
        <v>510</v>
      </c>
      <c r="D267" s="221"/>
      <c r="E267" s="222">
        <v>10.5</v>
      </c>
      <c r="F267" s="220"/>
      <c r="G267" s="220"/>
      <c r="H267" s="220"/>
      <c r="I267" s="220"/>
      <c r="J267" s="220"/>
      <c r="K267" s="220"/>
      <c r="L267" s="220"/>
      <c r="M267" s="220"/>
      <c r="N267" s="219"/>
      <c r="O267" s="219"/>
      <c r="P267" s="219"/>
      <c r="Q267" s="219"/>
      <c r="R267" s="220"/>
      <c r="S267" s="220"/>
      <c r="T267" s="220"/>
      <c r="U267" s="220"/>
      <c r="V267" s="220"/>
      <c r="W267" s="220"/>
      <c r="X267" s="220"/>
      <c r="Y267" s="220"/>
      <c r="Z267" s="210"/>
      <c r="AA267" s="210"/>
      <c r="AB267" s="210"/>
      <c r="AC267" s="210"/>
      <c r="AD267" s="210"/>
      <c r="AE267" s="210"/>
      <c r="AF267" s="210"/>
      <c r="AG267" s="210" t="s">
        <v>314</v>
      </c>
      <c r="AH267" s="210">
        <v>0</v>
      </c>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x14ac:dyDescent="0.2">
      <c r="A268" s="224" t="s">
        <v>287</v>
      </c>
      <c r="B268" s="225" t="s">
        <v>161</v>
      </c>
      <c r="C268" s="249" t="s">
        <v>162</v>
      </c>
      <c r="D268" s="226"/>
      <c r="E268" s="227"/>
      <c r="F268" s="228"/>
      <c r="G268" s="228">
        <f>SUMIF(AG269:AG451,"&lt;&gt;NOR",G269:G451)</f>
        <v>0</v>
      </c>
      <c r="H268" s="228"/>
      <c r="I268" s="228">
        <f>SUM(I269:I451)</f>
        <v>0</v>
      </c>
      <c r="J268" s="228"/>
      <c r="K268" s="228">
        <f>SUM(K269:K451)</f>
        <v>0</v>
      </c>
      <c r="L268" s="228"/>
      <c r="M268" s="228">
        <f>SUM(M269:M451)</f>
        <v>0</v>
      </c>
      <c r="N268" s="227"/>
      <c r="O268" s="227">
        <f>SUM(O269:O451)</f>
        <v>111.80000000000001</v>
      </c>
      <c r="P268" s="227"/>
      <c r="Q268" s="227">
        <f>SUM(Q269:Q451)</f>
        <v>0</v>
      </c>
      <c r="R268" s="228"/>
      <c r="S268" s="228"/>
      <c r="T268" s="229"/>
      <c r="U268" s="223"/>
      <c r="V268" s="223">
        <f>SUM(V269:V451)</f>
        <v>495.79</v>
      </c>
      <c r="W268" s="223"/>
      <c r="X268" s="223"/>
      <c r="Y268" s="223"/>
      <c r="AG268" t="s">
        <v>288</v>
      </c>
    </row>
    <row r="269" spans="1:60" ht="33.75" outlineLevel="1" x14ac:dyDescent="0.2">
      <c r="A269" s="231">
        <v>41</v>
      </c>
      <c r="B269" s="232" t="s">
        <v>511</v>
      </c>
      <c r="C269" s="250" t="s">
        <v>512</v>
      </c>
      <c r="D269" s="233" t="s">
        <v>310</v>
      </c>
      <c r="E269" s="234">
        <v>41.3566</v>
      </c>
      <c r="F269" s="235"/>
      <c r="G269" s="236">
        <f>ROUND(E269*F269,2)</f>
        <v>0</v>
      </c>
      <c r="H269" s="235"/>
      <c r="I269" s="236">
        <f>ROUND(E269*H269,2)</f>
        <v>0</v>
      </c>
      <c r="J269" s="235"/>
      <c r="K269" s="236">
        <f>ROUND(E269*J269,2)</f>
        <v>0</v>
      </c>
      <c r="L269" s="236">
        <v>21</v>
      </c>
      <c r="M269" s="236">
        <f>G269*(1+L269/100)</f>
        <v>0</v>
      </c>
      <c r="N269" s="234">
        <v>0.23382</v>
      </c>
      <c r="O269" s="234">
        <f>ROUND(E269*N269,2)</f>
        <v>9.67</v>
      </c>
      <c r="P269" s="234">
        <v>0</v>
      </c>
      <c r="Q269" s="234">
        <f>ROUND(E269*P269,2)</f>
        <v>0</v>
      </c>
      <c r="R269" s="236" t="s">
        <v>423</v>
      </c>
      <c r="S269" s="236" t="s">
        <v>293</v>
      </c>
      <c r="T269" s="237" t="s">
        <v>294</v>
      </c>
      <c r="U269" s="220">
        <v>0.61199999999999999</v>
      </c>
      <c r="V269" s="220">
        <f>ROUND(E269*U269,2)</f>
        <v>25.31</v>
      </c>
      <c r="W269" s="220"/>
      <c r="X269" s="220" t="s">
        <v>295</v>
      </c>
      <c r="Y269" s="220" t="s">
        <v>296</v>
      </c>
      <c r="Z269" s="210"/>
      <c r="AA269" s="210"/>
      <c r="AB269" s="210"/>
      <c r="AC269" s="210"/>
      <c r="AD269" s="210"/>
      <c r="AE269" s="210"/>
      <c r="AF269" s="210"/>
      <c r="AG269" s="210" t="s">
        <v>297</v>
      </c>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2" x14ac:dyDescent="0.2">
      <c r="A270" s="217"/>
      <c r="B270" s="218"/>
      <c r="C270" s="253" t="s">
        <v>513</v>
      </c>
      <c r="D270" s="221"/>
      <c r="E270" s="222"/>
      <c r="F270" s="220"/>
      <c r="G270" s="220"/>
      <c r="H270" s="220"/>
      <c r="I270" s="220"/>
      <c r="J270" s="220"/>
      <c r="K270" s="220"/>
      <c r="L270" s="220"/>
      <c r="M270" s="220"/>
      <c r="N270" s="219"/>
      <c r="O270" s="219"/>
      <c r="P270" s="219"/>
      <c r="Q270" s="219"/>
      <c r="R270" s="220"/>
      <c r="S270" s="220"/>
      <c r="T270" s="220"/>
      <c r="U270" s="220"/>
      <c r="V270" s="220"/>
      <c r="W270" s="220"/>
      <c r="X270" s="220"/>
      <c r="Y270" s="220"/>
      <c r="Z270" s="210"/>
      <c r="AA270" s="210"/>
      <c r="AB270" s="210"/>
      <c r="AC270" s="210"/>
      <c r="AD270" s="210"/>
      <c r="AE270" s="210"/>
      <c r="AF270" s="210"/>
      <c r="AG270" s="210" t="s">
        <v>314</v>
      </c>
      <c r="AH270" s="210">
        <v>0</v>
      </c>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outlineLevel="3" x14ac:dyDescent="0.2">
      <c r="A271" s="217"/>
      <c r="B271" s="218"/>
      <c r="C271" s="253" t="s">
        <v>514</v>
      </c>
      <c r="D271" s="221"/>
      <c r="E271" s="222"/>
      <c r="F271" s="220"/>
      <c r="G271" s="220"/>
      <c r="H271" s="220"/>
      <c r="I271" s="220"/>
      <c r="J271" s="220"/>
      <c r="K271" s="220"/>
      <c r="L271" s="220"/>
      <c r="M271" s="220"/>
      <c r="N271" s="219"/>
      <c r="O271" s="219"/>
      <c r="P271" s="219"/>
      <c r="Q271" s="219"/>
      <c r="R271" s="220"/>
      <c r="S271" s="220"/>
      <c r="T271" s="220"/>
      <c r="U271" s="220"/>
      <c r="V271" s="220"/>
      <c r="W271" s="220"/>
      <c r="X271" s="220"/>
      <c r="Y271" s="220"/>
      <c r="Z271" s="210"/>
      <c r="AA271" s="210"/>
      <c r="AB271" s="210"/>
      <c r="AC271" s="210"/>
      <c r="AD271" s="210"/>
      <c r="AE271" s="210"/>
      <c r="AF271" s="210"/>
      <c r="AG271" s="210" t="s">
        <v>314</v>
      </c>
      <c r="AH271" s="210">
        <v>0</v>
      </c>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3" x14ac:dyDescent="0.2">
      <c r="A272" s="217"/>
      <c r="B272" s="218"/>
      <c r="C272" s="253" t="s">
        <v>515</v>
      </c>
      <c r="D272" s="221"/>
      <c r="E272" s="222"/>
      <c r="F272" s="220"/>
      <c r="G272" s="220"/>
      <c r="H272" s="220"/>
      <c r="I272" s="220"/>
      <c r="J272" s="220"/>
      <c r="K272" s="220"/>
      <c r="L272" s="220"/>
      <c r="M272" s="220"/>
      <c r="N272" s="219"/>
      <c r="O272" s="219"/>
      <c r="P272" s="219"/>
      <c r="Q272" s="219"/>
      <c r="R272" s="220"/>
      <c r="S272" s="220"/>
      <c r="T272" s="220"/>
      <c r="U272" s="220"/>
      <c r="V272" s="220"/>
      <c r="W272" s="220"/>
      <c r="X272" s="220"/>
      <c r="Y272" s="220"/>
      <c r="Z272" s="210"/>
      <c r="AA272" s="210"/>
      <c r="AB272" s="210"/>
      <c r="AC272" s="210"/>
      <c r="AD272" s="210"/>
      <c r="AE272" s="210"/>
      <c r="AF272" s="210"/>
      <c r="AG272" s="210" t="s">
        <v>314</v>
      </c>
      <c r="AH272" s="210">
        <v>0</v>
      </c>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outlineLevel="3" x14ac:dyDescent="0.2">
      <c r="A273" s="217"/>
      <c r="B273" s="218"/>
      <c r="C273" s="253" t="s">
        <v>516</v>
      </c>
      <c r="D273" s="221"/>
      <c r="E273" s="222">
        <v>41.36</v>
      </c>
      <c r="F273" s="220"/>
      <c r="G273" s="220"/>
      <c r="H273" s="220"/>
      <c r="I273" s="220"/>
      <c r="J273" s="220"/>
      <c r="K273" s="220"/>
      <c r="L273" s="220"/>
      <c r="M273" s="220"/>
      <c r="N273" s="219"/>
      <c r="O273" s="219"/>
      <c r="P273" s="219"/>
      <c r="Q273" s="219"/>
      <c r="R273" s="220"/>
      <c r="S273" s="220"/>
      <c r="T273" s="220"/>
      <c r="U273" s="220"/>
      <c r="V273" s="220"/>
      <c r="W273" s="220"/>
      <c r="X273" s="220"/>
      <c r="Y273" s="220"/>
      <c r="Z273" s="210"/>
      <c r="AA273" s="210"/>
      <c r="AB273" s="210"/>
      <c r="AC273" s="210"/>
      <c r="AD273" s="210"/>
      <c r="AE273" s="210"/>
      <c r="AF273" s="210"/>
      <c r="AG273" s="210" t="s">
        <v>314</v>
      </c>
      <c r="AH273" s="210">
        <v>0</v>
      </c>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ht="33.75" outlineLevel="1" x14ac:dyDescent="0.2">
      <c r="A274" s="231">
        <v>42</v>
      </c>
      <c r="B274" s="232" t="s">
        <v>517</v>
      </c>
      <c r="C274" s="250" t="s">
        <v>518</v>
      </c>
      <c r="D274" s="233" t="s">
        <v>310</v>
      </c>
      <c r="E274" s="234">
        <v>89.372299999999996</v>
      </c>
      <c r="F274" s="235"/>
      <c r="G274" s="236">
        <f>ROUND(E274*F274,2)</f>
        <v>0</v>
      </c>
      <c r="H274" s="235"/>
      <c r="I274" s="236">
        <f>ROUND(E274*H274,2)</f>
        <v>0</v>
      </c>
      <c r="J274" s="235"/>
      <c r="K274" s="236">
        <f>ROUND(E274*J274,2)</f>
        <v>0</v>
      </c>
      <c r="L274" s="236">
        <v>21</v>
      </c>
      <c r="M274" s="236">
        <f>G274*(1+L274/100)</f>
        <v>0</v>
      </c>
      <c r="N274" s="234">
        <v>0.12164</v>
      </c>
      <c r="O274" s="234">
        <f>ROUND(E274*N274,2)</f>
        <v>10.87</v>
      </c>
      <c r="P274" s="234">
        <v>0</v>
      </c>
      <c r="Q274" s="234">
        <f>ROUND(E274*P274,2)</f>
        <v>0</v>
      </c>
      <c r="R274" s="236" t="s">
        <v>423</v>
      </c>
      <c r="S274" s="236" t="s">
        <v>293</v>
      </c>
      <c r="T274" s="237" t="s">
        <v>294</v>
      </c>
      <c r="U274" s="220">
        <v>0.83875</v>
      </c>
      <c r="V274" s="220">
        <f>ROUND(E274*U274,2)</f>
        <v>74.959999999999994</v>
      </c>
      <c r="W274" s="220"/>
      <c r="X274" s="220" t="s">
        <v>295</v>
      </c>
      <c r="Y274" s="220" t="s">
        <v>296</v>
      </c>
      <c r="Z274" s="210"/>
      <c r="AA274" s="210"/>
      <c r="AB274" s="210"/>
      <c r="AC274" s="210"/>
      <c r="AD274" s="210"/>
      <c r="AE274" s="210"/>
      <c r="AF274" s="210"/>
      <c r="AG274" s="210" t="s">
        <v>297</v>
      </c>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outlineLevel="2" x14ac:dyDescent="0.2">
      <c r="A275" s="217"/>
      <c r="B275" s="218"/>
      <c r="C275" s="253" t="s">
        <v>519</v>
      </c>
      <c r="D275" s="221"/>
      <c r="E275" s="222"/>
      <c r="F275" s="220"/>
      <c r="G275" s="220"/>
      <c r="H275" s="220"/>
      <c r="I275" s="220"/>
      <c r="J275" s="220"/>
      <c r="K275" s="220"/>
      <c r="L275" s="220"/>
      <c r="M275" s="220"/>
      <c r="N275" s="219"/>
      <c r="O275" s="219"/>
      <c r="P275" s="219"/>
      <c r="Q275" s="219"/>
      <c r="R275" s="220"/>
      <c r="S275" s="220"/>
      <c r="T275" s="220"/>
      <c r="U275" s="220"/>
      <c r="V275" s="220"/>
      <c r="W275" s="220"/>
      <c r="X275" s="220"/>
      <c r="Y275" s="220"/>
      <c r="Z275" s="210"/>
      <c r="AA275" s="210"/>
      <c r="AB275" s="210"/>
      <c r="AC275" s="210"/>
      <c r="AD275" s="210"/>
      <c r="AE275" s="210"/>
      <c r="AF275" s="210"/>
      <c r="AG275" s="210" t="s">
        <v>314</v>
      </c>
      <c r="AH275" s="210">
        <v>0</v>
      </c>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3" x14ac:dyDescent="0.2">
      <c r="A276" s="217"/>
      <c r="B276" s="218"/>
      <c r="C276" s="253" t="s">
        <v>520</v>
      </c>
      <c r="D276" s="221"/>
      <c r="E276" s="222"/>
      <c r="F276" s="220"/>
      <c r="G276" s="220"/>
      <c r="H276" s="220"/>
      <c r="I276" s="220"/>
      <c r="J276" s="220"/>
      <c r="K276" s="220"/>
      <c r="L276" s="220"/>
      <c r="M276" s="220"/>
      <c r="N276" s="219"/>
      <c r="O276" s="219"/>
      <c r="P276" s="219"/>
      <c r="Q276" s="219"/>
      <c r="R276" s="220"/>
      <c r="S276" s="220"/>
      <c r="T276" s="220"/>
      <c r="U276" s="220"/>
      <c r="V276" s="220"/>
      <c r="W276" s="220"/>
      <c r="X276" s="220"/>
      <c r="Y276" s="220"/>
      <c r="Z276" s="210"/>
      <c r="AA276" s="210"/>
      <c r="AB276" s="210"/>
      <c r="AC276" s="210"/>
      <c r="AD276" s="210"/>
      <c r="AE276" s="210"/>
      <c r="AF276" s="210"/>
      <c r="AG276" s="210" t="s">
        <v>314</v>
      </c>
      <c r="AH276" s="210">
        <v>0</v>
      </c>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3" x14ac:dyDescent="0.2">
      <c r="A277" s="217"/>
      <c r="B277" s="218"/>
      <c r="C277" s="253" t="s">
        <v>521</v>
      </c>
      <c r="D277" s="221"/>
      <c r="E277" s="222"/>
      <c r="F277" s="220"/>
      <c r="G277" s="220"/>
      <c r="H277" s="220"/>
      <c r="I277" s="220"/>
      <c r="J277" s="220"/>
      <c r="K277" s="220"/>
      <c r="L277" s="220"/>
      <c r="M277" s="220"/>
      <c r="N277" s="219"/>
      <c r="O277" s="219"/>
      <c r="P277" s="219"/>
      <c r="Q277" s="219"/>
      <c r="R277" s="220"/>
      <c r="S277" s="220"/>
      <c r="T277" s="220"/>
      <c r="U277" s="220"/>
      <c r="V277" s="220"/>
      <c r="W277" s="220"/>
      <c r="X277" s="220"/>
      <c r="Y277" s="220"/>
      <c r="Z277" s="210"/>
      <c r="AA277" s="210"/>
      <c r="AB277" s="210"/>
      <c r="AC277" s="210"/>
      <c r="AD277" s="210"/>
      <c r="AE277" s="210"/>
      <c r="AF277" s="210"/>
      <c r="AG277" s="210" t="s">
        <v>314</v>
      </c>
      <c r="AH277" s="210">
        <v>0</v>
      </c>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3" x14ac:dyDescent="0.2">
      <c r="A278" s="217"/>
      <c r="B278" s="218"/>
      <c r="C278" s="253" t="s">
        <v>522</v>
      </c>
      <c r="D278" s="221"/>
      <c r="E278" s="222"/>
      <c r="F278" s="220"/>
      <c r="G278" s="220"/>
      <c r="H278" s="220"/>
      <c r="I278" s="220"/>
      <c r="J278" s="220"/>
      <c r="K278" s="220"/>
      <c r="L278" s="220"/>
      <c r="M278" s="220"/>
      <c r="N278" s="219"/>
      <c r="O278" s="219"/>
      <c r="P278" s="219"/>
      <c r="Q278" s="219"/>
      <c r="R278" s="220"/>
      <c r="S278" s="220"/>
      <c r="T278" s="220"/>
      <c r="U278" s="220"/>
      <c r="V278" s="220"/>
      <c r="W278" s="220"/>
      <c r="X278" s="220"/>
      <c r="Y278" s="220"/>
      <c r="Z278" s="210"/>
      <c r="AA278" s="210"/>
      <c r="AB278" s="210"/>
      <c r="AC278" s="210"/>
      <c r="AD278" s="210"/>
      <c r="AE278" s="210"/>
      <c r="AF278" s="210"/>
      <c r="AG278" s="210" t="s">
        <v>314</v>
      </c>
      <c r="AH278" s="210">
        <v>0</v>
      </c>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3" x14ac:dyDescent="0.2">
      <c r="A279" s="217"/>
      <c r="B279" s="218"/>
      <c r="C279" s="253" t="s">
        <v>523</v>
      </c>
      <c r="D279" s="221"/>
      <c r="E279" s="222">
        <v>89.37</v>
      </c>
      <c r="F279" s="220"/>
      <c r="G279" s="220"/>
      <c r="H279" s="220"/>
      <c r="I279" s="220"/>
      <c r="J279" s="220"/>
      <c r="K279" s="220"/>
      <c r="L279" s="220"/>
      <c r="M279" s="220"/>
      <c r="N279" s="219"/>
      <c r="O279" s="219"/>
      <c r="P279" s="219"/>
      <c r="Q279" s="219"/>
      <c r="R279" s="220"/>
      <c r="S279" s="220"/>
      <c r="T279" s="220"/>
      <c r="U279" s="220"/>
      <c r="V279" s="220"/>
      <c r="W279" s="220"/>
      <c r="X279" s="220"/>
      <c r="Y279" s="220"/>
      <c r="Z279" s="210"/>
      <c r="AA279" s="210"/>
      <c r="AB279" s="210"/>
      <c r="AC279" s="210"/>
      <c r="AD279" s="210"/>
      <c r="AE279" s="210"/>
      <c r="AF279" s="210"/>
      <c r="AG279" s="210" t="s">
        <v>314</v>
      </c>
      <c r="AH279" s="210">
        <v>0</v>
      </c>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ht="33.75" outlineLevel="1" x14ac:dyDescent="0.2">
      <c r="A280" s="231">
        <v>43</v>
      </c>
      <c r="B280" s="232" t="s">
        <v>524</v>
      </c>
      <c r="C280" s="250" t="s">
        <v>525</v>
      </c>
      <c r="D280" s="233" t="s">
        <v>310</v>
      </c>
      <c r="E280" s="234">
        <v>65.679199999999994</v>
      </c>
      <c r="F280" s="235"/>
      <c r="G280" s="236">
        <f>ROUND(E280*F280,2)</f>
        <v>0</v>
      </c>
      <c r="H280" s="235"/>
      <c r="I280" s="236">
        <f>ROUND(E280*H280,2)</f>
        <v>0</v>
      </c>
      <c r="J280" s="235"/>
      <c r="K280" s="236">
        <f>ROUND(E280*J280,2)</f>
        <v>0</v>
      </c>
      <c r="L280" s="236">
        <v>21</v>
      </c>
      <c r="M280" s="236">
        <f>G280*(1+L280/100)</f>
        <v>0</v>
      </c>
      <c r="N280" s="234">
        <v>0.24188999999999999</v>
      </c>
      <c r="O280" s="234">
        <f>ROUND(E280*N280,2)</f>
        <v>15.89</v>
      </c>
      <c r="P280" s="234">
        <v>0</v>
      </c>
      <c r="Q280" s="234">
        <f>ROUND(E280*P280,2)</f>
        <v>0</v>
      </c>
      <c r="R280" s="236" t="s">
        <v>423</v>
      </c>
      <c r="S280" s="236" t="s">
        <v>293</v>
      </c>
      <c r="T280" s="237" t="s">
        <v>294</v>
      </c>
      <c r="U280" s="220">
        <v>0.66500000000000004</v>
      </c>
      <c r="V280" s="220">
        <f>ROUND(E280*U280,2)</f>
        <v>43.68</v>
      </c>
      <c r="W280" s="220"/>
      <c r="X280" s="220" t="s">
        <v>295</v>
      </c>
      <c r="Y280" s="220" t="s">
        <v>296</v>
      </c>
      <c r="Z280" s="210"/>
      <c r="AA280" s="210"/>
      <c r="AB280" s="210"/>
      <c r="AC280" s="210"/>
      <c r="AD280" s="210"/>
      <c r="AE280" s="210"/>
      <c r="AF280" s="210"/>
      <c r="AG280" s="210" t="s">
        <v>297</v>
      </c>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outlineLevel="2" x14ac:dyDescent="0.2">
      <c r="A281" s="217"/>
      <c r="B281" s="218"/>
      <c r="C281" s="253" t="s">
        <v>526</v>
      </c>
      <c r="D281" s="221"/>
      <c r="E281" s="222"/>
      <c r="F281" s="220"/>
      <c r="G281" s="220"/>
      <c r="H281" s="220"/>
      <c r="I281" s="220"/>
      <c r="J281" s="220"/>
      <c r="K281" s="220"/>
      <c r="L281" s="220"/>
      <c r="M281" s="220"/>
      <c r="N281" s="219"/>
      <c r="O281" s="219"/>
      <c r="P281" s="219"/>
      <c r="Q281" s="219"/>
      <c r="R281" s="220"/>
      <c r="S281" s="220"/>
      <c r="T281" s="220"/>
      <c r="U281" s="220"/>
      <c r="V281" s="220"/>
      <c r="W281" s="220"/>
      <c r="X281" s="220"/>
      <c r="Y281" s="220"/>
      <c r="Z281" s="210"/>
      <c r="AA281" s="210"/>
      <c r="AB281" s="210"/>
      <c r="AC281" s="210"/>
      <c r="AD281" s="210"/>
      <c r="AE281" s="210"/>
      <c r="AF281" s="210"/>
      <c r="AG281" s="210" t="s">
        <v>314</v>
      </c>
      <c r="AH281" s="210">
        <v>0</v>
      </c>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outlineLevel="3" x14ac:dyDescent="0.2">
      <c r="A282" s="217"/>
      <c r="B282" s="218"/>
      <c r="C282" s="253" t="s">
        <v>527</v>
      </c>
      <c r="D282" s="221"/>
      <c r="E282" s="222"/>
      <c r="F282" s="220"/>
      <c r="G282" s="220"/>
      <c r="H282" s="220"/>
      <c r="I282" s="220"/>
      <c r="J282" s="220"/>
      <c r="K282" s="220"/>
      <c r="L282" s="220"/>
      <c r="M282" s="220"/>
      <c r="N282" s="219"/>
      <c r="O282" s="219"/>
      <c r="P282" s="219"/>
      <c r="Q282" s="219"/>
      <c r="R282" s="220"/>
      <c r="S282" s="220"/>
      <c r="T282" s="220"/>
      <c r="U282" s="220"/>
      <c r="V282" s="220"/>
      <c r="W282" s="220"/>
      <c r="X282" s="220"/>
      <c r="Y282" s="220"/>
      <c r="Z282" s="210"/>
      <c r="AA282" s="210"/>
      <c r="AB282" s="210"/>
      <c r="AC282" s="210"/>
      <c r="AD282" s="210"/>
      <c r="AE282" s="210"/>
      <c r="AF282" s="210"/>
      <c r="AG282" s="210" t="s">
        <v>314</v>
      </c>
      <c r="AH282" s="210">
        <v>0</v>
      </c>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row>
    <row r="283" spans="1:60" outlineLevel="3" x14ac:dyDescent="0.2">
      <c r="A283" s="217"/>
      <c r="B283" s="218"/>
      <c r="C283" s="253" t="s">
        <v>528</v>
      </c>
      <c r="D283" s="221"/>
      <c r="E283" s="222"/>
      <c r="F283" s="220"/>
      <c r="G283" s="220"/>
      <c r="H283" s="220"/>
      <c r="I283" s="220"/>
      <c r="J283" s="220"/>
      <c r="K283" s="220"/>
      <c r="L283" s="220"/>
      <c r="M283" s="220"/>
      <c r="N283" s="219"/>
      <c r="O283" s="219"/>
      <c r="P283" s="219"/>
      <c r="Q283" s="219"/>
      <c r="R283" s="220"/>
      <c r="S283" s="220"/>
      <c r="T283" s="220"/>
      <c r="U283" s="220"/>
      <c r="V283" s="220"/>
      <c r="W283" s="220"/>
      <c r="X283" s="220"/>
      <c r="Y283" s="220"/>
      <c r="Z283" s="210"/>
      <c r="AA283" s="210"/>
      <c r="AB283" s="210"/>
      <c r="AC283" s="210"/>
      <c r="AD283" s="210"/>
      <c r="AE283" s="210"/>
      <c r="AF283" s="210"/>
      <c r="AG283" s="210" t="s">
        <v>314</v>
      </c>
      <c r="AH283" s="210">
        <v>0</v>
      </c>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outlineLevel="3" x14ac:dyDescent="0.2">
      <c r="A284" s="217"/>
      <c r="B284" s="218"/>
      <c r="C284" s="253" t="s">
        <v>529</v>
      </c>
      <c r="D284" s="221"/>
      <c r="E284" s="222"/>
      <c r="F284" s="220"/>
      <c r="G284" s="220"/>
      <c r="H284" s="220"/>
      <c r="I284" s="220"/>
      <c r="J284" s="220"/>
      <c r="K284" s="220"/>
      <c r="L284" s="220"/>
      <c r="M284" s="220"/>
      <c r="N284" s="219"/>
      <c r="O284" s="219"/>
      <c r="P284" s="219"/>
      <c r="Q284" s="219"/>
      <c r="R284" s="220"/>
      <c r="S284" s="220"/>
      <c r="T284" s="220"/>
      <c r="U284" s="220"/>
      <c r="V284" s="220"/>
      <c r="W284" s="220"/>
      <c r="X284" s="220"/>
      <c r="Y284" s="220"/>
      <c r="Z284" s="210"/>
      <c r="AA284" s="210"/>
      <c r="AB284" s="210"/>
      <c r="AC284" s="210"/>
      <c r="AD284" s="210"/>
      <c r="AE284" s="210"/>
      <c r="AF284" s="210"/>
      <c r="AG284" s="210" t="s">
        <v>314</v>
      </c>
      <c r="AH284" s="210">
        <v>0</v>
      </c>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outlineLevel="3" x14ac:dyDescent="0.2">
      <c r="A285" s="217"/>
      <c r="B285" s="218"/>
      <c r="C285" s="253" t="s">
        <v>530</v>
      </c>
      <c r="D285" s="221"/>
      <c r="E285" s="222"/>
      <c r="F285" s="220"/>
      <c r="G285" s="220"/>
      <c r="H285" s="220"/>
      <c r="I285" s="220"/>
      <c r="J285" s="220"/>
      <c r="K285" s="220"/>
      <c r="L285" s="220"/>
      <c r="M285" s="220"/>
      <c r="N285" s="219"/>
      <c r="O285" s="219"/>
      <c r="P285" s="219"/>
      <c r="Q285" s="219"/>
      <c r="R285" s="220"/>
      <c r="S285" s="220"/>
      <c r="T285" s="220"/>
      <c r="U285" s="220"/>
      <c r="V285" s="220"/>
      <c r="W285" s="220"/>
      <c r="X285" s="220"/>
      <c r="Y285" s="220"/>
      <c r="Z285" s="210"/>
      <c r="AA285" s="210"/>
      <c r="AB285" s="210"/>
      <c r="AC285" s="210"/>
      <c r="AD285" s="210"/>
      <c r="AE285" s="210"/>
      <c r="AF285" s="210"/>
      <c r="AG285" s="210" t="s">
        <v>314</v>
      </c>
      <c r="AH285" s="210">
        <v>0</v>
      </c>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outlineLevel="3" x14ac:dyDescent="0.2">
      <c r="A286" s="217"/>
      <c r="B286" s="218"/>
      <c r="C286" s="253" t="s">
        <v>531</v>
      </c>
      <c r="D286" s="221"/>
      <c r="E286" s="222"/>
      <c r="F286" s="220"/>
      <c r="G286" s="220"/>
      <c r="H286" s="220"/>
      <c r="I286" s="220"/>
      <c r="J286" s="220"/>
      <c r="K286" s="220"/>
      <c r="L286" s="220"/>
      <c r="M286" s="220"/>
      <c r="N286" s="219"/>
      <c r="O286" s="219"/>
      <c r="P286" s="219"/>
      <c r="Q286" s="219"/>
      <c r="R286" s="220"/>
      <c r="S286" s="220"/>
      <c r="T286" s="220"/>
      <c r="U286" s="220"/>
      <c r="V286" s="220"/>
      <c r="W286" s="220"/>
      <c r="X286" s="220"/>
      <c r="Y286" s="220"/>
      <c r="Z286" s="210"/>
      <c r="AA286" s="210"/>
      <c r="AB286" s="210"/>
      <c r="AC286" s="210"/>
      <c r="AD286" s="210"/>
      <c r="AE286" s="210"/>
      <c r="AF286" s="210"/>
      <c r="AG286" s="210" t="s">
        <v>314</v>
      </c>
      <c r="AH286" s="210">
        <v>0</v>
      </c>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row>
    <row r="287" spans="1:60" outlineLevel="3" x14ac:dyDescent="0.2">
      <c r="A287" s="217"/>
      <c r="B287" s="218"/>
      <c r="C287" s="253" t="s">
        <v>532</v>
      </c>
      <c r="D287" s="221"/>
      <c r="E287" s="222"/>
      <c r="F287" s="220"/>
      <c r="G287" s="220"/>
      <c r="H287" s="220"/>
      <c r="I287" s="220"/>
      <c r="J287" s="220"/>
      <c r="K287" s="220"/>
      <c r="L287" s="220"/>
      <c r="M287" s="220"/>
      <c r="N287" s="219"/>
      <c r="O287" s="219"/>
      <c r="P287" s="219"/>
      <c r="Q287" s="219"/>
      <c r="R287" s="220"/>
      <c r="S287" s="220"/>
      <c r="T287" s="220"/>
      <c r="U287" s="220"/>
      <c r="V287" s="220"/>
      <c r="W287" s="220"/>
      <c r="X287" s="220"/>
      <c r="Y287" s="220"/>
      <c r="Z287" s="210"/>
      <c r="AA287" s="210"/>
      <c r="AB287" s="210"/>
      <c r="AC287" s="210"/>
      <c r="AD287" s="210"/>
      <c r="AE287" s="210"/>
      <c r="AF287" s="210"/>
      <c r="AG287" s="210" t="s">
        <v>314</v>
      </c>
      <c r="AH287" s="210">
        <v>0</v>
      </c>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3" x14ac:dyDescent="0.2">
      <c r="A288" s="217"/>
      <c r="B288" s="218"/>
      <c r="C288" s="253" t="s">
        <v>533</v>
      </c>
      <c r="D288" s="221"/>
      <c r="E288" s="222"/>
      <c r="F288" s="220"/>
      <c r="G288" s="220"/>
      <c r="H288" s="220"/>
      <c r="I288" s="220"/>
      <c r="J288" s="220"/>
      <c r="K288" s="220"/>
      <c r="L288" s="220"/>
      <c r="M288" s="220"/>
      <c r="N288" s="219"/>
      <c r="O288" s="219"/>
      <c r="P288" s="219"/>
      <c r="Q288" s="219"/>
      <c r="R288" s="220"/>
      <c r="S288" s="220"/>
      <c r="T288" s="220"/>
      <c r="U288" s="220"/>
      <c r="V288" s="220"/>
      <c r="W288" s="220"/>
      <c r="X288" s="220"/>
      <c r="Y288" s="220"/>
      <c r="Z288" s="210"/>
      <c r="AA288" s="210"/>
      <c r="AB288" s="210"/>
      <c r="AC288" s="210"/>
      <c r="AD288" s="210"/>
      <c r="AE288" s="210"/>
      <c r="AF288" s="210"/>
      <c r="AG288" s="210" t="s">
        <v>314</v>
      </c>
      <c r="AH288" s="210">
        <v>0</v>
      </c>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3" x14ac:dyDescent="0.2">
      <c r="A289" s="217"/>
      <c r="B289" s="218"/>
      <c r="C289" s="253" t="s">
        <v>534</v>
      </c>
      <c r="D289" s="221"/>
      <c r="E289" s="222"/>
      <c r="F289" s="220"/>
      <c r="G289" s="220"/>
      <c r="H289" s="220"/>
      <c r="I289" s="220"/>
      <c r="J289" s="220"/>
      <c r="K289" s="220"/>
      <c r="L289" s="220"/>
      <c r="M289" s="220"/>
      <c r="N289" s="219"/>
      <c r="O289" s="219"/>
      <c r="P289" s="219"/>
      <c r="Q289" s="219"/>
      <c r="R289" s="220"/>
      <c r="S289" s="220"/>
      <c r="T289" s="220"/>
      <c r="U289" s="220"/>
      <c r="V289" s="220"/>
      <c r="W289" s="220"/>
      <c r="X289" s="220"/>
      <c r="Y289" s="220"/>
      <c r="Z289" s="210"/>
      <c r="AA289" s="210"/>
      <c r="AB289" s="210"/>
      <c r="AC289" s="210"/>
      <c r="AD289" s="210"/>
      <c r="AE289" s="210"/>
      <c r="AF289" s="210"/>
      <c r="AG289" s="210" t="s">
        <v>314</v>
      </c>
      <c r="AH289" s="210">
        <v>0</v>
      </c>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3" x14ac:dyDescent="0.2">
      <c r="A290" s="217"/>
      <c r="B290" s="218"/>
      <c r="C290" s="253" t="s">
        <v>535</v>
      </c>
      <c r="D290" s="221"/>
      <c r="E290" s="222">
        <v>65.680000000000007</v>
      </c>
      <c r="F290" s="220"/>
      <c r="G290" s="220"/>
      <c r="H290" s="220"/>
      <c r="I290" s="220"/>
      <c r="J290" s="220"/>
      <c r="K290" s="220"/>
      <c r="L290" s="220"/>
      <c r="M290" s="220"/>
      <c r="N290" s="219"/>
      <c r="O290" s="219"/>
      <c r="P290" s="219"/>
      <c r="Q290" s="219"/>
      <c r="R290" s="220"/>
      <c r="S290" s="220"/>
      <c r="T290" s="220"/>
      <c r="U290" s="220"/>
      <c r="V290" s="220"/>
      <c r="W290" s="220"/>
      <c r="X290" s="220"/>
      <c r="Y290" s="220"/>
      <c r="Z290" s="210"/>
      <c r="AA290" s="210"/>
      <c r="AB290" s="210"/>
      <c r="AC290" s="210"/>
      <c r="AD290" s="210"/>
      <c r="AE290" s="210"/>
      <c r="AF290" s="210"/>
      <c r="AG290" s="210" t="s">
        <v>314</v>
      </c>
      <c r="AH290" s="210">
        <v>0</v>
      </c>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ht="22.5" outlineLevel="1" x14ac:dyDescent="0.2">
      <c r="A291" s="231">
        <v>44</v>
      </c>
      <c r="B291" s="232" t="s">
        <v>536</v>
      </c>
      <c r="C291" s="250" t="s">
        <v>537</v>
      </c>
      <c r="D291" s="233" t="s">
        <v>291</v>
      </c>
      <c r="E291" s="234">
        <v>6</v>
      </c>
      <c r="F291" s="235"/>
      <c r="G291" s="236">
        <f>ROUND(E291*F291,2)</f>
        <v>0</v>
      </c>
      <c r="H291" s="235"/>
      <c r="I291" s="236">
        <f>ROUND(E291*H291,2)</f>
        <v>0</v>
      </c>
      <c r="J291" s="235"/>
      <c r="K291" s="236">
        <f>ROUND(E291*J291,2)</f>
        <v>0</v>
      </c>
      <c r="L291" s="236">
        <v>21</v>
      </c>
      <c r="M291" s="236">
        <f>G291*(1+L291/100)</f>
        <v>0</v>
      </c>
      <c r="N291" s="234">
        <v>7.1300000000000001E-3</v>
      </c>
      <c r="O291" s="234">
        <f>ROUND(E291*N291,2)</f>
        <v>0.04</v>
      </c>
      <c r="P291" s="234">
        <v>0</v>
      </c>
      <c r="Q291" s="234">
        <f>ROUND(E291*P291,2)</f>
        <v>0</v>
      </c>
      <c r="R291" s="236" t="s">
        <v>423</v>
      </c>
      <c r="S291" s="236" t="s">
        <v>293</v>
      </c>
      <c r="T291" s="237" t="s">
        <v>294</v>
      </c>
      <c r="U291" s="220">
        <v>0.24199999999999999</v>
      </c>
      <c r="V291" s="220">
        <f>ROUND(E291*U291,2)</f>
        <v>1.45</v>
      </c>
      <c r="W291" s="220"/>
      <c r="X291" s="220" t="s">
        <v>295</v>
      </c>
      <c r="Y291" s="220" t="s">
        <v>296</v>
      </c>
      <c r="Z291" s="210"/>
      <c r="AA291" s="210"/>
      <c r="AB291" s="210"/>
      <c r="AC291" s="210"/>
      <c r="AD291" s="210"/>
      <c r="AE291" s="210"/>
      <c r="AF291" s="210"/>
      <c r="AG291" s="210" t="s">
        <v>297</v>
      </c>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2" x14ac:dyDescent="0.2">
      <c r="A292" s="217"/>
      <c r="B292" s="218"/>
      <c r="C292" s="253" t="s">
        <v>538</v>
      </c>
      <c r="D292" s="221"/>
      <c r="E292" s="222"/>
      <c r="F292" s="220"/>
      <c r="G292" s="220"/>
      <c r="H292" s="220"/>
      <c r="I292" s="220"/>
      <c r="J292" s="220"/>
      <c r="K292" s="220"/>
      <c r="L292" s="220"/>
      <c r="M292" s="220"/>
      <c r="N292" s="219"/>
      <c r="O292" s="219"/>
      <c r="P292" s="219"/>
      <c r="Q292" s="219"/>
      <c r="R292" s="220"/>
      <c r="S292" s="220"/>
      <c r="T292" s="220"/>
      <c r="U292" s="220"/>
      <c r="V292" s="220"/>
      <c r="W292" s="220"/>
      <c r="X292" s="220"/>
      <c r="Y292" s="220"/>
      <c r="Z292" s="210"/>
      <c r="AA292" s="210"/>
      <c r="AB292" s="210"/>
      <c r="AC292" s="210"/>
      <c r="AD292" s="210"/>
      <c r="AE292" s="210"/>
      <c r="AF292" s="210"/>
      <c r="AG292" s="210" t="s">
        <v>314</v>
      </c>
      <c r="AH292" s="210">
        <v>0</v>
      </c>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outlineLevel="3" x14ac:dyDescent="0.2">
      <c r="A293" s="217"/>
      <c r="B293" s="218"/>
      <c r="C293" s="253" t="s">
        <v>539</v>
      </c>
      <c r="D293" s="221"/>
      <c r="E293" s="222"/>
      <c r="F293" s="220"/>
      <c r="G293" s="220"/>
      <c r="H293" s="220"/>
      <c r="I293" s="220"/>
      <c r="J293" s="220"/>
      <c r="K293" s="220"/>
      <c r="L293" s="220"/>
      <c r="M293" s="220"/>
      <c r="N293" s="219"/>
      <c r="O293" s="219"/>
      <c r="P293" s="219"/>
      <c r="Q293" s="219"/>
      <c r="R293" s="220"/>
      <c r="S293" s="220"/>
      <c r="T293" s="220"/>
      <c r="U293" s="220"/>
      <c r="V293" s="220"/>
      <c r="W293" s="220"/>
      <c r="X293" s="220"/>
      <c r="Y293" s="220"/>
      <c r="Z293" s="210"/>
      <c r="AA293" s="210"/>
      <c r="AB293" s="210"/>
      <c r="AC293" s="210"/>
      <c r="AD293" s="210"/>
      <c r="AE293" s="210"/>
      <c r="AF293" s="210"/>
      <c r="AG293" s="210" t="s">
        <v>314</v>
      </c>
      <c r="AH293" s="210">
        <v>0</v>
      </c>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row>
    <row r="294" spans="1:60" outlineLevel="3" x14ac:dyDescent="0.2">
      <c r="A294" s="217"/>
      <c r="B294" s="218"/>
      <c r="C294" s="253" t="s">
        <v>540</v>
      </c>
      <c r="D294" s="221"/>
      <c r="E294" s="222"/>
      <c r="F294" s="220"/>
      <c r="G294" s="220"/>
      <c r="H294" s="220"/>
      <c r="I294" s="220"/>
      <c r="J294" s="220"/>
      <c r="K294" s="220"/>
      <c r="L294" s="220"/>
      <c r="M294" s="220"/>
      <c r="N294" s="219"/>
      <c r="O294" s="219"/>
      <c r="P294" s="219"/>
      <c r="Q294" s="219"/>
      <c r="R294" s="220"/>
      <c r="S294" s="220"/>
      <c r="T294" s="220"/>
      <c r="U294" s="220"/>
      <c r="V294" s="220"/>
      <c r="W294" s="220"/>
      <c r="X294" s="220"/>
      <c r="Y294" s="220"/>
      <c r="Z294" s="210"/>
      <c r="AA294" s="210"/>
      <c r="AB294" s="210"/>
      <c r="AC294" s="210"/>
      <c r="AD294" s="210"/>
      <c r="AE294" s="210"/>
      <c r="AF294" s="210"/>
      <c r="AG294" s="210" t="s">
        <v>314</v>
      </c>
      <c r="AH294" s="210">
        <v>0</v>
      </c>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row>
    <row r="295" spans="1:60" outlineLevel="3" x14ac:dyDescent="0.2">
      <c r="A295" s="217"/>
      <c r="B295" s="218"/>
      <c r="C295" s="253" t="s">
        <v>168</v>
      </c>
      <c r="D295" s="221"/>
      <c r="E295" s="222">
        <v>6</v>
      </c>
      <c r="F295" s="220"/>
      <c r="G295" s="220"/>
      <c r="H295" s="220"/>
      <c r="I295" s="220"/>
      <c r="J295" s="220"/>
      <c r="K295" s="220"/>
      <c r="L295" s="220"/>
      <c r="M295" s="220"/>
      <c r="N295" s="219"/>
      <c r="O295" s="219"/>
      <c r="P295" s="219"/>
      <c r="Q295" s="219"/>
      <c r="R295" s="220"/>
      <c r="S295" s="220"/>
      <c r="T295" s="220"/>
      <c r="U295" s="220"/>
      <c r="V295" s="220"/>
      <c r="W295" s="220"/>
      <c r="X295" s="220"/>
      <c r="Y295" s="220"/>
      <c r="Z295" s="210"/>
      <c r="AA295" s="210"/>
      <c r="AB295" s="210"/>
      <c r="AC295" s="210"/>
      <c r="AD295" s="210"/>
      <c r="AE295" s="210"/>
      <c r="AF295" s="210"/>
      <c r="AG295" s="210" t="s">
        <v>314</v>
      </c>
      <c r="AH295" s="210">
        <v>0</v>
      </c>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row>
    <row r="296" spans="1:60" ht="22.5" outlineLevel="1" x14ac:dyDescent="0.2">
      <c r="A296" s="231">
        <v>45</v>
      </c>
      <c r="B296" s="232" t="s">
        <v>541</v>
      </c>
      <c r="C296" s="250" t="s">
        <v>542</v>
      </c>
      <c r="D296" s="233" t="s">
        <v>291</v>
      </c>
      <c r="E296" s="234">
        <v>3</v>
      </c>
      <c r="F296" s="235"/>
      <c r="G296" s="236">
        <f>ROUND(E296*F296,2)</f>
        <v>0</v>
      </c>
      <c r="H296" s="235"/>
      <c r="I296" s="236">
        <f>ROUND(E296*H296,2)</f>
        <v>0</v>
      </c>
      <c r="J296" s="235"/>
      <c r="K296" s="236">
        <f>ROUND(E296*J296,2)</f>
        <v>0</v>
      </c>
      <c r="L296" s="236">
        <v>21</v>
      </c>
      <c r="M296" s="236">
        <f>G296*(1+L296/100)</f>
        <v>0</v>
      </c>
      <c r="N296" s="234">
        <v>9.4999999999999998E-3</v>
      </c>
      <c r="O296" s="234">
        <f>ROUND(E296*N296,2)</f>
        <v>0.03</v>
      </c>
      <c r="P296" s="234">
        <v>0</v>
      </c>
      <c r="Q296" s="234">
        <f>ROUND(E296*P296,2)</f>
        <v>0</v>
      </c>
      <c r="R296" s="236" t="s">
        <v>423</v>
      </c>
      <c r="S296" s="236" t="s">
        <v>293</v>
      </c>
      <c r="T296" s="237" t="s">
        <v>294</v>
      </c>
      <c r="U296" s="220">
        <v>0.30099999999999999</v>
      </c>
      <c r="V296" s="220">
        <f>ROUND(E296*U296,2)</f>
        <v>0.9</v>
      </c>
      <c r="W296" s="220"/>
      <c r="X296" s="220" t="s">
        <v>295</v>
      </c>
      <c r="Y296" s="220" t="s">
        <v>296</v>
      </c>
      <c r="Z296" s="210"/>
      <c r="AA296" s="210"/>
      <c r="AB296" s="210"/>
      <c r="AC296" s="210"/>
      <c r="AD296" s="210"/>
      <c r="AE296" s="210"/>
      <c r="AF296" s="210"/>
      <c r="AG296" s="210" t="s">
        <v>297</v>
      </c>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2" x14ac:dyDescent="0.2">
      <c r="A297" s="217"/>
      <c r="B297" s="218"/>
      <c r="C297" s="253" t="s">
        <v>543</v>
      </c>
      <c r="D297" s="221"/>
      <c r="E297" s="222"/>
      <c r="F297" s="220"/>
      <c r="G297" s="220"/>
      <c r="H297" s="220"/>
      <c r="I297" s="220"/>
      <c r="J297" s="220"/>
      <c r="K297" s="220"/>
      <c r="L297" s="220"/>
      <c r="M297" s="220"/>
      <c r="N297" s="219"/>
      <c r="O297" s="219"/>
      <c r="P297" s="219"/>
      <c r="Q297" s="219"/>
      <c r="R297" s="220"/>
      <c r="S297" s="220"/>
      <c r="T297" s="220"/>
      <c r="U297" s="220"/>
      <c r="V297" s="220"/>
      <c r="W297" s="220"/>
      <c r="X297" s="220"/>
      <c r="Y297" s="220"/>
      <c r="Z297" s="210"/>
      <c r="AA297" s="210"/>
      <c r="AB297" s="210"/>
      <c r="AC297" s="210"/>
      <c r="AD297" s="210"/>
      <c r="AE297" s="210"/>
      <c r="AF297" s="210"/>
      <c r="AG297" s="210" t="s">
        <v>314</v>
      </c>
      <c r="AH297" s="210">
        <v>0</v>
      </c>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3" x14ac:dyDescent="0.2">
      <c r="A298" s="217"/>
      <c r="B298" s="218"/>
      <c r="C298" s="253" t="s">
        <v>161</v>
      </c>
      <c r="D298" s="221"/>
      <c r="E298" s="222">
        <v>3</v>
      </c>
      <c r="F298" s="220"/>
      <c r="G298" s="220"/>
      <c r="H298" s="220"/>
      <c r="I298" s="220"/>
      <c r="J298" s="220"/>
      <c r="K298" s="220"/>
      <c r="L298" s="220"/>
      <c r="M298" s="220"/>
      <c r="N298" s="219"/>
      <c r="O298" s="219"/>
      <c r="P298" s="219"/>
      <c r="Q298" s="219"/>
      <c r="R298" s="220"/>
      <c r="S298" s="220"/>
      <c r="T298" s="220"/>
      <c r="U298" s="220"/>
      <c r="V298" s="220"/>
      <c r="W298" s="220"/>
      <c r="X298" s="220"/>
      <c r="Y298" s="220"/>
      <c r="Z298" s="210"/>
      <c r="AA298" s="210"/>
      <c r="AB298" s="210"/>
      <c r="AC298" s="210"/>
      <c r="AD298" s="210"/>
      <c r="AE298" s="210"/>
      <c r="AF298" s="210"/>
      <c r="AG298" s="210" t="s">
        <v>314</v>
      </c>
      <c r="AH298" s="210">
        <v>0</v>
      </c>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ht="22.5" outlineLevel="1" x14ac:dyDescent="0.2">
      <c r="A299" s="231">
        <v>46</v>
      </c>
      <c r="B299" s="232" t="s">
        <v>544</v>
      </c>
      <c r="C299" s="250" t="s">
        <v>545</v>
      </c>
      <c r="D299" s="233" t="s">
        <v>291</v>
      </c>
      <c r="E299" s="234">
        <v>17</v>
      </c>
      <c r="F299" s="235"/>
      <c r="G299" s="236">
        <f>ROUND(E299*F299,2)</f>
        <v>0</v>
      </c>
      <c r="H299" s="235"/>
      <c r="I299" s="236">
        <f>ROUND(E299*H299,2)</f>
        <v>0</v>
      </c>
      <c r="J299" s="235"/>
      <c r="K299" s="236">
        <f>ROUND(E299*J299,2)</f>
        <v>0</v>
      </c>
      <c r="L299" s="236">
        <v>21</v>
      </c>
      <c r="M299" s="236">
        <f>G299*(1+L299/100)</f>
        <v>0</v>
      </c>
      <c r="N299" s="234">
        <v>1.188E-2</v>
      </c>
      <c r="O299" s="234">
        <f>ROUND(E299*N299,2)</f>
        <v>0.2</v>
      </c>
      <c r="P299" s="234">
        <v>0</v>
      </c>
      <c r="Q299" s="234">
        <f>ROUND(E299*P299,2)</f>
        <v>0</v>
      </c>
      <c r="R299" s="236" t="s">
        <v>423</v>
      </c>
      <c r="S299" s="236" t="s">
        <v>293</v>
      </c>
      <c r="T299" s="237" t="s">
        <v>294</v>
      </c>
      <c r="U299" s="220">
        <v>0.45600000000000002</v>
      </c>
      <c r="V299" s="220">
        <f>ROUND(E299*U299,2)</f>
        <v>7.75</v>
      </c>
      <c r="W299" s="220"/>
      <c r="X299" s="220" t="s">
        <v>295</v>
      </c>
      <c r="Y299" s="220" t="s">
        <v>296</v>
      </c>
      <c r="Z299" s="210"/>
      <c r="AA299" s="210"/>
      <c r="AB299" s="210"/>
      <c r="AC299" s="210"/>
      <c r="AD299" s="210"/>
      <c r="AE299" s="210"/>
      <c r="AF299" s="210"/>
      <c r="AG299" s="210" t="s">
        <v>297</v>
      </c>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2" x14ac:dyDescent="0.2">
      <c r="A300" s="217"/>
      <c r="B300" s="218"/>
      <c r="C300" s="253" t="s">
        <v>546</v>
      </c>
      <c r="D300" s="221"/>
      <c r="E300" s="222"/>
      <c r="F300" s="220"/>
      <c r="G300" s="220"/>
      <c r="H300" s="220"/>
      <c r="I300" s="220"/>
      <c r="J300" s="220"/>
      <c r="K300" s="220"/>
      <c r="L300" s="220"/>
      <c r="M300" s="220"/>
      <c r="N300" s="219"/>
      <c r="O300" s="219"/>
      <c r="P300" s="219"/>
      <c r="Q300" s="219"/>
      <c r="R300" s="220"/>
      <c r="S300" s="220"/>
      <c r="T300" s="220"/>
      <c r="U300" s="220"/>
      <c r="V300" s="220"/>
      <c r="W300" s="220"/>
      <c r="X300" s="220"/>
      <c r="Y300" s="220"/>
      <c r="Z300" s="210"/>
      <c r="AA300" s="210"/>
      <c r="AB300" s="210"/>
      <c r="AC300" s="210"/>
      <c r="AD300" s="210"/>
      <c r="AE300" s="210"/>
      <c r="AF300" s="210"/>
      <c r="AG300" s="210" t="s">
        <v>314</v>
      </c>
      <c r="AH300" s="210">
        <v>0</v>
      </c>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3" x14ac:dyDescent="0.2">
      <c r="A301" s="217"/>
      <c r="B301" s="218"/>
      <c r="C301" s="253" t="s">
        <v>547</v>
      </c>
      <c r="D301" s="221"/>
      <c r="E301" s="222"/>
      <c r="F301" s="220"/>
      <c r="G301" s="220"/>
      <c r="H301" s="220"/>
      <c r="I301" s="220"/>
      <c r="J301" s="220"/>
      <c r="K301" s="220"/>
      <c r="L301" s="220"/>
      <c r="M301" s="220"/>
      <c r="N301" s="219"/>
      <c r="O301" s="219"/>
      <c r="P301" s="219"/>
      <c r="Q301" s="219"/>
      <c r="R301" s="220"/>
      <c r="S301" s="220"/>
      <c r="T301" s="220"/>
      <c r="U301" s="220"/>
      <c r="V301" s="220"/>
      <c r="W301" s="220"/>
      <c r="X301" s="220"/>
      <c r="Y301" s="220"/>
      <c r="Z301" s="210"/>
      <c r="AA301" s="210"/>
      <c r="AB301" s="210"/>
      <c r="AC301" s="210"/>
      <c r="AD301" s="210"/>
      <c r="AE301" s="210"/>
      <c r="AF301" s="210"/>
      <c r="AG301" s="210" t="s">
        <v>314</v>
      </c>
      <c r="AH301" s="210">
        <v>0</v>
      </c>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outlineLevel="3" x14ac:dyDescent="0.2">
      <c r="A302" s="217"/>
      <c r="B302" s="218"/>
      <c r="C302" s="253" t="s">
        <v>548</v>
      </c>
      <c r="D302" s="221"/>
      <c r="E302" s="222"/>
      <c r="F302" s="220"/>
      <c r="G302" s="220"/>
      <c r="H302" s="220"/>
      <c r="I302" s="220"/>
      <c r="J302" s="220"/>
      <c r="K302" s="220"/>
      <c r="L302" s="220"/>
      <c r="M302" s="220"/>
      <c r="N302" s="219"/>
      <c r="O302" s="219"/>
      <c r="P302" s="219"/>
      <c r="Q302" s="219"/>
      <c r="R302" s="220"/>
      <c r="S302" s="220"/>
      <c r="T302" s="220"/>
      <c r="U302" s="220"/>
      <c r="V302" s="220"/>
      <c r="W302" s="220"/>
      <c r="X302" s="220"/>
      <c r="Y302" s="220"/>
      <c r="Z302" s="210"/>
      <c r="AA302" s="210"/>
      <c r="AB302" s="210"/>
      <c r="AC302" s="210"/>
      <c r="AD302" s="210"/>
      <c r="AE302" s="210"/>
      <c r="AF302" s="210"/>
      <c r="AG302" s="210" t="s">
        <v>314</v>
      </c>
      <c r="AH302" s="210">
        <v>0</v>
      </c>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3" x14ac:dyDescent="0.2">
      <c r="A303" s="217"/>
      <c r="B303" s="218"/>
      <c r="C303" s="253" t="s">
        <v>549</v>
      </c>
      <c r="D303" s="221"/>
      <c r="E303" s="222"/>
      <c r="F303" s="220"/>
      <c r="G303" s="220"/>
      <c r="H303" s="220"/>
      <c r="I303" s="220"/>
      <c r="J303" s="220"/>
      <c r="K303" s="220"/>
      <c r="L303" s="220"/>
      <c r="M303" s="220"/>
      <c r="N303" s="219"/>
      <c r="O303" s="219"/>
      <c r="P303" s="219"/>
      <c r="Q303" s="219"/>
      <c r="R303" s="220"/>
      <c r="S303" s="220"/>
      <c r="T303" s="220"/>
      <c r="U303" s="220"/>
      <c r="V303" s="220"/>
      <c r="W303" s="220"/>
      <c r="X303" s="220"/>
      <c r="Y303" s="220"/>
      <c r="Z303" s="210"/>
      <c r="AA303" s="210"/>
      <c r="AB303" s="210"/>
      <c r="AC303" s="210"/>
      <c r="AD303" s="210"/>
      <c r="AE303" s="210"/>
      <c r="AF303" s="210"/>
      <c r="AG303" s="210" t="s">
        <v>314</v>
      </c>
      <c r="AH303" s="210">
        <v>0</v>
      </c>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3" x14ac:dyDescent="0.2">
      <c r="A304" s="217"/>
      <c r="B304" s="218"/>
      <c r="C304" s="253" t="s">
        <v>550</v>
      </c>
      <c r="D304" s="221"/>
      <c r="E304" s="222"/>
      <c r="F304" s="220"/>
      <c r="G304" s="220"/>
      <c r="H304" s="220"/>
      <c r="I304" s="220"/>
      <c r="J304" s="220"/>
      <c r="K304" s="220"/>
      <c r="L304" s="220"/>
      <c r="M304" s="220"/>
      <c r="N304" s="219"/>
      <c r="O304" s="219"/>
      <c r="P304" s="219"/>
      <c r="Q304" s="219"/>
      <c r="R304" s="220"/>
      <c r="S304" s="220"/>
      <c r="T304" s="220"/>
      <c r="U304" s="220"/>
      <c r="V304" s="220"/>
      <c r="W304" s="220"/>
      <c r="X304" s="220"/>
      <c r="Y304" s="220"/>
      <c r="Z304" s="210"/>
      <c r="AA304" s="210"/>
      <c r="AB304" s="210"/>
      <c r="AC304" s="210"/>
      <c r="AD304" s="210"/>
      <c r="AE304" s="210"/>
      <c r="AF304" s="210"/>
      <c r="AG304" s="210" t="s">
        <v>314</v>
      </c>
      <c r="AH304" s="210">
        <v>0</v>
      </c>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3" x14ac:dyDescent="0.2">
      <c r="A305" s="217"/>
      <c r="B305" s="218"/>
      <c r="C305" s="253" t="s">
        <v>551</v>
      </c>
      <c r="D305" s="221"/>
      <c r="E305" s="222"/>
      <c r="F305" s="220"/>
      <c r="G305" s="220"/>
      <c r="H305" s="220"/>
      <c r="I305" s="220"/>
      <c r="J305" s="220"/>
      <c r="K305" s="220"/>
      <c r="L305" s="220"/>
      <c r="M305" s="220"/>
      <c r="N305" s="219"/>
      <c r="O305" s="219"/>
      <c r="P305" s="219"/>
      <c r="Q305" s="219"/>
      <c r="R305" s="220"/>
      <c r="S305" s="220"/>
      <c r="T305" s="220"/>
      <c r="U305" s="220"/>
      <c r="V305" s="220"/>
      <c r="W305" s="220"/>
      <c r="X305" s="220"/>
      <c r="Y305" s="220"/>
      <c r="Z305" s="210"/>
      <c r="AA305" s="210"/>
      <c r="AB305" s="210"/>
      <c r="AC305" s="210"/>
      <c r="AD305" s="210"/>
      <c r="AE305" s="210"/>
      <c r="AF305" s="210"/>
      <c r="AG305" s="210" t="s">
        <v>314</v>
      </c>
      <c r="AH305" s="210">
        <v>0</v>
      </c>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3" x14ac:dyDescent="0.2">
      <c r="A306" s="217"/>
      <c r="B306" s="218"/>
      <c r="C306" s="253" t="s">
        <v>552</v>
      </c>
      <c r="D306" s="221"/>
      <c r="E306" s="222">
        <v>17</v>
      </c>
      <c r="F306" s="220"/>
      <c r="G306" s="220"/>
      <c r="H306" s="220"/>
      <c r="I306" s="220"/>
      <c r="J306" s="220"/>
      <c r="K306" s="220"/>
      <c r="L306" s="220"/>
      <c r="M306" s="220"/>
      <c r="N306" s="219"/>
      <c r="O306" s="219"/>
      <c r="P306" s="219"/>
      <c r="Q306" s="219"/>
      <c r="R306" s="220"/>
      <c r="S306" s="220"/>
      <c r="T306" s="220"/>
      <c r="U306" s="220"/>
      <c r="V306" s="220"/>
      <c r="W306" s="220"/>
      <c r="X306" s="220"/>
      <c r="Y306" s="220"/>
      <c r="Z306" s="210"/>
      <c r="AA306" s="210"/>
      <c r="AB306" s="210"/>
      <c r="AC306" s="210"/>
      <c r="AD306" s="210"/>
      <c r="AE306" s="210"/>
      <c r="AF306" s="210"/>
      <c r="AG306" s="210" t="s">
        <v>314</v>
      </c>
      <c r="AH306" s="210">
        <v>0</v>
      </c>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ht="22.5" outlineLevel="1" x14ac:dyDescent="0.2">
      <c r="A307" s="231">
        <v>47</v>
      </c>
      <c r="B307" s="232" t="s">
        <v>553</v>
      </c>
      <c r="C307" s="250" t="s">
        <v>554</v>
      </c>
      <c r="D307" s="233" t="s">
        <v>291</v>
      </c>
      <c r="E307" s="234">
        <v>22</v>
      </c>
      <c r="F307" s="235"/>
      <c r="G307" s="236">
        <f>ROUND(E307*F307,2)</f>
        <v>0</v>
      </c>
      <c r="H307" s="235"/>
      <c r="I307" s="236">
        <f>ROUND(E307*H307,2)</f>
        <v>0</v>
      </c>
      <c r="J307" s="235"/>
      <c r="K307" s="236">
        <f>ROUND(E307*J307,2)</f>
        <v>0</v>
      </c>
      <c r="L307" s="236">
        <v>21</v>
      </c>
      <c r="M307" s="236">
        <f>G307*(1+L307/100)</f>
        <v>0</v>
      </c>
      <c r="N307" s="234">
        <v>2.6509999999999999E-2</v>
      </c>
      <c r="O307" s="234">
        <f>ROUND(E307*N307,2)</f>
        <v>0.57999999999999996</v>
      </c>
      <c r="P307" s="234">
        <v>0</v>
      </c>
      <c r="Q307" s="234">
        <f>ROUND(E307*P307,2)</f>
        <v>0</v>
      </c>
      <c r="R307" s="236" t="s">
        <v>423</v>
      </c>
      <c r="S307" s="236" t="s">
        <v>293</v>
      </c>
      <c r="T307" s="237" t="s">
        <v>294</v>
      </c>
      <c r="U307" s="220">
        <v>0.24199999999999999</v>
      </c>
      <c r="V307" s="220">
        <f>ROUND(E307*U307,2)</f>
        <v>5.32</v>
      </c>
      <c r="W307" s="220"/>
      <c r="X307" s="220" t="s">
        <v>295</v>
      </c>
      <c r="Y307" s="220" t="s">
        <v>296</v>
      </c>
      <c r="Z307" s="210"/>
      <c r="AA307" s="210"/>
      <c r="AB307" s="210"/>
      <c r="AC307" s="210"/>
      <c r="AD307" s="210"/>
      <c r="AE307" s="210"/>
      <c r="AF307" s="210"/>
      <c r="AG307" s="210" t="s">
        <v>297</v>
      </c>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outlineLevel="2" x14ac:dyDescent="0.2">
      <c r="A308" s="217"/>
      <c r="B308" s="218"/>
      <c r="C308" s="253" t="s">
        <v>555</v>
      </c>
      <c r="D308" s="221"/>
      <c r="E308" s="222"/>
      <c r="F308" s="220"/>
      <c r="G308" s="220"/>
      <c r="H308" s="220"/>
      <c r="I308" s="220"/>
      <c r="J308" s="220"/>
      <c r="K308" s="220"/>
      <c r="L308" s="220"/>
      <c r="M308" s="220"/>
      <c r="N308" s="219"/>
      <c r="O308" s="219"/>
      <c r="P308" s="219"/>
      <c r="Q308" s="219"/>
      <c r="R308" s="220"/>
      <c r="S308" s="220"/>
      <c r="T308" s="220"/>
      <c r="U308" s="220"/>
      <c r="V308" s="220"/>
      <c r="W308" s="220"/>
      <c r="X308" s="220"/>
      <c r="Y308" s="220"/>
      <c r="Z308" s="210"/>
      <c r="AA308" s="210"/>
      <c r="AB308" s="210"/>
      <c r="AC308" s="210"/>
      <c r="AD308" s="210"/>
      <c r="AE308" s="210"/>
      <c r="AF308" s="210"/>
      <c r="AG308" s="210" t="s">
        <v>314</v>
      </c>
      <c r="AH308" s="210">
        <v>0</v>
      </c>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3" x14ac:dyDescent="0.2">
      <c r="A309" s="217"/>
      <c r="B309" s="218"/>
      <c r="C309" s="253" t="s">
        <v>556</v>
      </c>
      <c r="D309" s="221"/>
      <c r="E309" s="222"/>
      <c r="F309" s="220"/>
      <c r="G309" s="220"/>
      <c r="H309" s="220"/>
      <c r="I309" s="220"/>
      <c r="J309" s="220"/>
      <c r="K309" s="220"/>
      <c r="L309" s="220"/>
      <c r="M309" s="220"/>
      <c r="N309" s="219"/>
      <c r="O309" s="219"/>
      <c r="P309" s="219"/>
      <c r="Q309" s="219"/>
      <c r="R309" s="220"/>
      <c r="S309" s="220"/>
      <c r="T309" s="220"/>
      <c r="U309" s="220"/>
      <c r="V309" s="220"/>
      <c r="W309" s="220"/>
      <c r="X309" s="220"/>
      <c r="Y309" s="220"/>
      <c r="Z309" s="210"/>
      <c r="AA309" s="210"/>
      <c r="AB309" s="210"/>
      <c r="AC309" s="210"/>
      <c r="AD309" s="210"/>
      <c r="AE309" s="210"/>
      <c r="AF309" s="210"/>
      <c r="AG309" s="210" t="s">
        <v>314</v>
      </c>
      <c r="AH309" s="210">
        <v>0</v>
      </c>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3" x14ac:dyDescent="0.2">
      <c r="A310" s="217"/>
      <c r="B310" s="218"/>
      <c r="C310" s="253" t="s">
        <v>557</v>
      </c>
      <c r="D310" s="221"/>
      <c r="E310" s="222"/>
      <c r="F310" s="220"/>
      <c r="G310" s="220"/>
      <c r="H310" s="220"/>
      <c r="I310" s="220"/>
      <c r="J310" s="220"/>
      <c r="K310" s="220"/>
      <c r="L310" s="220"/>
      <c r="M310" s="220"/>
      <c r="N310" s="219"/>
      <c r="O310" s="219"/>
      <c r="P310" s="219"/>
      <c r="Q310" s="219"/>
      <c r="R310" s="220"/>
      <c r="S310" s="220"/>
      <c r="T310" s="220"/>
      <c r="U310" s="220"/>
      <c r="V310" s="220"/>
      <c r="W310" s="220"/>
      <c r="X310" s="220"/>
      <c r="Y310" s="220"/>
      <c r="Z310" s="210"/>
      <c r="AA310" s="210"/>
      <c r="AB310" s="210"/>
      <c r="AC310" s="210"/>
      <c r="AD310" s="210"/>
      <c r="AE310" s="210"/>
      <c r="AF310" s="210"/>
      <c r="AG310" s="210" t="s">
        <v>314</v>
      </c>
      <c r="AH310" s="210">
        <v>0</v>
      </c>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3" x14ac:dyDescent="0.2">
      <c r="A311" s="217"/>
      <c r="B311" s="218"/>
      <c r="C311" s="253" t="s">
        <v>558</v>
      </c>
      <c r="D311" s="221"/>
      <c r="E311" s="222"/>
      <c r="F311" s="220"/>
      <c r="G311" s="220"/>
      <c r="H311" s="220"/>
      <c r="I311" s="220"/>
      <c r="J311" s="220"/>
      <c r="K311" s="220"/>
      <c r="L311" s="220"/>
      <c r="M311" s="220"/>
      <c r="N311" s="219"/>
      <c r="O311" s="219"/>
      <c r="P311" s="219"/>
      <c r="Q311" s="219"/>
      <c r="R311" s="220"/>
      <c r="S311" s="220"/>
      <c r="T311" s="220"/>
      <c r="U311" s="220"/>
      <c r="V311" s="220"/>
      <c r="W311" s="220"/>
      <c r="X311" s="220"/>
      <c r="Y311" s="220"/>
      <c r="Z311" s="210"/>
      <c r="AA311" s="210"/>
      <c r="AB311" s="210"/>
      <c r="AC311" s="210"/>
      <c r="AD311" s="210"/>
      <c r="AE311" s="210"/>
      <c r="AF311" s="210"/>
      <c r="AG311" s="210" t="s">
        <v>314</v>
      </c>
      <c r="AH311" s="210">
        <v>0</v>
      </c>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outlineLevel="3" x14ac:dyDescent="0.2">
      <c r="A312" s="217"/>
      <c r="B312" s="218"/>
      <c r="C312" s="253" t="s">
        <v>559</v>
      </c>
      <c r="D312" s="221"/>
      <c r="E312" s="222"/>
      <c r="F312" s="220"/>
      <c r="G312" s="220"/>
      <c r="H312" s="220"/>
      <c r="I312" s="220"/>
      <c r="J312" s="220"/>
      <c r="K312" s="220"/>
      <c r="L312" s="220"/>
      <c r="M312" s="220"/>
      <c r="N312" s="219"/>
      <c r="O312" s="219"/>
      <c r="P312" s="219"/>
      <c r="Q312" s="219"/>
      <c r="R312" s="220"/>
      <c r="S312" s="220"/>
      <c r="T312" s="220"/>
      <c r="U312" s="220"/>
      <c r="V312" s="220"/>
      <c r="W312" s="220"/>
      <c r="X312" s="220"/>
      <c r="Y312" s="220"/>
      <c r="Z312" s="210"/>
      <c r="AA312" s="210"/>
      <c r="AB312" s="210"/>
      <c r="AC312" s="210"/>
      <c r="AD312" s="210"/>
      <c r="AE312" s="210"/>
      <c r="AF312" s="210"/>
      <c r="AG312" s="210" t="s">
        <v>314</v>
      </c>
      <c r="AH312" s="210">
        <v>0</v>
      </c>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3" x14ac:dyDescent="0.2">
      <c r="A313" s="217"/>
      <c r="B313" s="218"/>
      <c r="C313" s="253" t="s">
        <v>560</v>
      </c>
      <c r="D313" s="221"/>
      <c r="E313" s="222"/>
      <c r="F313" s="220"/>
      <c r="G313" s="220"/>
      <c r="H313" s="220"/>
      <c r="I313" s="220"/>
      <c r="J313" s="220"/>
      <c r="K313" s="220"/>
      <c r="L313" s="220"/>
      <c r="M313" s="220"/>
      <c r="N313" s="219"/>
      <c r="O313" s="219"/>
      <c r="P313" s="219"/>
      <c r="Q313" s="219"/>
      <c r="R313" s="220"/>
      <c r="S313" s="220"/>
      <c r="T313" s="220"/>
      <c r="U313" s="220"/>
      <c r="V313" s="220"/>
      <c r="W313" s="220"/>
      <c r="X313" s="220"/>
      <c r="Y313" s="220"/>
      <c r="Z313" s="210"/>
      <c r="AA313" s="210"/>
      <c r="AB313" s="210"/>
      <c r="AC313" s="210"/>
      <c r="AD313" s="210"/>
      <c r="AE313" s="210"/>
      <c r="AF313" s="210"/>
      <c r="AG313" s="210" t="s">
        <v>314</v>
      </c>
      <c r="AH313" s="210">
        <v>0</v>
      </c>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outlineLevel="3" x14ac:dyDescent="0.2">
      <c r="A314" s="217"/>
      <c r="B314" s="218"/>
      <c r="C314" s="253" t="s">
        <v>561</v>
      </c>
      <c r="D314" s="221"/>
      <c r="E314" s="222">
        <v>22</v>
      </c>
      <c r="F314" s="220"/>
      <c r="G314" s="220"/>
      <c r="H314" s="220"/>
      <c r="I314" s="220"/>
      <c r="J314" s="220"/>
      <c r="K314" s="220"/>
      <c r="L314" s="220"/>
      <c r="M314" s="220"/>
      <c r="N314" s="219"/>
      <c r="O314" s="219"/>
      <c r="P314" s="219"/>
      <c r="Q314" s="219"/>
      <c r="R314" s="220"/>
      <c r="S314" s="220"/>
      <c r="T314" s="220"/>
      <c r="U314" s="220"/>
      <c r="V314" s="220"/>
      <c r="W314" s="220"/>
      <c r="X314" s="220"/>
      <c r="Y314" s="220"/>
      <c r="Z314" s="210"/>
      <c r="AA314" s="210"/>
      <c r="AB314" s="210"/>
      <c r="AC314" s="210"/>
      <c r="AD314" s="210"/>
      <c r="AE314" s="210"/>
      <c r="AF314" s="210"/>
      <c r="AG314" s="210" t="s">
        <v>314</v>
      </c>
      <c r="AH314" s="210">
        <v>0</v>
      </c>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ht="22.5" outlineLevel="1" x14ac:dyDescent="0.2">
      <c r="A315" s="231">
        <v>48</v>
      </c>
      <c r="B315" s="232" t="s">
        <v>562</v>
      </c>
      <c r="C315" s="250" t="s">
        <v>563</v>
      </c>
      <c r="D315" s="233" t="s">
        <v>291</v>
      </c>
      <c r="E315" s="234">
        <v>12</v>
      </c>
      <c r="F315" s="235"/>
      <c r="G315" s="236">
        <f>ROUND(E315*F315,2)</f>
        <v>0</v>
      </c>
      <c r="H315" s="235"/>
      <c r="I315" s="236">
        <f>ROUND(E315*H315,2)</f>
        <v>0</v>
      </c>
      <c r="J315" s="235"/>
      <c r="K315" s="236">
        <f>ROUND(E315*J315,2)</f>
        <v>0</v>
      </c>
      <c r="L315" s="236">
        <v>21</v>
      </c>
      <c r="M315" s="236">
        <f>G315*(1+L315/100)</f>
        <v>0</v>
      </c>
      <c r="N315" s="234">
        <v>3.9789999999999999E-2</v>
      </c>
      <c r="O315" s="234">
        <f>ROUND(E315*N315,2)</f>
        <v>0.48</v>
      </c>
      <c r="P315" s="234">
        <v>0</v>
      </c>
      <c r="Q315" s="234">
        <f>ROUND(E315*P315,2)</f>
        <v>0</v>
      </c>
      <c r="R315" s="236" t="s">
        <v>423</v>
      </c>
      <c r="S315" s="236" t="s">
        <v>293</v>
      </c>
      <c r="T315" s="237" t="s">
        <v>294</v>
      </c>
      <c r="U315" s="220">
        <v>0.24199999999999999</v>
      </c>
      <c r="V315" s="220">
        <f>ROUND(E315*U315,2)</f>
        <v>2.9</v>
      </c>
      <c r="W315" s="220"/>
      <c r="X315" s="220" t="s">
        <v>295</v>
      </c>
      <c r="Y315" s="220" t="s">
        <v>296</v>
      </c>
      <c r="Z315" s="210"/>
      <c r="AA315" s="210"/>
      <c r="AB315" s="210"/>
      <c r="AC315" s="210"/>
      <c r="AD315" s="210"/>
      <c r="AE315" s="210"/>
      <c r="AF315" s="210"/>
      <c r="AG315" s="210" t="s">
        <v>297</v>
      </c>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row>
    <row r="316" spans="1:60" outlineLevel="2" x14ac:dyDescent="0.2">
      <c r="A316" s="217"/>
      <c r="B316" s="218"/>
      <c r="C316" s="253" t="s">
        <v>564</v>
      </c>
      <c r="D316" s="221"/>
      <c r="E316" s="222"/>
      <c r="F316" s="220"/>
      <c r="G316" s="220"/>
      <c r="H316" s="220"/>
      <c r="I316" s="220"/>
      <c r="J316" s="220"/>
      <c r="K316" s="220"/>
      <c r="L316" s="220"/>
      <c r="M316" s="220"/>
      <c r="N316" s="219"/>
      <c r="O316" s="219"/>
      <c r="P316" s="219"/>
      <c r="Q316" s="219"/>
      <c r="R316" s="220"/>
      <c r="S316" s="220"/>
      <c r="T316" s="220"/>
      <c r="U316" s="220"/>
      <c r="V316" s="220"/>
      <c r="W316" s="220"/>
      <c r="X316" s="220"/>
      <c r="Y316" s="220"/>
      <c r="Z316" s="210"/>
      <c r="AA316" s="210"/>
      <c r="AB316" s="210"/>
      <c r="AC316" s="210"/>
      <c r="AD316" s="210"/>
      <c r="AE316" s="210"/>
      <c r="AF316" s="210"/>
      <c r="AG316" s="210" t="s">
        <v>314</v>
      </c>
      <c r="AH316" s="210">
        <v>0</v>
      </c>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row>
    <row r="317" spans="1:60" outlineLevel="3" x14ac:dyDescent="0.2">
      <c r="A317" s="217"/>
      <c r="B317" s="218"/>
      <c r="C317" s="253" t="s">
        <v>565</v>
      </c>
      <c r="D317" s="221"/>
      <c r="E317" s="222"/>
      <c r="F317" s="220"/>
      <c r="G317" s="220"/>
      <c r="H317" s="220"/>
      <c r="I317" s="220"/>
      <c r="J317" s="220"/>
      <c r="K317" s="220"/>
      <c r="L317" s="220"/>
      <c r="M317" s="220"/>
      <c r="N317" s="219"/>
      <c r="O317" s="219"/>
      <c r="P317" s="219"/>
      <c r="Q317" s="219"/>
      <c r="R317" s="220"/>
      <c r="S317" s="220"/>
      <c r="T317" s="220"/>
      <c r="U317" s="220"/>
      <c r="V317" s="220"/>
      <c r="W317" s="220"/>
      <c r="X317" s="220"/>
      <c r="Y317" s="220"/>
      <c r="Z317" s="210"/>
      <c r="AA317" s="210"/>
      <c r="AB317" s="210"/>
      <c r="AC317" s="210"/>
      <c r="AD317" s="210"/>
      <c r="AE317" s="210"/>
      <c r="AF317" s="210"/>
      <c r="AG317" s="210" t="s">
        <v>314</v>
      </c>
      <c r="AH317" s="210">
        <v>0</v>
      </c>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row>
    <row r="318" spans="1:60" outlineLevel="3" x14ac:dyDescent="0.2">
      <c r="A318" s="217"/>
      <c r="B318" s="218"/>
      <c r="C318" s="253" t="s">
        <v>566</v>
      </c>
      <c r="D318" s="221"/>
      <c r="E318" s="222"/>
      <c r="F318" s="220"/>
      <c r="G318" s="220"/>
      <c r="H318" s="220"/>
      <c r="I318" s="220"/>
      <c r="J318" s="220"/>
      <c r="K318" s="220"/>
      <c r="L318" s="220"/>
      <c r="M318" s="220"/>
      <c r="N318" s="219"/>
      <c r="O318" s="219"/>
      <c r="P318" s="219"/>
      <c r="Q318" s="219"/>
      <c r="R318" s="220"/>
      <c r="S318" s="220"/>
      <c r="T318" s="220"/>
      <c r="U318" s="220"/>
      <c r="V318" s="220"/>
      <c r="W318" s="220"/>
      <c r="X318" s="220"/>
      <c r="Y318" s="220"/>
      <c r="Z318" s="210"/>
      <c r="AA318" s="210"/>
      <c r="AB318" s="210"/>
      <c r="AC318" s="210"/>
      <c r="AD318" s="210"/>
      <c r="AE318" s="210"/>
      <c r="AF318" s="210"/>
      <c r="AG318" s="210" t="s">
        <v>314</v>
      </c>
      <c r="AH318" s="210">
        <v>0</v>
      </c>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3" x14ac:dyDescent="0.2">
      <c r="A319" s="217"/>
      <c r="B319" s="218"/>
      <c r="C319" s="253" t="s">
        <v>567</v>
      </c>
      <c r="D319" s="221"/>
      <c r="E319" s="222"/>
      <c r="F319" s="220"/>
      <c r="G319" s="220"/>
      <c r="H319" s="220"/>
      <c r="I319" s="220"/>
      <c r="J319" s="220"/>
      <c r="K319" s="220"/>
      <c r="L319" s="220"/>
      <c r="M319" s="220"/>
      <c r="N319" s="219"/>
      <c r="O319" s="219"/>
      <c r="P319" s="219"/>
      <c r="Q319" s="219"/>
      <c r="R319" s="220"/>
      <c r="S319" s="220"/>
      <c r="T319" s="220"/>
      <c r="U319" s="220"/>
      <c r="V319" s="220"/>
      <c r="W319" s="220"/>
      <c r="X319" s="220"/>
      <c r="Y319" s="220"/>
      <c r="Z319" s="210"/>
      <c r="AA319" s="210"/>
      <c r="AB319" s="210"/>
      <c r="AC319" s="210"/>
      <c r="AD319" s="210"/>
      <c r="AE319" s="210"/>
      <c r="AF319" s="210"/>
      <c r="AG319" s="210" t="s">
        <v>314</v>
      </c>
      <c r="AH319" s="210">
        <v>0</v>
      </c>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outlineLevel="3" x14ac:dyDescent="0.2">
      <c r="A320" s="217"/>
      <c r="B320" s="218"/>
      <c r="C320" s="253" t="s">
        <v>568</v>
      </c>
      <c r="D320" s="221"/>
      <c r="E320" s="222">
        <v>12</v>
      </c>
      <c r="F320" s="220"/>
      <c r="G320" s="220"/>
      <c r="H320" s="220"/>
      <c r="I320" s="220"/>
      <c r="J320" s="220"/>
      <c r="K320" s="220"/>
      <c r="L320" s="220"/>
      <c r="M320" s="220"/>
      <c r="N320" s="219"/>
      <c r="O320" s="219"/>
      <c r="P320" s="219"/>
      <c r="Q320" s="219"/>
      <c r="R320" s="220"/>
      <c r="S320" s="220"/>
      <c r="T320" s="220"/>
      <c r="U320" s="220"/>
      <c r="V320" s="220"/>
      <c r="W320" s="220"/>
      <c r="X320" s="220"/>
      <c r="Y320" s="220"/>
      <c r="Z320" s="210"/>
      <c r="AA320" s="210"/>
      <c r="AB320" s="210"/>
      <c r="AC320" s="210"/>
      <c r="AD320" s="210"/>
      <c r="AE320" s="210"/>
      <c r="AF320" s="210"/>
      <c r="AG320" s="210" t="s">
        <v>314</v>
      </c>
      <c r="AH320" s="210">
        <v>0</v>
      </c>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ht="33.75" outlineLevel="1" x14ac:dyDescent="0.2">
      <c r="A321" s="231">
        <v>49</v>
      </c>
      <c r="B321" s="232" t="s">
        <v>569</v>
      </c>
      <c r="C321" s="250" t="s">
        <v>570</v>
      </c>
      <c r="D321" s="233" t="s">
        <v>310</v>
      </c>
      <c r="E321" s="234">
        <v>34.287999999999997</v>
      </c>
      <c r="F321" s="235"/>
      <c r="G321" s="236">
        <f>ROUND(E321*F321,2)</f>
        <v>0</v>
      </c>
      <c r="H321" s="235"/>
      <c r="I321" s="236">
        <f>ROUND(E321*H321,2)</f>
        <v>0</v>
      </c>
      <c r="J321" s="235"/>
      <c r="K321" s="236">
        <f>ROUND(E321*J321,2)</f>
        <v>0</v>
      </c>
      <c r="L321" s="236">
        <v>21</v>
      </c>
      <c r="M321" s="236">
        <f>G321*(1+L321/100)</f>
        <v>0</v>
      </c>
      <c r="N321" s="234">
        <v>0.26783000000000001</v>
      </c>
      <c r="O321" s="234">
        <f>ROUND(E321*N321,2)</f>
        <v>9.18</v>
      </c>
      <c r="P321" s="234">
        <v>0</v>
      </c>
      <c r="Q321" s="234">
        <f>ROUND(E321*P321,2)</f>
        <v>0</v>
      </c>
      <c r="R321" s="236" t="s">
        <v>423</v>
      </c>
      <c r="S321" s="236" t="s">
        <v>293</v>
      </c>
      <c r="T321" s="237" t="s">
        <v>294</v>
      </c>
      <c r="U321" s="220">
        <v>0.69099999999999995</v>
      </c>
      <c r="V321" s="220">
        <f>ROUND(E321*U321,2)</f>
        <v>23.69</v>
      </c>
      <c r="W321" s="220"/>
      <c r="X321" s="220" t="s">
        <v>295</v>
      </c>
      <c r="Y321" s="220" t="s">
        <v>296</v>
      </c>
      <c r="Z321" s="210"/>
      <c r="AA321" s="210"/>
      <c r="AB321" s="210"/>
      <c r="AC321" s="210"/>
      <c r="AD321" s="210"/>
      <c r="AE321" s="210"/>
      <c r="AF321" s="210"/>
      <c r="AG321" s="210" t="s">
        <v>297</v>
      </c>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row>
    <row r="322" spans="1:60" ht="22.5" outlineLevel="2" x14ac:dyDescent="0.2">
      <c r="A322" s="217"/>
      <c r="B322" s="218"/>
      <c r="C322" s="251" t="s">
        <v>571</v>
      </c>
      <c r="D322" s="239"/>
      <c r="E322" s="239"/>
      <c r="F322" s="239"/>
      <c r="G322" s="239"/>
      <c r="H322" s="220"/>
      <c r="I322" s="220"/>
      <c r="J322" s="220"/>
      <c r="K322" s="220"/>
      <c r="L322" s="220"/>
      <c r="M322" s="220"/>
      <c r="N322" s="219"/>
      <c r="O322" s="219"/>
      <c r="P322" s="219"/>
      <c r="Q322" s="219"/>
      <c r="R322" s="220"/>
      <c r="S322" s="220"/>
      <c r="T322" s="220"/>
      <c r="U322" s="220"/>
      <c r="V322" s="220"/>
      <c r="W322" s="220"/>
      <c r="X322" s="220"/>
      <c r="Y322" s="220"/>
      <c r="Z322" s="210"/>
      <c r="AA322" s="210"/>
      <c r="AB322" s="210"/>
      <c r="AC322" s="210"/>
      <c r="AD322" s="210"/>
      <c r="AE322" s="210"/>
      <c r="AF322" s="210"/>
      <c r="AG322" s="210" t="s">
        <v>299</v>
      </c>
      <c r="AH322" s="210"/>
      <c r="AI322" s="210"/>
      <c r="AJ322" s="210"/>
      <c r="AK322" s="210"/>
      <c r="AL322" s="210"/>
      <c r="AM322" s="210"/>
      <c r="AN322" s="210"/>
      <c r="AO322" s="210"/>
      <c r="AP322" s="210"/>
      <c r="AQ322" s="210"/>
      <c r="AR322" s="210"/>
      <c r="AS322" s="210"/>
      <c r="AT322" s="210"/>
      <c r="AU322" s="210"/>
      <c r="AV322" s="210"/>
      <c r="AW322" s="210"/>
      <c r="AX322" s="210"/>
      <c r="AY322" s="210"/>
      <c r="AZ322" s="210"/>
      <c r="BA322" s="238" t="str">
        <f>C322</f>
        <v>jednoduché nebo příčky zděné do svislé dřevěné, cihelné, betonové nebo ocelové konstrukce na jakoukoliv maltu vápenocementovou (MVC) nebo cementovou (MC),</v>
      </c>
      <c r="BB322" s="210"/>
      <c r="BC322" s="210"/>
      <c r="BD322" s="210"/>
      <c r="BE322" s="210"/>
      <c r="BF322" s="210"/>
      <c r="BG322" s="210"/>
      <c r="BH322" s="210"/>
    </row>
    <row r="323" spans="1:60" ht="22.5" outlineLevel="2" x14ac:dyDescent="0.2">
      <c r="A323" s="217"/>
      <c r="B323" s="218"/>
      <c r="C323" s="252" t="s">
        <v>571</v>
      </c>
      <c r="D323" s="240"/>
      <c r="E323" s="240"/>
      <c r="F323" s="240"/>
      <c r="G323" s="240"/>
      <c r="H323" s="220"/>
      <c r="I323" s="220"/>
      <c r="J323" s="220"/>
      <c r="K323" s="220"/>
      <c r="L323" s="220"/>
      <c r="M323" s="220"/>
      <c r="N323" s="219"/>
      <c r="O323" s="219"/>
      <c r="P323" s="219"/>
      <c r="Q323" s="219"/>
      <c r="R323" s="220"/>
      <c r="S323" s="220"/>
      <c r="T323" s="220"/>
      <c r="U323" s="220"/>
      <c r="V323" s="220"/>
      <c r="W323" s="220"/>
      <c r="X323" s="220"/>
      <c r="Y323" s="220"/>
      <c r="Z323" s="210"/>
      <c r="AA323" s="210"/>
      <c r="AB323" s="210"/>
      <c r="AC323" s="210"/>
      <c r="AD323" s="210"/>
      <c r="AE323" s="210"/>
      <c r="AF323" s="210"/>
      <c r="AG323" s="210" t="s">
        <v>300</v>
      </c>
      <c r="AH323" s="210"/>
      <c r="AI323" s="210"/>
      <c r="AJ323" s="210"/>
      <c r="AK323" s="210"/>
      <c r="AL323" s="210"/>
      <c r="AM323" s="210"/>
      <c r="AN323" s="210"/>
      <c r="AO323" s="210"/>
      <c r="AP323" s="210"/>
      <c r="AQ323" s="210"/>
      <c r="AR323" s="210"/>
      <c r="AS323" s="210"/>
      <c r="AT323" s="210"/>
      <c r="AU323" s="210"/>
      <c r="AV323" s="210"/>
      <c r="AW323" s="210"/>
      <c r="AX323" s="210"/>
      <c r="AY323" s="210"/>
      <c r="AZ323" s="210"/>
      <c r="BA323" s="238" t="str">
        <f>C323</f>
        <v>jednoduché nebo příčky zděné do svislé dřevěné, cihelné, betonové nebo ocelové konstrukce na jakoukoliv maltu vápenocementovou (MVC) nebo cementovou (MC),</v>
      </c>
      <c r="BB323" s="210"/>
      <c r="BC323" s="210"/>
      <c r="BD323" s="210"/>
      <c r="BE323" s="210"/>
      <c r="BF323" s="210"/>
      <c r="BG323" s="210"/>
      <c r="BH323" s="210"/>
    </row>
    <row r="324" spans="1:60" outlineLevel="3" x14ac:dyDescent="0.2">
      <c r="A324" s="217"/>
      <c r="B324" s="218"/>
      <c r="C324" s="252" t="s">
        <v>572</v>
      </c>
      <c r="D324" s="240"/>
      <c r="E324" s="240"/>
      <c r="F324" s="240"/>
      <c r="G324" s="240"/>
      <c r="H324" s="220"/>
      <c r="I324" s="220"/>
      <c r="J324" s="220"/>
      <c r="K324" s="220"/>
      <c r="L324" s="220"/>
      <c r="M324" s="220"/>
      <c r="N324" s="219"/>
      <c r="O324" s="219"/>
      <c r="P324" s="219"/>
      <c r="Q324" s="219"/>
      <c r="R324" s="220"/>
      <c r="S324" s="220"/>
      <c r="T324" s="220"/>
      <c r="U324" s="220"/>
      <c r="V324" s="220"/>
      <c r="W324" s="220"/>
      <c r="X324" s="220"/>
      <c r="Y324" s="220"/>
      <c r="Z324" s="210"/>
      <c r="AA324" s="210"/>
      <c r="AB324" s="210"/>
      <c r="AC324" s="210"/>
      <c r="AD324" s="210"/>
      <c r="AE324" s="210"/>
      <c r="AF324" s="210"/>
      <c r="AG324" s="210" t="s">
        <v>300</v>
      </c>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2" x14ac:dyDescent="0.2">
      <c r="A325" s="217"/>
      <c r="B325" s="218"/>
      <c r="C325" s="253" t="s">
        <v>573</v>
      </c>
      <c r="D325" s="221"/>
      <c r="E325" s="222"/>
      <c r="F325" s="220"/>
      <c r="G325" s="220"/>
      <c r="H325" s="220"/>
      <c r="I325" s="220"/>
      <c r="J325" s="220"/>
      <c r="K325" s="220"/>
      <c r="L325" s="220"/>
      <c r="M325" s="220"/>
      <c r="N325" s="219"/>
      <c r="O325" s="219"/>
      <c r="P325" s="219"/>
      <c r="Q325" s="219"/>
      <c r="R325" s="220"/>
      <c r="S325" s="220"/>
      <c r="T325" s="220"/>
      <c r="U325" s="220"/>
      <c r="V325" s="220"/>
      <c r="W325" s="220"/>
      <c r="X325" s="220"/>
      <c r="Y325" s="220"/>
      <c r="Z325" s="210"/>
      <c r="AA325" s="210"/>
      <c r="AB325" s="210"/>
      <c r="AC325" s="210"/>
      <c r="AD325" s="210"/>
      <c r="AE325" s="210"/>
      <c r="AF325" s="210"/>
      <c r="AG325" s="210" t="s">
        <v>314</v>
      </c>
      <c r="AH325" s="210">
        <v>0</v>
      </c>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3" x14ac:dyDescent="0.2">
      <c r="A326" s="217"/>
      <c r="B326" s="218"/>
      <c r="C326" s="253" t="s">
        <v>574</v>
      </c>
      <c r="D326" s="221"/>
      <c r="E326" s="222">
        <v>34.29</v>
      </c>
      <c r="F326" s="220"/>
      <c r="G326" s="220"/>
      <c r="H326" s="220"/>
      <c r="I326" s="220"/>
      <c r="J326" s="220"/>
      <c r="K326" s="220"/>
      <c r="L326" s="220"/>
      <c r="M326" s="220"/>
      <c r="N326" s="219"/>
      <c r="O326" s="219"/>
      <c r="P326" s="219"/>
      <c r="Q326" s="219"/>
      <c r="R326" s="220"/>
      <c r="S326" s="220"/>
      <c r="T326" s="220"/>
      <c r="U326" s="220"/>
      <c r="V326" s="220"/>
      <c r="W326" s="220"/>
      <c r="X326" s="220"/>
      <c r="Y326" s="220"/>
      <c r="Z326" s="210"/>
      <c r="AA326" s="210"/>
      <c r="AB326" s="210"/>
      <c r="AC326" s="210"/>
      <c r="AD326" s="210"/>
      <c r="AE326" s="210"/>
      <c r="AF326" s="210"/>
      <c r="AG326" s="210" t="s">
        <v>314</v>
      </c>
      <c r="AH326" s="210">
        <v>0</v>
      </c>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ht="22.5" outlineLevel="1" x14ac:dyDescent="0.2">
      <c r="A327" s="241">
        <v>50</v>
      </c>
      <c r="B327" s="242" t="s">
        <v>575</v>
      </c>
      <c r="C327" s="254" t="s">
        <v>576</v>
      </c>
      <c r="D327" s="243" t="s">
        <v>291</v>
      </c>
      <c r="E327" s="244">
        <v>1</v>
      </c>
      <c r="F327" s="245"/>
      <c r="G327" s="246">
        <f>ROUND(E327*F327,2)</f>
        <v>0</v>
      </c>
      <c r="H327" s="245"/>
      <c r="I327" s="246">
        <f>ROUND(E327*H327,2)</f>
        <v>0</v>
      </c>
      <c r="J327" s="245"/>
      <c r="K327" s="246">
        <f>ROUND(E327*J327,2)</f>
        <v>0</v>
      </c>
      <c r="L327" s="246">
        <v>21</v>
      </c>
      <c r="M327" s="246">
        <f>G327*(1+L327/100)</f>
        <v>0</v>
      </c>
      <c r="N327" s="244">
        <v>6.4299999999999996E-2</v>
      </c>
      <c r="O327" s="244">
        <f>ROUND(E327*N327,2)</f>
        <v>0.06</v>
      </c>
      <c r="P327" s="244">
        <v>0</v>
      </c>
      <c r="Q327" s="244">
        <f>ROUND(E327*P327,2)</f>
        <v>0</v>
      </c>
      <c r="R327" s="246" t="s">
        <v>423</v>
      </c>
      <c r="S327" s="246" t="s">
        <v>293</v>
      </c>
      <c r="T327" s="247" t="s">
        <v>294</v>
      </c>
      <c r="U327" s="220">
        <v>0.24199999999999999</v>
      </c>
      <c r="V327" s="220">
        <f>ROUND(E327*U327,2)</f>
        <v>0.24</v>
      </c>
      <c r="W327" s="220"/>
      <c r="X327" s="220" t="s">
        <v>295</v>
      </c>
      <c r="Y327" s="220" t="s">
        <v>296</v>
      </c>
      <c r="Z327" s="210"/>
      <c r="AA327" s="210"/>
      <c r="AB327" s="210"/>
      <c r="AC327" s="210"/>
      <c r="AD327" s="210"/>
      <c r="AE327" s="210"/>
      <c r="AF327" s="210"/>
      <c r="AG327" s="210" t="s">
        <v>297</v>
      </c>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ht="22.5" outlineLevel="1" x14ac:dyDescent="0.2">
      <c r="A328" s="241">
        <v>51</v>
      </c>
      <c r="B328" s="242" t="s">
        <v>577</v>
      </c>
      <c r="C328" s="254" t="s">
        <v>578</v>
      </c>
      <c r="D328" s="243" t="s">
        <v>291</v>
      </c>
      <c r="E328" s="244">
        <v>2</v>
      </c>
      <c r="F328" s="245"/>
      <c r="G328" s="246">
        <f>ROUND(E328*F328,2)</f>
        <v>0</v>
      </c>
      <c r="H328" s="245"/>
      <c r="I328" s="246">
        <f>ROUND(E328*H328,2)</f>
        <v>0</v>
      </c>
      <c r="J328" s="245"/>
      <c r="K328" s="246">
        <f>ROUND(E328*J328,2)</f>
        <v>0</v>
      </c>
      <c r="L328" s="246">
        <v>21</v>
      </c>
      <c r="M328" s="246">
        <f>G328*(1+L328/100)</f>
        <v>0</v>
      </c>
      <c r="N328" s="244">
        <v>5.2019999999999997E-2</v>
      </c>
      <c r="O328" s="244">
        <f>ROUND(E328*N328,2)</f>
        <v>0.1</v>
      </c>
      <c r="P328" s="244">
        <v>0</v>
      </c>
      <c r="Q328" s="244">
        <f>ROUND(E328*P328,2)</f>
        <v>0</v>
      </c>
      <c r="R328" s="246" t="s">
        <v>423</v>
      </c>
      <c r="S328" s="246" t="s">
        <v>293</v>
      </c>
      <c r="T328" s="247" t="s">
        <v>294</v>
      </c>
      <c r="U328" s="220">
        <v>0.24199999999999999</v>
      </c>
      <c r="V328" s="220">
        <f>ROUND(E328*U328,2)</f>
        <v>0.48</v>
      </c>
      <c r="W328" s="220"/>
      <c r="X328" s="220" t="s">
        <v>295</v>
      </c>
      <c r="Y328" s="220" t="s">
        <v>296</v>
      </c>
      <c r="Z328" s="210"/>
      <c r="AA328" s="210"/>
      <c r="AB328" s="210"/>
      <c r="AC328" s="210"/>
      <c r="AD328" s="210"/>
      <c r="AE328" s="210"/>
      <c r="AF328" s="210"/>
      <c r="AG328" s="210" t="s">
        <v>297</v>
      </c>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row>
    <row r="329" spans="1:60" ht="22.5" outlineLevel="1" x14ac:dyDescent="0.2">
      <c r="A329" s="241">
        <v>52</v>
      </c>
      <c r="B329" s="242" t="s">
        <v>579</v>
      </c>
      <c r="C329" s="254" t="s">
        <v>580</v>
      </c>
      <c r="D329" s="243" t="s">
        <v>291</v>
      </c>
      <c r="E329" s="244">
        <v>1</v>
      </c>
      <c r="F329" s="245"/>
      <c r="G329" s="246">
        <f>ROUND(E329*F329,2)</f>
        <v>0</v>
      </c>
      <c r="H329" s="245"/>
      <c r="I329" s="246">
        <f>ROUND(E329*H329,2)</f>
        <v>0</v>
      </c>
      <c r="J329" s="245"/>
      <c r="K329" s="246">
        <f>ROUND(E329*J329,2)</f>
        <v>0</v>
      </c>
      <c r="L329" s="246">
        <v>21</v>
      </c>
      <c r="M329" s="246">
        <f>G329*(1+L329/100)</f>
        <v>0</v>
      </c>
      <c r="N329" s="244">
        <v>7.9450000000000007E-2</v>
      </c>
      <c r="O329" s="244">
        <f>ROUND(E329*N329,2)</f>
        <v>0.08</v>
      </c>
      <c r="P329" s="244">
        <v>0</v>
      </c>
      <c r="Q329" s="244">
        <f>ROUND(E329*P329,2)</f>
        <v>0</v>
      </c>
      <c r="R329" s="246" t="s">
        <v>423</v>
      </c>
      <c r="S329" s="246" t="s">
        <v>293</v>
      </c>
      <c r="T329" s="247" t="s">
        <v>294</v>
      </c>
      <c r="U329" s="220">
        <v>0.30099999999999999</v>
      </c>
      <c r="V329" s="220">
        <f>ROUND(E329*U329,2)</f>
        <v>0.3</v>
      </c>
      <c r="W329" s="220"/>
      <c r="X329" s="220" t="s">
        <v>295</v>
      </c>
      <c r="Y329" s="220" t="s">
        <v>296</v>
      </c>
      <c r="Z329" s="210"/>
      <c r="AA329" s="210"/>
      <c r="AB329" s="210"/>
      <c r="AC329" s="210"/>
      <c r="AD329" s="210"/>
      <c r="AE329" s="210"/>
      <c r="AF329" s="210"/>
      <c r="AG329" s="210" t="s">
        <v>297</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row>
    <row r="330" spans="1:60" ht="33.75" outlineLevel="1" x14ac:dyDescent="0.2">
      <c r="A330" s="231">
        <v>53</v>
      </c>
      <c r="B330" s="232" t="s">
        <v>581</v>
      </c>
      <c r="C330" s="250" t="s">
        <v>582</v>
      </c>
      <c r="D330" s="233" t="s">
        <v>439</v>
      </c>
      <c r="E330" s="234">
        <v>0.45645000000000002</v>
      </c>
      <c r="F330" s="235"/>
      <c r="G330" s="236">
        <f>ROUND(E330*F330,2)</f>
        <v>0</v>
      </c>
      <c r="H330" s="235"/>
      <c r="I330" s="236">
        <f>ROUND(E330*H330,2)</f>
        <v>0</v>
      </c>
      <c r="J330" s="235"/>
      <c r="K330" s="236">
        <f>ROUND(E330*J330,2)</f>
        <v>0</v>
      </c>
      <c r="L330" s="236">
        <v>21</v>
      </c>
      <c r="M330" s="236">
        <f>G330*(1+L330/100)</f>
        <v>0</v>
      </c>
      <c r="N330" s="234">
        <v>1.0900000000000001</v>
      </c>
      <c r="O330" s="234">
        <f>ROUND(E330*N330,2)</f>
        <v>0.5</v>
      </c>
      <c r="P330" s="234">
        <v>0</v>
      </c>
      <c r="Q330" s="234">
        <f>ROUND(E330*P330,2)</f>
        <v>0</v>
      </c>
      <c r="R330" s="236" t="s">
        <v>583</v>
      </c>
      <c r="S330" s="236" t="s">
        <v>293</v>
      </c>
      <c r="T330" s="237" t="s">
        <v>294</v>
      </c>
      <c r="U330" s="220">
        <v>18.8</v>
      </c>
      <c r="V330" s="220">
        <f>ROUND(E330*U330,2)</f>
        <v>8.58</v>
      </c>
      <c r="W330" s="220"/>
      <c r="X330" s="220" t="s">
        <v>295</v>
      </c>
      <c r="Y330" s="220" t="s">
        <v>296</v>
      </c>
      <c r="Z330" s="210"/>
      <c r="AA330" s="210"/>
      <c r="AB330" s="210"/>
      <c r="AC330" s="210"/>
      <c r="AD330" s="210"/>
      <c r="AE330" s="210"/>
      <c r="AF330" s="210"/>
      <c r="AG330" s="210" t="s">
        <v>297</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row>
    <row r="331" spans="1:60" outlineLevel="2" x14ac:dyDescent="0.2">
      <c r="A331" s="217"/>
      <c r="B331" s="218"/>
      <c r="C331" s="251" t="s">
        <v>584</v>
      </c>
      <c r="D331" s="239"/>
      <c r="E331" s="239"/>
      <c r="F331" s="239"/>
      <c r="G331" s="239"/>
      <c r="H331" s="220"/>
      <c r="I331" s="220"/>
      <c r="J331" s="220"/>
      <c r="K331" s="220"/>
      <c r="L331" s="220"/>
      <c r="M331" s="220"/>
      <c r="N331" s="219"/>
      <c r="O331" s="219"/>
      <c r="P331" s="219"/>
      <c r="Q331" s="219"/>
      <c r="R331" s="220"/>
      <c r="S331" s="220"/>
      <c r="T331" s="220"/>
      <c r="U331" s="220"/>
      <c r="V331" s="220"/>
      <c r="W331" s="220"/>
      <c r="X331" s="220"/>
      <c r="Y331" s="220"/>
      <c r="Z331" s="210"/>
      <c r="AA331" s="210"/>
      <c r="AB331" s="210"/>
      <c r="AC331" s="210"/>
      <c r="AD331" s="210"/>
      <c r="AE331" s="210"/>
      <c r="AF331" s="210"/>
      <c r="AG331" s="210" t="s">
        <v>299</v>
      </c>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outlineLevel="2" x14ac:dyDescent="0.2">
      <c r="A332" s="217"/>
      <c r="B332" s="218"/>
      <c r="C332" s="252" t="s">
        <v>584</v>
      </c>
      <c r="D332" s="240"/>
      <c r="E332" s="240"/>
      <c r="F332" s="240"/>
      <c r="G332" s="240"/>
      <c r="H332" s="220"/>
      <c r="I332" s="220"/>
      <c r="J332" s="220"/>
      <c r="K332" s="220"/>
      <c r="L332" s="220"/>
      <c r="M332" s="220"/>
      <c r="N332" s="219"/>
      <c r="O332" s="219"/>
      <c r="P332" s="219"/>
      <c r="Q332" s="219"/>
      <c r="R332" s="220"/>
      <c r="S332" s="220"/>
      <c r="T332" s="220"/>
      <c r="U332" s="220"/>
      <c r="V332" s="220"/>
      <c r="W332" s="220"/>
      <c r="X332" s="220"/>
      <c r="Y332" s="220"/>
      <c r="Z332" s="210"/>
      <c r="AA332" s="210"/>
      <c r="AB332" s="210"/>
      <c r="AC332" s="210"/>
      <c r="AD332" s="210"/>
      <c r="AE332" s="210"/>
      <c r="AF332" s="210"/>
      <c r="AG332" s="210" t="s">
        <v>300</v>
      </c>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row>
    <row r="333" spans="1:60" outlineLevel="3" x14ac:dyDescent="0.2">
      <c r="A333" s="217"/>
      <c r="B333" s="218"/>
      <c r="C333" s="252" t="s">
        <v>584</v>
      </c>
      <c r="D333" s="240"/>
      <c r="E333" s="240"/>
      <c r="F333" s="240"/>
      <c r="G333" s="240"/>
      <c r="H333" s="220"/>
      <c r="I333" s="220"/>
      <c r="J333" s="220"/>
      <c r="K333" s="220"/>
      <c r="L333" s="220"/>
      <c r="M333" s="220"/>
      <c r="N333" s="219"/>
      <c r="O333" s="219"/>
      <c r="P333" s="219"/>
      <c r="Q333" s="219"/>
      <c r="R333" s="220"/>
      <c r="S333" s="220"/>
      <c r="T333" s="220"/>
      <c r="U333" s="220"/>
      <c r="V333" s="220"/>
      <c r="W333" s="220"/>
      <c r="X333" s="220"/>
      <c r="Y333" s="220"/>
      <c r="Z333" s="210"/>
      <c r="AA333" s="210"/>
      <c r="AB333" s="210"/>
      <c r="AC333" s="210"/>
      <c r="AD333" s="210"/>
      <c r="AE333" s="210"/>
      <c r="AF333" s="210"/>
      <c r="AG333" s="210" t="s">
        <v>300</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outlineLevel="2" x14ac:dyDescent="0.2">
      <c r="A334" s="217"/>
      <c r="B334" s="218"/>
      <c r="C334" s="253" t="s">
        <v>585</v>
      </c>
      <c r="D334" s="221"/>
      <c r="E334" s="222"/>
      <c r="F334" s="220"/>
      <c r="G334" s="220"/>
      <c r="H334" s="220"/>
      <c r="I334" s="220"/>
      <c r="J334" s="220"/>
      <c r="K334" s="220"/>
      <c r="L334" s="220"/>
      <c r="M334" s="220"/>
      <c r="N334" s="219"/>
      <c r="O334" s="219"/>
      <c r="P334" s="219"/>
      <c r="Q334" s="219"/>
      <c r="R334" s="220"/>
      <c r="S334" s="220"/>
      <c r="T334" s="220"/>
      <c r="U334" s="220"/>
      <c r="V334" s="220"/>
      <c r="W334" s="220"/>
      <c r="X334" s="220"/>
      <c r="Y334" s="220"/>
      <c r="Z334" s="210"/>
      <c r="AA334" s="210"/>
      <c r="AB334" s="210"/>
      <c r="AC334" s="210"/>
      <c r="AD334" s="210"/>
      <c r="AE334" s="210"/>
      <c r="AF334" s="210"/>
      <c r="AG334" s="210" t="s">
        <v>314</v>
      </c>
      <c r="AH334" s="210">
        <v>0</v>
      </c>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row>
    <row r="335" spans="1:60" outlineLevel="3" x14ac:dyDescent="0.2">
      <c r="A335" s="217"/>
      <c r="B335" s="218"/>
      <c r="C335" s="253" t="s">
        <v>586</v>
      </c>
      <c r="D335" s="221"/>
      <c r="E335" s="222"/>
      <c r="F335" s="220"/>
      <c r="G335" s="220"/>
      <c r="H335" s="220"/>
      <c r="I335" s="220"/>
      <c r="J335" s="220"/>
      <c r="K335" s="220"/>
      <c r="L335" s="220"/>
      <c r="M335" s="220"/>
      <c r="N335" s="219"/>
      <c r="O335" s="219"/>
      <c r="P335" s="219"/>
      <c r="Q335" s="219"/>
      <c r="R335" s="220"/>
      <c r="S335" s="220"/>
      <c r="T335" s="220"/>
      <c r="U335" s="220"/>
      <c r="V335" s="220"/>
      <c r="W335" s="220"/>
      <c r="X335" s="220"/>
      <c r="Y335" s="220"/>
      <c r="Z335" s="210"/>
      <c r="AA335" s="210"/>
      <c r="AB335" s="210"/>
      <c r="AC335" s="210"/>
      <c r="AD335" s="210"/>
      <c r="AE335" s="210"/>
      <c r="AF335" s="210"/>
      <c r="AG335" s="210" t="s">
        <v>314</v>
      </c>
      <c r="AH335" s="210">
        <v>0</v>
      </c>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row>
    <row r="336" spans="1:60" outlineLevel="3" x14ac:dyDescent="0.2">
      <c r="A336" s="217"/>
      <c r="B336" s="218"/>
      <c r="C336" s="253" t="s">
        <v>587</v>
      </c>
      <c r="D336" s="221"/>
      <c r="E336" s="222">
        <v>0.46</v>
      </c>
      <c r="F336" s="220"/>
      <c r="G336" s="220"/>
      <c r="H336" s="220"/>
      <c r="I336" s="220"/>
      <c r="J336" s="220"/>
      <c r="K336" s="220"/>
      <c r="L336" s="220"/>
      <c r="M336" s="220"/>
      <c r="N336" s="219"/>
      <c r="O336" s="219"/>
      <c r="P336" s="219"/>
      <c r="Q336" s="219"/>
      <c r="R336" s="220"/>
      <c r="S336" s="220"/>
      <c r="T336" s="220"/>
      <c r="U336" s="220"/>
      <c r="V336" s="220"/>
      <c r="W336" s="220"/>
      <c r="X336" s="220"/>
      <c r="Y336" s="220"/>
      <c r="Z336" s="210"/>
      <c r="AA336" s="210"/>
      <c r="AB336" s="210"/>
      <c r="AC336" s="210"/>
      <c r="AD336" s="210"/>
      <c r="AE336" s="210"/>
      <c r="AF336" s="210"/>
      <c r="AG336" s="210" t="s">
        <v>314</v>
      </c>
      <c r="AH336" s="210">
        <v>0</v>
      </c>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row>
    <row r="337" spans="1:60" ht="33.75" outlineLevel="1" x14ac:dyDescent="0.2">
      <c r="A337" s="231">
        <v>54</v>
      </c>
      <c r="B337" s="232" t="s">
        <v>588</v>
      </c>
      <c r="C337" s="250" t="s">
        <v>589</v>
      </c>
      <c r="D337" s="233" t="s">
        <v>439</v>
      </c>
      <c r="E337" s="234">
        <v>0.49931999999999999</v>
      </c>
      <c r="F337" s="235"/>
      <c r="G337" s="236">
        <f>ROUND(E337*F337,2)</f>
        <v>0</v>
      </c>
      <c r="H337" s="235"/>
      <c r="I337" s="236">
        <f>ROUND(E337*H337,2)</f>
        <v>0</v>
      </c>
      <c r="J337" s="235"/>
      <c r="K337" s="236">
        <f>ROUND(E337*J337,2)</f>
        <v>0</v>
      </c>
      <c r="L337" s="236">
        <v>21</v>
      </c>
      <c r="M337" s="236">
        <f>G337*(1+L337/100)</f>
        <v>0</v>
      </c>
      <c r="N337" s="234">
        <v>1.0900000000000001</v>
      </c>
      <c r="O337" s="234">
        <f>ROUND(E337*N337,2)</f>
        <v>0.54</v>
      </c>
      <c r="P337" s="234">
        <v>0</v>
      </c>
      <c r="Q337" s="234">
        <f>ROUND(E337*P337,2)</f>
        <v>0</v>
      </c>
      <c r="R337" s="236" t="s">
        <v>583</v>
      </c>
      <c r="S337" s="236" t="s">
        <v>293</v>
      </c>
      <c r="T337" s="237" t="s">
        <v>294</v>
      </c>
      <c r="U337" s="220">
        <v>18.8</v>
      </c>
      <c r="V337" s="220">
        <f>ROUND(E337*U337,2)</f>
        <v>9.39</v>
      </c>
      <c r="W337" s="220"/>
      <c r="X337" s="220" t="s">
        <v>295</v>
      </c>
      <c r="Y337" s="220" t="s">
        <v>296</v>
      </c>
      <c r="Z337" s="210"/>
      <c r="AA337" s="210"/>
      <c r="AB337" s="210"/>
      <c r="AC337" s="210"/>
      <c r="AD337" s="210"/>
      <c r="AE337" s="210"/>
      <c r="AF337" s="210"/>
      <c r="AG337" s="210" t="s">
        <v>297</v>
      </c>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outlineLevel="2" x14ac:dyDescent="0.2">
      <c r="A338" s="217"/>
      <c r="B338" s="218"/>
      <c r="C338" s="251" t="s">
        <v>584</v>
      </c>
      <c r="D338" s="239"/>
      <c r="E338" s="239"/>
      <c r="F338" s="239"/>
      <c r="G338" s="239"/>
      <c r="H338" s="220"/>
      <c r="I338" s="220"/>
      <c r="J338" s="220"/>
      <c r="K338" s="220"/>
      <c r="L338" s="220"/>
      <c r="M338" s="220"/>
      <c r="N338" s="219"/>
      <c r="O338" s="219"/>
      <c r="P338" s="219"/>
      <c r="Q338" s="219"/>
      <c r="R338" s="220"/>
      <c r="S338" s="220"/>
      <c r="T338" s="220"/>
      <c r="U338" s="220"/>
      <c r="V338" s="220"/>
      <c r="W338" s="220"/>
      <c r="X338" s="220"/>
      <c r="Y338" s="220"/>
      <c r="Z338" s="210"/>
      <c r="AA338" s="210"/>
      <c r="AB338" s="210"/>
      <c r="AC338" s="210"/>
      <c r="AD338" s="210"/>
      <c r="AE338" s="210"/>
      <c r="AF338" s="210"/>
      <c r="AG338" s="210" t="s">
        <v>299</v>
      </c>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row>
    <row r="339" spans="1:60" outlineLevel="2" x14ac:dyDescent="0.2">
      <c r="A339" s="217"/>
      <c r="B339" s="218"/>
      <c r="C339" s="252" t="s">
        <v>584</v>
      </c>
      <c r="D339" s="240"/>
      <c r="E339" s="240"/>
      <c r="F339" s="240"/>
      <c r="G339" s="240"/>
      <c r="H339" s="220"/>
      <c r="I339" s="220"/>
      <c r="J339" s="220"/>
      <c r="K339" s="220"/>
      <c r="L339" s="220"/>
      <c r="M339" s="220"/>
      <c r="N339" s="219"/>
      <c r="O339" s="219"/>
      <c r="P339" s="219"/>
      <c r="Q339" s="219"/>
      <c r="R339" s="220"/>
      <c r="S339" s="220"/>
      <c r="T339" s="220"/>
      <c r="U339" s="220"/>
      <c r="V339" s="220"/>
      <c r="W339" s="220"/>
      <c r="X339" s="220"/>
      <c r="Y339" s="220"/>
      <c r="Z339" s="210"/>
      <c r="AA339" s="210"/>
      <c r="AB339" s="210"/>
      <c r="AC339" s="210"/>
      <c r="AD339" s="210"/>
      <c r="AE339" s="210"/>
      <c r="AF339" s="210"/>
      <c r="AG339" s="210" t="s">
        <v>300</v>
      </c>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3" x14ac:dyDescent="0.2">
      <c r="A340" s="217"/>
      <c r="B340" s="218"/>
      <c r="C340" s="252" t="s">
        <v>584</v>
      </c>
      <c r="D340" s="240"/>
      <c r="E340" s="240"/>
      <c r="F340" s="240"/>
      <c r="G340" s="240"/>
      <c r="H340" s="220"/>
      <c r="I340" s="220"/>
      <c r="J340" s="220"/>
      <c r="K340" s="220"/>
      <c r="L340" s="220"/>
      <c r="M340" s="220"/>
      <c r="N340" s="219"/>
      <c r="O340" s="219"/>
      <c r="P340" s="219"/>
      <c r="Q340" s="219"/>
      <c r="R340" s="220"/>
      <c r="S340" s="220"/>
      <c r="T340" s="220"/>
      <c r="U340" s="220"/>
      <c r="V340" s="220"/>
      <c r="W340" s="220"/>
      <c r="X340" s="220"/>
      <c r="Y340" s="220"/>
      <c r="Z340" s="210"/>
      <c r="AA340" s="210"/>
      <c r="AB340" s="210"/>
      <c r="AC340" s="210"/>
      <c r="AD340" s="210"/>
      <c r="AE340" s="210"/>
      <c r="AF340" s="210"/>
      <c r="AG340" s="210" t="s">
        <v>300</v>
      </c>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2" x14ac:dyDescent="0.2">
      <c r="A341" s="217"/>
      <c r="B341" s="218"/>
      <c r="C341" s="253" t="s">
        <v>590</v>
      </c>
      <c r="D341" s="221"/>
      <c r="E341" s="222"/>
      <c r="F341" s="220"/>
      <c r="G341" s="220"/>
      <c r="H341" s="220"/>
      <c r="I341" s="220"/>
      <c r="J341" s="220"/>
      <c r="K341" s="220"/>
      <c r="L341" s="220"/>
      <c r="M341" s="220"/>
      <c r="N341" s="219"/>
      <c r="O341" s="219"/>
      <c r="P341" s="219"/>
      <c r="Q341" s="219"/>
      <c r="R341" s="220"/>
      <c r="S341" s="220"/>
      <c r="T341" s="220"/>
      <c r="U341" s="220"/>
      <c r="V341" s="220"/>
      <c r="W341" s="220"/>
      <c r="X341" s="220"/>
      <c r="Y341" s="220"/>
      <c r="Z341" s="210"/>
      <c r="AA341" s="210"/>
      <c r="AB341" s="210"/>
      <c r="AC341" s="210"/>
      <c r="AD341" s="210"/>
      <c r="AE341" s="210"/>
      <c r="AF341" s="210"/>
      <c r="AG341" s="210" t="s">
        <v>314</v>
      </c>
      <c r="AH341" s="210">
        <v>0</v>
      </c>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3" x14ac:dyDescent="0.2">
      <c r="A342" s="217"/>
      <c r="B342" s="218"/>
      <c r="C342" s="253" t="s">
        <v>591</v>
      </c>
      <c r="D342" s="221"/>
      <c r="E342" s="222">
        <v>0.5</v>
      </c>
      <c r="F342" s="220"/>
      <c r="G342" s="220"/>
      <c r="H342" s="220"/>
      <c r="I342" s="220"/>
      <c r="J342" s="220"/>
      <c r="K342" s="220"/>
      <c r="L342" s="220"/>
      <c r="M342" s="220"/>
      <c r="N342" s="219"/>
      <c r="O342" s="219"/>
      <c r="P342" s="219"/>
      <c r="Q342" s="219"/>
      <c r="R342" s="220"/>
      <c r="S342" s="220"/>
      <c r="T342" s="220"/>
      <c r="U342" s="220"/>
      <c r="V342" s="220"/>
      <c r="W342" s="220"/>
      <c r="X342" s="220"/>
      <c r="Y342" s="220"/>
      <c r="Z342" s="210"/>
      <c r="AA342" s="210"/>
      <c r="AB342" s="210"/>
      <c r="AC342" s="210"/>
      <c r="AD342" s="210"/>
      <c r="AE342" s="210"/>
      <c r="AF342" s="210"/>
      <c r="AG342" s="210" t="s">
        <v>314</v>
      </c>
      <c r="AH342" s="210">
        <v>0</v>
      </c>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ht="22.5" outlineLevel="1" x14ac:dyDescent="0.2">
      <c r="A343" s="231">
        <v>55</v>
      </c>
      <c r="B343" s="232" t="s">
        <v>592</v>
      </c>
      <c r="C343" s="250" t="s">
        <v>593</v>
      </c>
      <c r="D343" s="233" t="s">
        <v>310</v>
      </c>
      <c r="E343" s="234">
        <v>9.66</v>
      </c>
      <c r="F343" s="235"/>
      <c r="G343" s="236">
        <f>ROUND(E343*F343,2)</f>
        <v>0</v>
      </c>
      <c r="H343" s="235"/>
      <c r="I343" s="236">
        <f>ROUND(E343*H343,2)</f>
        <v>0</v>
      </c>
      <c r="J343" s="235"/>
      <c r="K343" s="236">
        <f>ROUND(E343*J343,2)</f>
        <v>0</v>
      </c>
      <c r="L343" s="236">
        <v>21</v>
      </c>
      <c r="M343" s="236">
        <f>G343*(1+L343/100)</f>
        <v>0</v>
      </c>
      <c r="N343" s="234">
        <v>0.43824000000000002</v>
      </c>
      <c r="O343" s="234">
        <f>ROUND(E343*N343,2)</f>
        <v>4.2300000000000004</v>
      </c>
      <c r="P343" s="234">
        <v>0</v>
      </c>
      <c r="Q343" s="234">
        <f>ROUND(E343*P343,2)</f>
        <v>0</v>
      </c>
      <c r="R343" s="236" t="s">
        <v>423</v>
      </c>
      <c r="S343" s="236" t="s">
        <v>293</v>
      </c>
      <c r="T343" s="237" t="s">
        <v>294</v>
      </c>
      <c r="U343" s="220">
        <v>0.9</v>
      </c>
      <c r="V343" s="220">
        <f>ROUND(E343*U343,2)</f>
        <v>8.69</v>
      </c>
      <c r="W343" s="220"/>
      <c r="X343" s="220" t="s">
        <v>295</v>
      </c>
      <c r="Y343" s="220" t="s">
        <v>296</v>
      </c>
      <c r="Z343" s="210"/>
      <c r="AA343" s="210"/>
      <c r="AB343" s="210"/>
      <c r="AC343" s="210"/>
      <c r="AD343" s="210"/>
      <c r="AE343" s="210"/>
      <c r="AF343" s="210"/>
      <c r="AG343" s="210" t="s">
        <v>297</v>
      </c>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2" x14ac:dyDescent="0.2">
      <c r="A344" s="217"/>
      <c r="B344" s="218"/>
      <c r="C344" s="253" t="s">
        <v>594</v>
      </c>
      <c r="D344" s="221"/>
      <c r="E344" s="222"/>
      <c r="F344" s="220"/>
      <c r="G344" s="220"/>
      <c r="H344" s="220"/>
      <c r="I344" s="220"/>
      <c r="J344" s="220"/>
      <c r="K344" s="220"/>
      <c r="L344" s="220"/>
      <c r="M344" s="220"/>
      <c r="N344" s="219"/>
      <c r="O344" s="219"/>
      <c r="P344" s="219"/>
      <c r="Q344" s="219"/>
      <c r="R344" s="220"/>
      <c r="S344" s="220"/>
      <c r="T344" s="220"/>
      <c r="U344" s="220"/>
      <c r="V344" s="220"/>
      <c r="W344" s="220"/>
      <c r="X344" s="220"/>
      <c r="Y344" s="220"/>
      <c r="Z344" s="210"/>
      <c r="AA344" s="210"/>
      <c r="AB344" s="210"/>
      <c r="AC344" s="210"/>
      <c r="AD344" s="210"/>
      <c r="AE344" s="210"/>
      <c r="AF344" s="210"/>
      <c r="AG344" s="210" t="s">
        <v>314</v>
      </c>
      <c r="AH344" s="210">
        <v>0</v>
      </c>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3" x14ac:dyDescent="0.2">
      <c r="A345" s="217"/>
      <c r="B345" s="218"/>
      <c r="C345" s="253" t="s">
        <v>595</v>
      </c>
      <c r="D345" s="221"/>
      <c r="E345" s="222"/>
      <c r="F345" s="220"/>
      <c r="G345" s="220"/>
      <c r="H345" s="220"/>
      <c r="I345" s="220"/>
      <c r="J345" s="220"/>
      <c r="K345" s="220"/>
      <c r="L345" s="220"/>
      <c r="M345" s="220"/>
      <c r="N345" s="219"/>
      <c r="O345" s="219"/>
      <c r="P345" s="219"/>
      <c r="Q345" s="219"/>
      <c r="R345" s="220"/>
      <c r="S345" s="220"/>
      <c r="T345" s="220"/>
      <c r="U345" s="220"/>
      <c r="V345" s="220"/>
      <c r="W345" s="220"/>
      <c r="X345" s="220"/>
      <c r="Y345" s="220"/>
      <c r="Z345" s="210"/>
      <c r="AA345" s="210"/>
      <c r="AB345" s="210"/>
      <c r="AC345" s="210"/>
      <c r="AD345" s="210"/>
      <c r="AE345" s="210"/>
      <c r="AF345" s="210"/>
      <c r="AG345" s="210" t="s">
        <v>314</v>
      </c>
      <c r="AH345" s="210">
        <v>0</v>
      </c>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outlineLevel="3" x14ac:dyDescent="0.2">
      <c r="A346" s="217"/>
      <c r="B346" s="218"/>
      <c r="C346" s="253" t="s">
        <v>596</v>
      </c>
      <c r="D346" s="221"/>
      <c r="E346" s="222">
        <v>9.66</v>
      </c>
      <c r="F346" s="220"/>
      <c r="G346" s="220"/>
      <c r="H346" s="220"/>
      <c r="I346" s="220"/>
      <c r="J346" s="220"/>
      <c r="K346" s="220"/>
      <c r="L346" s="220"/>
      <c r="M346" s="220"/>
      <c r="N346" s="219"/>
      <c r="O346" s="219"/>
      <c r="P346" s="219"/>
      <c r="Q346" s="219"/>
      <c r="R346" s="220"/>
      <c r="S346" s="220"/>
      <c r="T346" s="220"/>
      <c r="U346" s="220"/>
      <c r="V346" s="220"/>
      <c r="W346" s="220"/>
      <c r="X346" s="220"/>
      <c r="Y346" s="220"/>
      <c r="Z346" s="210"/>
      <c r="AA346" s="210"/>
      <c r="AB346" s="210"/>
      <c r="AC346" s="210"/>
      <c r="AD346" s="210"/>
      <c r="AE346" s="210"/>
      <c r="AF346" s="210"/>
      <c r="AG346" s="210" t="s">
        <v>314</v>
      </c>
      <c r="AH346" s="210">
        <v>0</v>
      </c>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ht="22.5" outlineLevel="1" x14ac:dyDescent="0.2">
      <c r="A347" s="231">
        <v>56</v>
      </c>
      <c r="B347" s="232" t="s">
        <v>597</v>
      </c>
      <c r="C347" s="250" t="s">
        <v>598</v>
      </c>
      <c r="D347" s="233" t="s">
        <v>310</v>
      </c>
      <c r="E347" s="234">
        <v>0.56999999999999995</v>
      </c>
      <c r="F347" s="235"/>
      <c r="G347" s="236">
        <f>ROUND(E347*F347,2)</f>
        <v>0</v>
      </c>
      <c r="H347" s="235"/>
      <c r="I347" s="236">
        <f>ROUND(E347*H347,2)</f>
        <v>0</v>
      </c>
      <c r="J347" s="235"/>
      <c r="K347" s="236">
        <f>ROUND(E347*J347,2)</f>
        <v>0</v>
      </c>
      <c r="L347" s="236">
        <v>21</v>
      </c>
      <c r="M347" s="236">
        <f>G347*(1+L347/100)</f>
        <v>0</v>
      </c>
      <c r="N347" s="234">
        <v>5.7099999999999998E-2</v>
      </c>
      <c r="O347" s="234">
        <f>ROUND(E347*N347,2)</f>
        <v>0.03</v>
      </c>
      <c r="P347" s="234">
        <v>0</v>
      </c>
      <c r="Q347" s="234">
        <f>ROUND(E347*P347,2)</f>
        <v>0</v>
      </c>
      <c r="R347" s="236" t="s">
        <v>423</v>
      </c>
      <c r="S347" s="236" t="s">
        <v>293</v>
      </c>
      <c r="T347" s="237" t="s">
        <v>294</v>
      </c>
      <c r="U347" s="220">
        <v>0.51744999999999997</v>
      </c>
      <c r="V347" s="220">
        <f>ROUND(E347*U347,2)</f>
        <v>0.28999999999999998</v>
      </c>
      <c r="W347" s="220"/>
      <c r="X347" s="220" t="s">
        <v>295</v>
      </c>
      <c r="Y347" s="220" t="s">
        <v>296</v>
      </c>
      <c r="Z347" s="210"/>
      <c r="AA347" s="210"/>
      <c r="AB347" s="210"/>
      <c r="AC347" s="210"/>
      <c r="AD347" s="210"/>
      <c r="AE347" s="210"/>
      <c r="AF347" s="210"/>
      <c r="AG347" s="210" t="s">
        <v>297</v>
      </c>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outlineLevel="2" x14ac:dyDescent="0.2">
      <c r="A348" s="217"/>
      <c r="B348" s="218"/>
      <c r="C348" s="251" t="s">
        <v>599</v>
      </c>
      <c r="D348" s="239"/>
      <c r="E348" s="239"/>
      <c r="F348" s="239"/>
      <c r="G348" s="239"/>
      <c r="H348" s="220"/>
      <c r="I348" s="220"/>
      <c r="J348" s="220"/>
      <c r="K348" s="220"/>
      <c r="L348" s="220"/>
      <c r="M348" s="220"/>
      <c r="N348" s="219"/>
      <c r="O348" s="219"/>
      <c r="P348" s="219"/>
      <c r="Q348" s="219"/>
      <c r="R348" s="220"/>
      <c r="S348" s="220"/>
      <c r="T348" s="220"/>
      <c r="U348" s="220"/>
      <c r="V348" s="220"/>
      <c r="W348" s="220"/>
      <c r="X348" s="220"/>
      <c r="Y348" s="220"/>
      <c r="Z348" s="210"/>
      <c r="AA348" s="210"/>
      <c r="AB348" s="210"/>
      <c r="AC348" s="210"/>
      <c r="AD348" s="210"/>
      <c r="AE348" s="210"/>
      <c r="AF348" s="210"/>
      <c r="AG348" s="210" t="s">
        <v>299</v>
      </c>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2" x14ac:dyDescent="0.2">
      <c r="A349" s="217"/>
      <c r="B349" s="218"/>
      <c r="C349" s="252" t="s">
        <v>599</v>
      </c>
      <c r="D349" s="240"/>
      <c r="E349" s="240"/>
      <c r="F349" s="240"/>
      <c r="G349" s="240"/>
      <c r="H349" s="220"/>
      <c r="I349" s="220"/>
      <c r="J349" s="220"/>
      <c r="K349" s="220"/>
      <c r="L349" s="220"/>
      <c r="M349" s="220"/>
      <c r="N349" s="219"/>
      <c r="O349" s="219"/>
      <c r="P349" s="219"/>
      <c r="Q349" s="219"/>
      <c r="R349" s="220"/>
      <c r="S349" s="220"/>
      <c r="T349" s="220"/>
      <c r="U349" s="220"/>
      <c r="V349" s="220"/>
      <c r="W349" s="220"/>
      <c r="X349" s="220"/>
      <c r="Y349" s="220"/>
      <c r="Z349" s="210"/>
      <c r="AA349" s="210"/>
      <c r="AB349" s="210"/>
      <c r="AC349" s="210"/>
      <c r="AD349" s="210"/>
      <c r="AE349" s="210"/>
      <c r="AF349" s="210"/>
      <c r="AG349" s="210" t="s">
        <v>300</v>
      </c>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3" x14ac:dyDescent="0.2">
      <c r="A350" s="217"/>
      <c r="B350" s="218"/>
      <c r="C350" s="252" t="s">
        <v>599</v>
      </c>
      <c r="D350" s="240"/>
      <c r="E350" s="240"/>
      <c r="F350" s="240"/>
      <c r="G350" s="240"/>
      <c r="H350" s="220"/>
      <c r="I350" s="220"/>
      <c r="J350" s="220"/>
      <c r="K350" s="220"/>
      <c r="L350" s="220"/>
      <c r="M350" s="220"/>
      <c r="N350" s="219"/>
      <c r="O350" s="219"/>
      <c r="P350" s="219"/>
      <c r="Q350" s="219"/>
      <c r="R350" s="220"/>
      <c r="S350" s="220"/>
      <c r="T350" s="220"/>
      <c r="U350" s="220"/>
      <c r="V350" s="220"/>
      <c r="W350" s="220"/>
      <c r="X350" s="220"/>
      <c r="Y350" s="220"/>
      <c r="Z350" s="210"/>
      <c r="AA350" s="210"/>
      <c r="AB350" s="210"/>
      <c r="AC350" s="210"/>
      <c r="AD350" s="210"/>
      <c r="AE350" s="210"/>
      <c r="AF350" s="210"/>
      <c r="AG350" s="210" t="s">
        <v>300</v>
      </c>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2" x14ac:dyDescent="0.2">
      <c r="A351" s="217"/>
      <c r="B351" s="218"/>
      <c r="C351" s="253" t="s">
        <v>600</v>
      </c>
      <c r="D351" s="221"/>
      <c r="E351" s="222"/>
      <c r="F351" s="220"/>
      <c r="G351" s="220"/>
      <c r="H351" s="220"/>
      <c r="I351" s="220"/>
      <c r="J351" s="220"/>
      <c r="K351" s="220"/>
      <c r="L351" s="220"/>
      <c r="M351" s="220"/>
      <c r="N351" s="219"/>
      <c r="O351" s="219"/>
      <c r="P351" s="219"/>
      <c r="Q351" s="219"/>
      <c r="R351" s="220"/>
      <c r="S351" s="220"/>
      <c r="T351" s="220"/>
      <c r="U351" s="220"/>
      <c r="V351" s="220"/>
      <c r="W351" s="220"/>
      <c r="X351" s="220"/>
      <c r="Y351" s="220"/>
      <c r="Z351" s="210"/>
      <c r="AA351" s="210"/>
      <c r="AB351" s="210"/>
      <c r="AC351" s="210"/>
      <c r="AD351" s="210"/>
      <c r="AE351" s="210"/>
      <c r="AF351" s="210"/>
      <c r="AG351" s="210" t="s">
        <v>314</v>
      </c>
      <c r="AH351" s="210">
        <v>0</v>
      </c>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3" x14ac:dyDescent="0.2">
      <c r="A352" s="217"/>
      <c r="B352" s="218"/>
      <c r="C352" s="253" t="s">
        <v>601</v>
      </c>
      <c r="D352" s="221"/>
      <c r="E352" s="222">
        <v>0.56999999999999995</v>
      </c>
      <c r="F352" s="220"/>
      <c r="G352" s="220"/>
      <c r="H352" s="220"/>
      <c r="I352" s="220"/>
      <c r="J352" s="220"/>
      <c r="K352" s="220"/>
      <c r="L352" s="220"/>
      <c r="M352" s="220"/>
      <c r="N352" s="219"/>
      <c r="O352" s="219"/>
      <c r="P352" s="219"/>
      <c r="Q352" s="219"/>
      <c r="R352" s="220"/>
      <c r="S352" s="220"/>
      <c r="T352" s="220"/>
      <c r="U352" s="220"/>
      <c r="V352" s="220"/>
      <c r="W352" s="220"/>
      <c r="X352" s="220"/>
      <c r="Y352" s="220"/>
      <c r="Z352" s="210"/>
      <c r="AA352" s="210"/>
      <c r="AB352" s="210"/>
      <c r="AC352" s="210"/>
      <c r="AD352" s="210"/>
      <c r="AE352" s="210"/>
      <c r="AF352" s="210"/>
      <c r="AG352" s="210" t="s">
        <v>314</v>
      </c>
      <c r="AH352" s="210">
        <v>0</v>
      </c>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ht="33.75" outlineLevel="1" x14ac:dyDescent="0.2">
      <c r="A353" s="231">
        <v>57</v>
      </c>
      <c r="B353" s="232" t="s">
        <v>602</v>
      </c>
      <c r="C353" s="250" t="s">
        <v>603</v>
      </c>
      <c r="D353" s="233" t="s">
        <v>310</v>
      </c>
      <c r="E353" s="234">
        <v>147.78440000000001</v>
      </c>
      <c r="F353" s="235"/>
      <c r="G353" s="236">
        <f>ROUND(E353*F353,2)</f>
        <v>0</v>
      </c>
      <c r="H353" s="235"/>
      <c r="I353" s="236">
        <f>ROUND(E353*H353,2)</f>
        <v>0</v>
      </c>
      <c r="J353" s="235"/>
      <c r="K353" s="236">
        <f>ROUND(E353*J353,2)</f>
        <v>0</v>
      </c>
      <c r="L353" s="236">
        <v>21</v>
      </c>
      <c r="M353" s="236">
        <f>G353*(1+L353/100)</f>
        <v>0</v>
      </c>
      <c r="N353" s="234">
        <v>7.5340000000000004E-2</v>
      </c>
      <c r="O353" s="234">
        <f>ROUND(E353*N353,2)</f>
        <v>11.13</v>
      </c>
      <c r="P353" s="234">
        <v>0</v>
      </c>
      <c r="Q353" s="234">
        <f>ROUND(E353*P353,2)</f>
        <v>0</v>
      </c>
      <c r="R353" s="236" t="s">
        <v>423</v>
      </c>
      <c r="S353" s="236" t="s">
        <v>293</v>
      </c>
      <c r="T353" s="237" t="s">
        <v>294</v>
      </c>
      <c r="U353" s="220">
        <v>0.52915000000000001</v>
      </c>
      <c r="V353" s="220">
        <f>ROUND(E353*U353,2)</f>
        <v>78.2</v>
      </c>
      <c r="W353" s="220"/>
      <c r="X353" s="220" t="s">
        <v>295</v>
      </c>
      <c r="Y353" s="220" t="s">
        <v>296</v>
      </c>
      <c r="Z353" s="210"/>
      <c r="AA353" s="210"/>
      <c r="AB353" s="210"/>
      <c r="AC353" s="210"/>
      <c r="AD353" s="210"/>
      <c r="AE353" s="210"/>
      <c r="AF353" s="210"/>
      <c r="AG353" s="210" t="s">
        <v>297</v>
      </c>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outlineLevel="2" x14ac:dyDescent="0.2">
      <c r="A354" s="217"/>
      <c r="B354" s="218"/>
      <c r="C354" s="251" t="s">
        <v>599</v>
      </c>
      <c r="D354" s="239"/>
      <c r="E354" s="239"/>
      <c r="F354" s="239"/>
      <c r="G354" s="239"/>
      <c r="H354" s="220"/>
      <c r="I354" s="220"/>
      <c r="J354" s="220"/>
      <c r="K354" s="220"/>
      <c r="L354" s="220"/>
      <c r="M354" s="220"/>
      <c r="N354" s="219"/>
      <c r="O354" s="219"/>
      <c r="P354" s="219"/>
      <c r="Q354" s="219"/>
      <c r="R354" s="220"/>
      <c r="S354" s="220"/>
      <c r="T354" s="220"/>
      <c r="U354" s="220"/>
      <c r="V354" s="220"/>
      <c r="W354" s="220"/>
      <c r="X354" s="220"/>
      <c r="Y354" s="220"/>
      <c r="Z354" s="210"/>
      <c r="AA354" s="210"/>
      <c r="AB354" s="210"/>
      <c r="AC354" s="210"/>
      <c r="AD354" s="210"/>
      <c r="AE354" s="210"/>
      <c r="AF354" s="210"/>
      <c r="AG354" s="210" t="s">
        <v>299</v>
      </c>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2" x14ac:dyDescent="0.2">
      <c r="A355" s="217"/>
      <c r="B355" s="218"/>
      <c r="C355" s="252" t="s">
        <v>599</v>
      </c>
      <c r="D355" s="240"/>
      <c r="E355" s="240"/>
      <c r="F355" s="240"/>
      <c r="G355" s="240"/>
      <c r="H355" s="220"/>
      <c r="I355" s="220"/>
      <c r="J355" s="220"/>
      <c r="K355" s="220"/>
      <c r="L355" s="220"/>
      <c r="M355" s="220"/>
      <c r="N355" s="219"/>
      <c r="O355" s="219"/>
      <c r="P355" s="219"/>
      <c r="Q355" s="219"/>
      <c r="R355" s="220"/>
      <c r="S355" s="220"/>
      <c r="T355" s="220"/>
      <c r="U355" s="220"/>
      <c r="V355" s="220"/>
      <c r="W355" s="220"/>
      <c r="X355" s="220"/>
      <c r="Y355" s="220"/>
      <c r="Z355" s="210"/>
      <c r="AA355" s="210"/>
      <c r="AB355" s="210"/>
      <c r="AC355" s="210"/>
      <c r="AD355" s="210"/>
      <c r="AE355" s="210"/>
      <c r="AF355" s="210"/>
      <c r="AG355" s="210" t="s">
        <v>300</v>
      </c>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3" x14ac:dyDescent="0.2">
      <c r="A356" s="217"/>
      <c r="B356" s="218"/>
      <c r="C356" s="252" t="s">
        <v>599</v>
      </c>
      <c r="D356" s="240"/>
      <c r="E356" s="240"/>
      <c r="F356" s="240"/>
      <c r="G356" s="240"/>
      <c r="H356" s="220"/>
      <c r="I356" s="220"/>
      <c r="J356" s="220"/>
      <c r="K356" s="220"/>
      <c r="L356" s="220"/>
      <c r="M356" s="220"/>
      <c r="N356" s="219"/>
      <c r="O356" s="219"/>
      <c r="P356" s="219"/>
      <c r="Q356" s="219"/>
      <c r="R356" s="220"/>
      <c r="S356" s="220"/>
      <c r="T356" s="220"/>
      <c r="U356" s="220"/>
      <c r="V356" s="220"/>
      <c r="W356" s="220"/>
      <c r="X356" s="220"/>
      <c r="Y356" s="220"/>
      <c r="Z356" s="210"/>
      <c r="AA356" s="210"/>
      <c r="AB356" s="210"/>
      <c r="AC356" s="210"/>
      <c r="AD356" s="210"/>
      <c r="AE356" s="210"/>
      <c r="AF356" s="210"/>
      <c r="AG356" s="210" t="s">
        <v>300</v>
      </c>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2" x14ac:dyDescent="0.2">
      <c r="A357" s="217"/>
      <c r="B357" s="218"/>
      <c r="C357" s="253" t="s">
        <v>604</v>
      </c>
      <c r="D357" s="221"/>
      <c r="E357" s="222"/>
      <c r="F357" s="220"/>
      <c r="G357" s="220"/>
      <c r="H357" s="220"/>
      <c r="I357" s="220"/>
      <c r="J357" s="220"/>
      <c r="K357" s="220"/>
      <c r="L357" s="220"/>
      <c r="M357" s="220"/>
      <c r="N357" s="219"/>
      <c r="O357" s="219"/>
      <c r="P357" s="219"/>
      <c r="Q357" s="219"/>
      <c r="R357" s="220"/>
      <c r="S357" s="220"/>
      <c r="T357" s="220"/>
      <c r="U357" s="220"/>
      <c r="V357" s="220"/>
      <c r="W357" s="220"/>
      <c r="X357" s="220"/>
      <c r="Y357" s="220"/>
      <c r="Z357" s="210"/>
      <c r="AA357" s="210"/>
      <c r="AB357" s="210"/>
      <c r="AC357" s="210"/>
      <c r="AD357" s="210"/>
      <c r="AE357" s="210"/>
      <c r="AF357" s="210"/>
      <c r="AG357" s="210" t="s">
        <v>314</v>
      </c>
      <c r="AH357" s="210">
        <v>0</v>
      </c>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3" x14ac:dyDescent="0.2">
      <c r="A358" s="217"/>
      <c r="B358" s="218"/>
      <c r="C358" s="253" t="s">
        <v>605</v>
      </c>
      <c r="D358" s="221"/>
      <c r="E358" s="222"/>
      <c r="F358" s="220"/>
      <c r="G358" s="220"/>
      <c r="H358" s="220"/>
      <c r="I358" s="220"/>
      <c r="J358" s="220"/>
      <c r="K358" s="220"/>
      <c r="L358" s="220"/>
      <c r="M358" s="220"/>
      <c r="N358" s="219"/>
      <c r="O358" s="219"/>
      <c r="P358" s="219"/>
      <c r="Q358" s="219"/>
      <c r="R358" s="220"/>
      <c r="S358" s="220"/>
      <c r="T358" s="220"/>
      <c r="U358" s="220"/>
      <c r="V358" s="220"/>
      <c r="W358" s="220"/>
      <c r="X358" s="220"/>
      <c r="Y358" s="220"/>
      <c r="Z358" s="210"/>
      <c r="AA358" s="210"/>
      <c r="AB358" s="210"/>
      <c r="AC358" s="210"/>
      <c r="AD358" s="210"/>
      <c r="AE358" s="210"/>
      <c r="AF358" s="210"/>
      <c r="AG358" s="210" t="s">
        <v>314</v>
      </c>
      <c r="AH358" s="210">
        <v>0</v>
      </c>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3" x14ac:dyDescent="0.2">
      <c r="A359" s="217"/>
      <c r="B359" s="218"/>
      <c r="C359" s="253" t="s">
        <v>606</v>
      </c>
      <c r="D359" s="221"/>
      <c r="E359" s="222"/>
      <c r="F359" s="220"/>
      <c r="G359" s="220"/>
      <c r="H359" s="220"/>
      <c r="I359" s="220"/>
      <c r="J359" s="220"/>
      <c r="K359" s="220"/>
      <c r="L359" s="220"/>
      <c r="M359" s="220"/>
      <c r="N359" s="219"/>
      <c r="O359" s="219"/>
      <c r="P359" s="219"/>
      <c r="Q359" s="219"/>
      <c r="R359" s="220"/>
      <c r="S359" s="220"/>
      <c r="T359" s="220"/>
      <c r="U359" s="220"/>
      <c r="V359" s="220"/>
      <c r="W359" s="220"/>
      <c r="X359" s="220"/>
      <c r="Y359" s="220"/>
      <c r="Z359" s="210"/>
      <c r="AA359" s="210"/>
      <c r="AB359" s="210"/>
      <c r="AC359" s="210"/>
      <c r="AD359" s="210"/>
      <c r="AE359" s="210"/>
      <c r="AF359" s="210"/>
      <c r="AG359" s="210" t="s">
        <v>314</v>
      </c>
      <c r="AH359" s="210">
        <v>0</v>
      </c>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outlineLevel="3" x14ac:dyDescent="0.2">
      <c r="A360" s="217"/>
      <c r="B360" s="218"/>
      <c r="C360" s="253" t="s">
        <v>607</v>
      </c>
      <c r="D360" s="221"/>
      <c r="E360" s="222"/>
      <c r="F360" s="220"/>
      <c r="G360" s="220"/>
      <c r="H360" s="220"/>
      <c r="I360" s="220"/>
      <c r="J360" s="220"/>
      <c r="K360" s="220"/>
      <c r="L360" s="220"/>
      <c r="M360" s="220"/>
      <c r="N360" s="219"/>
      <c r="O360" s="219"/>
      <c r="P360" s="219"/>
      <c r="Q360" s="219"/>
      <c r="R360" s="220"/>
      <c r="S360" s="220"/>
      <c r="T360" s="220"/>
      <c r="U360" s="220"/>
      <c r="V360" s="220"/>
      <c r="W360" s="220"/>
      <c r="X360" s="220"/>
      <c r="Y360" s="220"/>
      <c r="Z360" s="210"/>
      <c r="AA360" s="210"/>
      <c r="AB360" s="210"/>
      <c r="AC360" s="210"/>
      <c r="AD360" s="210"/>
      <c r="AE360" s="210"/>
      <c r="AF360" s="210"/>
      <c r="AG360" s="210" t="s">
        <v>314</v>
      </c>
      <c r="AH360" s="210">
        <v>0</v>
      </c>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row>
    <row r="361" spans="1:60" outlineLevel="3" x14ac:dyDescent="0.2">
      <c r="A361" s="217"/>
      <c r="B361" s="218"/>
      <c r="C361" s="253" t="s">
        <v>608</v>
      </c>
      <c r="D361" s="221"/>
      <c r="E361" s="222"/>
      <c r="F361" s="220"/>
      <c r="G361" s="220"/>
      <c r="H361" s="220"/>
      <c r="I361" s="220"/>
      <c r="J361" s="220"/>
      <c r="K361" s="220"/>
      <c r="L361" s="220"/>
      <c r="M361" s="220"/>
      <c r="N361" s="219"/>
      <c r="O361" s="219"/>
      <c r="P361" s="219"/>
      <c r="Q361" s="219"/>
      <c r="R361" s="220"/>
      <c r="S361" s="220"/>
      <c r="T361" s="220"/>
      <c r="U361" s="220"/>
      <c r="V361" s="220"/>
      <c r="W361" s="220"/>
      <c r="X361" s="220"/>
      <c r="Y361" s="220"/>
      <c r="Z361" s="210"/>
      <c r="AA361" s="210"/>
      <c r="AB361" s="210"/>
      <c r="AC361" s="210"/>
      <c r="AD361" s="210"/>
      <c r="AE361" s="210"/>
      <c r="AF361" s="210"/>
      <c r="AG361" s="210" t="s">
        <v>314</v>
      </c>
      <c r="AH361" s="210">
        <v>0</v>
      </c>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outlineLevel="3" x14ac:dyDescent="0.2">
      <c r="A362" s="217"/>
      <c r="B362" s="218"/>
      <c r="C362" s="253" t="s">
        <v>609</v>
      </c>
      <c r="D362" s="221"/>
      <c r="E362" s="222"/>
      <c r="F362" s="220"/>
      <c r="G362" s="220"/>
      <c r="H362" s="220"/>
      <c r="I362" s="220"/>
      <c r="J362" s="220"/>
      <c r="K362" s="220"/>
      <c r="L362" s="220"/>
      <c r="M362" s="220"/>
      <c r="N362" s="219"/>
      <c r="O362" s="219"/>
      <c r="P362" s="219"/>
      <c r="Q362" s="219"/>
      <c r="R362" s="220"/>
      <c r="S362" s="220"/>
      <c r="T362" s="220"/>
      <c r="U362" s="220"/>
      <c r="V362" s="220"/>
      <c r="W362" s="220"/>
      <c r="X362" s="220"/>
      <c r="Y362" s="220"/>
      <c r="Z362" s="210"/>
      <c r="AA362" s="210"/>
      <c r="AB362" s="210"/>
      <c r="AC362" s="210"/>
      <c r="AD362" s="210"/>
      <c r="AE362" s="210"/>
      <c r="AF362" s="210"/>
      <c r="AG362" s="210" t="s">
        <v>314</v>
      </c>
      <c r="AH362" s="210">
        <v>0</v>
      </c>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row>
    <row r="363" spans="1:60" outlineLevel="3" x14ac:dyDescent="0.2">
      <c r="A363" s="217"/>
      <c r="B363" s="218"/>
      <c r="C363" s="253" t="s">
        <v>610</v>
      </c>
      <c r="D363" s="221"/>
      <c r="E363" s="222"/>
      <c r="F363" s="220"/>
      <c r="G363" s="220"/>
      <c r="H363" s="220"/>
      <c r="I363" s="220"/>
      <c r="J363" s="220"/>
      <c r="K363" s="220"/>
      <c r="L363" s="220"/>
      <c r="M363" s="220"/>
      <c r="N363" s="219"/>
      <c r="O363" s="219"/>
      <c r="P363" s="219"/>
      <c r="Q363" s="219"/>
      <c r="R363" s="220"/>
      <c r="S363" s="220"/>
      <c r="T363" s="220"/>
      <c r="U363" s="220"/>
      <c r="V363" s="220"/>
      <c r="W363" s="220"/>
      <c r="X363" s="220"/>
      <c r="Y363" s="220"/>
      <c r="Z363" s="210"/>
      <c r="AA363" s="210"/>
      <c r="AB363" s="210"/>
      <c r="AC363" s="210"/>
      <c r="AD363" s="210"/>
      <c r="AE363" s="210"/>
      <c r="AF363" s="210"/>
      <c r="AG363" s="210" t="s">
        <v>314</v>
      </c>
      <c r="AH363" s="210">
        <v>0</v>
      </c>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outlineLevel="3" x14ac:dyDescent="0.2">
      <c r="A364" s="217"/>
      <c r="B364" s="218"/>
      <c r="C364" s="253" t="s">
        <v>611</v>
      </c>
      <c r="D364" s="221"/>
      <c r="E364" s="222"/>
      <c r="F364" s="220"/>
      <c r="G364" s="220"/>
      <c r="H364" s="220"/>
      <c r="I364" s="220"/>
      <c r="J364" s="220"/>
      <c r="K364" s="220"/>
      <c r="L364" s="220"/>
      <c r="M364" s="220"/>
      <c r="N364" s="219"/>
      <c r="O364" s="219"/>
      <c r="P364" s="219"/>
      <c r="Q364" s="219"/>
      <c r="R364" s="220"/>
      <c r="S364" s="220"/>
      <c r="T364" s="220"/>
      <c r="U364" s="220"/>
      <c r="V364" s="220"/>
      <c r="W364" s="220"/>
      <c r="X364" s="220"/>
      <c r="Y364" s="220"/>
      <c r="Z364" s="210"/>
      <c r="AA364" s="210"/>
      <c r="AB364" s="210"/>
      <c r="AC364" s="210"/>
      <c r="AD364" s="210"/>
      <c r="AE364" s="210"/>
      <c r="AF364" s="210"/>
      <c r="AG364" s="210" t="s">
        <v>314</v>
      </c>
      <c r="AH364" s="210">
        <v>0</v>
      </c>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outlineLevel="3" x14ac:dyDescent="0.2">
      <c r="A365" s="217"/>
      <c r="B365" s="218"/>
      <c r="C365" s="253" t="s">
        <v>612</v>
      </c>
      <c r="D365" s="221"/>
      <c r="E365" s="222"/>
      <c r="F365" s="220"/>
      <c r="G365" s="220"/>
      <c r="H365" s="220"/>
      <c r="I365" s="220"/>
      <c r="J365" s="220"/>
      <c r="K365" s="220"/>
      <c r="L365" s="220"/>
      <c r="M365" s="220"/>
      <c r="N365" s="219"/>
      <c r="O365" s="219"/>
      <c r="P365" s="219"/>
      <c r="Q365" s="219"/>
      <c r="R365" s="220"/>
      <c r="S365" s="220"/>
      <c r="T365" s="220"/>
      <c r="U365" s="220"/>
      <c r="V365" s="220"/>
      <c r="W365" s="220"/>
      <c r="X365" s="220"/>
      <c r="Y365" s="220"/>
      <c r="Z365" s="210"/>
      <c r="AA365" s="210"/>
      <c r="AB365" s="210"/>
      <c r="AC365" s="210"/>
      <c r="AD365" s="210"/>
      <c r="AE365" s="210"/>
      <c r="AF365" s="210"/>
      <c r="AG365" s="210" t="s">
        <v>314</v>
      </c>
      <c r="AH365" s="210">
        <v>0</v>
      </c>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row>
    <row r="366" spans="1:60" outlineLevel="3" x14ac:dyDescent="0.2">
      <c r="A366" s="217"/>
      <c r="B366" s="218"/>
      <c r="C366" s="253" t="s">
        <v>613</v>
      </c>
      <c r="D366" s="221"/>
      <c r="E366" s="222"/>
      <c r="F366" s="220"/>
      <c r="G366" s="220"/>
      <c r="H366" s="220"/>
      <c r="I366" s="220"/>
      <c r="J366" s="220"/>
      <c r="K366" s="220"/>
      <c r="L366" s="220"/>
      <c r="M366" s="220"/>
      <c r="N366" s="219"/>
      <c r="O366" s="219"/>
      <c r="P366" s="219"/>
      <c r="Q366" s="219"/>
      <c r="R366" s="220"/>
      <c r="S366" s="220"/>
      <c r="T366" s="220"/>
      <c r="U366" s="220"/>
      <c r="V366" s="220"/>
      <c r="W366" s="220"/>
      <c r="X366" s="220"/>
      <c r="Y366" s="220"/>
      <c r="Z366" s="210"/>
      <c r="AA366" s="210"/>
      <c r="AB366" s="210"/>
      <c r="AC366" s="210"/>
      <c r="AD366" s="210"/>
      <c r="AE366" s="210"/>
      <c r="AF366" s="210"/>
      <c r="AG366" s="210" t="s">
        <v>314</v>
      </c>
      <c r="AH366" s="210">
        <v>0</v>
      </c>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row>
    <row r="367" spans="1:60" outlineLevel="3" x14ac:dyDescent="0.2">
      <c r="A367" s="217"/>
      <c r="B367" s="218"/>
      <c r="C367" s="253" t="s">
        <v>614</v>
      </c>
      <c r="D367" s="221"/>
      <c r="E367" s="222"/>
      <c r="F367" s="220"/>
      <c r="G367" s="220"/>
      <c r="H367" s="220"/>
      <c r="I367" s="220"/>
      <c r="J367" s="220"/>
      <c r="K367" s="220"/>
      <c r="L367" s="220"/>
      <c r="M367" s="220"/>
      <c r="N367" s="219"/>
      <c r="O367" s="219"/>
      <c r="P367" s="219"/>
      <c r="Q367" s="219"/>
      <c r="R367" s="220"/>
      <c r="S367" s="220"/>
      <c r="T367" s="220"/>
      <c r="U367" s="220"/>
      <c r="V367" s="220"/>
      <c r="W367" s="220"/>
      <c r="X367" s="220"/>
      <c r="Y367" s="220"/>
      <c r="Z367" s="210"/>
      <c r="AA367" s="210"/>
      <c r="AB367" s="210"/>
      <c r="AC367" s="210"/>
      <c r="AD367" s="210"/>
      <c r="AE367" s="210"/>
      <c r="AF367" s="210"/>
      <c r="AG367" s="210" t="s">
        <v>314</v>
      </c>
      <c r="AH367" s="210">
        <v>0</v>
      </c>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row>
    <row r="368" spans="1:60" outlineLevel="3" x14ac:dyDescent="0.2">
      <c r="A368" s="217"/>
      <c r="B368" s="218"/>
      <c r="C368" s="253" t="s">
        <v>615</v>
      </c>
      <c r="D368" s="221"/>
      <c r="E368" s="222"/>
      <c r="F368" s="220"/>
      <c r="G368" s="220"/>
      <c r="H368" s="220"/>
      <c r="I368" s="220"/>
      <c r="J368" s="220"/>
      <c r="K368" s="220"/>
      <c r="L368" s="220"/>
      <c r="M368" s="220"/>
      <c r="N368" s="219"/>
      <c r="O368" s="219"/>
      <c r="P368" s="219"/>
      <c r="Q368" s="219"/>
      <c r="R368" s="220"/>
      <c r="S368" s="220"/>
      <c r="T368" s="220"/>
      <c r="U368" s="220"/>
      <c r="V368" s="220"/>
      <c r="W368" s="220"/>
      <c r="X368" s="220"/>
      <c r="Y368" s="220"/>
      <c r="Z368" s="210"/>
      <c r="AA368" s="210"/>
      <c r="AB368" s="210"/>
      <c r="AC368" s="210"/>
      <c r="AD368" s="210"/>
      <c r="AE368" s="210"/>
      <c r="AF368" s="210"/>
      <c r="AG368" s="210" t="s">
        <v>314</v>
      </c>
      <c r="AH368" s="210">
        <v>0</v>
      </c>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row>
    <row r="369" spans="1:60" outlineLevel="3" x14ac:dyDescent="0.2">
      <c r="A369" s="217"/>
      <c r="B369" s="218"/>
      <c r="C369" s="253" t="s">
        <v>616</v>
      </c>
      <c r="D369" s="221"/>
      <c r="E369" s="222"/>
      <c r="F369" s="220"/>
      <c r="G369" s="220"/>
      <c r="H369" s="220"/>
      <c r="I369" s="220"/>
      <c r="J369" s="220"/>
      <c r="K369" s="220"/>
      <c r="L369" s="220"/>
      <c r="M369" s="220"/>
      <c r="N369" s="219"/>
      <c r="O369" s="219"/>
      <c r="P369" s="219"/>
      <c r="Q369" s="219"/>
      <c r="R369" s="220"/>
      <c r="S369" s="220"/>
      <c r="T369" s="220"/>
      <c r="U369" s="220"/>
      <c r="V369" s="220"/>
      <c r="W369" s="220"/>
      <c r="X369" s="220"/>
      <c r="Y369" s="220"/>
      <c r="Z369" s="210"/>
      <c r="AA369" s="210"/>
      <c r="AB369" s="210"/>
      <c r="AC369" s="210"/>
      <c r="AD369" s="210"/>
      <c r="AE369" s="210"/>
      <c r="AF369" s="210"/>
      <c r="AG369" s="210" t="s">
        <v>314</v>
      </c>
      <c r="AH369" s="210">
        <v>0</v>
      </c>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row>
    <row r="370" spans="1:60" outlineLevel="3" x14ac:dyDescent="0.2">
      <c r="A370" s="217"/>
      <c r="B370" s="218"/>
      <c r="C370" s="253" t="s">
        <v>617</v>
      </c>
      <c r="D370" s="221"/>
      <c r="E370" s="222"/>
      <c r="F370" s="220"/>
      <c r="G370" s="220"/>
      <c r="H370" s="220"/>
      <c r="I370" s="220"/>
      <c r="J370" s="220"/>
      <c r="K370" s="220"/>
      <c r="L370" s="220"/>
      <c r="M370" s="220"/>
      <c r="N370" s="219"/>
      <c r="O370" s="219"/>
      <c r="P370" s="219"/>
      <c r="Q370" s="219"/>
      <c r="R370" s="220"/>
      <c r="S370" s="220"/>
      <c r="T370" s="220"/>
      <c r="U370" s="220"/>
      <c r="V370" s="220"/>
      <c r="W370" s="220"/>
      <c r="X370" s="220"/>
      <c r="Y370" s="220"/>
      <c r="Z370" s="210"/>
      <c r="AA370" s="210"/>
      <c r="AB370" s="210"/>
      <c r="AC370" s="210"/>
      <c r="AD370" s="210"/>
      <c r="AE370" s="210"/>
      <c r="AF370" s="210"/>
      <c r="AG370" s="210" t="s">
        <v>314</v>
      </c>
      <c r="AH370" s="210">
        <v>0</v>
      </c>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row>
    <row r="371" spans="1:60" outlineLevel="3" x14ac:dyDescent="0.2">
      <c r="A371" s="217"/>
      <c r="B371" s="218"/>
      <c r="C371" s="253" t="s">
        <v>618</v>
      </c>
      <c r="D371" s="221"/>
      <c r="E371" s="222"/>
      <c r="F371" s="220"/>
      <c r="G371" s="220"/>
      <c r="H371" s="220"/>
      <c r="I371" s="220"/>
      <c r="J371" s="220"/>
      <c r="K371" s="220"/>
      <c r="L371" s="220"/>
      <c r="M371" s="220"/>
      <c r="N371" s="219"/>
      <c r="O371" s="219"/>
      <c r="P371" s="219"/>
      <c r="Q371" s="219"/>
      <c r="R371" s="220"/>
      <c r="S371" s="220"/>
      <c r="T371" s="220"/>
      <c r="U371" s="220"/>
      <c r="V371" s="220"/>
      <c r="W371" s="220"/>
      <c r="X371" s="220"/>
      <c r="Y371" s="220"/>
      <c r="Z371" s="210"/>
      <c r="AA371" s="210"/>
      <c r="AB371" s="210"/>
      <c r="AC371" s="210"/>
      <c r="AD371" s="210"/>
      <c r="AE371" s="210"/>
      <c r="AF371" s="210"/>
      <c r="AG371" s="210" t="s">
        <v>314</v>
      </c>
      <c r="AH371" s="210">
        <v>0</v>
      </c>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row>
    <row r="372" spans="1:60" outlineLevel="3" x14ac:dyDescent="0.2">
      <c r="A372" s="217"/>
      <c r="B372" s="218"/>
      <c r="C372" s="253" t="s">
        <v>619</v>
      </c>
      <c r="D372" s="221"/>
      <c r="E372" s="222"/>
      <c r="F372" s="220"/>
      <c r="G372" s="220"/>
      <c r="H372" s="220"/>
      <c r="I372" s="220"/>
      <c r="J372" s="220"/>
      <c r="K372" s="220"/>
      <c r="L372" s="220"/>
      <c r="M372" s="220"/>
      <c r="N372" s="219"/>
      <c r="O372" s="219"/>
      <c r="P372" s="219"/>
      <c r="Q372" s="219"/>
      <c r="R372" s="220"/>
      <c r="S372" s="220"/>
      <c r="T372" s="220"/>
      <c r="U372" s="220"/>
      <c r="V372" s="220"/>
      <c r="W372" s="220"/>
      <c r="X372" s="220"/>
      <c r="Y372" s="220"/>
      <c r="Z372" s="210"/>
      <c r="AA372" s="210"/>
      <c r="AB372" s="210"/>
      <c r="AC372" s="210"/>
      <c r="AD372" s="210"/>
      <c r="AE372" s="210"/>
      <c r="AF372" s="210"/>
      <c r="AG372" s="210" t="s">
        <v>314</v>
      </c>
      <c r="AH372" s="210">
        <v>0</v>
      </c>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row>
    <row r="373" spans="1:60" outlineLevel="3" x14ac:dyDescent="0.2">
      <c r="A373" s="217"/>
      <c r="B373" s="218"/>
      <c r="C373" s="253" t="s">
        <v>620</v>
      </c>
      <c r="D373" s="221"/>
      <c r="E373" s="222"/>
      <c r="F373" s="220"/>
      <c r="G373" s="220"/>
      <c r="H373" s="220"/>
      <c r="I373" s="220"/>
      <c r="J373" s="220"/>
      <c r="K373" s="220"/>
      <c r="L373" s="220"/>
      <c r="M373" s="220"/>
      <c r="N373" s="219"/>
      <c r="O373" s="219"/>
      <c r="P373" s="219"/>
      <c r="Q373" s="219"/>
      <c r="R373" s="220"/>
      <c r="S373" s="220"/>
      <c r="T373" s="220"/>
      <c r="U373" s="220"/>
      <c r="V373" s="220"/>
      <c r="W373" s="220"/>
      <c r="X373" s="220"/>
      <c r="Y373" s="220"/>
      <c r="Z373" s="210"/>
      <c r="AA373" s="210"/>
      <c r="AB373" s="210"/>
      <c r="AC373" s="210"/>
      <c r="AD373" s="210"/>
      <c r="AE373" s="210"/>
      <c r="AF373" s="210"/>
      <c r="AG373" s="210" t="s">
        <v>314</v>
      </c>
      <c r="AH373" s="210">
        <v>0</v>
      </c>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row>
    <row r="374" spans="1:60" outlineLevel="3" x14ac:dyDescent="0.2">
      <c r="A374" s="217"/>
      <c r="B374" s="218"/>
      <c r="C374" s="253" t="s">
        <v>621</v>
      </c>
      <c r="D374" s="221"/>
      <c r="E374" s="222"/>
      <c r="F374" s="220"/>
      <c r="G374" s="220"/>
      <c r="H374" s="220"/>
      <c r="I374" s="220"/>
      <c r="J374" s="220"/>
      <c r="K374" s="220"/>
      <c r="L374" s="220"/>
      <c r="M374" s="220"/>
      <c r="N374" s="219"/>
      <c r="O374" s="219"/>
      <c r="P374" s="219"/>
      <c r="Q374" s="219"/>
      <c r="R374" s="220"/>
      <c r="S374" s="220"/>
      <c r="T374" s="220"/>
      <c r="U374" s="220"/>
      <c r="V374" s="220"/>
      <c r="W374" s="220"/>
      <c r="X374" s="220"/>
      <c r="Y374" s="220"/>
      <c r="Z374" s="210"/>
      <c r="AA374" s="210"/>
      <c r="AB374" s="210"/>
      <c r="AC374" s="210"/>
      <c r="AD374" s="210"/>
      <c r="AE374" s="210"/>
      <c r="AF374" s="210"/>
      <c r="AG374" s="210" t="s">
        <v>314</v>
      </c>
      <c r="AH374" s="210">
        <v>0</v>
      </c>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row>
    <row r="375" spans="1:60" outlineLevel="3" x14ac:dyDescent="0.2">
      <c r="A375" s="217"/>
      <c r="B375" s="218"/>
      <c r="C375" s="253" t="s">
        <v>622</v>
      </c>
      <c r="D375" s="221"/>
      <c r="E375" s="222">
        <v>147.78</v>
      </c>
      <c r="F375" s="220"/>
      <c r="G375" s="220"/>
      <c r="H375" s="220"/>
      <c r="I375" s="220"/>
      <c r="J375" s="220"/>
      <c r="K375" s="220"/>
      <c r="L375" s="220"/>
      <c r="M375" s="220"/>
      <c r="N375" s="219"/>
      <c r="O375" s="219"/>
      <c r="P375" s="219"/>
      <c r="Q375" s="219"/>
      <c r="R375" s="220"/>
      <c r="S375" s="220"/>
      <c r="T375" s="220"/>
      <c r="U375" s="220"/>
      <c r="V375" s="220"/>
      <c r="W375" s="220"/>
      <c r="X375" s="220"/>
      <c r="Y375" s="220"/>
      <c r="Z375" s="210"/>
      <c r="AA375" s="210"/>
      <c r="AB375" s="210"/>
      <c r="AC375" s="210"/>
      <c r="AD375" s="210"/>
      <c r="AE375" s="210"/>
      <c r="AF375" s="210"/>
      <c r="AG375" s="210" t="s">
        <v>314</v>
      </c>
      <c r="AH375" s="210">
        <v>0</v>
      </c>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row>
    <row r="376" spans="1:60" ht="33.75" outlineLevel="1" x14ac:dyDescent="0.2">
      <c r="A376" s="231">
        <v>58</v>
      </c>
      <c r="B376" s="232" t="s">
        <v>623</v>
      </c>
      <c r="C376" s="250" t="s">
        <v>624</v>
      </c>
      <c r="D376" s="233" t="s">
        <v>310</v>
      </c>
      <c r="E376" s="234">
        <v>242.4426</v>
      </c>
      <c r="F376" s="235"/>
      <c r="G376" s="236">
        <f>ROUND(E376*F376,2)</f>
        <v>0</v>
      </c>
      <c r="H376" s="235"/>
      <c r="I376" s="236">
        <f>ROUND(E376*H376,2)</f>
        <v>0</v>
      </c>
      <c r="J376" s="235"/>
      <c r="K376" s="236">
        <f>ROUND(E376*J376,2)</f>
        <v>0</v>
      </c>
      <c r="L376" s="236">
        <v>21</v>
      </c>
      <c r="M376" s="236">
        <f>G376*(1+L376/100)</f>
        <v>0</v>
      </c>
      <c r="N376" s="234">
        <v>0.11312999999999999</v>
      </c>
      <c r="O376" s="234">
        <f>ROUND(E376*N376,2)</f>
        <v>27.43</v>
      </c>
      <c r="P376" s="234">
        <v>0</v>
      </c>
      <c r="Q376" s="234">
        <f>ROUND(E376*P376,2)</f>
        <v>0</v>
      </c>
      <c r="R376" s="236" t="s">
        <v>423</v>
      </c>
      <c r="S376" s="236" t="s">
        <v>293</v>
      </c>
      <c r="T376" s="237" t="s">
        <v>294</v>
      </c>
      <c r="U376" s="220">
        <v>0.55488999999999999</v>
      </c>
      <c r="V376" s="220">
        <f>ROUND(E376*U376,2)</f>
        <v>134.53</v>
      </c>
      <c r="W376" s="220"/>
      <c r="X376" s="220" t="s">
        <v>295</v>
      </c>
      <c r="Y376" s="220" t="s">
        <v>296</v>
      </c>
      <c r="Z376" s="210"/>
      <c r="AA376" s="210"/>
      <c r="AB376" s="210"/>
      <c r="AC376" s="210"/>
      <c r="AD376" s="210"/>
      <c r="AE376" s="210"/>
      <c r="AF376" s="210"/>
      <c r="AG376" s="210" t="s">
        <v>297</v>
      </c>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row>
    <row r="377" spans="1:60" outlineLevel="2" x14ac:dyDescent="0.2">
      <c r="A377" s="217"/>
      <c r="B377" s="218"/>
      <c r="C377" s="251" t="s">
        <v>599</v>
      </c>
      <c r="D377" s="239"/>
      <c r="E377" s="239"/>
      <c r="F377" s="239"/>
      <c r="G377" s="239"/>
      <c r="H377" s="220"/>
      <c r="I377" s="220"/>
      <c r="J377" s="220"/>
      <c r="K377" s="220"/>
      <c r="L377" s="220"/>
      <c r="M377" s="220"/>
      <c r="N377" s="219"/>
      <c r="O377" s="219"/>
      <c r="P377" s="219"/>
      <c r="Q377" s="219"/>
      <c r="R377" s="220"/>
      <c r="S377" s="220"/>
      <c r="T377" s="220"/>
      <c r="U377" s="220"/>
      <c r="V377" s="220"/>
      <c r="W377" s="220"/>
      <c r="X377" s="220"/>
      <c r="Y377" s="220"/>
      <c r="Z377" s="210"/>
      <c r="AA377" s="210"/>
      <c r="AB377" s="210"/>
      <c r="AC377" s="210"/>
      <c r="AD377" s="210"/>
      <c r="AE377" s="210"/>
      <c r="AF377" s="210"/>
      <c r="AG377" s="210" t="s">
        <v>299</v>
      </c>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row>
    <row r="378" spans="1:60" outlineLevel="2" x14ac:dyDescent="0.2">
      <c r="A378" s="217"/>
      <c r="B378" s="218"/>
      <c r="C378" s="252" t="s">
        <v>599</v>
      </c>
      <c r="D378" s="240"/>
      <c r="E378" s="240"/>
      <c r="F378" s="240"/>
      <c r="G378" s="240"/>
      <c r="H378" s="220"/>
      <c r="I378" s="220"/>
      <c r="J378" s="220"/>
      <c r="K378" s="220"/>
      <c r="L378" s="220"/>
      <c r="M378" s="220"/>
      <c r="N378" s="219"/>
      <c r="O378" s="219"/>
      <c r="P378" s="219"/>
      <c r="Q378" s="219"/>
      <c r="R378" s="220"/>
      <c r="S378" s="220"/>
      <c r="T378" s="220"/>
      <c r="U378" s="220"/>
      <c r="V378" s="220"/>
      <c r="W378" s="220"/>
      <c r="X378" s="220"/>
      <c r="Y378" s="220"/>
      <c r="Z378" s="210"/>
      <c r="AA378" s="210"/>
      <c r="AB378" s="210"/>
      <c r="AC378" s="210"/>
      <c r="AD378" s="210"/>
      <c r="AE378" s="210"/>
      <c r="AF378" s="210"/>
      <c r="AG378" s="210" t="s">
        <v>300</v>
      </c>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row>
    <row r="379" spans="1:60" outlineLevel="3" x14ac:dyDescent="0.2">
      <c r="A379" s="217"/>
      <c r="B379" s="218"/>
      <c r="C379" s="252" t="s">
        <v>599</v>
      </c>
      <c r="D379" s="240"/>
      <c r="E379" s="240"/>
      <c r="F379" s="240"/>
      <c r="G379" s="240"/>
      <c r="H379" s="220"/>
      <c r="I379" s="220"/>
      <c r="J379" s="220"/>
      <c r="K379" s="220"/>
      <c r="L379" s="220"/>
      <c r="M379" s="220"/>
      <c r="N379" s="219"/>
      <c r="O379" s="219"/>
      <c r="P379" s="219"/>
      <c r="Q379" s="219"/>
      <c r="R379" s="220"/>
      <c r="S379" s="220"/>
      <c r="T379" s="220"/>
      <c r="U379" s="220"/>
      <c r="V379" s="220"/>
      <c r="W379" s="220"/>
      <c r="X379" s="220"/>
      <c r="Y379" s="220"/>
      <c r="Z379" s="210"/>
      <c r="AA379" s="210"/>
      <c r="AB379" s="210"/>
      <c r="AC379" s="210"/>
      <c r="AD379" s="210"/>
      <c r="AE379" s="210"/>
      <c r="AF379" s="210"/>
      <c r="AG379" s="210" t="s">
        <v>300</v>
      </c>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row>
    <row r="380" spans="1:60" outlineLevel="2" x14ac:dyDescent="0.2">
      <c r="A380" s="217"/>
      <c r="B380" s="218"/>
      <c r="C380" s="253" t="s">
        <v>625</v>
      </c>
      <c r="D380" s="221"/>
      <c r="E380" s="222"/>
      <c r="F380" s="220"/>
      <c r="G380" s="220"/>
      <c r="H380" s="220"/>
      <c r="I380" s="220"/>
      <c r="J380" s="220"/>
      <c r="K380" s="220"/>
      <c r="L380" s="220"/>
      <c r="M380" s="220"/>
      <c r="N380" s="219"/>
      <c r="O380" s="219"/>
      <c r="P380" s="219"/>
      <c r="Q380" s="219"/>
      <c r="R380" s="220"/>
      <c r="S380" s="220"/>
      <c r="T380" s="220"/>
      <c r="U380" s="220"/>
      <c r="V380" s="220"/>
      <c r="W380" s="220"/>
      <c r="X380" s="220"/>
      <c r="Y380" s="220"/>
      <c r="Z380" s="210"/>
      <c r="AA380" s="210"/>
      <c r="AB380" s="210"/>
      <c r="AC380" s="210"/>
      <c r="AD380" s="210"/>
      <c r="AE380" s="210"/>
      <c r="AF380" s="210"/>
      <c r="AG380" s="210" t="s">
        <v>314</v>
      </c>
      <c r="AH380" s="210">
        <v>0</v>
      </c>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row>
    <row r="381" spans="1:60" outlineLevel="3" x14ac:dyDescent="0.2">
      <c r="A381" s="217"/>
      <c r="B381" s="218"/>
      <c r="C381" s="253" t="s">
        <v>626</v>
      </c>
      <c r="D381" s="221"/>
      <c r="E381" s="222"/>
      <c r="F381" s="220"/>
      <c r="G381" s="220"/>
      <c r="H381" s="220"/>
      <c r="I381" s="220"/>
      <c r="J381" s="220"/>
      <c r="K381" s="220"/>
      <c r="L381" s="220"/>
      <c r="M381" s="220"/>
      <c r="N381" s="219"/>
      <c r="O381" s="219"/>
      <c r="P381" s="219"/>
      <c r="Q381" s="219"/>
      <c r="R381" s="220"/>
      <c r="S381" s="220"/>
      <c r="T381" s="220"/>
      <c r="U381" s="220"/>
      <c r="V381" s="220"/>
      <c r="W381" s="220"/>
      <c r="X381" s="220"/>
      <c r="Y381" s="220"/>
      <c r="Z381" s="210"/>
      <c r="AA381" s="210"/>
      <c r="AB381" s="210"/>
      <c r="AC381" s="210"/>
      <c r="AD381" s="210"/>
      <c r="AE381" s="210"/>
      <c r="AF381" s="210"/>
      <c r="AG381" s="210" t="s">
        <v>314</v>
      </c>
      <c r="AH381" s="210">
        <v>0</v>
      </c>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row>
    <row r="382" spans="1:60" outlineLevel="3" x14ac:dyDescent="0.2">
      <c r="A382" s="217"/>
      <c r="B382" s="218"/>
      <c r="C382" s="253" t="s">
        <v>627</v>
      </c>
      <c r="D382" s="221"/>
      <c r="E382" s="222"/>
      <c r="F382" s="220"/>
      <c r="G382" s="220"/>
      <c r="H382" s="220"/>
      <c r="I382" s="220"/>
      <c r="J382" s="220"/>
      <c r="K382" s="220"/>
      <c r="L382" s="220"/>
      <c r="M382" s="220"/>
      <c r="N382" s="219"/>
      <c r="O382" s="219"/>
      <c r="P382" s="219"/>
      <c r="Q382" s="219"/>
      <c r="R382" s="220"/>
      <c r="S382" s="220"/>
      <c r="T382" s="220"/>
      <c r="U382" s="220"/>
      <c r="V382" s="220"/>
      <c r="W382" s="220"/>
      <c r="X382" s="220"/>
      <c r="Y382" s="220"/>
      <c r="Z382" s="210"/>
      <c r="AA382" s="210"/>
      <c r="AB382" s="210"/>
      <c r="AC382" s="210"/>
      <c r="AD382" s="210"/>
      <c r="AE382" s="210"/>
      <c r="AF382" s="210"/>
      <c r="AG382" s="210" t="s">
        <v>314</v>
      </c>
      <c r="AH382" s="210">
        <v>0</v>
      </c>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row>
    <row r="383" spans="1:60" outlineLevel="3" x14ac:dyDescent="0.2">
      <c r="A383" s="217"/>
      <c r="B383" s="218"/>
      <c r="C383" s="253" t="s">
        <v>628</v>
      </c>
      <c r="D383" s="221"/>
      <c r="E383" s="222"/>
      <c r="F383" s="220"/>
      <c r="G383" s="220"/>
      <c r="H383" s="220"/>
      <c r="I383" s="220"/>
      <c r="J383" s="220"/>
      <c r="K383" s="220"/>
      <c r="L383" s="220"/>
      <c r="M383" s="220"/>
      <c r="N383" s="219"/>
      <c r="O383" s="219"/>
      <c r="P383" s="219"/>
      <c r="Q383" s="219"/>
      <c r="R383" s="220"/>
      <c r="S383" s="220"/>
      <c r="T383" s="220"/>
      <c r="U383" s="220"/>
      <c r="V383" s="220"/>
      <c r="W383" s="220"/>
      <c r="X383" s="220"/>
      <c r="Y383" s="220"/>
      <c r="Z383" s="210"/>
      <c r="AA383" s="210"/>
      <c r="AB383" s="210"/>
      <c r="AC383" s="210"/>
      <c r="AD383" s="210"/>
      <c r="AE383" s="210"/>
      <c r="AF383" s="210"/>
      <c r="AG383" s="210" t="s">
        <v>314</v>
      </c>
      <c r="AH383" s="210">
        <v>0</v>
      </c>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row>
    <row r="384" spans="1:60" outlineLevel="3" x14ac:dyDescent="0.2">
      <c r="A384" s="217"/>
      <c r="B384" s="218"/>
      <c r="C384" s="253" t="s">
        <v>629</v>
      </c>
      <c r="D384" s="221"/>
      <c r="E384" s="222"/>
      <c r="F384" s="220"/>
      <c r="G384" s="220"/>
      <c r="H384" s="220"/>
      <c r="I384" s="220"/>
      <c r="J384" s="220"/>
      <c r="K384" s="220"/>
      <c r="L384" s="220"/>
      <c r="M384" s="220"/>
      <c r="N384" s="219"/>
      <c r="O384" s="219"/>
      <c r="P384" s="219"/>
      <c r="Q384" s="219"/>
      <c r="R384" s="220"/>
      <c r="S384" s="220"/>
      <c r="T384" s="220"/>
      <c r="U384" s="220"/>
      <c r="V384" s="220"/>
      <c r="W384" s="220"/>
      <c r="X384" s="220"/>
      <c r="Y384" s="220"/>
      <c r="Z384" s="210"/>
      <c r="AA384" s="210"/>
      <c r="AB384" s="210"/>
      <c r="AC384" s="210"/>
      <c r="AD384" s="210"/>
      <c r="AE384" s="210"/>
      <c r="AF384" s="210"/>
      <c r="AG384" s="210" t="s">
        <v>314</v>
      </c>
      <c r="AH384" s="210">
        <v>0</v>
      </c>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row>
    <row r="385" spans="1:60" outlineLevel="3" x14ac:dyDescent="0.2">
      <c r="A385" s="217"/>
      <c r="B385" s="218"/>
      <c r="C385" s="253" t="s">
        <v>630</v>
      </c>
      <c r="D385" s="221"/>
      <c r="E385" s="222"/>
      <c r="F385" s="220"/>
      <c r="G385" s="220"/>
      <c r="H385" s="220"/>
      <c r="I385" s="220"/>
      <c r="J385" s="220"/>
      <c r="K385" s="220"/>
      <c r="L385" s="220"/>
      <c r="M385" s="220"/>
      <c r="N385" s="219"/>
      <c r="O385" s="219"/>
      <c r="P385" s="219"/>
      <c r="Q385" s="219"/>
      <c r="R385" s="220"/>
      <c r="S385" s="220"/>
      <c r="T385" s="220"/>
      <c r="U385" s="220"/>
      <c r="V385" s="220"/>
      <c r="W385" s="220"/>
      <c r="X385" s="220"/>
      <c r="Y385" s="220"/>
      <c r="Z385" s="210"/>
      <c r="AA385" s="210"/>
      <c r="AB385" s="210"/>
      <c r="AC385" s="210"/>
      <c r="AD385" s="210"/>
      <c r="AE385" s="210"/>
      <c r="AF385" s="210"/>
      <c r="AG385" s="210" t="s">
        <v>314</v>
      </c>
      <c r="AH385" s="210">
        <v>0</v>
      </c>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row>
    <row r="386" spans="1:60" outlineLevel="3" x14ac:dyDescent="0.2">
      <c r="A386" s="217"/>
      <c r="B386" s="218"/>
      <c r="C386" s="253" t="s">
        <v>631</v>
      </c>
      <c r="D386" s="221"/>
      <c r="E386" s="222"/>
      <c r="F386" s="220"/>
      <c r="G386" s="220"/>
      <c r="H386" s="220"/>
      <c r="I386" s="220"/>
      <c r="J386" s="220"/>
      <c r="K386" s="220"/>
      <c r="L386" s="220"/>
      <c r="M386" s="220"/>
      <c r="N386" s="219"/>
      <c r="O386" s="219"/>
      <c r="P386" s="219"/>
      <c r="Q386" s="219"/>
      <c r="R386" s="220"/>
      <c r="S386" s="220"/>
      <c r="T386" s="220"/>
      <c r="U386" s="220"/>
      <c r="V386" s="220"/>
      <c r="W386" s="220"/>
      <c r="X386" s="220"/>
      <c r="Y386" s="220"/>
      <c r="Z386" s="210"/>
      <c r="AA386" s="210"/>
      <c r="AB386" s="210"/>
      <c r="AC386" s="210"/>
      <c r="AD386" s="210"/>
      <c r="AE386" s="210"/>
      <c r="AF386" s="210"/>
      <c r="AG386" s="210" t="s">
        <v>314</v>
      </c>
      <c r="AH386" s="210">
        <v>0</v>
      </c>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row>
    <row r="387" spans="1:60" outlineLevel="3" x14ac:dyDescent="0.2">
      <c r="A387" s="217"/>
      <c r="B387" s="218"/>
      <c r="C387" s="253" t="s">
        <v>632</v>
      </c>
      <c r="D387" s="221"/>
      <c r="E387" s="222"/>
      <c r="F387" s="220"/>
      <c r="G387" s="220"/>
      <c r="H387" s="220"/>
      <c r="I387" s="220"/>
      <c r="J387" s="220"/>
      <c r="K387" s="220"/>
      <c r="L387" s="220"/>
      <c r="M387" s="220"/>
      <c r="N387" s="219"/>
      <c r="O387" s="219"/>
      <c r="P387" s="219"/>
      <c r="Q387" s="219"/>
      <c r="R387" s="220"/>
      <c r="S387" s="220"/>
      <c r="T387" s="220"/>
      <c r="U387" s="220"/>
      <c r="V387" s="220"/>
      <c r="W387" s="220"/>
      <c r="X387" s="220"/>
      <c r="Y387" s="220"/>
      <c r="Z387" s="210"/>
      <c r="AA387" s="210"/>
      <c r="AB387" s="210"/>
      <c r="AC387" s="210"/>
      <c r="AD387" s="210"/>
      <c r="AE387" s="210"/>
      <c r="AF387" s="210"/>
      <c r="AG387" s="210" t="s">
        <v>314</v>
      </c>
      <c r="AH387" s="210">
        <v>0</v>
      </c>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row>
    <row r="388" spans="1:60" outlineLevel="3" x14ac:dyDescent="0.2">
      <c r="A388" s="217"/>
      <c r="B388" s="218"/>
      <c r="C388" s="253" t="s">
        <v>633</v>
      </c>
      <c r="D388" s="221"/>
      <c r="E388" s="222"/>
      <c r="F388" s="220"/>
      <c r="G388" s="220"/>
      <c r="H388" s="220"/>
      <c r="I388" s="220"/>
      <c r="J388" s="220"/>
      <c r="K388" s="220"/>
      <c r="L388" s="220"/>
      <c r="M388" s="220"/>
      <c r="N388" s="219"/>
      <c r="O388" s="219"/>
      <c r="P388" s="219"/>
      <c r="Q388" s="219"/>
      <c r="R388" s="220"/>
      <c r="S388" s="220"/>
      <c r="T388" s="220"/>
      <c r="U388" s="220"/>
      <c r="V388" s="220"/>
      <c r="W388" s="220"/>
      <c r="X388" s="220"/>
      <c r="Y388" s="220"/>
      <c r="Z388" s="210"/>
      <c r="AA388" s="210"/>
      <c r="AB388" s="210"/>
      <c r="AC388" s="210"/>
      <c r="AD388" s="210"/>
      <c r="AE388" s="210"/>
      <c r="AF388" s="210"/>
      <c r="AG388" s="210" t="s">
        <v>314</v>
      </c>
      <c r="AH388" s="210">
        <v>0</v>
      </c>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row>
    <row r="389" spans="1:60" outlineLevel="3" x14ac:dyDescent="0.2">
      <c r="A389" s="217"/>
      <c r="B389" s="218"/>
      <c r="C389" s="253" t="s">
        <v>634</v>
      </c>
      <c r="D389" s="221"/>
      <c r="E389" s="222"/>
      <c r="F389" s="220"/>
      <c r="G389" s="220"/>
      <c r="H389" s="220"/>
      <c r="I389" s="220"/>
      <c r="J389" s="220"/>
      <c r="K389" s="220"/>
      <c r="L389" s="220"/>
      <c r="M389" s="220"/>
      <c r="N389" s="219"/>
      <c r="O389" s="219"/>
      <c r="P389" s="219"/>
      <c r="Q389" s="219"/>
      <c r="R389" s="220"/>
      <c r="S389" s="220"/>
      <c r="T389" s="220"/>
      <c r="U389" s="220"/>
      <c r="V389" s="220"/>
      <c r="W389" s="220"/>
      <c r="X389" s="220"/>
      <c r="Y389" s="220"/>
      <c r="Z389" s="210"/>
      <c r="AA389" s="210"/>
      <c r="AB389" s="210"/>
      <c r="AC389" s="210"/>
      <c r="AD389" s="210"/>
      <c r="AE389" s="210"/>
      <c r="AF389" s="210"/>
      <c r="AG389" s="210" t="s">
        <v>314</v>
      </c>
      <c r="AH389" s="210">
        <v>0</v>
      </c>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row>
    <row r="390" spans="1:60" outlineLevel="3" x14ac:dyDescent="0.2">
      <c r="A390" s="217"/>
      <c r="B390" s="218"/>
      <c r="C390" s="253" t="s">
        <v>635</v>
      </c>
      <c r="D390" s="221"/>
      <c r="E390" s="222"/>
      <c r="F390" s="220"/>
      <c r="G390" s="220"/>
      <c r="H390" s="220"/>
      <c r="I390" s="220"/>
      <c r="J390" s="220"/>
      <c r="K390" s="220"/>
      <c r="L390" s="220"/>
      <c r="M390" s="220"/>
      <c r="N390" s="219"/>
      <c r="O390" s="219"/>
      <c r="P390" s="219"/>
      <c r="Q390" s="219"/>
      <c r="R390" s="220"/>
      <c r="S390" s="220"/>
      <c r="T390" s="220"/>
      <c r="U390" s="220"/>
      <c r="V390" s="220"/>
      <c r="W390" s="220"/>
      <c r="X390" s="220"/>
      <c r="Y390" s="220"/>
      <c r="Z390" s="210"/>
      <c r="AA390" s="210"/>
      <c r="AB390" s="210"/>
      <c r="AC390" s="210"/>
      <c r="AD390" s="210"/>
      <c r="AE390" s="210"/>
      <c r="AF390" s="210"/>
      <c r="AG390" s="210" t="s">
        <v>314</v>
      </c>
      <c r="AH390" s="210">
        <v>0</v>
      </c>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row>
    <row r="391" spans="1:60" outlineLevel="3" x14ac:dyDescent="0.2">
      <c r="A391" s="217"/>
      <c r="B391" s="218"/>
      <c r="C391" s="253" t="s">
        <v>636</v>
      </c>
      <c r="D391" s="221"/>
      <c r="E391" s="222"/>
      <c r="F391" s="220"/>
      <c r="G391" s="220"/>
      <c r="H391" s="220"/>
      <c r="I391" s="220"/>
      <c r="J391" s="220"/>
      <c r="K391" s="220"/>
      <c r="L391" s="220"/>
      <c r="M391" s="220"/>
      <c r="N391" s="219"/>
      <c r="O391" s="219"/>
      <c r="P391" s="219"/>
      <c r="Q391" s="219"/>
      <c r="R391" s="220"/>
      <c r="S391" s="220"/>
      <c r="T391" s="220"/>
      <c r="U391" s="220"/>
      <c r="V391" s="220"/>
      <c r="W391" s="220"/>
      <c r="X391" s="220"/>
      <c r="Y391" s="220"/>
      <c r="Z391" s="210"/>
      <c r="AA391" s="210"/>
      <c r="AB391" s="210"/>
      <c r="AC391" s="210"/>
      <c r="AD391" s="210"/>
      <c r="AE391" s="210"/>
      <c r="AF391" s="210"/>
      <c r="AG391" s="210" t="s">
        <v>314</v>
      </c>
      <c r="AH391" s="210">
        <v>0</v>
      </c>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row>
    <row r="392" spans="1:60" outlineLevel="3" x14ac:dyDescent="0.2">
      <c r="A392" s="217"/>
      <c r="B392" s="218"/>
      <c r="C392" s="253" t="s">
        <v>637</v>
      </c>
      <c r="D392" s="221"/>
      <c r="E392" s="222"/>
      <c r="F392" s="220"/>
      <c r="G392" s="220"/>
      <c r="H392" s="220"/>
      <c r="I392" s="220"/>
      <c r="J392" s="220"/>
      <c r="K392" s="220"/>
      <c r="L392" s="220"/>
      <c r="M392" s="220"/>
      <c r="N392" s="219"/>
      <c r="O392" s="219"/>
      <c r="P392" s="219"/>
      <c r="Q392" s="219"/>
      <c r="R392" s="220"/>
      <c r="S392" s="220"/>
      <c r="T392" s="220"/>
      <c r="U392" s="220"/>
      <c r="V392" s="220"/>
      <c r="W392" s="220"/>
      <c r="X392" s="220"/>
      <c r="Y392" s="220"/>
      <c r="Z392" s="210"/>
      <c r="AA392" s="210"/>
      <c r="AB392" s="210"/>
      <c r="AC392" s="210"/>
      <c r="AD392" s="210"/>
      <c r="AE392" s="210"/>
      <c r="AF392" s="210"/>
      <c r="AG392" s="210" t="s">
        <v>314</v>
      </c>
      <c r="AH392" s="210">
        <v>0</v>
      </c>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row>
    <row r="393" spans="1:60" outlineLevel="3" x14ac:dyDescent="0.2">
      <c r="A393" s="217"/>
      <c r="B393" s="218"/>
      <c r="C393" s="253" t="s">
        <v>638</v>
      </c>
      <c r="D393" s="221"/>
      <c r="E393" s="222"/>
      <c r="F393" s="220"/>
      <c r="G393" s="220"/>
      <c r="H393" s="220"/>
      <c r="I393" s="220"/>
      <c r="J393" s="220"/>
      <c r="K393" s="220"/>
      <c r="L393" s="220"/>
      <c r="M393" s="220"/>
      <c r="N393" s="219"/>
      <c r="O393" s="219"/>
      <c r="P393" s="219"/>
      <c r="Q393" s="219"/>
      <c r="R393" s="220"/>
      <c r="S393" s="220"/>
      <c r="T393" s="220"/>
      <c r="U393" s="220"/>
      <c r="V393" s="220"/>
      <c r="W393" s="220"/>
      <c r="X393" s="220"/>
      <c r="Y393" s="220"/>
      <c r="Z393" s="210"/>
      <c r="AA393" s="210"/>
      <c r="AB393" s="210"/>
      <c r="AC393" s="210"/>
      <c r="AD393" s="210"/>
      <c r="AE393" s="210"/>
      <c r="AF393" s="210"/>
      <c r="AG393" s="210" t="s">
        <v>314</v>
      </c>
      <c r="AH393" s="210">
        <v>0</v>
      </c>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row>
    <row r="394" spans="1:60" outlineLevel="3" x14ac:dyDescent="0.2">
      <c r="A394" s="217"/>
      <c r="B394" s="218"/>
      <c r="C394" s="253" t="s">
        <v>639</v>
      </c>
      <c r="D394" s="221"/>
      <c r="E394" s="222"/>
      <c r="F394" s="220"/>
      <c r="G394" s="220"/>
      <c r="H394" s="220"/>
      <c r="I394" s="220"/>
      <c r="J394" s="220"/>
      <c r="K394" s="220"/>
      <c r="L394" s="220"/>
      <c r="M394" s="220"/>
      <c r="N394" s="219"/>
      <c r="O394" s="219"/>
      <c r="P394" s="219"/>
      <c r="Q394" s="219"/>
      <c r="R394" s="220"/>
      <c r="S394" s="220"/>
      <c r="T394" s="220"/>
      <c r="U394" s="220"/>
      <c r="V394" s="220"/>
      <c r="W394" s="220"/>
      <c r="X394" s="220"/>
      <c r="Y394" s="220"/>
      <c r="Z394" s="210"/>
      <c r="AA394" s="210"/>
      <c r="AB394" s="210"/>
      <c r="AC394" s="210"/>
      <c r="AD394" s="210"/>
      <c r="AE394" s="210"/>
      <c r="AF394" s="210"/>
      <c r="AG394" s="210" t="s">
        <v>314</v>
      </c>
      <c r="AH394" s="210">
        <v>0</v>
      </c>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row>
    <row r="395" spans="1:60" outlineLevel="3" x14ac:dyDescent="0.2">
      <c r="A395" s="217"/>
      <c r="B395" s="218"/>
      <c r="C395" s="253" t="s">
        <v>640</v>
      </c>
      <c r="D395" s="221"/>
      <c r="E395" s="222"/>
      <c r="F395" s="220"/>
      <c r="G395" s="220"/>
      <c r="H395" s="220"/>
      <c r="I395" s="220"/>
      <c r="J395" s="220"/>
      <c r="K395" s="220"/>
      <c r="L395" s="220"/>
      <c r="M395" s="220"/>
      <c r="N395" s="219"/>
      <c r="O395" s="219"/>
      <c r="P395" s="219"/>
      <c r="Q395" s="219"/>
      <c r="R395" s="220"/>
      <c r="S395" s="220"/>
      <c r="T395" s="220"/>
      <c r="U395" s="220"/>
      <c r="V395" s="220"/>
      <c r="W395" s="220"/>
      <c r="X395" s="220"/>
      <c r="Y395" s="220"/>
      <c r="Z395" s="210"/>
      <c r="AA395" s="210"/>
      <c r="AB395" s="210"/>
      <c r="AC395" s="210"/>
      <c r="AD395" s="210"/>
      <c r="AE395" s="210"/>
      <c r="AF395" s="210"/>
      <c r="AG395" s="210" t="s">
        <v>314</v>
      </c>
      <c r="AH395" s="210">
        <v>0</v>
      </c>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row>
    <row r="396" spans="1:60" outlineLevel="3" x14ac:dyDescent="0.2">
      <c r="A396" s="217"/>
      <c r="B396" s="218"/>
      <c r="C396" s="253" t="s">
        <v>641</v>
      </c>
      <c r="D396" s="221"/>
      <c r="E396" s="222">
        <v>242.44</v>
      </c>
      <c r="F396" s="220"/>
      <c r="G396" s="220"/>
      <c r="H396" s="220"/>
      <c r="I396" s="220"/>
      <c r="J396" s="220"/>
      <c r="K396" s="220"/>
      <c r="L396" s="220"/>
      <c r="M396" s="220"/>
      <c r="N396" s="219"/>
      <c r="O396" s="219"/>
      <c r="P396" s="219"/>
      <c r="Q396" s="219"/>
      <c r="R396" s="220"/>
      <c r="S396" s="220"/>
      <c r="T396" s="220"/>
      <c r="U396" s="220"/>
      <c r="V396" s="220"/>
      <c r="W396" s="220"/>
      <c r="X396" s="220"/>
      <c r="Y396" s="220"/>
      <c r="Z396" s="210"/>
      <c r="AA396" s="210"/>
      <c r="AB396" s="210"/>
      <c r="AC396" s="210"/>
      <c r="AD396" s="210"/>
      <c r="AE396" s="210"/>
      <c r="AF396" s="210"/>
      <c r="AG396" s="210" t="s">
        <v>314</v>
      </c>
      <c r="AH396" s="210">
        <v>0</v>
      </c>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row>
    <row r="397" spans="1:60" outlineLevel="1" x14ac:dyDescent="0.2">
      <c r="A397" s="231">
        <v>59</v>
      </c>
      <c r="B397" s="232" t="s">
        <v>642</v>
      </c>
      <c r="C397" s="250" t="s">
        <v>643</v>
      </c>
      <c r="D397" s="233" t="s">
        <v>335</v>
      </c>
      <c r="E397" s="234">
        <v>142.5</v>
      </c>
      <c r="F397" s="235"/>
      <c r="G397" s="236">
        <f>ROUND(E397*F397,2)</f>
        <v>0</v>
      </c>
      <c r="H397" s="235"/>
      <c r="I397" s="236">
        <f>ROUND(E397*H397,2)</f>
        <v>0</v>
      </c>
      <c r="J397" s="235"/>
      <c r="K397" s="236">
        <f>ROUND(E397*J397,2)</f>
        <v>0</v>
      </c>
      <c r="L397" s="236">
        <v>21</v>
      </c>
      <c r="M397" s="236">
        <f>G397*(1+L397/100)</f>
        <v>0</v>
      </c>
      <c r="N397" s="234">
        <v>1.08E-3</v>
      </c>
      <c r="O397" s="234">
        <f>ROUND(E397*N397,2)</f>
        <v>0.15</v>
      </c>
      <c r="P397" s="234">
        <v>0</v>
      </c>
      <c r="Q397" s="234">
        <f>ROUND(E397*P397,2)</f>
        <v>0</v>
      </c>
      <c r="R397" s="236" t="s">
        <v>423</v>
      </c>
      <c r="S397" s="236" t="s">
        <v>293</v>
      </c>
      <c r="T397" s="237" t="s">
        <v>294</v>
      </c>
      <c r="U397" s="220">
        <v>0.16300000000000001</v>
      </c>
      <c r="V397" s="220">
        <f>ROUND(E397*U397,2)</f>
        <v>23.23</v>
      </c>
      <c r="W397" s="220"/>
      <c r="X397" s="220" t="s">
        <v>295</v>
      </c>
      <c r="Y397" s="220" t="s">
        <v>296</v>
      </c>
      <c r="Z397" s="210"/>
      <c r="AA397" s="210"/>
      <c r="AB397" s="210"/>
      <c r="AC397" s="210"/>
      <c r="AD397" s="210"/>
      <c r="AE397" s="210"/>
      <c r="AF397" s="210"/>
      <c r="AG397" s="210" t="s">
        <v>297</v>
      </c>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row>
    <row r="398" spans="1:60" outlineLevel="2" x14ac:dyDescent="0.2">
      <c r="A398" s="217"/>
      <c r="B398" s="218"/>
      <c r="C398" s="251" t="s">
        <v>644</v>
      </c>
      <c r="D398" s="239"/>
      <c r="E398" s="239"/>
      <c r="F398" s="239"/>
      <c r="G398" s="239"/>
      <c r="H398" s="220"/>
      <c r="I398" s="220"/>
      <c r="J398" s="220"/>
      <c r="K398" s="220"/>
      <c r="L398" s="220"/>
      <c r="M398" s="220"/>
      <c r="N398" s="219"/>
      <c r="O398" s="219"/>
      <c r="P398" s="219"/>
      <c r="Q398" s="219"/>
      <c r="R398" s="220"/>
      <c r="S398" s="220"/>
      <c r="T398" s="220"/>
      <c r="U398" s="220"/>
      <c r="V398" s="220"/>
      <c r="W398" s="220"/>
      <c r="X398" s="220"/>
      <c r="Y398" s="220"/>
      <c r="Z398" s="210"/>
      <c r="AA398" s="210"/>
      <c r="AB398" s="210"/>
      <c r="AC398" s="210"/>
      <c r="AD398" s="210"/>
      <c r="AE398" s="210"/>
      <c r="AF398" s="210"/>
      <c r="AG398" s="210" t="s">
        <v>299</v>
      </c>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row>
    <row r="399" spans="1:60" outlineLevel="2" x14ac:dyDescent="0.2">
      <c r="A399" s="217"/>
      <c r="B399" s="218"/>
      <c r="C399" s="252" t="s">
        <v>644</v>
      </c>
      <c r="D399" s="240"/>
      <c r="E399" s="240"/>
      <c r="F399" s="240"/>
      <c r="G399" s="240"/>
      <c r="H399" s="220"/>
      <c r="I399" s="220"/>
      <c r="J399" s="220"/>
      <c r="K399" s="220"/>
      <c r="L399" s="220"/>
      <c r="M399" s="220"/>
      <c r="N399" s="219"/>
      <c r="O399" s="219"/>
      <c r="P399" s="219"/>
      <c r="Q399" s="219"/>
      <c r="R399" s="220"/>
      <c r="S399" s="220"/>
      <c r="T399" s="220"/>
      <c r="U399" s="220"/>
      <c r="V399" s="220"/>
      <c r="W399" s="220"/>
      <c r="X399" s="220"/>
      <c r="Y399" s="220"/>
      <c r="Z399" s="210"/>
      <c r="AA399" s="210"/>
      <c r="AB399" s="210"/>
      <c r="AC399" s="210"/>
      <c r="AD399" s="210"/>
      <c r="AE399" s="210"/>
      <c r="AF399" s="210"/>
      <c r="AG399" s="210" t="s">
        <v>300</v>
      </c>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row>
    <row r="400" spans="1:60" outlineLevel="3" x14ac:dyDescent="0.2">
      <c r="A400" s="217"/>
      <c r="B400" s="218"/>
      <c r="C400" s="252" t="s">
        <v>644</v>
      </c>
      <c r="D400" s="240"/>
      <c r="E400" s="240"/>
      <c r="F400" s="240"/>
      <c r="G400" s="240"/>
      <c r="H400" s="220"/>
      <c r="I400" s="220"/>
      <c r="J400" s="220"/>
      <c r="K400" s="220"/>
      <c r="L400" s="220"/>
      <c r="M400" s="220"/>
      <c r="N400" s="219"/>
      <c r="O400" s="219"/>
      <c r="P400" s="219"/>
      <c r="Q400" s="219"/>
      <c r="R400" s="220"/>
      <c r="S400" s="220"/>
      <c r="T400" s="220"/>
      <c r="U400" s="220"/>
      <c r="V400" s="220"/>
      <c r="W400" s="220"/>
      <c r="X400" s="220"/>
      <c r="Y400" s="220"/>
      <c r="Z400" s="210"/>
      <c r="AA400" s="210"/>
      <c r="AB400" s="210"/>
      <c r="AC400" s="210"/>
      <c r="AD400" s="210"/>
      <c r="AE400" s="210"/>
      <c r="AF400" s="210"/>
      <c r="AG400" s="210" t="s">
        <v>300</v>
      </c>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row>
    <row r="401" spans="1:60" outlineLevel="2" x14ac:dyDescent="0.2">
      <c r="A401" s="217"/>
      <c r="B401" s="218"/>
      <c r="C401" s="253" t="s">
        <v>645</v>
      </c>
      <c r="D401" s="221"/>
      <c r="E401" s="222"/>
      <c r="F401" s="220"/>
      <c r="G401" s="220"/>
      <c r="H401" s="220"/>
      <c r="I401" s="220"/>
      <c r="J401" s="220"/>
      <c r="K401" s="220"/>
      <c r="L401" s="220"/>
      <c r="M401" s="220"/>
      <c r="N401" s="219"/>
      <c r="O401" s="219"/>
      <c r="P401" s="219"/>
      <c r="Q401" s="219"/>
      <c r="R401" s="220"/>
      <c r="S401" s="220"/>
      <c r="T401" s="220"/>
      <c r="U401" s="220"/>
      <c r="V401" s="220"/>
      <c r="W401" s="220"/>
      <c r="X401" s="220"/>
      <c r="Y401" s="220"/>
      <c r="Z401" s="210"/>
      <c r="AA401" s="210"/>
      <c r="AB401" s="210"/>
      <c r="AC401" s="210"/>
      <c r="AD401" s="210"/>
      <c r="AE401" s="210"/>
      <c r="AF401" s="210"/>
      <c r="AG401" s="210" t="s">
        <v>314</v>
      </c>
      <c r="AH401" s="210">
        <v>0</v>
      </c>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row>
    <row r="402" spans="1:60" outlineLevel="3" x14ac:dyDescent="0.2">
      <c r="A402" s="217"/>
      <c r="B402" s="218"/>
      <c r="C402" s="253" t="s">
        <v>646</v>
      </c>
      <c r="D402" s="221"/>
      <c r="E402" s="222"/>
      <c r="F402" s="220"/>
      <c r="G402" s="220"/>
      <c r="H402" s="220"/>
      <c r="I402" s="220"/>
      <c r="J402" s="220"/>
      <c r="K402" s="220"/>
      <c r="L402" s="220"/>
      <c r="M402" s="220"/>
      <c r="N402" s="219"/>
      <c r="O402" s="219"/>
      <c r="P402" s="219"/>
      <c r="Q402" s="219"/>
      <c r="R402" s="220"/>
      <c r="S402" s="220"/>
      <c r="T402" s="220"/>
      <c r="U402" s="220"/>
      <c r="V402" s="220"/>
      <c r="W402" s="220"/>
      <c r="X402" s="220"/>
      <c r="Y402" s="220"/>
      <c r="Z402" s="210"/>
      <c r="AA402" s="210"/>
      <c r="AB402" s="210"/>
      <c r="AC402" s="210"/>
      <c r="AD402" s="210"/>
      <c r="AE402" s="210"/>
      <c r="AF402" s="210"/>
      <c r="AG402" s="210" t="s">
        <v>314</v>
      </c>
      <c r="AH402" s="210">
        <v>0</v>
      </c>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row>
    <row r="403" spans="1:60" outlineLevel="3" x14ac:dyDescent="0.2">
      <c r="A403" s="217"/>
      <c r="B403" s="218"/>
      <c r="C403" s="253" t="s">
        <v>647</v>
      </c>
      <c r="D403" s="221"/>
      <c r="E403" s="222">
        <v>142.5</v>
      </c>
      <c r="F403" s="220"/>
      <c r="G403" s="220"/>
      <c r="H403" s="220"/>
      <c r="I403" s="220"/>
      <c r="J403" s="220"/>
      <c r="K403" s="220"/>
      <c r="L403" s="220"/>
      <c r="M403" s="220"/>
      <c r="N403" s="219"/>
      <c r="O403" s="219"/>
      <c r="P403" s="219"/>
      <c r="Q403" s="219"/>
      <c r="R403" s="220"/>
      <c r="S403" s="220"/>
      <c r="T403" s="220"/>
      <c r="U403" s="220"/>
      <c r="V403" s="220"/>
      <c r="W403" s="220"/>
      <c r="X403" s="220"/>
      <c r="Y403" s="220"/>
      <c r="Z403" s="210"/>
      <c r="AA403" s="210"/>
      <c r="AB403" s="210"/>
      <c r="AC403" s="210"/>
      <c r="AD403" s="210"/>
      <c r="AE403" s="210"/>
      <c r="AF403" s="210"/>
      <c r="AG403" s="210" t="s">
        <v>314</v>
      </c>
      <c r="AH403" s="210">
        <v>0</v>
      </c>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row>
    <row r="404" spans="1:60" ht="22.5" outlineLevel="1" x14ac:dyDescent="0.2">
      <c r="A404" s="231">
        <v>60</v>
      </c>
      <c r="B404" s="232" t="s">
        <v>648</v>
      </c>
      <c r="C404" s="250" t="s">
        <v>649</v>
      </c>
      <c r="D404" s="233" t="s">
        <v>310</v>
      </c>
      <c r="E404" s="234">
        <v>10.98</v>
      </c>
      <c r="F404" s="235"/>
      <c r="G404" s="236">
        <f>ROUND(E404*F404,2)</f>
        <v>0</v>
      </c>
      <c r="H404" s="235"/>
      <c r="I404" s="236">
        <f>ROUND(E404*H404,2)</f>
        <v>0</v>
      </c>
      <c r="J404" s="235"/>
      <c r="K404" s="236">
        <f>ROUND(E404*J404,2)</f>
        <v>0</v>
      </c>
      <c r="L404" s="236">
        <v>21</v>
      </c>
      <c r="M404" s="236">
        <f>G404*(1+L404/100)</f>
        <v>0</v>
      </c>
      <c r="N404" s="234">
        <v>0.16339999999999999</v>
      </c>
      <c r="O404" s="234">
        <f>ROUND(E404*N404,2)</f>
        <v>1.79</v>
      </c>
      <c r="P404" s="234">
        <v>0</v>
      </c>
      <c r="Q404" s="234">
        <f>ROUND(E404*P404,2)</f>
        <v>0</v>
      </c>
      <c r="R404" s="236" t="s">
        <v>423</v>
      </c>
      <c r="S404" s="236" t="s">
        <v>293</v>
      </c>
      <c r="T404" s="237" t="s">
        <v>294</v>
      </c>
      <c r="U404" s="220">
        <v>1.2225999999999999</v>
      </c>
      <c r="V404" s="220">
        <f>ROUND(E404*U404,2)</f>
        <v>13.42</v>
      </c>
      <c r="W404" s="220"/>
      <c r="X404" s="220" t="s">
        <v>295</v>
      </c>
      <c r="Y404" s="220" t="s">
        <v>296</v>
      </c>
      <c r="Z404" s="210"/>
      <c r="AA404" s="210"/>
      <c r="AB404" s="210"/>
      <c r="AC404" s="210"/>
      <c r="AD404" s="210"/>
      <c r="AE404" s="210"/>
      <c r="AF404" s="210"/>
      <c r="AG404" s="210" t="s">
        <v>297</v>
      </c>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row>
    <row r="405" spans="1:60" outlineLevel="2" x14ac:dyDescent="0.2">
      <c r="A405" s="217"/>
      <c r="B405" s="218"/>
      <c r="C405" s="251" t="s">
        <v>650</v>
      </c>
      <c r="D405" s="239"/>
      <c r="E405" s="239"/>
      <c r="F405" s="239"/>
      <c r="G405" s="239"/>
      <c r="H405" s="220"/>
      <c r="I405" s="220"/>
      <c r="J405" s="220"/>
      <c r="K405" s="220"/>
      <c r="L405" s="220"/>
      <c r="M405" s="220"/>
      <c r="N405" s="219"/>
      <c r="O405" s="219"/>
      <c r="P405" s="219"/>
      <c r="Q405" s="219"/>
      <c r="R405" s="220"/>
      <c r="S405" s="220"/>
      <c r="T405" s="220"/>
      <c r="U405" s="220"/>
      <c r="V405" s="220"/>
      <c r="W405" s="220"/>
      <c r="X405" s="220"/>
      <c r="Y405" s="220"/>
      <c r="Z405" s="210"/>
      <c r="AA405" s="210"/>
      <c r="AB405" s="210"/>
      <c r="AC405" s="210"/>
      <c r="AD405" s="210"/>
      <c r="AE405" s="210"/>
      <c r="AF405" s="210"/>
      <c r="AG405" s="210" t="s">
        <v>299</v>
      </c>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row>
    <row r="406" spans="1:60" outlineLevel="2" x14ac:dyDescent="0.2">
      <c r="A406" s="217"/>
      <c r="B406" s="218"/>
      <c r="C406" s="252" t="s">
        <v>650</v>
      </c>
      <c r="D406" s="240"/>
      <c r="E406" s="240"/>
      <c r="F406" s="240"/>
      <c r="G406" s="240"/>
      <c r="H406" s="220"/>
      <c r="I406" s="220"/>
      <c r="J406" s="220"/>
      <c r="K406" s="220"/>
      <c r="L406" s="220"/>
      <c r="M406" s="220"/>
      <c r="N406" s="219"/>
      <c r="O406" s="219"/>
      <c r="P406" s="219"/>
      <c r="Q406" s="219"/>
      <c r="R406" s="220"/>
      <c r="S406" s="220"/>
      <c r="T406" s="220"/>
      <c r="U406" s="220"/>
      <c r="V406" s="220"/>
      <c r="W406" s="220"/>
      <c r="X406" s="220"/>
      <c r="Y406" s="220"/>
      <c r="Z406" s="210"/>
      <c r="AA406" s="210"/>
      <c r="AB406" s="210"/>
      <c r="AC406" s="210"/>
      <c r="AD406" s="210"/>
      <c r="AE406" s="210"/>
      <c r="AF406" s="210"/>
      <c r="AG406" s="210" t="s">
        <v>300</v>
      </c>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row>
    <row r="407" spans="1:60" outlineLevel="3" x14ac:dyDescent="0.2">
      <c r="A407" s="217"/>
      <c r="B407" s="218"/>
      <c r="C407" s="252" t="s">
        <v>650</v>
      </c>
      <c r="D407" s="240"/>
      <c r="E407" s="240"/>
      <c r="F407" s="240"/>
      <c r="G407" s="240"/>
      <c r="H407" s="220"/>
      <c r="I407" s="220"/>
      <c r="J407" s="220"/>
      <c r="K407" s="220"/>
      <c r="L407" s="220"/>
      <c r="M407" s="220"/>
      <c r="N407" s="219"/>
      <c r="O407" s="219"/>
      <c r="P407" s="219"/>
      <c r="Q407" s="219"/>
      <c r="R407" s="220"/>
      <c r="S407" s="220"/>
      <c r="T407" s="220"/>
      <c r="U407" s="220"/>
      <c r="V407" s="220"/>
      <c r="W407" s="220"/>
      <c r="X407" s="220"/>
      <c r="Y407" s="220"/>
      <c r="Z407" s="210"/>
      <c r="AA407" s="210"/>
      <c r="AB407" s="210"/>
      <c r="AC407" s="210"/>
      <c r="AD407" s="210"/>
      <c r="AE407" s="210"/>
      <c r="AF407" s="210"/>
      <c r="AG407" s="210" t="s">
        <v>300</v>
      </c>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row>
    <row r="408" spans="1:60" outlineLevel="2" x14ac:dyDescent="0.2">
      <c r="A408" s="217"/>
      <c r="B408" s="218"/>
      <c r="C408" s="253" t="s">
        <v>651</v>
      </c>
      <c r="D408" s="221"/>
      <c r="E408" s="222"/>
      <c r="F408" s="220"/>
      <c r="G408" s="220"/>
      <c r="H408" s="220"/>
      <c r="I408" s="220"/>
      <c r="J408" s="220"/>
      <c r="K408" s="220"/>
      <c r="L408" s="220"/>
      <c r="M408" s="220"/>
      <c r="N408" s="219"/>
      <c r="O408" s="219"/>
      <c r="P408" s="219"/>
      <c r="Q408" s="219"/>
      <c r="R408" s="220"/>
      <c r="S408" s="220"/>
      <c r="T408" s="220"/>
      <c r="U408" s="220"/>
      <c r="V408" s="220"/>
      <c r="W408" s="220"/>
      <c r="X408" s="220"/>
      <c r="Y408" s="220"/>
      <c r="Z408" s="210"/>
      <c r="AA408" s="210"/>
      <c r="AB408" s="210"/>
      <c r="AC408" s="210"/>
      <c r="AD408" s="210"/>
      <c r="AE408" s="210"/>
      <c r="AF408" s="210"/>
      <c r="AG408" s="210" t="s">
        <v>314</v>
      </c>
      <c r="AH408" s="210">
        <v>0</v>
      </c>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row>
    <row r="409" spans="1:60" outlineLevel="3" x14ac:dyDescent="0.2">
      <c r="A409" s="217"/>
      <c r="B409" s="218"/>
      <c r="C409" s="253" t="s">
        <v>652</v>
      </c>
      <c r="D409" s="221"/>
      <c r="E409" s="222"/>
      <c r="F409" s="220"/>
      <c r="G409" s="220"/>
      <c r="H409" s="220"/>
      <c r="I409" s="220"/>
      <c r="J409" s="220"/>
      <c r="K409" s="220"/>
      <c r="L409" s="220"/>
      <c r="M409" s="220"/>
      <c r="N409" s="219"/>
      <c r="O409" s="219"/>
      <c r="P409" s="219"/>
      <c r="Q409" s="219"/>
      <c r="R409" s="220"/>
      <c r="S409" s="220"/>
      <c r="T409" s="220"/>
      <c r="U409" s="220"/>
      <c r="V409" s="220"/>
      <c r="W409" s="220"/>
      <c r="X409" s="220"/>
      <c r="Y409" s="220"/>
      <c r="Z409" s="210"/>
      <c r="AA409" s="210"/>
      <c r="AB409" s="210"/>
      <c r="AC409" s="210"/>
      <c r="AD409" s="210"/>
      <c r="AE409" s="210"/>
      <c r="AF409" s="210"/>
      <c r="AG409" s="210" t="s">
        <v>314</v>
      </c>
      <c r="AH409" s="210">
        <v>0</v>
      </c>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row>
    <row r="410" spans="1:60" outlineLevel="3" x14ac:dyDescent="0.2">
      <c r="A410" s="217"/>
      <c r="B410" s="218"/>
      <c r="C410" s="253" t="s">
        <v>653</v>
      </c>
      <c r="D410" s="221"/>
      <c r="E410" s="222">
        <v>10.98</v>
      </c>
      <c r="F410" s="220"/>
      <c r="G410" s="220"/>
      <c r="H410" s="220"/>
      <c r="I410" s="220"/>
      <c r="J410" s="220"/>
      <c r="K410" s="220"/>
      <c r="L410" s="220"/>
      <c r="M410" s="220"/>
      <c r="N410" s="219"/>
      <c r="O410" s="219"/>
      <c r="P410" s="219"/>
      <c r="Q410" s="219"/>
      <c r="R410" s="220"/>
      <c r="S410" s="220"/>
      <c r="T410" s="220"/>
      <c r="U410" s="220"/>
      <c r="V410" s="220"/>
      <c r="W410" s="220"/>
      <c r="X410" s="220"/>
      <c r="Y410" s="220"/>
      <c r="Z410" s="210"/>
      <c r="AA410" s="210"/>
      <c r="AB410" s="210"/>
      <c r="AC410" s="210"/>
      <c r="AD410" s="210"/>
      <c r="AE410" s="210"/>
      <c r="AF410" s="210"/>
      <c r="AG410" s="210" t="s">
        <v>314</v>
      </c>
      <c r="AH410" s="210">
        <v>0</v>
      </c>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row>
    <row r="411" spans="1:60" ht="33.75" outlineLevel="1" x14ac:dyDescent="0.2">
      <c r="A411" s="231">
        <v>61</v>
      </c>
      <c r="B411" s="232" t="s">
        <v>654</v>
      </c>
      <c r="C411" s="250" t="s">
        <v>655</v>
      </c>
      <c r="D411" s="233" t="s">
        <v>310</v>
      </c>
      <c r="E411" s="234">
        <v>40.898000000000003</v>
      </c>
      <c r="F411" s="235"/>
      <c r="G411" s="236">
        <f>ROUND(E411*F411,2)</f>
        <v>0</v>
      </c>
      <c r="H411" s="235"/>
      <c r="I411" s="236">
        <f>ROUND(E411*H411,2)</f>
        <v>0</v>
      </c>
      <c r="J411" s="235"/>
      <c r="K411" s="236">
        <f>ROUND(E411*J411,2)</f>
        <v>0</v>
      </c>
      <c r="L411" s="236">
        <v>21</v>
      </c>
      <c r="M411" s="236">
        <f>G411*(1+L411/100)</f>
        <v>0</v>
      </c>
      <c r="N411" s="234">
        <v>0.39567000000000002</v>
      </c>
      <c r="O411" s="234">
        <f>ROUND(E411*N411,2)</f>
        <v>16.18</v>
      </c>
      <c r="P411" s="234">
        <v>0</v>
      </c>
      <c r="Q411" s="234">
        <f>ROUND(E411*P411,2)</f>
        <v>0</v>
      </c>
      <c r="R411" s="236" t="s">
        <v>423</v>
      </c>
      <c r="S411" s="236" t="s">
        <v>293</v>
      </c>
      <c r="T411" s="237" t="s">
        <v>294</v>
      </c>
      <c r="U411" s="220">
        <v>0.79420000000000002</v>
      </c>
      <c r="V411" s="220">
        <f>ROUND(E411*U411,2)</f>
        <v>32.479999999999997</v>
      </c>
      <c r="W411" s="220"/>
      <c r="X411" s="220" t="s">
        <v>295</v>
      </c>
      <c r="Y411" s="220" t="s">
        <v>296</v>
      </c>
      <c r="Z411" s="210"/>
      <c r="AA411" s="210"/>
      <c r="AB411" s="210"/>
      <c r="AC411" s="210"/>
      <c r="AD411" s="210"/>
      <c r="AE411" s="210"/>
      <c r="AF411" s="210"/>
      <c r="AG411" s="210" t="s">
        <v>297</v>
      </c>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row>
    <row r="412" spans="1:60" outlineLevel="2" x14ac:dyDescent="0.2">
      <c r="A412" s="217"/>
      <c r="B412" s="218"/>
      <c r="C412" s="251" t="s">
        <v>656</v>
      </c>
      <c r="D412" s="239"/>
      <c r="E412" s="239"/>
      <c r="F412" s="239"/>
      <c r="G412" s="239"/>
      <c r="H412" s="220"/>
      <c r="I412" s="220"/>
      <c r="J412" s="220"/>
      <c r="K412" s="220"/>
      <c r="L412" s="220"/>
      <c r="M412" s="220"/>
      <c r="N412" s="219"/>
      <c r="O412" s="219"/>
      <c r="P412" s="219"/>
      <c r="Q412" s="219"/>
      <c r="R412" s="220"/>
      <c r="S412" s="220"/>
      <c r="T412" s="220"/>
      <c r="U412" s="220"/>
      <c r="V412" s="220"/>
      <c r="W412" s="220"/>
      <c r="X412" s="220"/>
      <c r="Y412" s="220"/>
      <c r="Z412" s="210"/>
      <c r="AA412" s="210"/>
      <c r="AB412" s="210"/>
      <c r="AC412" s="210"/>
      <c r="AD412" s="210"/>
      <c r="AE412" s="210"/>
      <c r="AF412" s="210"/>
      <c r="AG412" s="210" t="s">
        <v>299</v>
      </c>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row>
    <row r="413" spans="1:60" outlineLevel="2" x14ac:dyDescent="0.2">
      <c r="A413" s="217"/>
      <c r="B413" s="218"/>
      <c r="C413" s="252" t="s">
        <v>656</v>
      </c>
      <c r="D413" s="240"/>
      <c r="E413" s="240"/>
      <c r="F413" s="240"/>
      <c r="G413" s="240"/>
      <c r="H413" s="220"/>
      <c r="I413" s="220"/>
      <c r="J413" s="220"/>
      <c r="K413" s="220"/>
      <c r="L413" s="220"/>
      <c r="M413" s="220"/>
      <c r="N413" s="219"/>
      <c r="O413" s="219"/>
      <c r="P413" s="219"/>
      <c r="Q413" s="219"/>
      <c r="R413" s="220"/>
      <c r="S413" s="220"/>
      <c r="T413" s="220"/>
      <c r="U413" s="220"/>
      <c r="V413" s="220"/>
      <c r="W413" s="220"/>
      <c r="X413" s="220"/>
      <c r="Y413" s="220"/>
      <c r="Z413" s="210"/>
      <c r="AA413" s="210"/>
      <c r="AB413" s="210"/>
      <c r="AC413" s="210"/>
      <c r="AD413" s="210"/>
      <c r="AE413" s="210"/>
      <c r="AF413" s="210"/>
      <c r="AG413" s="210" t="s">
        <v>300</v>
      </c>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row>
    <row r="414" spans="1:60" outlineLevel="2" x14ac:dyDescent="0.2">
      <c r="A414" s="217"/>
      <c r="B414" s="218"/>
      <c r="C414" s="253" t="s">
        <v>657</v>
      </c>
      <c r="D414" s="221"/>
      <c r="E414" s="222"/>
      <c r="F414" s="220"/>
      <c r="G414" s="220"/>
      <c r="H414" s="220"/>
      <c r="I414" s="220"/>
      <c r="J414" s="220"/>
      <c r="K414" s="220"/>
      <c r="L414" s="220"/>
      <c r="M414" s="220"/>
      <c r="N414" s="219"/>
      <c r="O414" s="219"/>
      <c r="P414" s="219"/>
      <c r="Q414" s="219"/>
      <c r="R414" s="220"/>
      <c r="S414" s="220"/>
      <c r="T414" s="220"/>
      <c r="U414" s="220"/>
      <c r="V414" s="220"/>
      <c r="W414" s="220"/>
      <c r="X414" s="220"/>
      <c r="Y414" s="220"/>
      <c r="Z414" s="210"/>
      <c r="AA414" s="210"/>
      <c r="AB414" s="210"/>
      <c r="AC414" s="210"/>
      <c r="AD414" s="210"/>
      <c r="AE414" s="210"/>
      <c r="AF414" s="210"/>
      <c r="AG414" s="210" t="s">
        <v>314</v>
      </c>
      <c r="AH414" s="210">
        <v>0</v>
      </c>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row>
    <row r="415" spans="1:60" outlineLevel="3" x14ac:dyDescent="0.2">
      <c r="A415" s="217"/>
      <c r="B415" s="218"/>
      <c r="C415" s="253" t="s">
        <v>658</v>
      </c>
      <c r="D415" s="221"/>
      <c r="E415" s="222"/>
      <c r="F415" s="220"/>
      <c r="G415" s="220"/>
      <c r="H415" s="220"/>
      <c r="I415" s="220"/>
      <c r="J415" s="220"/>
      <c r="K415" s="220"/>
      <c r="L415" s="220"/>
      <c r="M415" s="220"/>
      <c r="N415" s="219"/>
      <c r="O415" s="219"/>
      <c r="P415" s="219"/>
      <c r="Q415" s="219"/>
      <c r="R415" s="220"/>
      <c r="S415" s="220"/>
      <c r="T415" s="220"/>
      <c r="U415" s="220"/>
      <c r="V415" s="220"/>
      <c r="W415" s="220"/>
      <c r="X415" s="220"/>
      <c r="Y415" s="220"/>
      <c r="Z415" s="210"/>
      <c r="AA415" s="210"/>
      <c r="AB415" s="210"/>
      <c r="AC415" s="210"/>
      <c r="AD415" s="210"/>
      <c r="AE415" s="210"/>
      <c r="AF415" s="210"/>
      <c r="AG415" s="210" t="s">
        <v>314</v>
      </c>
      <c r="AH415" s="210">
        <v>0</v>
      </c>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row>
    <row r="416" spans="1:60" outlineLevel="3" x14ac:dyDescent="0.2">
      <c r="A416" s="217"/>
      <c r="B416" s="218"/>
      <c r="C416" s="253" t="s">
        <v>659</v>
      </c>
      <c r="D416" s="221"/>
      <c r="E416" s="222"/>
      <c r="F416" s="220"/>
      <c r="G416" s="220"/>
      <c r="H416" s="220"/>
      <c r="I416" s="220"/>
      <c r="J416" s="220"/>
      <c r="K416" s="220"/>
      <c r="L416" s="220"/>
      <c r="M416" s="220"/>
      <c r="N416" s="219"/>
      <c r="O416" s="219"/>
      <c r="P416" s="219"/>
      <c r="Q416" s="219"/>
      <c r="R416" s="220"/>
      <c r="S416" s="220"/>
      <c r="T416" s="220"/>
      <c r="U416" s="220"/>
      <c r="V416" s="220"/>
      <c r="W416" s="220"/>
      <c r="X416" s="220"/>
      <c r="Y416" s="220"/>
      <c r="Z416" s="210"/>
      <c r="AA416" s="210"/>
      <c r="AB416" s="210"/>
      <c r="AC416" s="210"/>
      <c r="AD416" s="210"/>
      <c r="AE416" s="210"/>
      <c r="AF416" s="210"/>
      <c r="AG416" s="210" t="s">
        <v>314</v>
      </c>
      <c r="AH416" s="210">
        <v>0</v>
      </c>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row>
    <row r="417" spans="1:60" outlineLevel="3" x14ac:dyDescent="0.2">
      <c r="A417" s="217"/>
      <c r="B417" s="218"/>
      <c r="C417" s="253" t="s">
        <v>660</v>
      </c>
      <c r="D417" s="221"/>
      <c r="E417" s="222">
        <v>40.9</v>
      </c>
      <c r="F417" s="220"/>
      <c r="G417" s="220"/>
      <c r="H417" s="220"/>
      <c r="I417" s="220"/>
      <c r="J417" s="220"/>
      <c r="K417" s="220"/>
      <c r="L417" s="220"/>
      <c r="M417" s="220"/>
      <c r="N417" s="219"/>
      <c r="O417" s="219"/>
      <c r="P417" s="219"/>
      <c r="Q417" s="219"/>
      <c r="R417" s="220"/>
      <c r="S417" s="220"/>
      <c r="T417" s="220"/>
      <c r="U417" s="220"/>
      <c r="V417" s="220"/>
      <c r="W417" s="220"/>
      <c r="X417" s="220"/>
      <c r="Y417" s="220"/>
      <c r="Z417" s="210"/>
      <c r="AA417" s="210"/>
      <c r="AB417" s="210"/>
      <c r="AC417" s="210"/>
      <c r="AD417" s="210"/>
      <c r="AE417" s="210"/>
      <c r="AF417" s="210"/>
      <c r="AG417" s="210" t="s">
        <v>314</v>
      </c>
      <c r="AH417" s="210">
        <v>0</v>
      </c>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row>
    <row r="418" spans="1:60" ht="22.5" outlineLevel="1" x14ac:dyDescent="0.2">
      <c r="A418" s="231">
        <v>62</v>
      </c>
      <c r="B418" s="232" t="s">
        <v>661</v>
      </c>
      <c r="C418" s="250" t="s">
        <v>662</v>
      </c>
      <c r="D418" s="233" t="s">
        <v>291</v>
      </c>
      <c r="E418" s="234">
        <v>4.04</v>
      </c>
      <c r="F418" s="235"/>
      <c r="G418" s="236">
        <f>ROUND(E418*F418,2)</f>
        <v>0</v>
      </c>
      <c r="H418" s="235"/>
      <c r="I418" s="236">
        <f>ROUND(E418*H418,2)</f>
        <v>0</v>
      </c>
      <c r="J418" s="235"/>
      <c r="K418" s="236">
        <f>ROUND(E418*J418,2)</f>
        <v>0</v>
      </c>
      <c r="L418" s="236">
        <v>21</v>
      </c>
      <c r="M418" s="236">
        <f>G418*(1+L418/100)</f>
        <v>0</v>
      </c>
      <c r="N418" s="234">
        <v>9.0999999999999998E-2</v>
      </c>
      <c r="O418" s="234">
        <f>ROUND(E418*N418,2)</f>
        <v>0.37</v>
      </c>
      <c r="P418" s="234">
        <v>0</v>
      </c>
      <c r="Q418" s="234">
        <f>ROUND(E418*P418,2)</f>
        <v>0</v>
      </c>
      <c r="R418" s="236" t="s">
        <v>663</v>
      </c>
      <c r="S418" s="236" t="s">
        <v>293</v>
      </c>
      <c r="T418" s="237" t="s">
        <v>294</v>
      </c>
      <c r="U418" s="220">
        <v>0</v>
      </c>
      <c r="V418" s="220">
        <f>ROUND(E418*U418,2)</f>
        <v>0</v>
      </c>
      <c r="W418" s="220"/>
      <c r="X418" s="220" t="s">
        <v>664</v>
      </c>
      <c r="Y418" s="220" t="s">
        <v>296</v>
      </c>
      <c r="Z418" s="210"/>
      <c r="AA418" s="210"/>
      <c r="AB418" s="210"/>
      <c r="AC418" s="210"/>
      <c r="AD418" s="210"/>
      <c r="AE418" s="210"/>
      <c r="AF418" s="210"/>
      <c r="AG418" s="210" t="s">
        <v>665</v>
      </c>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row>
    <row r="419" spans="1:60" outlineLevel="2" x14ac:dyDescent="0.2">
      <c r="A419" s="217"/>
      <c r="B419" s="218"/>
      <c r="C419" s="253" t="s">
        <v>547</v>
      </c>
      <c r="D419" s="221"/>
      <c r="E419" s="222"/>
      <c r="F419" s="220"/>
      <c r="G419" s="220"/>
      <c r="H419" s="220"/>
      <c r="I419" s="220"/>
      <c r="J419" s="220"/>
      <c r="K419" s="220"/>
      <c r="L419" s="220"/>
      <c r="M419" s="220"/>
      <c r="N419" s="219"/>
      <c r="O419" s="219"/>
      <c r="P419" s="219"/>
      <c r="Q419" s="219"/>
      <c r="R419" s="220"/>
      <c r="S419" s="220"/>
      <c r="T419" s="220"/>
      <c r="U419" s="220"/>
      <c r="V419" s="220"/>
      <c r="W419" s="220"/>
      <c r="X419" s="220"/>
      <c r="Y419" s="220"/>
      <c r="Z419" s="210"/>
      <c r="AA419" s="210"/>
      <c r="AB419" s="210"/>
      <c r="AC419" s="210"/>
      <c r="AD419" s="210"/>
      <c r="AE419" s="210"/>
      <c r="AF419" s="210"/>
      <c r="AG419" s="210" t="s">
        <v>314</v>
      </c>
      <c r="AH419" s="210">
        <v>0</v>
      </c>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row>
    <row r="420" spans="1:60" outlineLevel="3" x14ac:dyDescent="0.2">
      <c r="A420" s="217"/>
      <c r="B420" s="218"/>
      <c r="C420" s="253" t="s">
        <v>666</v>
      </c>
      <c r="D420" s="221"/>
      <c r="E420" s="222"/>
      <c r="F420" s="220"/>
      <c r="G420" s="220"/>
      <c r="H420" s="220"/>
      <c r="I420" s="220"/>
      <c r="J420" s="220"/>
      <c r="K420" s="220"/>
      <c r="L420" s="220"/>
      <c r="M420" s="220"/>
      <c r="N420" s="219"/>
      <c r="O420" s="219"/>
      <c r="P420" s="219"/>
      <c r="Q420" s="219"/>
      <c r="R420" s="220"/>
      <c r="S420" s="220"/>
      <c r="T420" s="220"/>
      <c r="U420" s="220"/>
      <c r="V420" s="220"/>
      <c r="W420" s="220"/>
      <c r="X420" s="220"/>
      <c r="Y420" s="220"/>
      <c r="Z420" s="210"/>
      <c r="AA420" s="210"/>
      <c r="AB420" s="210"/>
      <c r="AC420" s="210"/>
      <c r="AD420" s="210"/>
      <c r="AE420" s="210"/>
      <c r="AF420" s="210"/>
      <c r="AG420" s="210" t="s">
        <v>314</v>
      </c>
      <c r="AH420" s="210">
        <v>0</v>
      </c>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row>
    <row r="421" spans="1:60" outlineLevel="3" x14ac:dyDescent="0.2">
      <c r="A421" s="217"/>
      <c r="B421" s="218"/>
      <c r="C421" s="253" t="s">
        <v>667</v>
      </c>
      <c r="D421" s="221"/>
      <c r="E421" s="222">
        <v>4.04</v>
      </c>
      <c r="F421" s="220"/>
      <c r="G421" s="220"/>
      <c r="H421" s="220"/>
      <c r="I421" s="220"/>
      <c r="J421" s="220"/>
      <c r="K421" s="220"/>
      <c r="L421" s="220"/>
      <c r="M421" s="220"/>
      <c r="N421" s="219"/>
      <c r="O421" s="219"/>
      <c r="P421" s="219"/>
      <c r="Q421" s="219"/>
      <c r="R421" s="220"/>
      <c r="S421" s="220"/>
      <c r="T421" s="220"/>
      <c r="U421" s="220"/>
      <c r="V421" s="220"/>
      <c r="W421" s="220"/>
      <c r="X421" s="220"/>
      <c r="Y421" s="220"/>
      <c r="Z421" s="210"/>
      <c r="AA421" s="210"/>
      <c r="AB421" s="210"/>
      <c r="AC421" s="210"/>
      <c r="AD421" s="210"/>
      <c r="AE421" s="210"/>
      <c r="AF421" s="210"/>
      <c r="AG421" s="210" t="s">
        <v>314</v>
      </c>
      <c r="AH421" s="210">
        <v>0</v>
      </c>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row>
    <row r="422" spans="1:60" ht="22.5" outlineLevel="1" x14ac:dyDescent="0.2">
      <c r="A422" s="231">
        <v>63</v>
      </c>
      <c r="B422" s="232" t="s">
        <v>668</v>
      </c>
      <c r="C422" s="250" t="s">
        <v>669</v>
      </c>
      <c r="D422" s="233" t="s">
        <v>291</v>
      </c>
      <c r="E422" s="234">
        <v>2.02</v>
      </c>
      <c r="F422" s="235"/>
      <c r="G422" s="236">
        <f>ROUND(E422*F422,2)</f>
        <v>0</v>
      </c>
      <c r="H422" s="235"/>
      <c r="I422" s="236">
        <f>ROUND(E422*H422,2)</f>
        <v>0</v>
      </c>
      <c r="J422" s="235"/>
      <c r="K422" s="236">
        <f>ROUND(E422*J422,2)</f>
        <v>0</v>
      </c>
      <c r="L422" s="236">
        <v>21</v>
      </c>
      <c r="M422" s="236">
        <f>G422*(1+L422/100)</f>
        <v>0</v>
      </c>
      <c r="N422" s="234">
        <v>0.10299999999999999</v>
      </c>
      <c r="O422" s="234">
        <f>ROUND(E422*N422,2)</f>
        <v>0.21</v>
      </c>
      <c r="P422" s="234">
        <v>0</v>
      </c>
      <c r="Q422" s="234">
        <f>ROUND(E422*P422,2)</f>
        <v>0</v>
      </c>
      <c r="R422" s="236" t="s">
        <v>663</v>
      </c>
      <c r="S422" s="236" t="s">
        <v>293</v>
      </c>
      <c r="T422" s="237" t="s">
        <v>294</v>
      </c>
      <c r="U422" s="220">
        <v>0</v>
      </c>
      <c r="V422" s="220">
        <f>ROUND(E422*U422,2)</f>
        <v>0</v>
      </c>
      <c r="W422" s="220"/>
      <c r="X422" s="220" t="s">
        <v>664</v>
      </c>
      <c r="Y422" s="220" t="s">
        <v>296</v>
      </c>
      <c r="Z422" s="210"/>
      <c r="AA422" s="210"/>
      <c r="AB422" s="210"/>
      <c r="AC422" s="210"/>
      <c r="AD422" s="210"/>
      <c r="AE422" s="210"/>
      <c r="AF422" s="210"/>
      <c r="AG422" s="210" t="s">
        <v>665</v>
      </c>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row>
    <row r="423" spans="1:60" outlineLevel="2" x14ac:dyDescent="0.2">
      <c r="A423" s="217"/>
      <c r="B423" s="218"/>
      <c r="C423" s="253" t="s">
        <v>546</v>
      </c>
      <c r="D423" s="221"/>
      <c r="E423" s="222"/>
      <c r="F423" s="220"/>
      <c r="G423" s="220"/>
      <c r="H423" s="220"/>
      <c r="I423" s="220"/>
      <c r="J423" s="220"/>
      <c r="K423" s="220"/>
      <c r="L423" s="220"/>
      <c r="M423" s="220"/>
      <c r="N423" s="219"/>
      <c r="O423" s="219"/>
      <c r="P423" s="219"/>
      <c r="Q423" s="219"/>
      <c r="R423" s="220"/>
      <c r="S423" s="220"/>
      <c r="T423" s="220"/>
      <c r="U423" s="220"/>
      <c r="V423" s="220"/>
      <c r="W423" s="220"/>
      <c r="X423" s="220"/>
      <c r="Y423" s="220"/>
      <c r="Z423" s="210"/>
      <c r="AA423" s="210"/>
      <c r="AB423" s="210"/>
      <c r="AC423" s="210"/>
      <c r="AD423" s="210"/>
      <c r="AE423" s="210"/>
      <c r="AF423" s="210"/>
      <c r="AG423" s="210" t="s">
        <v>314</v>
      </c>
      <c r="AH423" s="210">
        <v>0</v>
      </c>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row>
    <row r="424" spans="1:60" outlineLevel="3" x14ac:dyDescent="0.2">
      <c r="A424" s="217"/>
      <c r="B424" s="218"/>
      <c r="C424" s="253" t="s">
        <v>666</v>
      </c>
      <c r="D424" s="221"/>
      <c r="E424" s="222"/>
      <c r="F424" s="220"/>
      <c r="G424" s="220"/>
      <c r="H424" s="220"/>
      <c r="I424" s="220"/>
      <c r="J424" s="220"/>
      <c r="K424" s="220"/>
      <c r="L424" s="220"/>
      <c r="M424" s="220"/>
      <c r="N424" s="219"/>
      <c r="O424" s="219"/>
      <c r="P424" s="219"/>
      <c r="Q424" s="219"/>
      <c r="R424" s="220"/>
      <c r="S424" s="220"/>
      <c r="T424" s="220"/>
      <c r="U424" s="220"/>
      <c r="V424" s="220"/>
      <c r="W424" s="220"/>
      <c r="X424" s="220"/>
      <c r="Y424" s="220"/>
      <c r="Z424" s="210"/>
      <c r="AA424" s="210"/>
      <c r="AB424" s="210"/>
      <c r="AC424" s="210"/>
      <c r="AD424" s="210"/>
      <c r="AE424" s="210"/>
      <c r="AF424" s="210"/>
      <c r="AG424" s="210" t="s">
        <v>314</v>
      </c>
      <c r="AH424" s="210">
        <v>0</v>
      </c>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row>
    <row r="425" spans="1:60" outlineLevel="3" x14ac:dyDescent="0.2">
      <c r="A425" s="217"/>
      <c r="B425" s="218"/>
      <c r="C425" s="253" t="s">
        <v>670</v>
      </c>
      <c r="D425" s="221"/>
      <c r="E425" s="222">
        <v>2.02</v>
      </c>
      <c r="F425" s="220"/>
      <c r="G425" s="220"/>
      <c r="H425" s="220"/>
      <c r="I425" s="220"/>
      <c r="J425" s="220"/>
      <c r="K425" s="220"/>
      <c r="L425" s="220"/>
      <c r="M425" s="220"/>
      <c r="N425" s="219"/>
      <c r="O425" s="219"/>
      <c r="P425" s="219"/>
      <c r="Q425" s="219"/>
      <c r="R425" s="220"/>
      <c r="S425" s="220"/>
      <c r="T425" s="220"/>
      <c r="U425" s="220"/>
      <c r="V425" s="220"/>
      <c r="W425" s="220"/>
      <c r="X425" s="220"/>
      <c r="Y425" s="220"/>
      <c r="Z425" s="210"/>
      <c r="AA425" s="210"/>
      <c r="AB425" s="210"/>
      <c r="AC425" s="210"/>
      <c r="AD425" s="210"/>
      <c r="AE425" s="210"/>
      <c r="AF425" s="210"/>
      <c r="AG425" s="210" t="s">
        <v>314</v>
      </c>
      <c r="AH425" s="210">
        <v>0</v>
      </c>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row>
    <row r="426" spans="1:60" ht="22.5" outlineLevel="1" x14ac:dyDescent="0.2">
      <c r="A426" s="231">
        <v>64</v>
      </c>
      <c r="B426" s="232" t="s">
        <v>671</v>
      </c>
      <c r="C426" s="250" t="s">
        <v>672</v>
      </c>
      <c r="D426" s="233" t="s">
        <v>291</v>
      </c>
      <c r="E426" s="234">
        <v>6.06</v>
      </c>
      <c r="F426" s="235"/>
      <c r="G426" s="236">
        <f>ROUND(E426*F426,2)</f>
        <v>0</v>
      </c>
      <c r="H426" s="235"/>
      <c r="I426" s="236">
        <f>ROUND(E426*H426,2)</f>
        <v>0</v>
      </c>
      <c r="J426" s="235"/>
      <c r="K426" s="236">
        <f>ROUND(E426*J426,2)</f>
        <v>0</v>
      </c>
      <c r="L426" s="236">
        <v>21</v>
      </c>
      <c r="M426" s="236">
        <f>G426*(1+L426/100)</f>
        <v>0</v>
      </c>
      <c r="N426" s="234">
        <v>6.3E-2</v>
      </c>
      <c r="O426" s="234">
        <f>ROUND(E426*N426,2)</f>
        <v>0.38</v>
      </c>
      <c r="P426" s="234">
        <v>0</v>
      </c>
      <c r="Q426" s="234">
        <f>ROUND(E426*P426,2)</f>
        <v>0</v>
      </c>
      <c r="R426" s="236" t="s">
        <v>663</v>
      </c>
      <c r="S426" s="236" t="s">
        <v>293</v>
      </c>
      <c r="T426" s="237" t="s">
        <v>294</v>
      </c>
      <c r="U426" s="220">
        <v>0</v>
      </c>
      <c r="V426" s="220">
        <f>ROUND(E426*U426,2)</f>
        <v>0</v>
      </c>
      <c r="W426" s="220"/>
      <c r="X426" s="220" t="s">
        <v>664</v>
      </c>
      <c r="Y426" s="220" t="s">
        <v>296</v>
      </c>
      <c r="Z426" s="210"/>
      <c r="AA426" s="210"/>
      <c r="AB426" s="210"/>
      <c r="AC426" s="210"/>
      <c r="AD426" s="210"/>
      <c r="AE426" s="210"/>
      <c r="AF426" s="210"/>
      <c r="AG426" s="210" t="s">
        <v>665</v>
      </c>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row>
    <row r="427" spans="1:60" outlineLevel="2" x14ac:dyDescent="0.2">
      <c r="A427" s="217"/>
      <c r="B427" s="218"/>
      <c r="C427" s="253" t="s">
        <v>538</v>
      </c>
      <c r="D427" s="221"/>
      <c r="E427" s="222"/>
      <c r="F427" s="220"/>
      <c r="G427" s="220"/>
      <c r="H427" s="220"/>
      <c r="I427" s="220"/>
      <c r="J427" s="220"/>
      <c r="K427" s="220"/>
      <c r="L427" s="220"/>
      <c r="M427" s="220"/>
      <c r="N427" s="219"/>
      <c r="O427" s="219"/>
      <c r="P427" s="219"/>
      <c r="Q427" s="219"/>
      <c r="R427" s="220"/>
      <c r="S427" s="220"/>
      <c r="T427" s="220"/>
      <c r="U427" s="220"/>
      <c r="V427" s="220"/>
      <c r="W427" s="220"/>
      <c r="X427" s="220"/>
      <c r="Y427" s="220"/>
      <c r="Z427" s="210"/>
      <c r="AA427" s="210"/>
      <c r="AB427" s="210"/>
      <c r="AC427" s="210"/>
      <c r="AD427" s="210"/>
      <c r="AE427" s="210"/>
      <c r="AF427" s="210"/>
      <c r="AG427" s="210" t="s">
        <v>314</v>
      </c>
      <c r="AH427" s="210">
        <v>0</v>
      </c>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row>
    <row r="428" spans="1:60" outlineLevel="3" x14ac:dyDescent="0.2">
      <c r="A428" s="217"/>
      <c r="B428" s="218"/>
      <c r="C428" s="253" t="s">
        <v>539</v>
      </c>
      <c r="D428" s="221"/>
      <c r="E428" s="222"/>
      <c r="F428" s="220"/>
      <c r="G428" s="220"/>
      <c r="H428" s="220"/>
      <c r="I428" s="220"/>
      <c r="J428" s="220"/>
      <c r="K428" s="220"/>
      <c r="L428" s="220"/>
      <c r="M428" s="220"/>
      <c r="N428" s="219"/>
      <c r="O428" s="219"/>
      <c r="P428" s="219"/>
      <c r="Q428" s="219"/>
      <c r="R428" s="220"/>
      <c r="S428" s="220"/>
      <c r="T428" s="220"/>
      <c r="U428" s="220"/>
      <c r="V428" s="220"/>
      <c r="W428" s="220"/>
      <c r="X428" s="220"/>
      <c r="Y428" s="220"/>
      <c r="Z428" s="210"/>
      <c r="AA428" s="210"/>
      <c r="AB428" s="210"/>
      <c r="AC428" s="210"/>
      <c r="AD428" s="210"/>
      <c r="AE428" s="210"/>
      <c r="AF428" s="210"/>
      <c r="AG428" s="210" t="s">
        <v>314</v>
      </c>
      <c r="AH428" s="210">
        <v>0</v>
      </c>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row>
    <row r="429" spans="1:60" outlineLevel="3" x14ac:dyDescent="0.2">
      <c r="A429" s="217"/>
      <c r="B429" s="218"/>
      <c r="C429" s="253" t="s">
        <v>673</v>
      </c>
      <c r="D429" s="221"/>
      <c r="E429" s="222"/>
      <c r="F429" s="220"/>
      <c r="G429" s="220"/>
      <c r="H429" s="220"/>
      <c r="I429" s="220"/>
      <c r="J429" s="220"/>
      <c r="K429" s="220"/>
      <c r="L429" s="220"/>
      <c r="M429" s="220"/>
      <c r="N429" s="219"/>
      <c r="O429" s="219"/>
      <c r="P429" s="219"/>
      <c r="Q429" s="219"/>
      <c r="R429" s="220"/>
      <c r="S429" s="220"/>
      <c r="T429" s="220"/>
      <c r="U429" s="220"/>
      <c r="V429" s="220"/>
      <c r="W429" s="220"/>
      <c r="X429" s="220"/>
      <c r="Y429" s="220"/>
      <c r="Z429" s="210"/>
      <c r="AA429" s="210"/>
      <c r="AB429" s="210"/>
      <c r="AC429" s="210"/>
      <c r="AD429" s="210"/>
      <c r="AE429" s="210"/>
      <c r="AF429" s="210"/>
      <c r="AG429" s="210" t="s">
        <v>314</v>
      </c>
      <c r="AH429" s="210">
        <v>0</v>
      </c>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row>
    <row r="430" spans="1:60" outlineLevel="3" x14ac:dyDescent="0.2">
      <c r="A430" s="217"/>
      <c r="B430" s="218"/>
      <c r="C430" s="253" t="s">
        <v>666</v>
      </c>
      <c r="D430" s="221"/>
      <c r="E430" s="222"/>
      <c r="F430" s="220"/>
      <c r="G430" s="220"/>
      <c r="H430" s="220"/>
      <c r="I430" s="220"/>
      <c r="J430" s="220"/>
      <c r="K430" s="220"/>
      <c r="L430" s="220"/>
      <c r="M430" s="220"/>
      <c r="N430" s="219"/>
      <c r="O430" s="219"/>
      <c r="P430" s="219"/>
      <c r="Q430" s="219"/>
      <c r="R430" s="220"/>
      <c r="S430" s="220"/>
      <c r="T430" s="220"/>
      <c r="U430" s="220"/>
      <c r="V430" s="220"/>
      <c r="W430" s="220"/>
      <c r="X430" s="220"/>
      <c r="Y430" s="220"/>
      <c r="Z430" s="210"/>
      <c r="AA430" s="210"/>
      <c r="AB430" s="210"/>
      <c r="AC430" s="210"/>
      <c r="AD430" s="210"/>
      <c r="AE430" s="210"/>
      <c r="AF430" s="210"/>
      <c r="AG430" s="210" t="s">
        <v>314</v>
      </c>
      <c r="AH430" s="210">
        <v>0</v>
      </c>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row>
    <row r="431" spans="1:60" outlineLevel="3" x14ac:dyDescent="0.2">
      <c r="A431" s="217"/>
      <c r="B431" s="218"/>
      <c r="C431" s="253" t="s">
        <v>674</v>
      </c>
      <c r="D431" s="221"/>
      <c r="E431" s="222">
        <v>6.06</v>
      </c>
      <c r="F431" s="220"/>
      <c r="G431" s="220"/>
      <c r="H431" s="220"/>
      <c r="I431" s="220"/>
      <c r="J431" s="220"/>
      <c r="K431" s="220"/>
      <c r="L431" s="220"/>
      <c r="M431" s="220"/>
      <c r="N431" s="219"/>
      <c r="O431" s="219"/>
      <c r="P431" s="219"/>
      <c r="Q431" s="219"/>
      <c r="R431" s="220"/>
      <c r="S431" s="220"/>
      <c r="T431" s="220"/>
      <c r="U431" s="220"/>
      <c r="V431" s="220"/>
      <c r="W431" s="220"/>
      <c r="X431" s="220"/>
      <c r="Y431" s="220"/>
      <c r="Z431" s="210"/>
      <c r="AA431" s="210"/>
      <c r="AB431" s="210"/>
      <c r="AC431" s="210"/>
      <c r="AD431" s="210"/>
      <c r="AE431" s="210"/>
      <c r="AF431" s="210"/>
      <c r="AG431" s="210" t="s">
        <v>314</v>
      </c>
      <c r="AH431" s="210">
        <v>0</v>
      </c>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row>
    <row r="432" spans="1:60" ht="22.5" outlineLevel="1" x14ac:dyDescent="0.2">
      <c r="A432" s="231">
        <v>65</v>
      </c>
      <c r="B432" s="232" t="s">
        <v>675</v>
      </c>
      <c r="C432" s="250" t="s">
        <v>676</v>
      </c>
      <c r="D432" s="233" t="s">
        <v>291</v>
      </c>
      <c r="E432" s="234">
        <v>3.03</v>
      </c>
      <c r="F432" s="235"/>
      <c r="G432" s="236">
        <f>ROUND(E432*F432,2)</f>
        <v>0</v>
      </c>
      <c r="H432" s="235"/>
      <c r="I432" s="236">
        <f>ROUND(E432*H432,2)</f>
        <v>0</v>
      </c>
      <c r="J432" s="235"/>
      <c r="K432" s="236">
        <f>ROUND(E432*J432,2)</f>
        <v>0</v>
      </c>
      <c r="L432" s="236">
        <v>21</v>
      </c>
      <c r="M432" s="236">
        <f>G432*(1+L432/100)</f>
        <v>0</v>
      </c>
      <c r="N432" s="234">
        <v>0.105</v>
      </c>
      <c r="O432" s="234">
        <f>ROUND(E432*N432,2)</f>
        <v>0.32</v>
      </c>
      <c r="P432" s="234">
        <v>0</v>
      </c>
      <c r="Q432" s="234">
        <f>ROUND(E432*P432,2)</f>
        <v>0</v>
      </c>
      <c r="R432" s="236" t="s">
        <v>663</v>
      </c>
      <c r="S432" s="236" t="s">
        <v>293</v>
      </c>
      <c r="T432" s="237" t="s">
        <v>294</v>
      </c>
      <c r="U432" s="220">
        <v>0</v>
      </c>
      <c r="V432" s="220">
        <f>ROUND(E432*U432,2)</f>
        <v>0</v>
      </c>
      <c r="W432" s="220"/>
      <c r="X432" s="220" t="s">
        <v>664</v>
      </c>
      <c r="Y432" s="220" t="s">
        <v>296</v>
      </c>
      <c r="Z432" s="210"/>
      <c r="AA432" s="210"/>
      <c r="AB432" s="210"/>
      <c r="AC432" s="210"/>
      <c r="AD432" s="210"/>
      <c r="AE432" s="210"/>
      <c r="AF432" s="210"/>
      <c r="AG432" s="210" t="s">
        <v>665</v>
      </c>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row>
    <row r="433" spans="1:60" outlineLevel="2" x14ac:dyDescent="0.2">
      <c r="A433" s="217"/>
      <c r="B433" s="218"/>
      <c r="C433" s="253" t="s">
        <v>550</v>
      </c>
      <c r="D433" s="221"/>
      <c r="E433" s="222"/>
      <c r="F433" s="220"/>
      <c r="G433" s="220"/>
      <c r="H433" s="220"/>
      <c r="I433" s="220"/>
      <c r="J433" s="220"/>
      <c r="K433" s="220"/>
      <c r="L433" s="220"/>
      <c r="M433" s="220"/>
      <c r="N433" s="219"/>
      <c r="O433" s="219"/>
      <c r="P433" s="219"/>
      <c r="Q433" s="219"/>
      <c r="R433" s="220"/>
      <c r="S433" s="220"/>
      <c r="T433" s="220"/>
      <c r="U433" s="220"/>
      <c r="V433" s="220"/>
      <c r="W433" s="220"/>
      <c r="X433" s="220"/>
      <c r="Y433" s="220"/>
      <c r="Z433" s="210"/>
      <c r="AA433" s="210"/>
      <c r="AB433" s="210"/>
      <c r="AC433" s="210"/>
      <c r="AD433" s="210"/>
      <c r="AE433" s="210"/>
      <c r="AF433" s="210"/>
      <c r="AG433" s="210" t="s">
        <v>314</v>
      </c>
      <c r="AH433" s="210">
        <v>0</v>
      </c>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row>
    <row r="434" spans="1:60" outlineLevel="3" x14ac:dyDescent="0.2">
      <c r="A434" s="217"/>
      <c r="B434" s="218"/>
      <c r="C434" s="253" t="s">
        <v>666</v>
      </c>
      <c r="D434" s="221"/>
      <c r="E434" s="222"/>
      <c r="F434" s="220"/>
      <c r="G434" s="220"/>
      <c r="H434" s="220"/>
      <c r="I434" s="220"/>
      <c r="J434" s="220"/>
      <c r="K434" s="220"/>
      <c r="L434" s="220"/>
      <c r="M434" s="220"/>
      <c r="N434" s="219"/>
      <c r="O434" s="219"/>
      <c r="P434" s="219"/>
      <c r="Q434" s="219"/>
      <c r="R434" s="220"/>
      <c r="S434" s="220"/>
      <c r="T434" s="220"/>
      <c r="U434" s="220"/>
      <c r="V434" s="220"/>
      <c r="W434" s="220"/>
      <c r="X434" s="220"/>
      <c r="Y434" s="220"/>
      <c r="Z434" s="210"/>
      <c r="AA434" s="210"/>
      <c r="AB434" s="210"/>
      <c r="AC434" s="210"/>
      <c r="AD434" s="210"/>
      <c r="AE434" s="210"/>
      <c r="AF434" s="210"/>
      <c r="AG434" s="210" t="s">
        <v>314</v>
      </c>
      <c r="AH434" s="210">
        <v>0</v>
      </c>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row>
    <row r="435" spans="1:60" outlineLevel="3" x14ac:dyDescent="0.2">
      <c r="A435" s="217"/>
      <c r="B435" s="218"/>
      <c r="C435" s="253" t="s">
        <v>677</v>
      </c>
      <c r="D435" s="221"/>
      <c r="E435" s="222">
        <v>3.03</v>
      </c>
      <c r="F435" s="220"/>
      <c r="G435" s="220"/>
      <c r="H435" s="220"/>
      <c r="I435" s="220"/>
      <c r="J435" s="220"/>
      <c r="K435" s="220"/>
      <c r="L435" s="220"/>
      <c r="M435" s="220"/>
      <c r="N435" s="219"/>
      <c r="O435" s="219"/>
      <c r="P435" s="219"/>
      <c r="Q435" s="219"/>
      <c r="R435" s="220"/>
      <c r="S435" s="220"/>
      <c r="T435" s="220"/>
      <c r="U435" s="220"/>
      <c r="V435" s="220"/>
      <c r="W435" s="220"/>
      <c r="X435" s="220"/>
      <c r="Y435" s="220"/>
      <c r="Z435" s="210"/>
      <c r="AA435" s="210"/>
      <c r="AB435" s="210"/>
      <c r="AC435" s="210"/>
      <c r="AD435" s="210"/>
      <c r="AE435" s="210"/>
      <c r="AF435" s="210"/>
      <c r="AG435" s="210" t="s">
        <v>314</v>
      </c>
      <c r="AH435" s="210">
        <v>0</v>
      </c>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row>
    <row r="436" spans="1:60" ht="22.5" outlineLevel="1" x14ac:dyDescent="0.2">
      <c r="A436" s="231">
        <v>66</v>
      </c>
      <c r="B436" s="232" t="s">
        <v>678</v>
      </c>
      <c r="C436" s="250" t="s">
        <v>679</v>
      </c>
      <c r="D436" s="233" t="s">
        <v>291</v>
      </c>
      <c r="E436" s="234">
        <v>2.02</v>
      </c>
      <c r="F436" s="235"/>
      <c r="G436" s="236">
        <f>ROUND(E436*F436,2)</f>
        <v>0</v>
      </c>
      <c r="H436" s="235"/>
      <c r="I436" s="236">
        <f>ROUND(E436*H436,2)</f>
        <v>0</v>
      </c>
      <c r="J436" s="235"/>
      <c r="K436" s="236">
        <f>ROUND(E436*J436,2)</f>
        <v>0</v>
      </c>
      <c r="L436" s="236">
        <v>21</v>
      </c>
      <c r="M436" s="236">
        <f>G436*(1+L436/100)</f>
        <v>0</v>
      </c>
      <c r="N436" s="234">
        <v>0.14799999999999999</v>
      </c>
      <c r="O436" s="234">
        <f>ROUND(E436*N436,2)</f>
        <v>0.3</v>
      </c>
      <c r="P436" s="234">
        <v>0</v>
      </c>
      <c r="Q436" s="234">
        <f>ROUND(E436*P436,2)</f>
        <v>0</v>
      </c>
      <c r="R436" s="236" t="s">
        <v>663</v>
      </c>
      <c r="S436" s="236" t="s">
        <v>293</v>
      </c>
      <c r="T436" s="237" t="s">
        <v>294</v>
      </c>
      <c r="U436" s="220">
        <v>0</v>
      </c>
      <c r="V436" s="220">
        <f>ROUND(E436*U436,2)</f>
        <v>0</v>
      </c>
      <c r="W436" s="220"/>
      <c r="X436" s="220" t="s">
        <v>664</v>
      </c>
      <c r="Y436" s="220" t="s">
        <v>296</v>
      </c>
      <c r="Z436" s="210"/>
      <c r="AA436" s="210"/>
      <c r="AB436" s="210"/>
      <c r="AC436" s="210"/>
      <c r="AD436" s="210"/>
      <c r="AE436" s="210"/>
      <c r="AF436" s="210"/>
      <c r="AG436" s="210" t="s">
        <v>665</v>
      </c>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row>
    <row r="437" spans="1:60" outlineLevel="2" x14ac:dyDescent="0.2">
      <c r="A437" s="217"/>
      <c r="B437" s="218"/>
      <c r="C437" s="253" t="s">
        <v>551</v>
      </c>
      <c r="D437" s="221"/>
      <c r="E437" s="222"/>
      <c r="F437" s="220"/>
      <c r="G437" s="220"/>
      <c r="H437" s="220"/>
      <c r="I437" s="220"/>
      <c r="J437" s="220"/>
      <c r="K437" s="220"/>
      <c r="L437" s="220"/>
      <c r="M437" s="220"/>
      <c r="N437" s="219"/>
      <c r="O437" s="219"/>
      <c r="P437" s="219"/>
      <c r="Q437" s="219"/>
      <c r="R437" s="220"/>
      <c r="S437" s="220"/>
      <c r="T437" s="220"/>
      <c r="U437" s="220"/>
      <c r="V437" s="220"/>
      <c r="W437" s="220"/>
      <c r="X437" s="220"/>
      <c r="Y437" s="220"/>
      <c r="Z437" s="210"/>
      <c r="AA437" s="210"/>
      <c r="AB437" s="210"/>
      <c r="AC437" s="210"/>
      <c r="AD437" s="210"/>
      <c r="AE437" s="210"/>
      <c r="AF437" s="210"/>
      <c r="AG437" s="210" t="s">
        <v>314</v>
      </c>
      <c r="AH437" s="210">
        <v>0</v>
      </c>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row>
    <row r="438" spans="1:60" outlineLevel="3" x14ac:dyDescent="0.2">
      <c r="A438" s="217"/>
      <c r="B438" s="218"/>
      <c r="C438" s="253" t="s">
        <v>666</v>
      </c>
      <c r="D438" s="221"/>
      <c r="E438" s="222"/>
      <c r="F438" s="220"/>
      <c r="G438" s="220"/>
      <c r="H438" s="220"/>
      <c r="I438" s="220"/>
      <c r="J438" s="220"/>
      <c r="K438" s="220"/>
      <c r="L438" s="220"/>
      <c r="M438" s="220"/>
      <c r="N438" s="219"/>
      <c r="O438" s="219"/>
      <c r="P438" s="219"/>
      <c r="Q438" s="219"/>
      <c r="R438" s="220"/>
      <c r="S438" s="220"/>
      <c r="T438" s="220"/>
      <c r="U438" s="220"/>
      <c r="V438" s="220"/>
      <c r="W438" s="220"/>
      <c r="X438" s="220"/>
      <c r="Y438" s="220"/>
      <c r="Z438" s="210"/>
      <c r="AA438" s="210"/>
      <c r="AB438" s="210"/>
      <c r="AC438" s="210"/>
      <c r="AD438" s="210"/>
      <c r="AE438" s="210"/>
      <c r="AF438" s="210"/>
      <c r="AG438" s="210" t="s">
        <v>314</v>
      </c>
      <c r="AH438" s="210">
        <v>0</v>
      </c>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row>
    <row r="439" spans="1:60" outlineLevel="3" x14ac:dyDescent="0.2">
      <c r="A439" s="217"/>
      <c r="B439" s="218"/>
      <c r="C439" s="253" t="s">
        <v>670</v>
      </c>
      <c r="D439" s="221"/>
      <c r="E439" s="222">
        <v>2.02</v>
      </c>
      <c r="F439" s="220"/>
      <c r="G439" s="220"/>
      <c r="H439" s="220"/>
      <c r="I439" s="220"/>
      <c r="J439" s="220"/>
      <c r="K439" s="220"/>
      <c r="L439" s="220"/>
      <c r="M439" s="220"/>
      <c r="N439" s="219"/>
      <c r="O439" s="219"/>
      <c r="P439" s="219"/>
      <c r="Q439" s="219"/>
      <c r="R439" s="220"/>
      <c r="S439" s="220"/>
      <c r="T439" s="220"/>
      <c r="U439" s="220"/>
      <c r="V439" s="220"/>
      <c r="W439" s="220"/>
      <c r="X439" s="220"/>
      <c r="Y439" s="220"/>
      <c r="Z439" s="210"/>
      <c r="AA439" s="210"/>
      <c r="AB439" s="210"/>
      <c r="AC439" s="210"/>
      <c r="AD439" s="210"/>
      <c r="AE439" s="210"/>
      <c r="AF439" s="210"/>
      <c r="AG439" s="210" t="s">
        <v>314</v>
      </c>
      <c r="AH439" s="210">
        <v>0</v>
      </c>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row>
    <row r="440" spans="1:60" ht="22.5" outlineLevel="1" x14ac:dyDescent="0.2">
      <c r="A440" s="231">
        <v>67</v>
      </c>
      <c r="B440" s="232" t="s">
        <v>680</v>
      </c>
      <c r="C440" s="250" t="s">
        <v>681</v>
      </c>
      <c r="D440" s="233" t="s">
        <v>291</v>
      </c>
      <c r="E440" s="234">
        <v>4.04</v>
      </c>
      <c r="F440" s="235"/>
      <c r="G440" s="236">
        <f>ROUND(E440*F440,2)</f>
        <v>0</v>
      </c>
      <c r="H440" s="235"/>
      <c r="I440" s="236">
        <f>ROUND(E440*H440,2)</f>
        <v>0</v>
      </c>
      <c r="J440" s="235"/>
      <c r="K440" s="236">
        <f>ROUND(E440*J440,2)</f>
        <v>0</v>
      </c>
      <c r="L440" s="236">
        <v>21</v>
      </c>
      <c r="M440" s="236">
        <f>G440*(1+L440/100)</f>
        <v>0</v>
      </c>
      <c r="N440" s="234">
        <v>0.16900000000000001</v>
      </c>
      <c r="O440" s="234">
        <f>ROUND(E440*N440,2)</f>
        <v>0.68</v>
      </c>
      <c r="P440" s="234">
        <v>0</v>
      </c>
      <c r="Q440" s="234">
        <f>ROUND(E440*P440,2)</f>
        <v>0</v>
      </c>
      <c r="R440" s="236" t="s">
        <v>663</v>
      </c>
      <c r="S440" s="236" t="s">
        <v>293</v>
      </c>
      <c r="T440" s="237" t="s">
        <v>294</v>
      </c>
      <c r="U440" s="220">
        <v>0</v>
      </c>
      <c r="V440" s="220">
        <f>ROUND(E440*U440,2)</f>
        <v>0</v>
      </c>
      <c r="W440" s="220"/>
      <c r="X440" s="220" t="s">
        <v>664</v>
      </c>
      <c r="Y440" s="220" t="s">
        <v>296</v>
      </c>
      <c r="Z440" s="210"/>
      <c r="AA440" s="210"/>
      <c r="AB440" s="210"/>
      <c r="AC440" s="210"/>
      <c r="AD440" s="210"/>
      <c r="AE440" s="210"/>
      <c r="AF440" s="210"/>
      <c r="AG440" s="210" t="s">
        <v>665</v>
      </c>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row>
    <row r="441" spans="1:60" outlineLevel="2" x14ac:dyDescent="0.2">
      <c r="A441" s="217"/>
      <c r="B441" s="218"/>
      <c r="C441" s="253" t="s">
        <v>549</v>
      </c>
      <c r="D441" s="221"/>
      <c r="E441" s="222"/>
      <c r="F441" s="220"/>
      <c r="G441" s="220"/>
      <c r="H441" s="220"/>
      <c r="I441" s="220"/>
      <c r="J441" s="220"/>
      <c r="K441" s="220"/>
      <c r="L441" s="220"/>
      <c r="M441" s="220"/>
      <c r="N441" s="219"/>
      <c r="O441" s="219"/>
      <c r="P441" s="219"/>
      <c r="Q441" s="219"/>
      <c r="R441" s="220"/>
      <c r="S441" s="220"/>
      <c r="T441" s="220"/>
      <c r="U441" s="220"/>
      <c r="V441" s="220"/>
      <c r="W441" s="220"/>
      <c r="X441" s="220"/>
      <c r="Y441" s="220"/>
      <c r="Z441" s="210"/>
      <c r="AA441" s="210"/>
      <c r="AB441" s="210"/>
      <c r="AC441" s="210"/>
      <c r="AD441" s="210"/>
      <c r="AE441" s="210"/>
      <c r="AF441" s="210"/>
      <c r="AG441" s="210" t="s">
        <v>314</v>
      </c>
      <c r="AH441" s="210">
        <v>0</v>
      </c>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row>
    <row r="442" spans="1:60" outlineLevel="3" x14ac:dyDescent="0.2">
      <c r="A442" s="217"/>
      <c r="B442" s="218"/>
      <c r="C442" s="253" t="s">
        <v>666</v>
      </c>
      <c r="D442" s="221"/>
      <c r="E442" s="222"/>
      <c r="F442" s="220"/>
      <c r="G442" s="220"/>
      <c r="H442" s="220"/>
      <c r="I442" s="220"/>
      <c r="J442" s="220"/>
      <c r="K442" s="220"/>
      <c r="L442" s="220"/>
      <c r="M442" s="220"/>
      <c r="N442" s="219"/>
      <c r="O442" s="219"/>
      <c r="P442" s="219"/>
      <c r="Q442" s="219"/>
      <c r="R442" s="220"/>
      <c r="S442" s="220"/>
      <c r="T442" s="220"/>
      <c r="U442" s="220"/>
      <c r="V442" s="220"/>
      <c r="W442" s="220"/>
      <c r="X442" s="220"/>
      <c r="Y442" s="220"/>
      <c r="Z442" s="210"/>
      <c r="AA442" s="210"/>
      <c r="AB442" s="210"/>
      <c r="AC442" s="210"/>
      <c r="AD442" s="210"/>
      <c r="AE442" s="210"/>
      <c r="AF442" s="210"/>
      <c r="AG442" s="210" t="s">
        <v>314</v>
      </c>
      <c r="AH442" s="210">
        <v>0</v>
      </c>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row>
    <row r="443" spans="1:60" outlineLevel="3" x14ac:dyDescent="0.2">
      <c r="A443" s="217"/>
      <c r="B443" s="218"/>
      <c r="C443" s="253" t="s">
        <v>667</v>
      </c>
      <c r="D443" s="221"/>
      <c r="E443" s="222">
        <v>4.04</v>
      </c>
      <c r="F443" s="220"/>
      <c r="G443" s="220"/>
      <c r="H443" s="220"/>
      <c r="I443" s="220"/>
      <c r="J443" s="220"/>
      <c r="K443" s="220"/>
      <c r="L443" s="220"/>
      <c r="M443" s="220"/>
      <c r="N443" s="219"/>
      <c r="O443" s="219"/>
      <c r="P443" s="219"/>
      <c r="Q443" s="219"/>
      <c r="R443" s="220"/>
      <c r="S443" s="220"/>
      <c r="T443" s="220"/>
      <c r="U443" s="220"/>
      <c r="V443" s="220"/>
      <c r="W443" s="220"/>
      <c r="X443" s="220"/>
      <c r="Y443" s="220"/>
      <c r="Z443" s="210"/>
      <c r="AA443" s="210"/>
      <c r="AB443" s="210"/>
      <c r="AC443" s="210"/>
      <c r="AD443" s="210"/>
      <c r="AE443" s="210"/>
      <c r="AF443" s="210"/>
      <c r="AG443" s="210" t="s">
        <v>314</v>
      </c>
      <c r="AH443" s="210">
        <v>0</v>
      </c>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row>
    <row r="444" spans="1:60" ht="22.5" outlineLevel="1" x14ac:dyDescent="0.2">
      <c r="A444" s="231">
        <v>68</v>
      </c>
      <c r="B444" s="232" t="s">
        <v>682</v>
      </c>
      <c r="C444" s="250" t="s">
        <v>683</v>
      </c>
      <c r="D444" s="233" t="s">
        <v>291</v>
      </c>
      <c r="E444" s="234">
        <v>3.03</v>
      </c>
      <c r="F444" s="235"/>
      <c r="G444" s="236">
        <f>ROUND(E444*F444,2)</f>
        <v>0</v>
      </c>
      <c r="H444" s="235"/>
      <c r="I444" s="236">
        <f>ROUND(E444*H444,2)</f>
        <v>0</v>
      </c>
      <c r="J444" s="235"/>
      <c r="K444" s="236">
        <f>ROUND(E444*J444,2)</f>
        <v>0</v>
      </c>
      <c r="L444" s="236">
        <v>21</v>
      </c>
      <c r="M444" s="236">
        <f>G444*(1+L444/100)</f>
        <v>0</v>
      </c>
      <c r="N444" s="234">
        <v>5.5E-2</v>
      </c>
      <c r="O444" s="234">
        <f>ROUND(E444*N444,2)</f>
        <v>0.17</v>
      </c>
      <c r="P444" s="234">
        <v>0</v>
      </c>
      <c r="Q444" s="234">
        <f>ROUND(E444*P444,2)</f>
        <v>0</v>
      </c>
      <c r="R444" s="236" t="s">
        <v>663</v>
      </c>
      <c r="S444" s="236" t="s">
        <v>293</v>
      </c>
      <c r="T444" s="237" t="s">
        <v>294</v>
      </c>
      <c r="U444" s="220">
        <v>0</v>
      </c>
      <c r="V444" s="220">
        <f>ROUND(E444*U444,2)</f>
        <v>0</v>
      </c>
      <c r="W444" s="220"/>
      <c r="X444" s="220" t="s">
        <v>664</v>
      </c>
      <c r="Y444" s="220" t="s">
        <v>296</v>
      </c>
      <c r="Z444" s="210"/>
      <c r="AA444" s="210"/>
      <c r="AB444" s="210"/>
      <c r="AC444" s="210"/>
      <c r="AD444" s="210"/>
      <c r="AE444" s="210"/>
      <c r="AF444" s="210"/>
      <c r="AG444" s="210" t="s">
        <v>665</v>
      </c>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row>
    <row r="445" spans="1:60" outlineLevel="2" x14ac:dyDescent="0.2">
      <c r="A445" s="217"/>
      <c r="B445" s="218"/>
      <c r="C445" s="253" t="s">
        <v>684</v>
      </c>
      <c r="D445" s="221"/>
      <c r="E445" s="222"/>
      <c r="F445" s="220"/>
      <c r="G445" s="220"/>
      <c r="H445" s="220"/>
      <c r="I445" s="220"/>
      <c r="J445" s="220"/>
      <c r="K445" s="220"/>
      <c r="L445" s="220"/>
      <c r="M445" s="220"/>
      <c r="N445" s="219"/>
      <c r="O445" s="219"/>
      <c r="P445" s="219"/>
      <c r="Q445" s="219"/>
      <c r="R445" s="220"/>
      <c r="S445" s="220"/>
      <c r="T445" s="220"/>
      <c r="U445" s="220"/>
      <c r="V445" s="220"/>
      <c r="W445" s="220"/>
      <c r="X445" s="220"/>
      <c r="Y445" s="220"/>
      <c r="Z445" s="210"/>
      <c r="AA445" s="210"/>
      <c r="AB445" s="210"/>
      <c r="AC445" s="210"/>
      <c r="AD445" s="210"/>
      <c r="AE445" s="210"/>
      <c r="AF445" s="210"/>
      <c r="AG445" s="210" t="s">
        <v>314</v>
      </c>
      <c r="AH445" s="210">
        <v>0</v>
      </c>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row>
    <row r="446" spans="1:60" outlineLevel="3" x14ac:dyDescent="0.2">
      <c r="A446" s="217"/>
      <c r="B446" s="218"/>
      <c r="C446" s="253" t="s">
        <v>666</v>
      </c>
      <c r="D446" s="221"/>
      <c r="E446" s="222"/>
      <c r="F446" s="220"/>
      <c r="G446" s="220"/>
      <c r="H446" s="220"/>
      <c r="I446" s="220"/>
      <c r="J446" s="220"/>
      <c r="K446" s="220"/>
      <c r="L446" s="220"/>
      <c r="M446" s="220"/>
      <c r="N446" s="219"/>
      <c r="O446" s="219"/>
      <c r="P446" s="219"/>
      <c r="Q446" s="219"/>
      <c r="R446" s="220"/>
      <c r="S446" s="220"/>
      <c r="T446" s="220"/>
      <c r="U446" s="220"/>
      <c r="V446" s="220"/>
      <c r="W446" s="220"/>
      <c r="X446" s="220"/>
      <c r="Y446" s="220"/>
      <c r="Z446" s="210"/>
      <c r="AA446" s="210"/>
      <c r="AB446" s="210"/>
      <c r="AC446" s="210"/>
      <c r="AD446" s="210"/>
      <c r="AE446" s="210"/>
      <c r="AF446" s="210"/>
      <c r="AG446" s="210" t="s">
        <v>314</v>
      </c>
      <c r="AH446" s="210">
        <v>0</v>
      </c>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row>
    <row r="447" spans="1:60" outlineLevel="3" x14ac:dyDescent="0.2">
      <c r="A447" s="217"/>
      <c r="B447" s="218"/>
      <c r="C447" s="253" t="s">
        <v>677</v>
      </c>
      <c r="D447" s="221"/>
      <c r="E447" s="222">
        <v>3.03</v>
      </c>
      <c r="F447" s="220"/>
      <c r="G447" s="220"/>
      <c r="H447" s="220"/>
      <c r="I447" s="220"/>
      <c r="J447" s="220"/>
      <c r="K447" s="220"/>
      <c r="L447" s="220"/>
      <c r="M447" s="220"/>
      <c r="N447" s="219"/>
      <c r="O447" s="219"/>
      <c r="P447" s="219"/>
      <c r="Q447" s="219"/>
      <c r="R447" s="220"/>
      <c r="S447" s="220"/>
      <c r="T447" s="220"/>
      <c r="U447" s="220"/>
      <c r="V447" s="220"/>
      <c r="W447" s="220"/>
      <c r="X447" s="220"/>
      <c r="Y447" s="220"/>
      <c r="Z447" s="210"/>
      <c r="AA447" s="210"/>
      <c r="AB447" s="210"/>
      <c r="AC447" s="210"/>
      <c r="AD447" s="210"/>
      <c r="AE447" s="210"/>
      <c r="AF447" s="210"/>
      <c r="AG447" s="210" t="s">
        <v>314</v>
      </c>
      <c r="AH447" s="210">
        <v>0</v>
      </c>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row>
    <row r="448" spans="1:60" ht="22.5" outlineLevel="1" x14ac:dyDescent="0.2">
      <c r="A448" s="231">
        <v>69</v>
      </c>
      <c r="B448" s="232" t="s">
        <v>685</v>
      </c>
      <c r="C448" s="250" t="s">
        <v>686</v>
      </c>
      <c r="D448" s="233" t="s">
        <v>291</v>
      </c>
      <c r="E448" s="234">
        <v>2.02</v>
      </c>
      <c r="F448" s="235"/>
      <c r="G448" s="236">
        <f>ROUND(E448*F448,2)</f>
        <v>0</v>
      </c>
      <c r="H448" s="235"/>
      <c r="I448" s="236">
        <f>ROUND(E448*H448,2)</f>
        <v>0</v>
      </c>
      <c r="J448" s="235"/>
      <c r="K448" s="236">
        <f>ROUND(E448*J448,2)</f>
        <v>0</v>
      </c>
      <c r="L448" s="236">
        <v>21</v>
      </c>
      <c r="M448" s="236">
        <f>G448*(1+L448/100)</f>
        <v>0</v>
      </c>
      <c r="N448" s="234">
        <v>0.10299999999999999</v>
      </c>
      <c r="O448" s="234">
        <f>ROUND(E448*N448,2)</f>
        <v>0.21</v>
      </c>
      <c r="P448" s="234">
        <v>0</v>
      </c>
      <c r="Q448" s="234">
        <f>ROUND(E448*P448,2)</f>
        <v>0</v>
      </c>
      <c r="R448" s="236" t="s">
        <v>663</v>
      </c>
      <c r="S448" s="236" t="s">
        <v>293</v>
      </c>
      <c r="T448" s="237" t="s">
        <v>294</v>
      </c>
      <c r="U448" s="220">
        <v>0</v>
      </c>
      <c r="V448" s="220">
        <f>ROUND(E448*U448,2)</f>
        <v>0</v>
      </c>
      <c r="W448" s="220"/>
      <c r="X448" s="220" t="s">
        <v>664</v>
      </c>
      <c r="Y448" s="220" t="s">
        <v>296</v>
      </c>
      <c r="Z448" s="210"/>
      <c r="AA448" s="210"/>
      <c r="AB448" s="210"/>
      <c r="AC448" s="210"/>
      <c r="AD448" s="210"/>
      <c r="AE448" s="210"/>
      <c r="AF448" s="210"/>
      <c r="AG448" s="210" t="s">
        <v>665</v>
      </c>
      <c r="AH448" s="210"/>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row>
    <row r="449" spans="1:60" outlineLevel="2" x14ac:dyDescent="0.2">
      <c r="A449" s="217"/>
      <c r="B449" s="218"/>
      <c r="C449" s="253" t="s">
        <v>548</v>
      </c>
      <c r="D449" s="221"/>
      <c r="E449" s="222"/>
      <c r="F449" s="220"/>
      <c r="G449" s="220"/>
      <c r="H449" s="220"/>
      <c r="I449" s="220"/>
      <c r="J449" s="220"/>
      <c r="K449" s="220"/>
      <c r="L449" s="220"/>
      <c r="M449" s="220"/>
      <c r="N449" s="219"/>
      <c r="O449" s="219"/>
      <c r="P449" s="219"/>
      <c r="Q449" s="219"/>
      <c r="R449" s="220"/>
      <c r="S449" s="220"/>
      <c r="T449" s="220"/>
      <c r="U449" s="220"/>
      <c r="V449" s="220"/>
      <c r="W449" s="220"/>
      <c r="X449" s="220"/>
      <c r="Y449" s="220"/>
      <c r="Z449" s="210"/>
      <c r="AA449" s="210"/>
      <c r="AB449" s="210"/>
      <c r="AC449" s="210"/>
      <c r="AD449" s="210"/>
      <c r="AE449" s="210"/>
      <c r="AF449" s="210"/>
      <c r="AG449" s="210" t="s">
        <v>314</v>
      </c>
      <c r="AH449" s="210">
        <v>0</v>
      </c>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row>
    <row r="450" spans="1:60" outlineLevel="3" x14ac:dyDescent="0.2">
      <c r="A450" s="217"/>
      <c r="B450" s="218"/>
      <c r="C450" s="253" t="s">
        <v>666</v>
      </c>
      <c r="D450" s="221"/>
      <c r="E450" s="222"/>
      <c r="F450" s="220"/>
      <c r="G450" s="220"/>
      <c r="H450" s="220"/>
      <c r="I450" s="220"/>
      <c r="J450" s="220"/>
      <c r="K450" s="220"/>
      <c r="L450" s="220"/>
      <c r="M450" s="220"/>
      <c r="N450" s="219"/>
      <c r="O450" s="219"/>
      <c r="P450" s="219"/>
      <c r="Q450" s="219"/>
      <c r="R450" s="220"/>
      <c r="S450" s="220"/>
      <c r="T450" s="220"/>
      <c r="U450" s="220"/>
      <c r="V450" s="220"/>
      <c r="W450" s="220"/>
      <c r="X450" s="220"/>
      <c r="Y450" s="220"/>
      <c r="Z450" s="210"/>
      <c r="AA450" s="210"/>
      <c r="AB450" s="210"/>
      <c r="AC450" s="210"/>
      <c r="AD450" s="210"/>
      <c r="AE450" s="210"/>
      <c r="AF450" s="210"/>
      <c r="AG450" s="210" t="s">
        <v>314</v>
      </c>
      <c r="AH450" s="210">
        <v>0</v>
      </c>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row>
    <row r="451" spans="1:60" outlineLevel="3" x14ac:dyDescent="0.2">
      <c r="A451" s="217"/>
      <c r="B451" s="218"/>
      <c r="C451" s="253" t="s">
        <v>670</v>
      </c>
      <c r="D451" s="221"/>
      <c r="E451" s="222">
        <v>2.02</v>
      </c>
      <c r="F451" s="220"/>
      <c r="G451" s="220"/>
      <c r="H451" s="220"/>
      <c r="I451" s="220"/>
      <c r="J451" s="220"/>
      <c r="K451" s="220"/>
      <c r="L451" s="220"/>
      <c r="M451" s="220"/>
      <c r="N451" s="219"/>
      <c r="O451" s="219"/>
      <c r="P451" s="219"/>
      <c r="Q451" s="219"/>
      <c r="R451" s="220"/>
      <c r="S451" s="220"/>
      <c r="T451" s="220"/>
      <c r="U451" s="220"/>
      <c r="V451" s="220"/>
      <c r="W451" s="220"/>
      <c r="X451" s="220"/>
      <c r="Y451" s="220"/>
      <c r="Z451" s="210"/>
      <c r="AA451" s="210"/>
      <c r="AB451" s="210"/>
      <c r="AC451" s="210"/>
      <c r="AD451" s="210"/>
      <c r="AE451" s="210"/>
      <c r="AF451" s="210"/>
      <c r="AG451" s="210" t="s">
        <v>314</v>
      </c>
      <c r="AH451" s="210">
        <v>0</v>
      </c>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row>
    <row r="452" spans="1:60" x14ac:dyDescent="0.2">
      <c r="A452" s="224" t="s">
        <v>287</v>
      </c>
      <c r="B452" s="225" t="s">
        <v>163</v>
      </c>
      <c r="C452" s="249" t="s">
        <v>164</v>
      </c>
      <c r="D452" s="226"/>
      <c r="E452" s="227"/>
      <c r="F452" s="228"/>
      <c r="G452" s="228">
        <f>SUMIF(AG453:AG514,"&lt;&gt;NOR",G453:G514)</f>
        <v>0</v>
      </c>
      <c r="H452" s="228"/>
      <c r="I452" s="228">
        <f>SUM(I453:I514)</f>
        <v>0</v>
      </c>
      <c r="J452" s="228"/>
      <c r="K452" s="228">
        <f>SUM(K453:K514)</f>
        <v>0</v>
      </c>
      <c r="L452" s="228"/>
      <c r="M452" s="228">
        <f>SUM(M453:M514)</f>
        <v>0</v>
      </c>
      <c r="N452" s="227"/>
      <c r="O452" s="227">
        <f>SUM(O453:O514)</f>
        <v>19.53</v>
      </c>
      <c r="P452" s="227"/>
      <c r="Q452" s="227">
        <f>SUM(Q453:Q514)</f>
        <v>0</v>
      </c>
      <c r="R452" s="228"/>
      <c r="S452" s="228"/>
      <c r="T452" s="229"/>
      <c r="U452" s="223"/>
      <c r="V452" s="223">
        <f>SUM(V453:V514)</f>
        <v>41.599999999999994</v>
      </c>
      <c r="W452" s="223"/>
      <c r="X452" s="223"/>
      <c r="Y452" s="223"/>
      <c r="AG452" t="s">
        <v>288</v>
      </c>
    </row>
    <row r="453" spans="1:60" ht="33.75" outlineLevel="1" x14ac:dyDescent="0.2">
      <c r="A453" s="231">
        <v>70</v>
      </c>
      <c r="B453" s="232" t="s">
        <v>687</v>
      </c>
      <c r="C453" s="250" t="s">
        <v>688</v>
      </c>
      <c r="D453" s="233" t="s">
        <v>343</v>
      </c>
      <c r="E453" s="234">
        <v>5.4991500000000002</v>
      </c>
      <c r="F453" s="235"/>
      <c r="G453" s="236">
        <f>ROUND(E453*F453,2)</f>
        <v>0</v>
      </c>
      <c r="H453" s="235"/>
      <c r="I453" s="236">
        <f>ROUND(E453*H453,2)</f>
        <v>0</v>
      </c>
      <c r="J453" s="235"/>
      <c r="K453" s="236">
        <f>ROUND(E453*J453,2)</f>
        <v>0</v>
      </c>
      <c r="L453" s="236">
        <v>21</v>
      </c>
      <c r="M453" s="236">
        <f>G453*(1+L453/100)</f>
        <v>0</v>
      </c>
      <c r="N453" s="234">
        <v>2.5251399999999999</v>
      </c>
      <c r="O453" s="234">
        <f>ROUND(E453*N453,2)</f>
        <v>13.89</v>
      </c>
      <c r="P453" s="234">
        <v>0</v>
      </c>
      <c r="Q453" s="234">
        <f>ROUND(E453*P453,2)</f>
        <v>0</v>
      </c>
      <c r="R453" s="236" t="s">
        <v>423</v>
      </c>
      <c r="S453" s="236" t="s">
        <v>293</v>
      </c>
      <c r="T453" s="237" t="s">
        <v>294</v>
      </c>
      <c r="U453" s="220">
        <v>0.98699999999999999</v>
      </c>
      <c r="V453" s="220">
        <f>ROUND(E453*U453,2)</f>
        <v>5.43</v>
      </c>
      <c r="W453" s="220"/>
      <c r="X453" s="220" t="s">
        <v>295</v>
      </c>
      <c r="Y453" s="220" t="s">
        <v>296</v>
      </c>
      <c r="Z453" s="210"/>
      <c r="AA453" s="210"/>
      <c r="AB453" s="210"/>
      <c r="AC453" s="210"/>
      <c r="AD453" s="210"/>
      <c r="AE453" s="210"/>
      <c r="AF453" s="210"/>
      <c r="AG453" s="210" t="s">
        <v>297</v>
      </c>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row>
    <row r="454" spans="1:60" outlineLevel="2" x14ac:dyDescent="0.2">
      <c r="A454" s="217"/>
      <c r="B454" s="218"/>
      <c r="C454" s="253" t="s">
        <v>689</v>
      </c>
      <c r="D454" s="221"/>
      <c r="E454" s="222"/>
      <c r="F454" s="220"/>
      <c r="G454" s="220"/>
      <c r="H454" s="220"/>
      <c r="I454" s="220"/>
      <c r="J454" s="220"/>
      <c r="K454" s="220"/>
      <c r="L454" s="220"/>
      <c r="M454" s="220"/>
      <c r="N454" s="219"/>
      <c r="O454" s="219"/>
      <c r="P454" s="219"/>
      <c r="Q454" s="219"/>
      <c r="R454" s="220"/>
      <c r="S454" s="220"/>
      <c r="T454" s="220"/>
      <c r="U454" s="220"/>
      <c r="V454" s="220"/>
      <c r="W454" s="220"/>
      <c r="X454" s="220"/>
      <c r="Y454" s="220"/>
      <c r="Z454" s="210"/>
      <c r="AA454" s="210"/>
      <c r="AB454" s="210"/>
      <c r="AC454" s="210"/>
      <c r="AD454" s="210"/>
      <c r="AE454" s="210"/>
      <c r="AF454" s="210"/>
      <c r="AG454" s="210" t="s">
        <v>314</v>
      </c>
      <c r="AH454" s="210">
        <v>0</v>
      </c>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row>
    <row r="455" spans="1:60" outlineLevel="3" x14ac:dyDescent="0.2">
      <c r="A455" s="217"/>
      <c r="B455" s="218"/>
      <c r="C455" s="253" t="s">
        <v>690</v>
      </c>
      <c r="D455" s="221"/>
      <c r="E455" s="222"/>
      <c r="F455" s="220"/>
      <c r="G455" s="220"/>
      <c r="H455" s="220"/>
      <c r="I455" s="220"/>
      <c r="J455" s="220"/>
      <c r="K455" s="220"/>
      <c r="L455" s="220"/>
      <c r="M455" s="220"/>
      <c r="N455" s="219"/>
      <c r="O455" s="219"/>
      <c r="P455" s="219"/>
      <c r="Q455" s="219"/>
      <c r="R455" s="220"/>
      <c r="S455" s="220"/>
      <c r="T455" s="220"/>
      <c r="U455" s="220"/>
      <c r="V455" s="220"/>
      <c r="W455" s="220"/>
      <c r="X455" s="220"/>
      <c r="Y455" s="220"/>
      <c r="Z455" s="210"/>
      <c r="AA455" s="210"/>
      <c r="AB455" s="210"/>
      <c r="AC455" s="210"/>
      <c r="AD455" s="210"/>
      <c r="AE455" s="210"/>
      <c r="AF455" s="210"/>
      <c r="AG455" s="210" t="s">
        <v>314</v>
      </c>
      <c r="AH455" s="210">
        <v>0</v>
      </c>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row>
    <row r="456" spans="1:60" outlineLevel="3" x14ac:dyDescent="0.2">
      <c r="A456" s="217"/>
      <c r="B456" s="218"/>
      <c r="C456" s="253" t="s">
        <v>691</v>
      </c>
      <c r="D456" s="221"/>
      <c r="E456" s="222"/>
      <c r="F456" s="220"/>
      <c r="G456" s="220"/>
      <c r="H456" s="220"/>
      <c r="I456" s="220"/>
      <c r="J456" s="220"/>
      <c r="K456" s="220"/>
      <c r="L456" s="220"/>
      <c r="M456" s="220"/>
      <c r="N456" s="219"/>
      <c r="O456" s="219"/>
      <c r="P456" s="219"/>
      <c r="Q456" s="219"/>
      <c r="R456" s="220"/>
      <c r="S456" s="220"/>
      <c r="T456" s="220"/>
      <c r="U456" s="220"/>
      <c r="V456" s="220"/>
      <c r="W456" s="220"/>
      <c r="X456" s="220"/>
      <c r="Y456" s="220"/>
      <c r="Z456" s="210"/>
      <c r="AA456" s="210"/>
      <c r="AB456" s="210"/>
      <c r="AC456" s="210"/>
      <c r="AD456" s="210"/>
      <c r="AE456" s="210"/>
      <c r="AF456" s="210"/>
      <c r="AG456" s="210" t="s">
        <v>314</v>
      </c>
      <c r="AH456" s="210">
        <v>0</v>
      </c>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row>
    <row r="457" spans="1:60" outlineLevel="3" x14ac:dyDescent="0.2">
      <c r="A457" s="217"/>
      <c r="B457" s="218"/>
      <c r="C457" s="253" t="s">
        <v>692</v>
      </c>
      <c r="D457" s="221"/>
      <c r="E457" s="222"/>
      <c r="F457" s="220"/>
      <c r="G457" s="220"/>
      <c r="H457" s="220"/>
      <c r="I457" s="220"/>
      <c r="J457" s="220"/>
      <c r="K457" s="220"/>
      <c r="L457" s="220"/>
      <c r="M457" s="220"/>
      <c r="N457" s="219"/>
      <c r="O457" s="219"/>
      <c r="P457" s="219"/>
      <c r="Q457" s="219"/>
      <c r="R457" s="220"/>
      <c r="S457" s="220"/>
      <c r="T457" s="220"/>
      <c r="U457" s="220"/>
      <c r="V457" s="220"/>
      <c r="W457" s="220"/>
      <c r="X457" s="220"/>
      <c r="Y457" s="220"/>
      <c r="Z457" s="210"/>
      <c r="AA457" s="210"/>
      <c r="AB457" s="210"/>
      <c r="AC457" s="210"/>
      <c r="AD457" s="210"/>
      <c r="AE457" s="210"/>
      <c r="AF457" s="210"/>
      <c r="AG457" s="210" t="s">
        <v>314</v>
      </c>
      <c r="AH457" s="210">
        <v>0</v>
      </c>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row>
    <row r="458" spans="1:60" outlineLevel="3" x14ac:dyDescent="0.2">
      <c r="A458" s="217"/>
      <c r="B458" s="218"/>
      <c r="C458" s="253" t="s">
        <v>693</v>
      </c>
      <c r="D458" s="221"/>
      <c r="E458" s="222">
        <v>5.5</v>
      </c>
      <c r="F458" s="220"/>
      <c r="G458" s="220"/>
      <c r="H458" s="220"/>
      <c r="I458" s="220"/>
      <c r="J458" s="220"/>
      <c r="K458" s="220"/>
      <c r="L458" s="220"/>
      <c r="M458" s="220"/>
      <c r="N458" s="219"/>
      <c r="O458" s="219"/>
      <c r="P458" s="219"/>
      <c r="Q458" s="219"/>
      <c r="R458" s="220"/>
      <c r="S458" s="220"/>
      <c r="T458" s="220"/>
      <c r="U458" s="220"/>
      <c r="V458" s="220"/>
      <c r="W458" s="220"/>
      <c r="X458" s="220"/>
      <c r="Y458" s="220"/>
      <c r="Z458" s="210"/>
      <c r="AA458" s="210"/>
      <c r="AB458" s="210"/>
      <c r="AC458" s="210"/>
      <c r="AD458" s="210"/>
      <c r="AE458" s="210"/>
      <c r="AF458" s="210"/>
      <c r="AG458" s="210" t="s">
        <v>314</v>
      </c>
      <c r="AH458" s="210">
        <v>0</v>
      </c>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row>
    <row r="459" spans="1:60" ht="33.75" outlineLevel="1" x14ac:dyDescent="0.2">
      <c r="A459" s="231">
        <v>71</v>
      </c>
      <c r="B459" s="232" t="s">
        <v>694</v>
      </c>
      <c r="C459" s="250" t="s">
        <v>695</v>
      </c>
      <c r="D459" s="233" t="s">
        <v>310</v>
      </c>
      <c r="E459" s="234">
        <v>1.5315000000000001</v>
      </c>
      <c r="F459" s="235"/>
      <c r="G459" s="236">
        <f>ROUND(E459*F459,2)</f>
        <v>0</v>
      </c>
      <c r="H459" s="235"/>
      <c r="I459" s="236">
        <f>ROUND(E459*H459,2)</f>
        <v>0</v>
      </c>
      <c r="J459" s="235"/>
      <c r="K459" s="236">
        <f>ROUND(E459*J459,2)</f>
        <v>0</v>
      </c>
      <c r="L459" s="236">
        <v>21</v>
      </c>
      <c r="M459" s="236">
        <f>G459*(1+L459/100)</f>
        <v>0</v>
      </c>
      <c r="N459" s="234">
        <v>4.9090000000000002E-2</v>
      </c>
      <c r="O459" s="234">
        <f>ROUND(E459*N459,2)</f>
        <v>0.08</v>
      </c>
      <c r="P459" s="234">
        <v>0</v>
      </c>
      <c r="Q459" s="234">
        <f>ROUND(E459*P459,2)</f>
        <v>0</v>
      </c>
      <c r="R459" s="236" t="s">
        <v>423</v>
      </c>
      <c r="S459" s="236" t="s">
        <v>293</v>
      </c>
      <c r="T459" s="237" t="s">
        <v>294</v>
      </c>
      <c r="U459" s="220">
        <v>0.99099999999999999</v>
      </c>
      <c r="V459" s="220">
        <f>ROUND(E459*U459,2)</f>
        <v>1.52</v>
      </c>
      <c r="W459" s="220"/>
      <c r="X459" s="220" t="s">
        <v>295</v>
      </c>
      <c r="Y459" s="220" t="s">
        <v>296</v>
      </c>
      <c r="Z459" s="210"/>
      <c r="AA459" s="210"/>
      <c r="AB459" s="210"/>
      <c r="AC459" s="210"/>
      <c r="AD459" s="210"/>
      <c r="AE459" s="210"/>
      <c r="AF459" s="210"/>
      <c r="AG459" s="210" t="s">
        <v>297</v>
      </c>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row>
    <row r="460" spans="1:60" outlineLevel="2" x14ac:dyDescent="0.2">
      <c r="A460" s="217"/>
      <c r="B460" s="218"/>
      <c r="C460" s="251" t="s">
        <v>696</v>
      </c>
      <c r="D460" s="239"/>
      <c r="E460" s="239"/>
      <c r="F460" s="239"/>
      <c r="G460" s="239"/>
      <c r="H460" s="220"/>
      <c r="I460" s="220"/>
      <c r="J460" s="220"/>
      <c r="K460" s="220"/>
      <c r="L460" s="220"/>
      <c r="M460" s="220"/>
      <c r="N460" s="219"/>
      <c r="O460" s="219"/>
      <c r="P460" s="219"/>
      <c r="Q460" s="219"/>
      <c r="R460" s="220"/>
      <c r="S460" s="220"/>
      <c r="T460" s="220"/>
      <c r="U460" s="220"/>
      <c r="V460" s="220"/>
      <c r="W460" s="220"/>
      <c r="X460" s="220"/>
      <c r="Y460" s="220"/>
      <c r="Z460" s="210"/>
      <c r="AA460" s="210"/>
      <c r="AB460" s="210"/>
      <c r="AC460" s="210"/>
      <c r="AD460" s="210"/>
      <c r="AE460" s="210"/>
      <c r="AF460" s="210"/>
      <c r="AG460" s="210" t="s">
        <v>299</v>
      </c>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row>
    <row r="461" spans="1:60" outlineLevel="2" x14ac:dyDescent="0.2">
      <c r="A461" s="217"/>
      <c r="B461" s="218"/>
      <c r="C461" s="252" t="s">
        <v>696</v>
      </c>
      <c r="D461" s="240"/>
      <c r="E461" s="240"/>
      <c r="F461" s="240"/>
      <c r="G461" s="240"/>
      <c r="H461" s="220"/>
      <c r="I461" s="220"/>
      <c r="J461" s="220"/>
      <c r="K461" s="220"/>
      <c r="L461" s="220"/>
      <c r="M461" s="220"/>
      <c r="N461" s="219"/>
      <c r="O461" s="219"/>
      <c r="P461" s="219"/>
      <c r="Q461" s="219"/>
      <c r="R461" s="220"/>
      <c r="S461" s="220"/>
      <c r="T461" s="220"/>
      <c r="U461" s="220"/>
      <c r="V461" s="220"/>
      <c r="W461" s="220"/>
      <c r="X461" s="220"/>
      <c r="Y461" s="220"/>
      <c r="Z461" s="210"/>
      <c r="AA461" s="210"/>
      <c r="AB461" s="210"/>
      <c r="AC461" s="210"/>
      <c r="AD461" s="210"/>
      <c r="AE461" s="210"/>
      <c r="AF461" s="210"/>
      <c r="AG461" s="210" t="s">
        <v>300</v>
      </c>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row>
    <row r="462" spans="1:60" outlineLevel="3" x14ac:dyDescent="0.2">
      <c r="A462" s="217"/>
      <c r="B462" s="218"/>
      <c r="C462" s="252" t="s">
        <v>696</v>
      </c>
      <c r="D462" s="240"/>
      <c r="E462" s="240"/>
      <c r="F462" s="240"/>
      <c r="G462" s="240"/>
      <c r="H462" s="220"/>
      <c r="I462" s="220"/>
      <c r="J462" s="220"/>
      <c r="K462" s="220"/>
      <c r="L462" s="220"/>
      <c r="M462" s="220"/>
      <c r="N462" s="219"/>
      <c r="O462" s="219"/>
      <c r="P462" s="219"/>
      <c r="Q462" s="219"/>
      <c r="R462" s="220"/>
      <c r="S462" s="220"/>
      <c r="T462" s="220"/>
      <c r="U462" s="220"/>
      <c r="V462" s="220"/>
      <c r="W462" s="220"/>
      <c r="X462" s="220"/>
      <c r="Y462" s="220"/>
      <c r="Z462" s="210"/>
      <c r="AA462" s="210"/>
      <c r="AB462" s="210"/>
      <c r="AC462" s="210"/>
      <c r="AD462" s="210"/>
      <c r="AE462" s="210"/>
      <c r="AF462" s="210"/>
      <c r="AG462" s="210" t="s">
        <v>300</v>
      </c>
      <c r="AH462" s="210"/>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row>
    <row r="463" spans="1:60" outlineLevel="2" x14ac:dyDescent="0.2">
      <c r="A463" s="217"/>
      <c r="B463" s="218"/>
      <c r="C463" s="253" t="s">
        <v>697</v>
      </c>
      <c r="D463" s="221"/>
      <c r="E463" s="222"/>
      <c r="F463" s="220"/>
      <c r="G463" s="220"/>
      <c r="H463" s="220"/>
      <c r="I463" s="220"/>
      <c r="J463" s="220"/>
      <c r="K463" s="220"/>
      <c r="L463" s="220"/>
      <c r="M463" s="220"/>
      <c r="N463" s="219"/>
      <c r="O463" s="219"/>
      <c r="P463" s="219"/>
      <c r="Q463" s="219"/>
      <c r="R463" s="220"/>
      <c r="S463" s="220"/>
      <c r="T463" s="220"/>
      <c r="U463" s="220"/>
      <c r="V463" s="220"/>
      <c r="W463" s="220"/>
      <c r="X463" s="220"/>
      <c r="Y463" s="220"/>
      <c r="Z463" s="210"/>
      <c r="AA463" s="210"/>
      <c r="AB463" s="210"/>
      <c r="AC463" s="210"/>
      <c r="AD463" s="210"/>
      <c r="AE463" s="210"/>
      <c r="AF463" s="210"/>
      <c r="AG463" s="210" t="s">
        <v>314</v>
      </c>
      <c r="AH463" s="210">
        <v>0</v>
      </c>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row>
    <row r="464" spans="1:60" outlineLevel="3" x14ac:dyDescent="0.2">
      <c r="A464" s="217"/>
      <c r="B464" s="218"/>
      <c r="C464" s="253" t="s">
        <v>698</v>
      </c>
      <c r="D464" s="221"/>
      <c r="E464" s="222"/>
      <c r="F464" s="220"/>
      <c r="G464" s="220"/>
      <c r="H464" s="220"/>
      <c r="I464" s="220"/>
      <c r="J464" s="220"/>
      <c r="K464" s="220"/>
      <c r="L464" s="220"/>
      <c r="M464" s="220"/>
      <c r="N464" s="219"/>
      <c r="O464" s="219"/>
      <c r="P464" s="219"/>
      <c r="Q464" s="219"/>
      <c r="R464" s="220"/>
      <c r="S464" s="220"/>
      <c r="T464" s="220"/>
      <c r="U464" s="220"/>
      <c r="V464" s="220"/>
      <c r="W464" s="220"/>
      <c r="X464" s="220"/>
      <c r="Y464" s="220"/>
      <c r="Z464" s="210"/>
      <c r="AA464" s="210"/>
      <c r="AB464" s="210"/>
      <c r="AC464" s="210"/>
      <c r="AD464" s="210"/>
      <c r="AE464" s="210"/>
      <c r="AF464" s="210"/>
      <c r="AG464" s="210" t="s">
        <v>314</v>
      </c>
      <c r="AH464" s="210">
        <v>0</v>
      </c>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row>
    <row r="465" spans="1:60" outlineLevel="3" x14ac:dyDescent="0.2">
      <c r="A465" s="217"/>
      <c r="B465" s="218"/>
      <c r="C465" s="253" t="s">
        <v>699</v>
      </c>
      <c r="D465" s="221"/>
      <c r="E465" s="222">
        <v>1.53</v>
      </c>
      <c r="F465" s="220"/>
      <c r="G465" s="220"/>
      <c r="H465" s="220"/>
      <c r="I465" s="220"/>
      <c r="J465" s="220"/>
      <c r="K465" s="220"/>
      <c r="L465" s="220"/>
      <c r="M465" s="220"/>
      <c r="N465" s="219"/>
      <c r="O465" s="219"/>
      <c r="P465" s="219"/>
      <c r="Q465" s="219"/>
      <c r="R465" s="220"/>
      <c r="S465" s="220"/>
      <c r="T465" s="220"/>
      <c r="U465" s="220"/>
      <c r="V465" s="220"/>
      <c r="W465" s="220"/>
      <c r="X465" s="220"/>
      <c r="Y465" s="220"/>
      <c r="Z465" s="210"/>
      <c r="AA465" s="210"/>
      <c r="AB465" s="210"/>
      <c r="AC465" s="210"/>
      <c r="AD465" s="210"/>
      <c r="AE465" s="210"/>
      <c r="AF465" s="210"/>
      <c r="AG465" s="210" t="s">
        <v>314</v>
      </c>
      <c r="AH465" s="210">
        <v>0</v>
      </c>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row>
    <row r="466" spans="1:60" ht="22.5" outlineLevel="1" x14ac:dyDescent="0.2">
      <c r="A466" s="231">
        <v>72</v>
      </c>
      <c r="B466" s="232" t="s">
        <v>700</v>
      </c>
      <c r="C466" s="250" t="s">
        <v>701</v>
      </c>
      <c r="D466" s="233" t="s">
        <v>310</v>
      </c>
      <c r="E466" s="234">
        <v>1.2</v>
      </c>
      <c r="F466" s="235"/>
      <c r="G466" s="236">
        <f>ROUND(E466*F466,2)</f>
        <v>0</v>
      </c>
      <c r="H466" s="235"/>
      <c r="I466" s="236">
        <f>ROUND(E466*H466,2)</f>
        <v>0</v>
      </c>
      <c r="J466" s="235"/>
      <c r="K466" s="236">
        <f>ROUND(E466*J466,2)</f>
        <v>0</v>
      </c>
      <c r="L466" s="236">
        <v>21</v>
      </c>
      <c r="M466" s="236">
        <f>G466*(1+L466/100)</f>
        <v>0</v>
      </c>
      <c r="N466" s="234">
        <v>0</v>
      </c>
      <c r="O466" s="234">
        <f>ROUND(E466*N466,2)</f>
        <v>0</v>
      </c>
      <c r="P466" s="234">
        <v>0</v>
      </c>
      <c r="Q466" s="234">
        <f>ROUND(E466*P466,2)</f>
        <v>0</v>
      </c>
      <c r="R466" s="236" t="s">
        <v>423</v>
      </c>
      <c r="S466" s="236" t="s">
        <v>293</v>
      </c>
      <c r="T466" s="237" t="s">
        <v>294</v>
      </c>
      <c r="U466" s="220">
        <v>0.26600000000000001</v>
      </c>
      <c r="V466" s="220">
        <f>ROUND(E466*U466,2)</f>
        <v>0.32</v>
      </c>
      <c r="W466" s="220"/>
      <c r="X466" s="220" t="s">
        <v>295</v>
      </c>
      <c r="Y466" s="220" t="s">
        <v>296</v>
      </c>
      <c r="Z466" s="210"/>
      <c r="AA466" s="210"/>
      <c r="AB466" s="210"/>
      <c r="AC466" s="210"/>
      <c r="AD466" s="210"/>
      <c r="AE466" s="210"/>
      <c r="AF466" s="210"/>
      <c r="AG466" s="210" t="s">
        <v>297</v>
      </c>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row>
    <row r="467" spans="1:60" outlineLevel="2" x14ac:dyDescent="0.2">
      <c r="A467" s="217"/>
      <c r="B467" s="218"/>
      <c r="C467" s="251" t="s">
        <v>696</v>
      </c>
      <c r="D467" s="239"/>
      <c r="E467" s="239"/>
      <c r="F467" s="239"/>
      <c r="G467" s="239"/>
      <c r="H467" s="220"/>
      <c r="I467" s="220"/>
      <c r="J467" s="220"/>
      <c r="K467" s="220"/>
      <c r="L467" s="220"/>
      <c r="M467" s="220"/>
      <c r="N467" s="219"/>
      <c r="O467" s="219"/>
      <c r="P467" s="219"/>
      <c r="Q467" s="219"/>
      <c r="R467" s="220"/>
      <c r="S467" s="220"/>
      <c r="T467" s="220"/>
      <c r="U467" s="220"/>
      <c r="V467" s="220"/>
      <c r="W467" s="220"/>
      <c r="X467" s="220"/>
      <c r="Y467" s="220"/>
      <c r="Z467" s="210"/>
      <c r="AA467" s="210"/>
      <c r="AB467" s="210"/>
      <c r="AC467" s="210"/>
      <c r="AD467" s="210"/>
      <c r="AE467" s="210"/>
      <c r="AF467" s="210"/>
      <c r="AG467" s="210" t="s">
        <v>299</v>
      </c>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row>
    <row r="468" spans="1:60" outlineLevel="2" x14ac:dyDescent="0.2">
      <c r="A468" s="217"/>
      <c r="B468" s="218"/>
      <c r="C468" s="252" t="s">
        <v>696</v>
      </c>
      <c r="D468" s="240"/>
      <c r="E468" s="240"/>
      <c r="F468" s="240"/>
      <c r="G468" s="240"/>
      <c r="H468" s="220"/>
      <c r="I468" s="220"/>
      <c r="J468" s="220"/>
      <c r="K468" s="220"/>
      <c r="L468" s="220"/>
      <c r="M468" s="220"/>
      <c r="N468" s="219"/>
      <c r="O468" s="219"/>
      <c r="P468" s="219"/>
      <c r="Q468" s="219"/>
      <c r="R468" s="220"/>
      <c r="S468" s="220"/>
      <c r="T468" s="220"/>
      <c r="U468" s="220"/>
      <c r="V468" s="220"/>
      <c r="W468" s="220"/>
      <c r="X468" s="220"/>
      <c r="Y468" s="220"/>
      <c r="Z468" s="210"/>
      <c r="AA468" s="210"/>
      <c r="AB468" s="210"/>
      <c r="AC468" s="210"/>
      <c r="AD468" s="210"/>
      <c r="AE468" s="210"/>
      <c r="AF468" s="210"/>
      <c r="AG468" s="210" t="s">
        <v>300</v>
      </c>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row>
    <row r="469" spans="1:60" outlineLevel="3" x14ac:dyDescent="0.2">
      <c r="A469" s="217"/>
      <c r="B469" s="218"/>
      <c r="C469" s="252" t="s">
        <v>696</v>
      </c>
      <c r="D469" s="240"/>
      <c r="E469" s="240"/>
      <c r="F469" s="240"/>
      <c r="G469" s="240"/>
      <c r="H469" s="220"/>
      <c r="I469" s="220"/>
      <c r="J469" s="220"/>
      <c r="K469" s="220"/>
      <c r="L469" s="220"/>
      <c r="M469" s="220"/>
      <c r="N469" s="219"/>
      <c r="O469" s="219"/>
      <c r="P469" s="219"/>
      <c r="Q469" s="219"/>
      <c r="R469" s="220"/>
      <c r="S469" s="220"/>
      <c r="T469" s="220"/>
      <c r="U469" s="220"/>
      <c r="V469" s="220"/>
      <c r="W469" s="220"/>
      <c r="X469" s="220"/>
      <c r="Y469" s="220"/>
      <c r="Z469" s="210"/>
      <c r="AA469" s="210"/>
      <c r="AB469" s="210"/>
      <c r="AC469" s="210"/>
      <c r="AD469" s="210"/>
      <c r="AE469" s="210"/>
      <c r="AF469" s="210"/>
      <c r="AG469" s="210" t="s">
        <v>300</v>
      </c>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row>
    <row r="470" spans="1:60" outlineLevel="1" x14ac:dyDescent="0.2">
      <c r="A470" s="231">
        <v>73</v>
      </c>
      <c r="B470" s="232" t="s">
        <v>702</v>
      </c>
      <c r="C470" s="250" t="s">
        <v>703</v>
      </c>
      <c r="D470" s="233" t="s">
        <v>335</v>
      </c>
      <c r="E470" s="234">
        <v>3.11</v>
      </c>
      <c r="F470" s="235"/>
      <c r="G470" s="236">
        <f>ROUND(E470*F470,2)</f>
        <v>0</v>
      </c>
      <c r="H470" s="235"/>
      <c r="I470" s="236">
        <f>ROUND(E470*H470,2)</f>
        <v>0</v>
      </c>
      <c r="J470" s="235"/>
      <c r="K470" s="236">
        <f>ROUND(E470*J470,2)</f>
        <v>0</v>
      </c>
      <c r="L470" s="236">
        <v>21</v>
      </c>
      <c r="M470" s="236">
        <f>G470*(1+L470/100)</f>
        <v>0</v>
      </c>
      <c r="N470" s="234">
        <v>3.0460000000000001E-2</v>
      </c>
      <c r="O470" s="234">
        <f>ROUND(E470*N470,2)</f>
        <v>0.09</v>
      </c>
      <c r="P470" s="234">
        <v>0</v>
      </c>
      <c r="Q470" s="234">
        <f>ROUND(E470*P470,2)</f>
        <v>0</v>
      </c>
      <c r="R470" s="236" t="s">
        <v>423</v>
      </c>
      <c r="S470" s="236" t="s">
        <v>293</v>
      </c>
      <c r="T470" s="237" t="s">
        <v>294</v>
      </c>
      <c r="U470" s="220">
        <v>0.87</v>
      </c>
      <c r="V470" s="220">
        <f>ROUND(E470*U470,2)</f>
        <v>2.71</v>
      </c>
      <c r="W470" s="220"/>
      <c r="X470" s="220" t="s">
        <v>295</v>
      </c>
      <c r="Y470" s="220" t="s">
        <v>296</v>
      </c>
      <c r="Z470" s="210"/>
      <c r="AA470" s="210"/>
      <c r="AB470" s="210"/>
      <c r="AC470" s="210"/>
      <c r="AD470" s="210"/>
      <c r="AE470" s="210"/>
      <c r="AF470" s="210"/>
      <c r="AG470" s="210" t="s">
        <v>297</v>
      </c>
      <c r="AH470" s="210"/>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row>
    <row r="471" spans="1:60" outlineLevel="2" x14ac:dyDescent="0.2">
      <c r="A471" s="217"/>
      <c r="B471" s="218"/>
      <c r="C471" s="251" t="s">
        <v>696</v>
      </c>
      <c r="D471" s="239"/>
      <c r="E471" s="239"/>
      <c r="F471" s="239"/>
      <c r="G471" s="239"/>
      <c r="H471" s="220"/>
      <c r="I471" s="220"/>
      <c r="J471" s="220"/>
      <c r="K471" s="220"/>
      <c r="L471" s="220"/>
      <c r="M471" s="220"/>
      <c r="N471" s="219"/>
      <c r="O471" s="219"/>
      <c r="P471" s="219"/>
      <c r="Q471" s="219"/>
      <c r="R471" s="220"/>
      <c r="S471" s="220"/>
      <c r="T471" s="220"/>
      <c r="U471" s="220"/>
      <c r="V471" s="220"/>
      <c r="W471" s="220"/>
      <c r="X471" s="220"/>
      <c r="Y471" s="220"/>
      <c r="Z471" s="210"/>
      <c r="AA471" s="210"/>
      <c r="AB471" s="210"/>
      <c r="AC471" s="210"/>
      <c r="AD471" s="210"/>
      <c r="AE471" s="210"/>
      <c r="AF471" s="210"/>
      <c r="AG471" s="210" t="s">
        <v>299</v>
      </c>
      <c r="AH471" s="210"/>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row>
    <row r="472" spans="1:60" outlineLevel="2" x14ac:dyDescent="0.2">
      <c r="A472" s="217"/>
      <c r="B472" s="218"/>
      <c r="C472" s="252" t="s">
        <v>696</v>
      </c>
      <c r="D472" s="240"/>
      <c r="E472" s="240"/>
      <c r="F472" s="240"/>
      <c r="G472" s="240"/>
      <c r="H472" s="220"/>
      <c r="I472" s="220"/>
      <c r="J472" s="220"/>
      <c r="K472" s="220"/>
      <c r="L472" s="220"/>
      <c r="M472" s="220"/>
      <c r="N472" s="219"/>
      <c r="O472" s="219"/>
      <c r="P472" s="219"/>
      <c r="Q472" s="219"/>
      <c r="R472" s="220"/>
      <c r="S472" s="220"/>
      <c r="T472" s="220"/>
      <c r="U472" s="220"/>
      <c r="V472" s="220"/>
      <c r="W472" s="220"/>
      <c r="X472" s="220"/>
      <c r="Y472" s="220"/>
      <c r="Z472" s="210"/>
      <c r="AA472" s="210"/>
      <c r="AB472" s="210"/>
      <c r="AC472" s="210"/>
      <c r="AD472" s="210"/>
      <c r="AE472" s="210"/>
      <c r="AF472" s="210"/>
      <c r="AG472" s="210" t="s">
        <v>300</v>
      </c>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row>
    <row r="473" spans="1:60" outlineLevel="3" x14ac:dyDescent="0.2">
      <c r="A473" s="217"/>
      <c r="B473" s="218"/>
      <c r="C473" s="252" t="s">
        <v>696</v>
      </c>
      <c r="D473" s="240"/>
      <c r="E473" s="240"/>
      <c r="F473" s="240"/>
      <c r="G473" s="240"/>
      <c r="H473" s="220"/>
      <c r="I473" s="220"/>
      <c r="J473" s="220"/>
      <c r="K473" s="220"/>
      <c r="L473" s="220"/>
      <c r="M473" s="220"/>
      <c r="N473" s="219"/>
      <c r="O473" s="219"/>
      <c r="P473" s="219"/>
      <c r="Q473" s="219"/>
      <c r="R473" s="220"/>
      <c r="S473" s="220"/>
      <c r="T473" s="220"/>
      <c r="U473" s="220"/>
      <c r="V473" s="220"/>
      <c r="W473" s="220"/>
      <c r="X473" s="220"/>
      <c r="Y473" s="220"/>
      <c r="Z473" s="210"/>
      <c r="AA473" s="210"/>
      <c r="AB473" s="210"/>
      <c r="AC473" s="210"/>
      <c r="AD473" s="210"/>
      <c r="AE473" s="210"/>
      <c r="AF473" s="210"/>
      <c r="AG473" s="210" t="s">
        <v>300</v>
      </c>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row>
    <row r="474" spans="1:60" outlineLevel="2" x14ac:dyDescent="0.2">
      <c r="A474" s="217"/>
      <c r="B474" s="218"/>
      <c r="C474" s="253" t="s">
        <v>704</v>
      </c>
      <c r="D474" s="221"/>
      <c r="E474" s="222"/>
      <c r="F474" s="220"/>
      <c r="G474" s="220"/>
      <c r="H474" s="220"/>
      <c r="I474" s="220"/>
      <c r="J474" s="220"/>
      <c r="K474" s="220"/>
      <c r="L474" s="220"/>
      <c r="M474" s="220"/>
      <c r="N474" s="219"/>
      <c r="O474" s="219"/>
      <c r="P474" s="219"/>
      <c r="Q474" s="219"/>
      <c r="R474" s="220"/>
      <c r="S474" s="220"/>
      <c r="T474" s="220"/>
      <c r="U474" s="220"/>
      <c r="V474" s="220"/>
      <c r="W474" s="220"/>
      <c r="X474" s="220"/>
      <c r="Y474" s="220"/>
      <c r="Z474" s="210"/>
      <c r="AA474" s="210"/>
      <c r="AB474" s="210"/>
      <c r="AC474" s="210"/>
      <c r="AD474" s="210"/>
      <c r="AE474" s="210"/>
      <c r="AF474" s="210"/>
      <c r="AG474" s="210" t="s">
        <v>314</v>
      </c>
      <c r="AH474" s="210">
        <v>0</v>
      </c>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row>
    <row r="475" spans="1:60" outlineLevel="3" x14ac:dyDescent="0.2">
      <c r="A475" s="217"/>
      <c r="B475" s="218"/>
      <c r="C475" s="253" t="s">
        <v>705</v>
      </c>
      <c r="D475" s="221"/>
      <c r="E475" s="222"/>
      <c r="F475" s="220"/>
      <c r="G475" s="220"/>
      <c r="H475" s="220"/>
      <c r="I475" s="220"/>
      <c r="J475" s="220"/>
      <c r="K475" s="220"/>
      <c r="L475" s="220"/>
      <c r="M475" s="220"/>
      <c r="N475" s="219"/>
      <c r="O475" s="219"/>
      <c r="P475" s="219"/>
      <c r="Q475" s="219"/>
      <c r="R475" s="220"/>
      <c r="S475" s="220"/>
      <c r="T475" s="220"/>
      <c r="U475" s="220"/>
      <c r="V475" s="220"/>
      <c r="W475" s="220"/>
      <c r="X475" s="220"/>
      <c r="Y475" s="220"/>
      <c r="Z475" s="210"/>
      <c r="AA475" s="210"/>
      <c r="AB475" s="210"/>
      <c r="AC475" s="210"/>
      <c r="AD475" s="210"/>
      <c r="AE475" s="210"/>
      <c r="AF475" s="210"/>
      <c r="AG475" s="210" t="s">
        <v>314</v>
      </c>
      <c r="AH475" s="210">
        <v>0</v>
      </c>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row>
    <row r="476" spans="1:60" outlineLevel="3" x14ac:dyDescent="0.2">
      <c r="A476" s="217"/>
      <c r="B476" s="218"/>
      <c r="C476" s="253" t="s">
        <v>706</v>
      </c>
      <c r="D476" s="221"/>
      <c r="E476" s="222">
        <v>3.11</v>
      </c>
      <c r="F476" s="220"/>
      <c r="G476" s="220"/>
      <c r="H476" s="220"/>
      <c r="I476" s="220"/>
      <c r="J476" s="220"/>
      <c r="K476" s="220"/>
      <c r="L476" s="220"/>
      <c r="M476" s="220"/>
      <c r="N476" s="219"/>
      <c r="O476" s="219"/>
      <c r="P476" s="219"/>
      <c r="Q476" s="219"/>
      <c r="R476" s="220"/>
      <c r="S476" s="220"/>
      <c r="T476" s="220"/>
      <c r="U476" s="220"/>
      <c r="V476" s="220"/>
      <c r="W476" s="220"/>
      <c r="X476" s="220"/>
      <c r="Y476" s="220"/>
      <c r="Z476" s="210"/>
      <c r="AA476" s="210"/>
      <c r="AB476" s="210"/>
      <c r="AC476" s="210"/>
      <c r="AD476" s="210"/>
      <c r="AE476" s="210"/>
      <c r="AF476" s="210"/>
      <c r="AG476" s="210" t="s">
        <v>314</v>
      </c>
      <c r="AH476" s="210">
        <v>0</v>
      </c>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row>
    <row r="477" spans="1:60" outlineLevel="1" x14ac:dyDescent="0.2">
      <c r="A477" s="231">
        <v>74</v>
      </c>
      <c r="B477" s="232" t="s">
        <v>707</v>
      </c>
      <c r="C477" s="250" t="s">
        <v>708</v>
      </c>
      <c r="D477" s="233" t="s">
        <v>335</v>
      </c>
      <c r="E477" s="234">
        <v>3.11</v>
      </c>
      <c r="F477" s="235"/>
      <c r="G477" s="236">
        <f>ROUND(E477*F477,2)</f>
        <v>0</v>
      </c>
      <c r="H477" s="235"/>
      <c r="I477" s="236">
        <f>ROUND(E477*H477,2)</f>
        <v>0</v>
      </c>
      <c r="J477" s="235"/>
      <c r="K477" s="236">
        <f>ROUND(E477*J477,2)</f>
        <v>0</v>
      </c>
      <c r="L477" s="236">
        <v>21</v>
      </c>
      <c r="M477" s="236">
        <f>G477*(1+L477/100)</f>
        <v>0</v>
      </c>
      <c r="N477" s="234">
        <v>0</v>
      </c>
      <c r="O477" s="234">
        <f>ROUND(E477*N477,2)</f>
        <v>0</v>
      </c>
      <c r="P477" s="234">
        <v>0</v>
      </c>
      <c r="Q477" s="234">
        <f>ROUND(E477*P477,2)</f>
        <v>0</v>
      </c>
      <c r="R477" s="236" t="s">
        <v>423</v>
      </c>
      <c r="S477" s="236" t="s">
        <v>293</v>
      </c>
      <c r="T477" s="237" t="s">
        <v>294</v>
      </c>
      <c r="U477" s="220">
        <v>0.23200000000000001</v>
      </c>
      <c r="V477" s="220">
        <f>ROUND(E477*U477,2)</f>
        <v>0.72</v>
      </c>
      <c r="W477" s="220"/>
      <c r="X477" s="220" t="s">
        <v>295</v>
      </c>
      <c r="Y477" s="220" t="s">
        <v>296</v>
      </c>
      <c r="Z477" s="210"/>
      <c r="AA477" s="210"/>
      <c r="AB477" s="210"/>
      <c r="AC477" s="210"/>
      <c r="AD477" s="210"/>
      <c r="AE477" s="210"/>
      <c r="AF477" s="210"/>
      <c r="AG477" s="210" t="s">
        <v>297</v>
      </c>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row>
    <row r="478" spans="1:60" outlineLevel="2" x14ac:dyDescent="0.2">
      <c r="A478" s="217"/>
      <c r="B478" s="218"/>
      <c r="C478" s="251" t="s">
        <v>696</v>
      </c>
      <c r="D478" s="239"/>
      <c r="E478" s="239"/>
      <c r="F478" s="239"/>
      <c r="G478" s="239"/>
      <c r="H478" s="220"/>
      <c r="I478" s="220"/>
      <c r="J478" s="220"/>
      <c r="K478" s="220"/>
      <c r="L478" s="220"/>
      <c r="M478" s="220"/>
      <c r="N478" s="219"/>
      <c r="O478" s="219"/>
      <c r="P478" s="219"/>
      <c r="Q478" s="219"/>
      <c r="R478" s="220"/>
      <c r="S478" s="220"/>
      <c r="T478" s="220"/>
      <c r="U478" s="220"/>
      <c r="V478" s="220"/>
      <c r="W478" s="220"/>
      <c r="X478" s="220"/>
      <c r="Y478" s="220"/>
      <c r="Z478" s="210"/>
      <c r="AA478" s="210"/>
      <c r="AB478" s="210"/>
      <c r="AC478" s="210"/>
      <c r="AD478" s="210"/>
      <c r="AE478" s="210"/>
      <c r="AF478" s="210"/>
      <c r="AG478" s="210" t="s">
        <v>299</v>
      </c>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row>
    <row r="479" spans="1:60" outlineLevel="2" x14ac:dyDescent="0.2">
      <c r="A479" s="217"/>
      <c r="B479" s="218"/>
      <c r="C479" s="252" t="s">
        <v>696</v>
      </c>
      <c r="D479" s="240"/>
      <c r="E479" s="240"/>
      <c r="F479" s="240"/>
      <c r="G479" s="240"/>
      <c r="H479" s="220"/>
      <c r="I479" s="220"/>
      <c r="J479" s="220"/>
      <c r="K479" s="220"/>
      <c r="L479" s="220"/>
      <c r="M479" s="220"/>
      <c r="N479" s="219"/>
      <c r="O479" s="219"/>
      <c r="P479" s="219"/>
      <c r="Q479" s="219"/>
      <c r="R479" s="220"/>
      <c r="S479" s="220"/>
      <c r="T479" s="220"/>
      <c r="U479" s="220"/>
      <c r="V479" s="220"/>
      <c r="W479" s="220"/>
      <c r="X479" s="220"/>
      <c r="Y479" s="220"/>
      <c r="Z479" s="210"/>
      <c r="AA479" s="210"/>
      <c r="AB479" s="210"/>
      <c r="AC479" s="210"/>
      <c r="AD479" s="210"/>
      <c r="AE479" s="210"/>
      <c r="AF479" s="210"/>
      <c r="AG479" s="210" t="s">
        <v>300</v>
      </c>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row>
    <row r="480" spans="1:60" outlineLevel="3" x14ac:dyDescent="0.2">
      <c r="A480" s="217"/>
      <c r="B480" s="218"/>
      <c r="C480" s="252" t="s">
        <v>696</v>
      </c>
      <c r="D480" s="240"/>
      <c r="E480" s="240"/>
      <c r="F480" s="240"/>
      <c r="G480" s="240"/>
      <c r="H480" s="220"/>
      <c r="I480" s="220"/>
      <c r="J480" s="220"/>
      <c r="K480" s="220"/>
      <c r="L480" s="220"/>
      <c r="M480" s="220"/>
      <c r="N480" s="219"/>
      <c r="O480" s="219"/>
      <c r="P480" s="219"/>
      <c r="Q480" s="219"/>
      <c r="R480" s="220"/>
      <c r="S480" s="220"/>
      <c r="T480" s="220"/>
      <c r="U480" s="220"/>
      <c r="V480" s="220"/>
      <c r="W480" s="220"/>
      <c r="X480" s="220"/>
      <c r="Y480" s="220"/>
      <c r="Z480" s="210"/>
      <c r="AA480" s="210"/>
      <c r="AB480" s="210"/>
      <c r="AC480" s="210"/>
      <c r="AD480" s="210"/>
      <c r="AE480" s="210"/>
      <c r="AF480" s="210"/>
      <c r="AG480" s="210" t="s">
        <v>300</v>
      </c>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row>
    <row r="481" spans="1:60" outlineLevel="2" x14ac:dyDescent="0.2">
      <c r="A481" s="217"/>
      <c r="B481" s="218"/>
      <c r="C481" s="253" t="s">
        <v>709</v>
      </c>
      <c r="D481" s="221"/>
      <c r="E481" s="222"/>
      <c r="F481" s="220"/>
      <c r="G481" s="220"/>
      <c r="H481" s="220"/>
      <c r="I481" s="220"/>
      <c r="J481" s="220"/>
      <c r="K481" s="220"/>
      <c r="L481" s="220"/>
      <c r="M481" s="220"/>
      <c r="N481" s="219"/>
      <c r="O481" s="219"/>
      <c r="P481" s="219"/>
      <c r="Q481" s="219"/>
      <c r="R481" s="220"/>
      <c r="S481" s="220"/>
      <c r="T481" s="220"/>
      <c r="U481" s="220"/>
      <c r="V481" s="220"/>
      <c r="W481" s="220"/>
      <c r="X481" s="220"/>
      <c r="Y481" s="220"/>
      <c r="Z481" s="210"/>
      <c r="AA481" s="210"/>
      <c r="AB481" s="210"/>
      <c r="AC481" s="210"/>
      <c r="AD481" s="210"/>
      <c r="AE481" s="210"/>
      <c r="AF481" s="210"/>
      <c r="AG481" s="210" t="s">
        <v>314</v>
      </c>
      <c r="AH481" s="210">
        <v>0</v>
      </c>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row>
    <row r="482" spans="1:60" outlineLevel="3" x14ac:dyDescent="0.2">
      <c r="A482" s="217"/>
      <c r="B482" s="218"/>
      <c r="C482" s="253" t="s">
        <v>706</v>
      </c>
      <c r="D482" s="221"/>
      <c r="E482" s="222">
        <v>3.11</v>
      </c>
      <c r="F482" s="220"/>
      <c r="G482" s="220"/>
      <c r="H482" s="220"/>
      <c r="I482" s="220"/>
      <c r="J482" s="220"/>
      <c r="K482" s="220"/>
      <c r="L482" s="220"/>
      <c r="M482" s="220"/>
      <c r="N482" s="219"/>
      <c r="O482" s="219"/>
      <c r="P482" s="219"/>
      <c r="Q482" s="219"/>
      <c r="R482" s="220"/>
      <c r="S482" s="220"/>
      <c r="T482" s="220"/>
      <c r="U482" s="220"/>
      <c r="V482" s="220"/>
      <c r="W482" s="220"/>
      <c r="X482" s="220"/>
      <c r="Y482" s="220"/>
      <c r="Z482" s="210"/>
      <c r="AA482" s="210"/>
      <c r="AB482" s="210"/>
      <c r="AC482" s="210"/>
      <c r="AD482" s="210"/>
      <c r="AE482" s="210"/>
      <c r="AF482" s="210"/>
      <c r="AG482" s="210" t="s">
        <v>314</v>
      </c>
      <c r="AH482" s="210">
        <v>0</v>
      </c>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row>
    <row r="483" spans="1:60" ht="45" outlineLevel="1" x14ac:dyDescent="0.2">
      <c r="A483" s="231">
        <v>75</v>
      </c>
      <c r="B483" s="232" t="s">
        <v>710</v>
      </c>
      <c r="C483" s="250" t="s">
        <v>711</v>
      </c>
      <c r="D483" s="233" t="s">
        <v>310</v>
      </c>
      <c r="E483" s="234">
        <v>56.847499999999997</v>
      </c>
      <c r="F483" s="235"/>
      <c r="G483" s="236">
        <f>ROUND(E483*F483,2)</f>
        <v>0</v>
      </c>
      <c r="H483" s="235"/>
      <c r="I483" s="236">
        <f>ROUND(E483*H483,2)</f>
        <v>0</v>
      </c>
      <c r="J483" s="235"/>
      <c r="K483" s="236">
        <f>ROUND(E483*J483,2)</f>
        <v>0</v>
      </c>
      <c r="L483" s="236">
        <v>21</v>
      </c>
      <c r="M483" s="236">
        <f>G483*(1+L483/100)</f>
        <v>0</v>
      </c>
      <c r="N483" s="234">
        <v>1.3169999999999999E-2</v>
      </c>
      <c r="O483" s="234">
        <f>ROUND(E483*N483,2)</f>
        <v>0.75</v>
      </c>
      <c r="P483" s="234">
        <v>0</v>
      </c>
      <c r="Q483" s="234">
        <f>ROUND(E483*P483,2)</f>
        <v>0</v>
      </c>
      <c r="R483" s="236" t="s">
        <v>423</v>
      </c>
      <c r="S483" s="236" t="s">
        <v>293</v>
      </c>
      <c r="T483" s="237" t="s">
        <v>294</v>
      </c>
      <c r="U483" s="220">
        <v>0.16300000000000001</v>
      </c>
      <c r="V483" s="220">
        <f>ROUND(E483*U483,2)</f>
        <v>9.27</v>
      </c>
      <c r="W483" s="220"/>
      <c r="X483" s="220" t="s">
        <v>295</v>
      </c>
      <c r="Y483" s="220" t="s">
        <v>296</v>
      </c>
      <c r="Z483" s="210"/>
      <c r="AA483" s="210"/>
      <c r="AB483" s="210"/>
      <c r="AC483" s="210"/>
      <c r="AD483" s="210"/>
      <c r="AE483" s="210"/>
      <c r="AF483" s="210"/>
      <c r="AG483" s="210" t="s">
        <v>297</v>
      </c>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row>
    <row r="484" spans="1:60" ht="22.5" outlineLevel="2" x14ac:dyDescent="0.2">
      <c r="A484" s="217"/>
      <c r="B484" s="218"/>
      <c r="C484" s="251" t="s">
        <v>712</v>
      </c>
      <c r="D484" s="239"/>
      <c r="E484" s="239"/>
      <c r="F484" s="239"/>
      <c r="G484" s="239"/>
      <c r="H484" s="220"/>
      <c r="I484" s="220"/>
      <c r="J484" s="220"/>
      <c r="K484" s="220"/>
      <c r="L484" s="220"/>
      <c r="M484" s="220"/>
      <c r="N484" s="219"/>
      <c r="O484" s="219"/>
      <c r="P484" s="219"/>
      <c r="Q484" s="219"/>
      <c r="R484" s="220"/>
      <c r="S484" s="220"/>
      <c r="T484" s="220"/>
      <c r="U484" s="220"/>
      <c r="V484" s="220"/>
      <c r="W484" s="220"/>
      <c r="X484" s="220"/>
      <c r="Y484" s="220"/>
      <c r="Z484" s="210"/>
      <c r="AA484" s="210"/>
      <c r="AB484" s="210"/>
      <c r="AC484" s="210"/>
      <c r="AD484" s="210"/>
      <c r="AE484" s="210"/>
      <c r="AF484" s="210"/>
      <c r="AG484" s="210" t="s">
        <v>299</v>
      </c>
      <c r="AH484" s="210"/>
      <c r="AI484" s="210"/>
      <c r="AJ484" s="210"/>
      <c r="AK484" s="210"/>
      <c r="AL484" s="210"/>
      <c r="AM484" s="210"/>
      <c r="AN484" s="210"/>
      <c r="AO484" s="210"/>
      <c r="AP484" s="210"/>
      <c r="AQ484" s="210"/>
      <c r="AR484" s="210"/>
      <c r="AS484" s="210"/>
      <c r="AT484" s="210"/>
      <c r="AU484" s="210"/>
      <c r="AV484" s="210"/>
      <c r="AW484" s="210"/>
      <c r="AX484" s="210"/>
      <c r="AY484" s="210"/>
      <c r="AZ484" s="210"/>
      <c r="BA484" s="238" t="str">
        <f>C484</f>
        <v>otevřeného podhledu, bez podpěrné konstrukce, s osazením na sucho na zdech do připravených ozubů, popř. na rovných zdech, trámech, průvlacích, nebo do traverz, bez úpravy povrchu plechů, s pomocným lešením.</v>
      </c>
      <c r="BB484" s="210"/>
      <c r="BC484" s="210"/>
      <c r="BD484" s="210"/>
      <c r="BE484" s="210"/>
      <c r="BF484" s="210"/>
      <c r="BG484" s="210"/>
      <c r="BH484" s="210"/>
    </row>
    <row r="485" spans="1:60" ht="22.5" outlineLevel="2" x14ac:dyDescent="0.2">
      <c r="A485" s="217"/>
      <c r="B485" s="218"/>
      <c r="C485" s="252" t="s">
        <v>712</v>
      </c>
      <c r="D485" s="240"/>
      <c r="E485" s="240"/>
      <c r="F485" s="240"/>
      <c r="G485" s="240"/>
      <c r="H485" s="220"/>
      <c r="I485" s="220"/>
      <c r="J485" s="220"/>
      <c r="K485" s="220"/>
      <c r="L485" s="220"/>
      <c r="M485" s="220"/>
      <c r="N485" s="219"/>
      <c r="O485" s="219"/>
      <c r="P485" s="219"/>
      <c r="Q485" s="219"/>
      <c r="R485" s="220"/>
      <c r="S485" s="220"/>
      <c r="T485" s="220"/>
      <c r="U485" s="220"/>
      <c r="V485" s="220"/>
      <c r="W485" s="220"/>
      <c r="X485" s="220"/>
      <c r="Y485" s="220"/>
      <c r="Z485" s="210"/>
      <c r="AA485" s="210"/>
      <c r="AB485" s="210"/>
      <c r="AC485" s="210"/>
      <c r="AD485" s="210"/>
      <c r="AE485" s="210"/>
      <c r="AF485" s="210"/>
      <c r="AG485" s="210" t="s">
        <v>300</v>
      </c>
      <c r="AH485" s="210"/>
      <c r="AI485" s="210"/>
      <c r="AJ485" s="210"/>
      <c r="AK485" s="210"/>
      <c r="AL485" s="210"/>
      <c r="AM485" s="210"/>
      <c r="AN485" s="210"/>
      <c r="AO485" s="210"/>
      <c r="AP485" s="210"/>
      <c r="AQ485" s="210"/>
      <c r="AR485" s="210"/>
      <c r="AS485" s="210"/>
      <c r="AT485" s="210"/>
      <c r="AU485" s="210"/>
      <c r="AV485" s="210"/>
      <c r="AW485" s="210"/>
      <c r="AX485" s="210"/>
      <c r="AY485" s="210"/>
      <c r="AZ485" s="210"/>
      <c r="BA485" s="238" t="str">
        <f>C485</f>
        <v>otevřeného podhledu, bez podpěrné konstrukce, s osazením na sucho na zdech do připravených ozubů, popř. na rovných zdech, trámech, průvlacích, nebo do traverz, bez úpravy povrchu plechů, s pomocným lešením.</v>
      </c>
      <c r="BB485" s="210"/>
      <c r="BC485" s="210"/>
      <c r="BD485" s="210"/>
      <c r="BE485" s="210"/>
      <c r="BF485" s="210"/>
      <c r="BG485" s="210"/>
      <c r="BH485" s="210"/>
    </row>
    <row r="486" spans="1:60" ht="22.5" outlineLevel="3" x14ac:dyDescent="0.2">
      <c r="A486" s="217"/>
      <c r="B486" s="218"/>
      <c r="C486" s="252" t="s">
        <v>712</v>
      </c>
      <c r="D486" s="240"/>
      <c r="E486" s="240"/>
      <c r="F486" s="240"/>
      <c r="G486" s="240"/>
      <c r="H486" s="220"/>
      <c r="I486" s="220"/>
      <c r="J486" s="220"/>
      <c r="K486" s="220"/>
      <c r="L486" s="220"/>
      <c r="M486" s="220"/>
      <c r="N486" s="219"/>
      <c r="O486" s="219"/>
      <c r="P486" s="219"/>
      <c r="Q486" s="219"/>
      <c r="R486" s="220"/>
      <c r="S486" s="220"/>
      <c r="T486" s="220"/>
      <c r="U486" s="220"/>
      <c r="V486" s="220"/>
      <c r="W486" s="220"/>
      <c r="X486" s="220"/>
      <c r="Y486" s="220"/>
      <c r="Z486" s="210"/>
      <c r="AA486" s="210"/>
      <c r="AB486" s="210"/>
      <c r="AC486" s="210"/>
      <c r="AD486" s="210"/>
      <c r="AE486" s="210"/>
      <c r="AF486" s="210"/>
      <c r="AG486" s="210" t="s">
        <v>300</v>
      </c>
      <c r="AH486" s="210"/>
      <c r="AI486" s="210"/>
      <c r="AJ486" s="210"/>
      <c r="AK486" s="210"/>
      <c r="AL486" s="210"/>
      <c r="AM486" s="210"/>
      <c r="AN486" s="210"/>
      <c r="AO486" s="210"/>
      <c r="AP486" s="210"/>
      <c r="AQ486" s="210"/>
      <c r="AR486" s="210"/>
      <c r="AS486" s="210"/>
      <c r="AT486" s="210"/>
      <c r="AU486" s="210"/>
      <c r="AV486" s="210"/>
      <c r="AW486" s="210"/>
      <c r="AX486" s="210"/>
      <c r="AY486" s="210"/>
      <c r="AZ486" s="210"/>
      <c r="BA486" s="238" t="str">
        <f>C486</f>
        <v>otevřeného podhledu, bez podpěrné konstrukce, s osazením na sucho na zdech do připravených ozubů, popř. na rovných zdech, trámech, průvlacích, nebo do traverz, bez úpravy povrchu plechů, s pomocným lešením.</v>
      </c>
      <c r="BB486" s="210"/>
      <c r="BC486" s="210"/>
      <c r="BD486" s="210"/>
      <c r="BE486" s="210"/>
      <c r="BF486" s="210"/>
      <c r="BG486" s="210"/>
      <c r="BH486" s="210"/>
    </row>
    <row r="487" spans="1:60" outlineLevel="2" x14ac:dyDescent="0.2">
      <c r="A487" s="217"/>
      <c r="B487" s="218"/>
      <c r="C487" s="253" t="s">
        <v>713</v>
      </c>
      <c r="D487" s="221"/>
      <c r="E487" s="222"/>
      <c r="F487" s="220"/>
      <c r="G487" s="220"/>
      <c r="H487" s="220"/>
      <c r="I487" s="220"/>
      <c r="J487" s="220"/>
      <c r="K487" s="220"/>
      <c r="L487" s="220"/>
      <c r="M487" s="220"/>
      <c r="N487" s="219"/>
      <c r="O487" s="219"/>
      <c r="P487" s="219"/>
      <c r="Q487" s="219"/>
      <c r="R487" s="220"/>
      <c r="S487" s="220"/>
      <c r="T487" s="220"/>
      <c r="U487" s="220"/>
      <c r="V487" s="220"/>
      <c r="W487" s="220"/>
      <c r="X487" s="220"/>
      <c r="Y487" s="220"/>
      <c r="Z487" s="210"/>
      <c r="AA487" s="210"/>
      <c r="AB487" s="210"/>
      <c r="AC487" s="210"/>
      <c r="AD487" s="210"/>
      <c r="AE487" s="210"/>
      <c r="AF487" s="210"/>
      <c r="AG487" s="210" t="s">
        <v>314</v>
      </c>
      <c r="AH487" s="210">
        <v>0</v>
      </c>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row>
    <row r="488" spans="1:60" outlineLevel="3" x14ac:dyDescent="0.2">
      <c r="A488" s="217"/>
      <c r="B488" s="218"/>
      <c r="C488" s="253" t="s">
        <v>714</v>
      </c>
      <c r="D488" s="221"/>
      <c r="E488" s="222"/>
      <c r="F488" s="220"/>
      <c r="G488" s="220"/>
      <c r="H488" s="220"/>
      <c r="I488" s="220"/>
      <c r="J488" s="220"/>
      <c r="K488" s="220"/>
      <c r="L488" s="220"/>
      <c r="M488" s="220"/>
      <c r="N488" s="219"/>
      <c r="O488" s="219"/>
      <c r="P488" s="219"/>
      <c r="Q488" s="219"/>
      <c r="R488" s="220"/>
      <c r="S488" s="220"/>
      <c r="T488" s="220"/>
      <c r="U488" s="220"/>
      <c r="V488" s="220"/>
      <c r="W488" s="220"/>
      <c r="X488" s="220"/>
      <c r="Y488" s="220"/>
      <c r="Z488" s="210"/>
      <c r="AA488" s="210"/>
      <c r="AB488" s="210"/>
      <c r="AC488" s="210"/>
      <c r="AD488" s="210"/>
      <c r="AE488" s="210"/>
      <c r="AF488" s="210"/>
      <c r="AG488" s="210" t="s">
        <v>314</v>
      </c>
      <c r="AH488" s="210">
        <v>0</v>
      </c>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row>
    <row r="489" spans="1:60" outlineLevel="3" x14ac:dyDescent="0.2">
      <c r="A489" s="217"/>
      <c r="B489" s="218"/>
      <c r="C489" s="253" t="s">
        <v>715</v>
      </c>
      <c r="D489" s="221"/>
      <c r="E489" s="222">
        <v>56.85</v>
      </c>
      <c r="F489" s="220"/>
      <c r="G489" s="220"/>
      <c r="H489" s="220"/>
      <c r="I489" s="220"/>
      <c r="J489" s="220"/>
      <c r="K489" s="220"/>
      <c r="L489" s="220"/>
      <c r="M489" s="220"/>
      <c r="N489" s="219"/>
      <c r="O489" s="219"/>
      <c r="P489" s="219"/>
      <c r="Q489" s="219"/>
      <c r="R489" s="220"/>
      <c r="S489" s="220"/>
      <c r="T489" s="220"/>
      <c r="U489" s="220"/>
      <c r="V489" s="220"/>
      <c r="W489" s="220"/>
      <c r="X489" s="220"/>
      <c r="Y489" s="220"/>
      <c r="Z489" s="210"/>
      <c r="AA489" s="210"/>
      <c r="AB489" s="210"/>
      <c r="AC489" s="210"/>
      <c r="AD489" s="210"/>
      <c r="AE489" s="210"/>
      <c r="AF489" s="210"/>
      <c r="AG489" s="210" t="s">
        <v>314</v>
      </c>
      <c r="AH489" s="210">
        <v>0</v>
      </c>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row>
    <row r="490" spans="1:60" outlineLevel="1" x14ac:dyDescent="0.2">
      <c r="A490" s="231">
        <v>76</v>
      </c>
      <c r="B490" s="232" t="s">
        <v>716</v>
      </c>
      <c r="C490" s="250" t="s">
        <v>717</v>
      </c>
      <c r="D490" s="233" t="s">
        <v>439</v>
      </c>
      <c r="E490" s="234">
        <v>0.59614999999999996</v>
      </c>
      <c r="F490" s="235"/>
      <c r="G490" s="236">
        <f>ROUND(E490*F490,2)</f>
        <v>0</v>
      </c>
      <c r="H490" s="235"/>
      <c r="I490" s="236">
        <f>ROUND(E490*H490,2)</f>
        <v>0</v>
      </c>
      <c r="J490" s="235"/>
      <c r="K490" s="236">
        <f>ROUND(E490*J490,2)</f>
        <v>0</v>
      </c>
      <c r="L490" s="236">
        <v>21</v>
      </c>
      <c r="M490" s="236">
        <f>G490*(1+L490/100)</f>
        <v>0</v>
      </c>
      <c r="N490" s="234">
        <v>1.06111</v>
      </c>
      <c r="O490" s="234">
        <f>ROUND(E490*N490,2)</f>
        <v>0.63</v>
      </c>
      <c r="P490" s="234">
        <v>0</v>
      </c>
      <c r="Q490" s="234">
        <f>ROUND(E490*P490,2)</f>
        <v>0</v>
      </c>
      <c r="R490" s="236" t="s">
        <v>423</v>
      </c>
      <c r="S490" s="236" t="s">
        <v>293</v>
      </c>
      <c r="T490" s="237" t="s">
        <v>294</v>
      </c>
      <c r="U490" s="220">
        <v>15.211</v>
      </c>
      <c r="V490" s="220">
        <f>ROUND(E490*U490,2)</f>
        <v>9.07</v>
      </c>
      <c r="W490" s="220"/>
      <c r="X490" s="220" t="s">
        <v>295</v>
      </c>
      <c r="Y490" s="220" t="s">
        <v>296</v>
      </c>
      <c r="Z490" s="210"/>
      <c r="AA490" s="210"/>
      <c r="AB490" s="210"/>
      <c r="AC490" s="210"/>
      <c r="AD490" s="210"/>
      <c r="AE490" s="210"/>
      <c r="AF490" s="210"/>
      <c r="AG490" s="210" t="s">
        <v>297</v>
      </c>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row>
    <row r="491" spans="1:60" ht="33.75" outlineLevel="2" x14ac:dyDescent="0.2">
      <c r="A491" s="217"/>
      <c r="B491" s="218"/>
      <c r="C491" s="251" t="s">
        <v>718</v>
      </c>
      <c r="D491" s="239"/>
      <c r="E491" s="239"/>
      <c r="F491" s="239"/>
      <c r="G491" s="239"/>
      <c r="H491" s="220"/>
      <c r="I491" s="220"/>
      <c r="J491" s="220"/>
      <c r="K491" s="220"/>
      <c r="L491" s="220"/>
      <c r="M491" s="220"/>
      <c r="N491" s="219"/>
      <c r="O491" s="219"/>
      <c r="P491" s="219"/>
      <c r="Q491" s="219"/>
      <c r="R491" s="220"/>
      <c r="S491" s="220"/>
      <c r="T491" s="220"/>
      <c r="U491" s="220"/>
      <c r="V491" s="220"/>
      <c r="W491" s="220"/>
      <c r="X491" s="220"/>
      <c r="Y491" s="220"/>
      <c r="Z491" s="210"/>
      <c r="AA491" s="210"/>
      <c r="AB491" s="210"/>
      <c r="AC491" s="210"/>
      <c r="AD491" s="210"/>
      <c r="AE491" s="210"/>
      <c r="AF491" s="210"/>
      <c r="AG491" s="210" t="s">
        <v>299</v>
      </c>
      <c r="AH491" s="210"/>
      <c r="AI491" s="210"/>
      <c r="AJ491" s="210"/>
      <c r="AK491" s="210"/>
      <c r="AL491" s="210"/>
      <c r="AM491" s="210"/>
      <c r="AN491" s="210"/>
      <c r="AO491" s="210"/>
      <c r="AP491" s="210"/>
      <c r="AQ491" s="210"/>
      <c r="AR491" s="210"/>
      <c r="AS491" s="210"/>
      <c r="AT491" s="210"/>
      <c r="AU491" s="210"/>
      <c r="AV491" s="210"/>
      <c r="AW491" s="210"/>
      <c r="AX491" s="210"/>
      <c r="AY491" s="210"/>
      <c r="AZ491" s="210"/>
      <c r="BA491" s="238" t="str">
        <f>C491</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1" s="210"/>
      <c r="BC491" s="210"/>
      <c r="BD491" s="210"/>
      <c r="BE491" s="210"/>
      <c r="BF491" s="210"/>
      <c r="BG491" s="210"/>
      <c r="BH491" s="210"/>
    </row>
    <row r="492" spans="1:60" ht="33.75" outlineLevel="2" x14ac:dyDescent="0.2">
      <c r="A492" s="217"/>
      <c r="B492" s="218"/>
      <c r="C492" s="252" t="s">
        <v>718</v>
      </c>
      <c r="D492" s="240"/>
      <c r="E492" s="240"/>
      <c r="F492" s="240"/>
      <c r="G492" s="240"/>
      <c r="H492" s="220"/>
      <c r="I492" s="220"/>
      <c r="J492" s="220"/>
      <c r="K492" s="220"/>
      <c r="L492" s="220"/>
      <c r="M492" s="220"/>
      <c r="N492" s="219"/>
      <c r="O492" s="219"/>
      <c r="P492" s="219"/>
      <c r="Q492" s="219"/>
      <c r="R492" s="220"/>
      <c r="S492" s="220"/>
      <c r="T492" s="220"/>
      <c r="U492" s="220"/>
      <c r="V492" s="220"/>
      <c r="W492" s="220"/>
      <c r="X492" s="220"/>
      <c r="Y492" s="220"/>
      <c r="Z492" s="210"/>
      <c r="AA492" s="210"/>
      <c r="AB492" s="210"/>
      <c r="AC492" s="210"/>
      <c r="AD492" s="210"/>
      <c r="AE492" s="210"/>
      <c r="AF492" s="210"/>
      <c r="AG492" s="210" t="s">
        <v>300</v>
      </c>
      <c r="AH492" s="210"/>
      <c r="AI492" s="210"/>
      <c r="AJ492" s="210"/>
      <c r="AK492" s="210"/>
      <c r="AL492" s="210"/>
      <c r="AM492" s="210"/>
      <c r="AN492" s="210"/>
      <c r="AO492" s="210"/>
      <c r="AP492" s="210"/>
      <c r="AQ492" s="210"/>
      <c r="AR492" s="210"/>
      <c r="AS492" s="210"/>
      <c r="AT492" s="210"/>
      <c r="AU492" s="210"/>
      <c r="AV492" s="210"/>
      <c r="AW492" s="210"/>
      <c r="AX492" s="210"/>
      <c r="AY492" s="210"/>
      <c r="AZ492" s="210"/>
      <c r="BA492" s="238" t="str">
        <f>C492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2" s="210"/>
      <c r="BC492" s="210"/>
      <c r="BD492" s="210"/>
      <c r="BE492" s="210"/>
      <c r="BF492" s="210"/>
      <c r="BG492" s="210"/>
      <c r="BH492" s="210"/>
    </row>
    <row r="493" spans="1:60" ht="33.75" outlineLevel="3" x14ac:dyDescent="0.2">
      <c r="A493" s="217"/>
      <c r="B493" s="218"/>
      <c r="C493" s="252" t="s">
        <v>718</v>
      </c>
      <c r="D493" s="240"/>
      <c r="E493" s="240"/>
      <c r="F493" s="240"/>
      <c r="G493" s="240"/>
      <c r="H493" s="220"/>
      <c r="I493" s="220"/>
      <c r="J493" s="220"/>
      <c r="K493" s="220"/>
      <c r="L493" s="220"/>
      <c r="M493" s="220"/>
      <c r="N493" s="219"/>
      <c r="O493" s="219"/>
      <c r="P493" s="219"/>
      <c r="Q493" s="219"/>
      <c r="R493" s="220"/>
      <c r="S493" s="220"/>
      <c r="T493" s="220"/>
      <c r="U493" s="220"/>
      <c r="V493" s="220"/>
      <c r="W493" s="220"/>
      <c r="X493" s="220"/>
      <c r="Y493" s="220"/>
      <c r="Z493" s="210"/>
      <c r="AA493" s="210"/>
      <c r="AB493" s="210"/>
      <c r="AC493" s="210"/>
      <c r="AD493" s="210"/>
      <c r="AE493" s="210"/>
      <c r="AF493" s="210"/>
      <c r="AG493" s="210" t="s">
        <v>300</v>
      </c>
      <c r="AH493" s="210"/>
      <c r="AI493" s="210"/>
      <c r="AJ493" s="210"/>
      <c r="AK493" s="210"/>
      <c r="AL493" s="210"/>
      <c r="AM493" s="210"/>
      <c r="AN493" s="210"/>
      <c r="AO493" s="210"/>
      <c r="AP493" s="210"/>
      <c r="AQ493" s="210"/>
      <c r="AR493" s="210"/>
      <c r="AS493" s="210"/>
      <c r="AT493" s="210"/>
      <c r="AU493" s="210"/>
      <c r="AV493" s="210"/>
      <c r="AW493" s="210"/>
      <c r="AX493" s="210"/>
      <c r="AY493" s="210"/>
      <c r="AZ493" s="210"/>
      <c r="BA493" s="238" t="str">
        <f>C493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3" s="210"/>
      <c r="BC493" s="210"/>
      <c r="BD493" s="210"/>
      <c r="BE493" s="210"/>
      <c r="BF493" s="210"/>
      <c r="BG493" s="210"/>
      <c r="BH493" s="210"/>
    </row>
    <row r="494" spans="1:60" outlineLevel="2" x14ac:dyDescent="0.2">
      <c r="A494" s="217"/>
      <c r="B494" s="218"/>
      <c r="C494" s="253" t="s">
        <v>719</v>
      </c>
      <c r="D494" s="221"/>
      <c r="E494" s="222"/>
      <c r="F494" s="220"/>
      <c r="G494" s="220"/>
      <c r="H494" s="220"/>
      <c r="I494" s="220"/>
      <c r="J494" s="220"/>
      <c r="K494" s="220"/>
      <c r="L494" s="220"/>
      <c r="M494" s="220"/>
      <c r="N494" s="219"/>
      <c r="O494" s="219"/>
      <c r="P494" s="219"/>
      <c r="Q494" s="219"/>
      <c r="R494" s="220"/>
      <c r="S494" s="220"/>
      <c r="T494" s="220"/>
      <c r="U494" s="220"/>
      <c r="V494" s="220"/>
      <c r="W494" s="220"/>
      <c r="X494" s="220"/>
      <c r="Y494" s="220"/>
      <c r="Z494" s="210"/>
      <c r="AA494" s="210"/>
      <c r="AB494" s="210"/>
      <c r="AC494" s="210"/>
      <c r="AD494" s="210"/>
      <c r="AE494" s="210"/>
      <c r="AF494" s="210"/>
      <c r="AG494" s="210" t="s">
        <v>314</v>
      </c>
      <c r="AH494" s="210">
        <v>0</v>
      </c>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row>
    <row r="495" spans="1:60" outlineLevel="3" x14ac:dyDescent="0.2">
      <c r="A495" s="217"/>
      <c r="B495" s="218"/>
      <c r="C495" s="253" t="s">
        <v>720</v>
      </c>
      <c r="D495" s="221"/>
      <c r="E495" s="222"/>
      <c r="F495" s="220"/>
      <c r="G495" s="220"/>
      <c r="H495" s="220"/>
      <c r="I495" s="220"/>
      <c r="J495" s="220"/>
      <c r="K495" s="220"/>
      <c r="L495" s="220"/>
      <c r="M495" s="220"/>
      <c r="N495" s="219"/>
      <c r="O495" s="219"/>
      <c r="P495" s="219"/>
      <c r="Q495" s="219"/>
      <c r="R495" s="220"/>
      <c r="S495" s="220"/>
      <c r="T495" s="220"/>
      <c r="U495" s="220"/>
      <c r="V495" s="220"/>
      <c r="W495" s="220"/>
      <c r="X495" s="220"/>
      <c r="Y495" s="220"/>
      <c r="Z495" s="210"/>
      <c r="AA495" s="210"/>
      <c r="AB495" s="210"/>
      <c r="AC495" s="210"/>
      <c r="AD495" s="210"/>
      <c r="AE495" s="210"/>
      <c r="AF495" s="210"/>
      <c r="AG495" s="210" t="s">
        <v>314</v>
      </c>
      <c r="AH495" s="210">
        <v>0</v>
      </c>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row>
    <row r="496" spans="1:60" outlineLevel="3" x14ac:dyDescent="0.2">
      <c r="A496" s="217"/>
      <c r="B496" s="218"/>
      <c r="C496" s="253" t="s">
        <v>721</v>
      </c>
      <c r="D496" s="221"/>
      <c r="E496" s="222"/>
      <c r="F496" s="220"/>
      <c r="G496" s="220"/>
      <c r="H496" s="220"/>
      <c r="I496" s="220"/>
      <c r="J496" s="220"/>
      <c r="K496" s="220"/>
      <c r="L496" s="220"/>
      <c r="M496" s="220"/>
      <c r="N496" s="219"/>
      <c r="O496" s="219"/>
      <c r="P496" s="219"/>
      <c r="Q496" s="219"/>
      <c r="R496" s="220"/>
      <c r="S496" s="220"/>
      <c r="T496" s="220"/>
      <c r="U496" s="220"/>
      <c r="V496" s="220"/>
      <c r="W496" s="220"/>
      <c r="X496" s="220"/>
      <c r="Y496" s="220"/>
      <c r="Z496" s="210"/>
      <c r="AA496" s="210"/>
      <c r="AB496" s="210"/>
      <c r="AC496" s="210"/>
      <c r="AD496" s="210"/>
      <c r="AE496" s="210"/>
      <c r="AF496" s="210"/>
      <c r="AG496" s="210" t="s">
        <v>314</v>
      </c>
      <c r="AH496" s="210">
        <v>0</v>
      </c>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row>
    <row r="497" spans="1:60" outlineLevel="3" x14ac:dyDescent="0.2">
      <c r="A497" s="217"/>
      <c r="B497" s="218"/>
      <c r="C497" s="253" t="s">
        <v>722</v>
      </c>
      <c r="D497" s="221"/>
      <c r="E497" s="222">
        <v>0.6</v>
      </c>
      <c r="F497" s="220"/>
      <c r="G497" s="220"/>
      <c r="H497" s="220"/>
      <c r="I497" s="220"/>
      <c r="J497" s="220"/>
      <c r="K497" s="220"/>
      <c r="L497" s="220"/>
      <c r="M497" s="220"/>
      <c r="N497" s="219"/>
      <c r="O497" s="219"/>
      <c r="P497" s="219"/>
      <c r="Q497" s="219"/>
      <c r="R497" s="220"/>
      <c r="S497" s="220"/>
      <c r="T497" s="220"/>
      <c r="U497" s="220"/>
      <c r="V497" s="220"/>
      <c r="W497" s="220"/>
      <c r="X497" s="220"/>
      <c r="Y497" s="220"/>
      <c r="Z497" s="210"/>
      <c r="AA497" s="210"/>
      <c r="AB497" s="210"/>
      <c r="AC497" s="210"/>
      <c r="AD497" s="210"/>
      <c r="AE497" s="210"/>
      <c r="AF497" s="210"/>
      <c r="AG497" s="210" t="s">
        <v>314</v>
      </c>
      <c r="AH497" s="210">
        <v>0</v>
      </c>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row>
    <row r="498" spans="1:60" outlineLevel="1" x14ac:dyDescent="0.2">
      <c r="A498" s="231">
        <v>77</v>
      </c>
      <c r="B498" s="232" t="s">
        <v>723</v>
      </c>
      <c r="C498" s="250" t="s">
        <v>724</v>
      </c>
      <c r="D498" s="233" t="s">
        <v>335</v>
      </c>
      <c r="E498" s="234">
        <v>2.15</v>
      </c>
      <c r="F498" s="235"/>
      <c r="G498" s="236">
        <f>ROUND(E498*F498,2)</f>
        <v>0</v>
      </c>
      <c r="H498" s="235"/>
      <c r="I498" s="236">
        <f>ROUND(E498*H498,2)</f>
        <v>0</v>
      </c>
      <c r="J498" s="235"/>
      <c r="K498" s="236">
        <f>ROUND(E498*J498,2)</f>
        <v>0</v>
      </c>
      <c r="L498" s="236">
        <v>21</v>
      </c>
      <c r="M498" s="236">
        <f>G498*(1+L498/100)</f>
        <v>0</v>
      </c>
      <c r="N498" s="234">
        <v>0.12114</v>
      </c>
      <c r="O498" s="234">
        <f>ROUND(E498*N498,2)</f>
        <v>0.26</v>
      </c>
      <c r="P498" s="234">
        <v>0</v>
      </c>
      <c r="Q498" s="234">
        <f>ROUND(E498*P498,2)</f>
        <v>0</v>
      </c>
      <c r="R498" s="236" t="s">
        <v>725</v>
      </c>
      <c r="S498" s="236" t="s">
        <v>293</v>
      </c>
      <c r="T498" s="237" t="s">
        <v>294</v>
      </c>
      <c r="U498" s="220">
        <v>1.4815199999999999</v>
      </c>
      <c r="V498" s="220">
        <f>ROUND(E498*U498,2)</f>
        <v>3.19</v>
      </c>
      <c r="W498" s="220"/>
      <c r="X498" s="220" t="s">
        <v>726</v>
      </c>
      <c r="Y498" s="220" t="s">
        <v>296</v>
      </c>
      <c r="Z498" s="210"/>
      <c r="AA498" s="210"/>
      <c r="AB498" s="210"/>
      <c r="AC498" s="210"/>
      <c r="AD498" s="210"/>
      <c r="AE498" s="210"/>
      <c r="AF498" s="210"/>
      <c r="AG498" s="210" t="s">
        <v>727</v>
      </c>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row>
    <row r="499" spans="1:60" outlineLevel="2" x14ac:dyDescent="0.2">
      <c r="A499" s="217"/>
      <c r="B499" s="218"/>
      <c r="C499" s="251" t="s">
        <v>728</v>
      </c>
      <c r="D499" s="239"/>
      <c r="E499" s="239"/>
      <c r="F499" s="239"/>
      <c r="G499" s="239"/>
      <c r="H499" s="220"/>
      <c r="I499" s="220"/>
      <c r="J499" s="220"/>
      <c r="K499" s="220"/>
      <c r="L499" s="220"/>
      <c r="M499" s="220"/>
      <c r="N499" s="219"/>
      <c r="O499" s="219"/>
      <c r="P499" s="219"/>
      <c r="Q499" s="219"/>
      <c r="R499" s="220"/>
      <c r="S499" s="220"/>
      <c r="T499" s="220"/>
      <c r="U499" s="220"/>
      <c r="V499" s="220"/>
      <c r="W499" s="220"/>
      <c r="X499" s="220"/>
      <c r="Y499" s="220"/>
      <c r="Z499" s="210"/>
      <c r="AA499" s="210"/>
      <c r="AB499" s="210"/>
      <c r="AC499" s="210"/>
      <c r="AD499" s="210"/>
      <c r="AE499" s="210"/>
      <c r="AF499" s="210"/>
      <c r="AG499" s="210" t="s">
        <v>299</v>
      </c>
      <c r="AH499" s="210"/>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row>
    <row r="500" spans="1:60" outlineLevel="2" x14ac:dyDescent="0.2">
      <c r="A500" s="217"/>
      <c r="B500" s="218"/>
      <c r="C500" s="252" t="s">
        <v>728</v>
      </c>
      <c r="D500" s="240"/>
      <c r="E500" s="240"/>
      <c r="F500" s="240"/>
      <c r="G500" s="240"/>
      <c r="H500" s="220"/>
      <c r="I500" s="220"/>
      <c r="J500" s="220"/>
      <c r="K500" s="220"/>
      <c r="L500" s="220"/>
      <c r="M500" s="220"/>
      <c r="N500" s="219"/>
      <c r="O500" s="219"/>
      <c r="P500" s="219"/>
      <c r="Q500" s="219"/>
      <c r="R500" s="220"/>
      <c r="S500" s="220"/>
      <c r="T500" s="220"/>
      <c r="U500" s="220"/>
      <c r="V500" s="220"/>
      <c r="W500" s="220"/>
      <c r="X500" s="220"/>
      <c r="Y500" s="220"/>
      <c r="Z500" s="210"/>
      <c r="AA500" s="210"/>
      <c r="AB500" s="210"/>
      <c r="AC500" s="210"/>
      <c r="AD500" s="210"/>
      <c r="AE500" s="210"/>
      <c r="AF500" s="210"/>
      <c r="AG500" s="210" t="s">
        <v>300</v>
      </c>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row>
    <row r="501" spans="1:60" outlineLevel="3" x14ac:dyDescent="0.2">
      <c r="A501" s="217"/>
      <c r="B501" s="218"/>
      <c r="C501" s="252" t="s">
        <v>728</v>
      </c>
      <c r="D501" s="240"/>
      <c r="E501" s="240"/>
      <c r="F501" s="240"/>
      <c r="G501" s="240"/>
      <c r="H501" s="220"/>
      <c r="I501" s="220"/>
      <c r="J501" s="220"/>
      <c r="K501" s="220"/>
      <c r="L501" s="220"/>
      <c r="M501" s="220"/>
      <c r="N501" s="219"/>
      <c r="O501" s="219"/>
      <c r="P501" s="219"/>
      <c r="Q501" s="219"/>
      <c r="R501" s="220"/>
      <c r="S501" s="220"/>
      <c r="T501" s="220"/>
      <c r="U501" s="220"/>
      <c r="V501" s="220"/>
      <c r="W501" s="220"/>
      <c r="X501" s="220"/>
      <c r="Y501" s="220"/>
      <c r="Z501" s="210"/>
      <c r="AA501" s="210"/>
      <c r="AB501" s="210"/>
      <c r="AC501" s="210"/>
      <c r="AD501" s="210"/>
      <c r="AE501" s="210"/>
      <c r="AF501" s="210"/>
      <c r="AG501" s="210" t="s">
        <v>300</v>
      </c>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row>
    <row r="502" spans="1:60" outlineLevel="2" x14ac:dyDescent="0.2">
      <c r="A502" s="217"/>
      <c r="B502" s="218"/>
      <c r="C502" s="253" t="s">
        <v>729</v>
      </c>
      <c r="D502" s="221"/>
      <c r="E502" s="222"/>
      <c r="F502" s="220"/>
      <c r="G502" s="220"/>
      <c r="H502" s="220"/>
      <c r="I502" s="220"/>
      <c r="J502" s="220"/>
      <c r="K502" s="220"/>
      <c r="L502" s="220"/>
      <c r="M502" s="220"/>
      <c r="N502" s="219"/>
      <c r="O502" s="219"/>
      <c r="P502" s="219"/>
      <c r="Q502" s="219"/>
      <c r="R502" s="220"/>
      <c r="S502" s="220"/>
      <c r="T502" s="220"/>
      <c r="U502" s="220"/>
      <c r="V502" s="220"/>
      <c r="W502" s="220"/>
      <c r="X502" s="220"/>
      <c r="Y502" s="220"/>
      <c r="Z502" s="210"/>
      <c r="AA502" s="210"/>
      <c r="AB502" s="210"/>
      <c r="AC502" s="210"/>
      <c r="AD502" s="210"/>
      <c r="AE502" s="210"/>
      <c r="AF502" s="210"/>
      <c r="AG502" s="210" t="s">
        <v>314</v>
      </c>
      <c r="AH502" s="210">
        <v>0</v>
      </c>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row>
    <row r="503" spans="1:60" outlineLevel="3" x14ac:dyDescent="0.2">
      <c r="A503" s="217"/>
      <c r="B503" s="218"/>
      <c r="C503" s="253" t="s">
        <v>730</v>
      </c>
      <c r="D503" s="221"/>
      <c r="E503" s="222">
        <v>2.15</v>
      </c>
      <c r="F503" s="220"/>
      <c r="G503" s="220"/>
      <c r="H503" s="220"/>
      <c r="I503" s="220"/>
      <c r="J503" s="220"/>
      <c r="K503" s="220"/>
      <c r="L503" s="220"/>
      <c r="M503" s="220"/>
      <c r="N503" s="219"/>
      <c r="O503" s="219"/>
      <c r="P503" s="219"/>
      <c r="Q503" s="219"/>
      <c r="R503" s="220"/>
      <c r="S503" s="220"/>
      <c r="T503" s="220"/>
      <c r="U503" s="220"/>
      <c r="V503" s="220"/>
      <c r="W503" s="220"/>
      <c r="X503" s="220"/>
      <c r="Y503" s="220"/>
      <c r="Z503" s="210"/>
      <c r="AA503" s="210"/>
      <c r="AB503" s="210"/>
      <c r="AC503" s="210"/>
      <c r="AD503" s="210"/>
      <c r="AE503" s="210"/>
      <c r="AF503" s="210"/>
      <c r="AG503" s="210" t="s">
        <v>314</v>
      </c>
      <c r="AH503" s="210">
        <v>0</v>
      </c>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row>
    <row r="504" spans="1:60" outlineLevel="1" x14ac:dyDescent="0.2">
      <c r="A504" s="231">
        <v>78</v>
      </c>
      <c r="B504" s="232" t="s">
        <v>731</v>
      </c>
      <c r="C504" s="250" t="s">
        <v>732</v>
      </c>
      <c r="D504" s="233" t="s">
        <v>343</v>
      </c>
      <c r="E504" s="234">
        <v>0.11287999999999999</v>
      </c>
      <c r="F504" s="235"/>
      <c r="G504" s="236">
        <f>ROUND(E504*F504,2)</f>
        <v>0</v>
      </c>
      <c r="H504" s="235"/>
      <c r="I504" s="236">
        <f>ROUND(E504*H504,2)</f>
        <v>0</v>
      </c>
      <c r="J504" s="235"/>
      <c r="K504" s="236">
        <f>ROUND(E504*J504,2)</f>
        <v>0</v>
      </c>
      <c r="L504" s="236">
        <v>21</v>
      </c>
      <c r="M504" s="236">
        <f>G504*(1+L504/100)</f>
        <v>0</v>
      </c>
      <c r="N504" s="234">
        <v>3.0055800000000001</v>
      </c>
      <c r="O504" s="234">
        <f>ROUND(E504*N504,2)</f>
        <v>0.34</v>
      </c>
      <c r="P504" s="234">
        <v>0</v>
      </c>
      <c r="Q504" s="234">
        <f>ROUND(E504*P504,2)</f>
        <v>0</v>
      </c>
      <c r="R504" s="236" t="s">
        <v>725</v>
      </c>
      <c r="S504" s="236" t="s">
        <v>293</v>
      </c>
      <c r="T504" s="237" t="s">
        <v>294</v>
      </c>
      <c r="U504" s="220">
        <v>39.346069999999997</v>
      </c>
      <c r="V504" s="220">
        <f>ROUND(E504*U504,2)</f>
        <v>4.4400000000000004</v>
      </c>
      <c r="W504" s="220"/>
      <c r="X504" s="220" t="s">
        <v>726</v>
      </c>
      <c r="Y504" s="220" t="s">
        <v>296</v>
      </c>
      <c r="Z504" s="210"/>
      <c r="AA504" s="210"/>
      <c r="AB504" s="210"/>
      <c r="AC504" s="210"/>
      <c r="AD504" s="210"/>
      <c r="AE504" s="210"/>
      <c r="AF504" s="210"/>
      <c r="AG504" s="210" t="s">
        <v>727</v>
      </c>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row>
    <row r="505" spans="1:60" outlineLevel="2" x14ac:dyDescent="0.2">
      <c r="A505" s="217"/>
      <c r="B505" s="218"/>
      <c r="C505" s="251" t="s">
        <v>733</v>
      </c>
      <c r="D505" s="239"/>
      <c r="E505" s="239"/>
      <c r="F505" s="239"/>
      <c r="G505" s="239"/>
      <c r="H505" s="220"/>
      <c r="I505" s="220"/>
      <c r="J505" s="220"/>
      <c r="K505" s="220"/>
      <c r="L505" s="220"/>
      <c r="M505" s="220"/>
      <c r="N505" s="219"/>
      <c r="O505" s="219"/>
      <c r="P505" s="219"/>
      <c r="Q505" s="219"/>
      <c r="R505" s="220"/>
      <c r="S505" s="220"/>
      <c r="T505" s="220"/>
      <c r="U505" s="220"/>
      <c r="V505" s="220"/>
      <c r="W505" s="220"/>
      <c r="X505" s="220"/>
      <c r="Y505" s="220"/>
      <c r="Z505" s="210"/>
      <c r="AA505" s="210"/>
      <c r="AB505" s="210"/>
      <c r="AC505" s="210"/>
      <c r="AD505" s="210"/>
      <c r="AE505" s="210"/>
      <c r="AF505" s="210"/>
      <c r="AG505" s="210" t="s">
        <v>299</v>
      </c>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row>
    <row r="506" spans="1:60" outlineLevel="2" x14ac:dyDescent="0.2">
      <c r="A506" s="217"/>
      <c r="B506" s="218"/>
      <c r="C506" s="252" t="s">
        <v>733</v>
      </c>
      <c r="D506" s="240"/>
      <c r="E506" s="240"/>
      <c r="F506" s="240"/>
      <c r="G506" s="240"/>
      <c r="H506" s="220"/>
      <c r="I506" s="220"/>
      <c r="J506" s="220"/>
      <c r="K506" s="220"/>
      <c r="L506" s="220"/>
      <c r="M506" s="220"/>
      <c r="N506" s="219"/>
      <c r="O506" s="219"/>
      <c r="P506" s="219"/>
      <c r="Q506" s="219"/>
      <c r="R506" s="220"/>
      <c r="S506" s="220"/>
      <c r="T506" s="220"/>
      <c r="U506" s="220"/>
      <c r="V506" s="220"/>
      <c r="W506" s="220"/>
      <c r="X506" s="220"/>
      <c r="Y506" s="220"/>
      <c r="Z506" s="210"/>
      <c r="AA506" s="210"/>
      <c r="AB506" s="210"/>
      <c r="AC506" s="210"/>
      <c r="AD506" s="210"/>
      <c r="AE506" s="210"/>
      <c r="AF506" s="210"/>
      <c r="AG506" s="210" t="s">
        <v>300</v>
      </c>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row>
    <row r="507" spans="1:60" outlineLevel="3" x14ac:dyDescent="0.2">
      <c r="A507" s="217"/>
      <c r="B507" s="218"/>
      <c r="C507" s="252" t="s">
        <v>733</v>
      </c>
      <c r="D507" s="240"/>
      <c r="E507" s="240"/>
      <c r="F507" s="240"/>
      <c r="G507" s="240"/>
      <c r="H507" s="220"/>
      <c r="I507" s="220"/>
      <c r="J507" s="220"/>
      <c r="K507" s="220"/>
      <c r="L507" s="220"/>
      <c r="M507" s="220"/>
      <c r="N507" s="219"/>
      <c r="O507" s="219"/>
      <c r="P507" s="219"/>
      <c r="Q507" s="219"/>
      <c r="R507" s="220"/>
      <c r="S507" s="220"/>
      <c r="T507" s="220"/>
      <c r="U507" s="220"/>
      <c r="V507" s="220"/>
      <c r="W507" s="220"/>
      <c r="X507" s="220"/>
      <c r="Y507" s="220"/>
      <c r="Z507" s="210"/>
      <c r="AA507" s="210"/>
      <c r="AB507" s="210"/>
      <c r="AC507" s="210"/>
      <c r="AD507" s="210"/>
      <c r="AE507" s="210"/>
      <c r="AF507" s="210"/>
      <c r="AG507" s="210" t="s">
        <v>300</v>
      </c>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row>
    <row r="508" spans="1:60" outlineLevel="2" x14ac:dyDescent="0.2">
      <c r="A508" s="217"/>
      <c r="B508" s="218"/>
      <c r="C508" s="253" t="s">
        <v>734</v>
      </c>
      <c r="D508" s="221"/>
      <c r="E508" s="222"/>
      <c r="F508" s="220"/>
      <c r="G508" s="220"/>
      <c r="H508" s="220"/>
      <c r="I508" s="220"/>
      <c r="J508" s="220"/>
      <c r="K508" s="220"/>
      <c r="L508" s="220"/>
      <c r="M508" s="220"/>
      <c r="N508" s="219"/>
      <c r="O508" s="219"/>
      <c r="P508" s="219"/>
      <c r="Q508" s="219"/>
      <c r="R508" s="220"/>
      <c r="S508" s="220"/>
      <c r="T508" s="220"/>
      <c r="U508" s="220"/>
      <c r="V508" s="220"/>
      <c r="W508" s="220"/>
      <c r="X508" s="220"/>
      <c r="Y508" s="220"/>
      <c r="Z508" s="210"/>
      <c r="AA508" s="210"/>
      <c r="AB508" s="210"/>
      <c r="AC508" s="210"/>
      <c r="AD508" s="210"/>
      <c r="AE508" s="210"/>
      <c r="AF508" s="210"/>
      <c r="AG508" s="210" t="s">
        <v>314</v>
      </c>
      <c r="AH508" s="210">
        <v>0</v>
      </c>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row>
    <row r="509" spans="1:60" outlineLevel="3" x14ac:dyDescent="0.2">
      <c r="A509" s="217"/>
      <c r="B509" s="218"/>
      <c r="C509" s="253" t="s">
        <v>735</v>
      </c>
      <c r="D509" s="221"/>
      <c r="E509" s="222">
        <v>0.11</v>
      </c>
      <c r="F509" s="220"/>
      <c r="G509" s="220"/>
      <c r="H509" s="220"/>
      <c r="I509" s="220"/>
      <c r="J509" s="220"/>
      <c r="K509" s="220"/>
      <c r="L509" s="220"/>
      <c r="M509" s="220"/>
      <c r="N509" s="219"/>
      <c r="O509" s="219"/>
      <c r="P509" s="219"/>
      <c r="Q509" s="219"/>
      <c r="R509" s="220"/>
      <c r="S509" s="220"/>
      <c r="T509" s="220"/>
      <c r="U509" s="220"/>
      <c r="V509" s="220"/>
      <c r="W509" s="220"/>
      <c r="X509" s="220"/>
      <c r="Y509" s="220"/>
      <c r="Z509" s="210"/>
      <c r="AA509" s="210"/>
      <c r="AB509" s="210"/>
      <c r="AC509" s="210"/>
      <c r="AD509" s="210"/>
      <c r="AE509" s="210"/>
      <c r="AF509" s="210"/>
      <c r="AG509" s="210" t="s">
        <v>314</v>
      </c>
      <c r="AH509" s="210">
        <v>0</v>
      </c>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row>
    <row r="510" spans="1:60" outlineLevel="1" x14ac:dyDescent="0.2">
      <c r="A510" s="231">
        <v>79</v>
      </c>
      <c r="B510" s="232" t="s">
        <v>736</v>
      </c>
      <c r="C510" s="250" t="s">
        <v>737</v>
      </c>
      <c r="D510" s="233" t="s">
        <v>343</v>
      </c>
      <c r="E510" s="234">
        <v>1.381</v>
      </c>
      <c r="F510" s="235"/>
      <c r="G510" s="236">
        <f>ROUND(E510*F510,2)</f>
        <v>0</v>
      </c>
      <c r="H510" s="235"/>
      <c r="I510" s="236">
        <f>ROUND(E510*H510,2)</f>
        <v>0</v>
      </c>
      <c r="J510" s="235"/>
      <c r="K510" s="236">
        <f>ROUND(E510*J510,2)</f>
        <v>0</v>
      </c>
      <c r="L510" s="236">
        <v>21</v>
      </c>
      <c r="M510" s="236">
        <f>G510*(1+L510/100)</f>
        <v>0</v>
      </c>
      <c r="N510" s="234">
        <v>2.52542</v>
      </c>
      <c r="O510" s="234">
        <f>ROUND(E510*N510,2)</f>
        <v>3.49</v>
      </c>
      <c r="P510" s="234">
        <v>0</v>
      </c>
      <c r="Q510" s="234">
        <f>ROUND(E510*P510,2)</f>
        <v>0</v>
      </c>
      <c r="R510" s="236" t="s">
        <v>486</v>
      </c>
      <c r="S510" s="236" t="s">
        <v>293</v>
      </c>
      <c r="T510" s="237" t="s">
        <v>294</v>
      </c>
      <c r="U510" s="220">
        <v>3.5720000000000001</v>
      </c>
      <c r="V510" s="220">
        <f>ROUND(E510*U510,2)</f>
        <v>4.93</v>
      </c>
      <c r="W510" s="220"/>
      <c r="X510" s="220" t="s">
        <v>295</v>
      </c>
      <c r="Y510" s="220" t="s">
        <v>296</v>
      </c>
      <c r="Z510" s="210"/>
      <c r="AA510" s="210"/>
      <c r="AB510" s="210"/>
      <c r="AC510" s="210"/>
      <c r="AD510" s="210"/>
      <c r="AE510" s="210"/>
      <c r="AF510" s="210"/>
      <c r="AG510" s="210" t="s">
        <v>297</v>
      </c>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row>
    <row r="511" spans="1:60" outlineLevel="2" x14ac:dyDescent="0.2">
      <c r="A511" s="217"/>
      <c r="B511" s="218"/>
      <c r="C511" s="251" t="s">
        <v>738</v>
      </c>
      <c r="D511" s="239"/>
      <c r="E511" s="239"/>
      <c r="F511" s="239"/>
      <c r="G511" s="239"/>
      <c r="H511" s="220"/>
      <c r="I511" s="220"/>
      <c r="J511" s="220"/>
      <c r="K511" s="220"/>
      <c r="L511" s="220"/>
      <c r="M511" s="220"/>
      <c r="N511" s="219"/>
      <c r="O511" s="219"/>
      <c r="P511" s="219"/>
      <c r="Q511" s="219"/>
      <c r="R511" s="220"/>
      <c r="S511" s="220"/>
      <c r="T511" s="220"/>
      <c r="U511" s="220"/>
      <c r="V511" s="220"/>
      <c r="W511" s="220"/>
      <c r="X511" s="220"/>
      <c r="Y511" s="220"/>
      <c r="Z511" s="210"/>
      <c r="AA511" s="210"/>
      <c r="AB511" s="210"/>
      <c r="AC511" s="210"/>
      <c r="AD511" s="210"/>
      <c r="AE511" s="210"/>
      <c r="AF511" s="210"/>
      <c r="AG511" s="210" t="s">
        <v>299</v>
      </c>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row>
    <row r="512" spans="1:60" outlineLevel="2" x14ac:dyDescent="0.2">
      <c r="A512" s="217"/>
      <c r="B512" s="218"/>
      <c r="C512" s="252" t="s">
        <v>738</v>
      </c>
      <c r="D512" s="240"/>
      <c r="E512" s="240"/>
      <c r="F512" s="240"/>
      <c r="G512" s="240"/>
      <c r="H512" s="220"/>
      <c r="I512" s="220"/>
      <c r="J512" s="220"/>
      <c r="K512" s="220"/>
      <c r="L512" s="220"/>
      <c r="M512" s="220"/>
      <c r="N512" s="219"/>
      <c r="O512" s="219"/>
      <c r="P512" s="219"/>
      <c r="Q512" s="219"/>
      <c r="R512" s="220"/>
      <c r="S512" s="220"/>
      <c r="T512" s="220"/>
      <c r="U512" s="220"/>
      <c r="V512" s="220"/>
      <c r="W512" s="220"/>
      <c r="X512" s="220"/>
      <c r="Y512" s="220"/>
      <c r="Z512" s="210"/>
      <c r="AA512" s="210"/>
      <c r="AB512" s="210"/>
      <c r="AC512" s="210"/>
      <c r="AD512" s="210"/>
      <c r="AE512" s="210"/>
      <c r="AF512" s="210"/>
      <c r="AG512" s="210" t="s">
        <v>300</v>
      </c>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row>
    <row r="513" spans="1:60" outlineLevel="2" x14ac:dyDescent="0.2">
      <c r="A513" s="217"/>
      <c r="B513" s="218"/>
      <c r="C513" s="253" t="s">
        <v>739</v>
      </c>
      <c r="D513" s="221"/>
      <c r="E513" s="222"/>
      <c r="F513" s="220"/>
      <c r="G513" s="220"/>
      <c r="H513" s="220"/>
      <c r="I513" s="220"/>
      <c r="J513" s="220"/>
      <c r="K513" s="220"/>
      <c r="L513" s="220"/>
      <c r="M513" s="220"/>
      <c r="N513" s="219"/>
      <c r="O513" s="219"/>
      <c r="P513" s="219"/>
      <c r="Q513" s="219"/>
      <c r="R513" s="220"/>
      <c r="S513" s="220"/>
      <c r="T513" s="220"/>
      <c r="U513" s="220"/>
      <c r="V513" s="220"/>
      <c r="W513" s="220"/>
      <c r="X513" s="220"/>
      <c r="Y513" s="220"/>
      <c r="Z513" s="210"/>
      <c r="AA513" s="210"/>
      <c r="AB513" s="210"/>
      <c r="AC513" s="210"/>
      <c r="AD513" s="210"/>
      <c r="AE513" s="210"/>
      <c r="AF513" s="210"/>
      <c r="AG513" s="210" t="s">
        <v>314</v>
      </c>
      <c r="AH513" s="210">
        <v>0</v>
      </c>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row>
    <row r="514" spans="1:60" outlineLevel="3" x14ac:dyDescent="0.2">
      <c r="A514" s="217"/>
      <c r="B514" s="218"/>
      <c r="C514" s="253" t="s">
        <v>740</v>
      </c>
      <c r="D514" s="221"/>
      <c r="E514" s="222">
        <v>1.38</v>
      </c>
      <c r="F514" s="220"/>
      <c r="G514" s="220"/>
      <c r="H514" s="220"/>
      <c r="I514" s="220"/>
      <c r="J514" s="220"/>
      <c r="K514" s="220"/>
      <c r="L514" s="220"/>
      <c r="M514" s="220"/>
      <c r="N514" s="219"/>
      <c r="O514" s="219"/>
      <c r="P514" s="219"/>
      <c r="Q514" s="219"/>
      <c r="R514" s="220"/>
      <c r="S514" s="220"/>
      <c r="T514" s="220"/>
      <c r="U514" s="220"/>
      <c r="V514" s="220"/>
      <c r="W514" s="220"/>
      <c r="X514" s="220"/>
      <c r="Y514" s="220"/>
      <c r="Z514" s="210"/>
      <c r="AA514" s="210"/>
      <c r="AB514" s="210"/>
      <c r="AC514" s="210"/>
      <c r="AD514" s="210"/>
      <c r="AE514" s="210"/>
      <c r="AF514" s="210"/>
      <c r="AG514" s="210" t="s">
        <v>314</v>
      </c>
      <c r="AH514" s="210">
        <v>0</v>
      </c>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row>
    <row r="515" spans="1:60" x14ac:dyDescent="0.2">
      <c r="A515" s="224" t="s">
        <v>287</v>
      </c>
      <c r="B515" s="225" t="s">
        <v>165</v>
      </c>
      <c r="C515" s="249" t="s">
        <v>166</v>
      </c>
      <c r="D515" s="226"/>
      <c r="E515" s="227"/>
      <c r="F515" s="228"/>
      <c r="G515" s="228">
        <f>SUMIF(AG516:AG529,"&lt;&gt;NOR",G516:G529)</f>
        <v>0</v>
      </c>
      <c r="H515" s="228"/>
      <c r="I515" s="228">
        <f>SUM(I516:I529)</f>
        <v>0</v>
      </c>
      <c r="J515" s="228"/>
      <c r="K515" s="228">
        <f>SUM(K516:K529)</f>
        <v>0</v>
      </c>
      <c r="L515" s="228"/>
      <c r="M515" s="228">
        <f>SUM(M516:M529)</f>
        <v>0</v>
      </c>
      <c r="N515" s="227"/>
      <c r="O515" s="227">
        <f>SUM(O516:O529)</f>
        <v>2.56</v>
      </c>
      <c r="P515" s="227"/>
      <c r="Q515" s="227">
        <f>SUM(Q516:Q529)</f>
        <v>0</v>
      </c>
      <c r="R515" s="228"/>
      <c r="S515" s="228"/>
      <c r="T515" s="229"/>
      <c r="U515" s="223"/>
      <c r="V515" s="223">
        <f>SUM(V516:V529)</f>
        <v>204.53</v>
      </c>
      <c r="W515" s="223"/>
      <c r="X515" s="223"/>
      <c r="Y515" s="223"/>
      <c r="AG515" t="s">
        <v>288</v>
      </c>
    </row>
    <row r="516" spans="1:60" ht="22.5" outlineLevel="1" x14ac:dyDescent="0.2">
      <c r="A516" s="231">
        <v>80</v>
      </c>
      <c r="B516" s="232" t="s">
        <v>741</v>
      </c>
      <c r="C516" s="250" t="s">
        <v>742</v>
      </c>
      <c r="D516" s="233" t="s">
        <v>310</v>
      </c>
      <c r="E516" s="234">
        <v>76.72</v>
      </c>
      <c r="F516" s="235"/>
      <c r="G516" s="236">
        <f>ROUND(E516*F516,2)</f>
        <v>0</v>
      </c>
      <c r="H516" s="235"/>
      <c r="I516" s="236">
        <f>ROUND(E516*H516,2)</f>
        <v>0</v>
      </c>
      <c r="J516" s="235"/>
      <c r="K516" s="236">
        <f>ROUND(E516*J516,2)</f>
        <v>0</v>
      </c>
      <c r="L516" s="236">
        <v>21</v>
      </c>
      <c r="M516" s="236">
        <f>G516*(1+L516/100)</f>
        <v>0</v>
      </c>
      <c r="N516" s="234">
        <v>1.1690000000000001E-2</v>
      </c>
      <c r="O516" s="234">
        <f>ROUND(E516*N516,2)</f>
        <v>0.9</v>
      </c>
      <c r="P516" s="234">
        <v>0</v>
      </c>
      <c r="Q516" s="234">
        <f>ROUND(E516*P516,2)</f>
        <v>0</v>
      </c>
      <c r="R516" s="236" t="s">
        <v>423</v>
      </c>
      <c r="S516" s="236" t="s">
        <v>293</v>
      </c>
      <c r="T516" s="237" t="s">
        <v>294</v>
      </c>
      <c r="U516" s="220">
        <v>0.95</v>
      </c>
      <c r="V516" s="220">
        <f>ROUND(E516*U516,2)</f>
        <v>72.88</v>
      </c>
      <c r="W516" s="220"/>
      <c r="X516" s="220" t="s">
        <v>295</v>
      </c>
      <c r="Y516" s="220" t="s">
        <v>296</v>
      </c>
      <c r="Z516" s="210"/>
      <c r="AA516" s="210"/>
      <c r="AB516" s="210"/>
      <c r="AC516" s="210"/>
      <c r="AD516" s="210"/>
      <c r="AE516" s="210"/>
      <c r="AF516" s="210"/>
      <c r="AG516" s="210" t="s">
        <v>297</v>
      </c>
      <c r="AH516" s="210"/>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row>
    <row r="517" spans="1:60" outlineLevel="2" x14ac:dyDescent="0.2">
      <c r="A517" s="217"/>
      <c r="B517" s="218"/>
      <c r="C517" s="253" t="s">
        <v>743</v>
      </c>
      <c r="D517" s="221"/>
      <c r="E517" s="222"/>
      <c r="F517" s="220"/>
      <c r="G517" s="220"/>
      <c r="H517" s="220"/>
      <c r="I517" s="220"/>
      <c r="J517" s="220"/>
      <c r="K517" s="220"/>
      <c r="L517" s="220"/>
      <c r="M517" s="220"/>
      <c r="N517" s="219"/>
      <c r="O517" s="219"/>
      <c r="P517" s="219"/>
      <c r="Q517" s="219"/>
      <c r="R517" s="220"/>
      <c r="S517" s="220"/>
      <c r="T517" s="220"/>
      <c r="U517" s="220"/>
      <c r="V517" s="220"/>
      <c r="W517" s="220"/>
      <c r="X517" s="220"/>
      <c r="Y517" s="220"/>
      <c r="Z517" s="210"/>
      <c r="AA517" s="210"/>
      <c r="AB517" s="210"/>
      <c r="AC517" s="210"/>
      <c r="AD517" s="210"/>
      <c r="AE517" s="210"/>
      <c r="AF517" s="210"/>
      <c r="AG517" s="210" t="s">
        <v>314</v>
      </c>
      <c r="AH517" s="210">
        <v>0</v>
      </c>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row>
    <row r="518" spans="1:60" outlineLevel="3" x14ac:dyDescent="0.2">
      <c r="A518" s="217"/>
      <c r="B518" s="218"/>
      <c r="C518" s="253" t="s">
        <v>744</v>
      </c>
      <c r="D518" s="221"/>
      <c r="E518" s="222"/>
      <c r="F518" s="220"/>
      <c r="G518" s="220"/>
      <c r="H518" s="220"/>
      <c r="I518" s="220"/>
      <c r="J518" s="220"/>
      <c r="K518" s="220"/>
      <c r="L518" s="220"/>
      <c r="M518" s="220"/>
      <c r="N518" s="219"/>
      <c r="O518" s="219"/>
      <c r="P518" s="219"/>
      <c r="Q518" s="219"/>
      <c r="R518" s="220"/>
      <c r="S518" s="220"/>
      <c r="T518" s="220"/>
      <c r="U518" s="220"/>
      <c r="V518" s="220"/>
      <c r="W518" s="220"/>
      <c r="X518" s="220"/>
      <c r="Y518" s="220"/>
      <c r="Z518" s="210"/>
      <c r="AA518" s="210"/>
      <c r="AB518" s="210"/>
      <c r="AC518" s="210"/>
      <c r="AD518" s="210"/>
      <c r="AE518" s="210"/>
      <c r="AF518" s="210"/>
      <c r="AG518" s="210" t="s">
        <v>314</v>
      </c>
      <c r="AH518" s="210">
        <v>0</v>
      </c>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row>
    <row r="519" spans="1:60" outlineLevel="3" x14ac:dyDescent="0.2">
      <c r="A519" s="217"/>
      <c r="B519" s="218"/>
      <c r="C519" s="253" t="s">
        <v>745</v>
      </c>
      <c r="D519" s="221"/>
      <c r="E519" s="222">
        <v>76.72</v>
      </c>
      <c r="F519" s="220"/>
      <c r="G519" s="220"/>
      <c r="H519" s="220"/>
      <c r="I519" s="220"/>
      <c r="J519" s="220"/>
      <c r="K519" s="220"/>
      <c r="L519" s="220"/>
      <c r="M519" s="220"/>
      <c r="N519" s="219"/>
      <c r="O519" s="219"/>
      <c r="P519" s="219"/>
      <c r="Q519" s="219"/>
      <c r="R519" s="220"/>
      <c r="S519" s="220"/>
      <c r="T519" s="220"/>
      <c r="U519" s="220"/>
      <c r="V519" s="220"/>
      <c r="W519" s="220"/>
      <c r="X519" s="220"/>
      <c r="Y519" s="220"/>
      <c r="Z519" s="210"/>
      <c r="AA519" s="210"/>
      <c r="AB519" s="210"/>
      <c r="AC519" s="210"/>
      <c r="AD519" s="210"/>
      <c r="AE519" s="210"/>
      <c r="AF519" s="210"/>
      <c r="AG519" s="210" t="s">
        <v>314</v>
      </c>
      <c r="AH519" s="210">
        <v>0</v>
      </c>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row>
    <row r="520" spans="1:60" ht="33.75" outlineLevel="1" x14ac:dyDescent="0.2">
      <c r="A520" s="231">
        <v>81</v>
      </c>
      <c r="B520" s="232" t="s">
        <v>746</v>
      </c>
      <c r="C520" s="250" t="s">
        <v>747</v>
      </c>
      <c r="D520" s="233" t="s">
        <v>310</v>
      </c>
      <c r="E520" s="234">
        <v>129.34</v>
      </c>
      <c r="F520" s="235"/>
      <c r="G520" s="236">
        <f>ROUND(E520*F520,2)</f>
        <v>0</v>
      </c>
      <c r="H520" s="235"/>
      <c r="I520" s="236">
        <f>ROUND(E520*H520,2)</f>
        <v>0</v>
      </c>
      <c r="J520" s="235"/>
      <c r="K520" s="236">
        <f>ROUND(E520*J520,2)</f>
        <v>0</v>
      </c>
      <c r="L520" s="236">
        <v>21</v>
      </c>
      <c r="M520" s="236">
        <f>G520*(1+L520/100)</f>
        <v>0</v>
      </c>
      <c r="N520" s="234">
        <v>1.201E-2</v>
      </c>
      <c r="O520" s="234">
        <f>ROUND(E520*N520,2)</f>
        <v>1.55</v>
      </c>
      <c r="P520" s="234">
        <v>0</v>
      </c>
      <c r="Q520" s="234">
        <f>ROUND(E520*P520,2)</f>
        <v>0</v>
      </c>
      <c r="R520" s="236" t="s">
        <v>423</v>
      </c>
      <c r="S520" s="236" t="s">
        <v>293</v>
      </c>
      <c r="T520" s="237" t="s">
        <v>294</v>
      </c>
      <c r="U520" s="220">
        <v>0.95</v>
      </c>
      <c r="V520" s="220">
        <f>ROUND(E520*U520,2)</f>
        <v>122.87</v>
      </c>
      <c r="W520" s="220"/>
      <c r="X520" s="220" t="s">
        <v>295</v>
      </c>
      <c r="Y520" s="220" t="s">
        <v>296</v>
      </c>
      <c r="Z520" s="210"/>
      <c r="AA520" s="210"/>
      <c r="AB520" s="210"/>
      <c r="AC520" s="210"/>
      <c r="AD520" s="210"/>
      <c r="AE520" s="210"/>
      <c r="AF520" s="210"/>
      <c r="AG520" s="210" t="s">
        <v>297</v>
      </c>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row>
    <row r="521" spans="1:60" outlineLevel="2" x14ac:dyDescent="0.2">
      <c r="A521" s="217"/>
      <c r="B521" s="218"/>
      <c r="C521" s="253" t="s">
        <v>748</v>
      </c>
      <c r="D521" s="221"/>
      <c r="E521" s="222"/>
      <c r="F521" s="220"/>
      <c r="G521" s="220"/>
      <c r="H521" s="220"/>
      <c r="I521" s="220"/>
      <c r="J521" s="220"/>
      <c r="K521" s="220"/>
      <c r="L521" s="220"/>
      <c r="M521" s="220"/>
      <c r="N521" s="219"/>
      <c r="O521" s="219"/>
      <c r="P521" s="219"/>
      <c r="Q521" s="219"/>
      <c r="R521" s="220"/>
      <c r="S521" s="220"/>
      <c r="T521" s="220"/>
      <c r="U521" s="220"/>
      <c r="V521" s="220"/>
      <c r="W521" s="220"/>
      <c r="X521" s="220"/>
      <c r="Y521" s="220"/>
      <c r="Z521" s="210"/>
      <c r="AA521" s="210"/>
      <c r="AB521" s="210"/>
      <c r="AC521" s="210"/>
      <c r="AD521" s="210"/>
      <c r="AE521" s="210"/>
      <c r="AF521" s="210"/>
      <c r="AG521" s="210" t="s">
        <v>314</v>
      </c>
      <c r="AH521" s="210">
        <v>0</v>
      </c>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row>
    <row r="522" spans="1:60" outlineLevel="3" x14ac:dyDescent="0.2">
      <c r="A522" s="217"/>
      <c r="B522" s="218"/>
      <c r="C522" s="253" t="s">
        <v>749</v>
      </c>
      <c r="D522" s="221"/>
      <c r="E522" s="222"/>
      <c r="F522" s="220"/>
      <c r="G522" s="220"/>
      <c r="H522" s="220"/>
      <c r="I522" s="220"/>
      <c r="J522" s="220"/>
      <c r="K522" s="220"/>
      <c r="L522" s="220"/>
      <c r="M522" s="220"/>
      <c r="N522" s="219"/>
      <c r="O522" s="219"/>
      <c r="P522" s="219"/>
      <c r="Q522" s="219"/>
      <c r="R522" s="220"/>
      <c r="S522" s="220"/>
      <c r="T522" s="220"/>
      <c r="U522" s="220"/>
      <c r="V522" s="220"/>
      <c r="W522" s="220"/>
      <c r="X522" s="220"/>
      <c r="Y522" s="220"/>
      <c r="Z522" s="210"/>
      <c r="AA522" s="210"/>
      <c r="AB522" s="210"/>
      <c r="AC522" s="210"/>
      <c r="AD522" s="210"/>
      <c r="AE522" s="210"/>
      <c r="AF522" s="210"/>
      <c r="AG522" s="210" t="s">
        <v>314</v>
      </c>
      <c r="AH522" s="210">
        <v>0</v>
      </c>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row>
    <row r="523" spans="1:60" outlineLevel="3" x14ac:dyDescent="0.2">
      <c r="A523" s="217"/>
      <c r="B523" s="218"/>
      <c r="C523" s="253" t="s">
        <v>750</v>
      </c>
      <c r="D523" s="221"/>
      <c r="E523" s="222"/>
      <c r="F523" s="220"/>
      <c r="G523" s="220"/>
      <c r="H523" s="220"/>
      <c r="I523" s="220"/>
      <c r="J523" s="220"/>
      <c r="K523" s="220"/>
      <c r="L523" s="220"/>
      <c r="M523" s="220"/>
      <c r="N523" s="219"/>
      <c r="O523" s="219"/>
      <c r="P523" s="219"/>
      <c r="Q523" s="219"/>
      <c r="R523" s="220"/>
      <c r="S523" s="220"/>
      <c r="T523" s="220"/>
      <c r="U523" s="220"/>
      <c r="V523" s="220"/>
      <c r="W523" s="220"/>
      <c r="X523" s="220"/>
      <c r="Y523" s="220"/>
      <c r="Z523" s="210"/>
      <c r="AA523" s="210"/>
      <c r="AB523" s="210"/>
      <c r="AC523" s="210"/>
      <c r="AD523" s="210"/>
      <c r="AE523" s="210"/>
      <c r="AF523" s="210"/>
      <c r="AG523" s="210" t="s">
        <v>314</v>
      </c>
      <c r="AH523" s="210">
        <v>0</v>
      </c>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row>
    <row r="524" spans="1:60" outlineLevel="3" x14ac:dyDescent="0.2">
      <c r="A524" s="217"/>
      <c r="B524" s="218"/>
      <c r="C524" s="253" t="s">
        <v>751</v>
      </c>
      <c r="D524" s="221"/>
      <c r="E524" s="222"/>
      <c r="F524" s="220"/>
      <c r="G524" s="220"/>
      <c r="H524" s="220"/>
      <c r="I524" s="220"/>
      <c r="J524" s="220"/>
      <c r="K524" s="220"/>
      <c r="L524" s="220"/>
      <c r="M524" s="220"/>
      <c r="N524" s="219"/>
      <c r="O524" s="219"/>
      <c r="P524" s="219"/>
      <c r="Q524" s="219"/>
      <c r="R524" s="220"/>
      <c r="S524" s="220"/>
      <c r="T524" s="220"/>
      <c r="U524" s="220"/>
      <c r="V524" s="220"/>
      <c r="W524" s="220"/>
      <c r="X524" s="220"/>
      <c r="Y524" s="220"/>
      <c r="Z524" s="210"/>
      <c r="AA524" s="210"/>
      <c r="AB524" s="210"/>
      <c r="AC524" s="210"/>
      <c r="AD524" s="210"/>
      <c r="AE524" s="210"/>
      <c r="AF524" s="210"/>
      <c r="AG524" s="210" t="s">
        <v>314</v>
      </c>
      <c r="AH524" s="210">
        <v>0</v>
      </c>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row>
    <row r="525" spans="1:60" outlineLevel="3" x14ac:dyDescent="0.2">
      <c r="A525" s="217"/>
      <c r="B525" s="218"/>
      <c r="C525" s="253" t="s">
        <v>752</v>
      </c>
      <c r="D525" s="221"/>
      <c r="E525" s="222"/>
      <c r="F525" s="220"/>
      <c r="G525" s="220"/>
      <c r="H525" s="220"/>
      <c r="I525" s="220"/>
      <c r="J525" s="220"/>
      <c r="K525" s="220"/>
      <c r="L525" s="220"/>
      <c r="M525" s="220"/>
      <c r="N525" s="219"/>
      <c r="O525" s="219"/>
      <c r="P525" s="219"/>
      <c r="Q525" s="219"/>
      <c r="R525" s="220"/>
      <c r="S525" s="220"/>
      <c r="T525" s="220"/>
      <c r="U525" s="220"/>
      <c r="V525" s="220"/>
      <c r="W525" s="220"/>
      <c r="X525" s="220"/>
      <c r="Y525" s="220"/>
      <c r="Z525" s="210"/>
      <c r="AA525" s="210"/>
      <c r="AB525" s="210"/>
      <c r="AC525" s="210"/>
      <c r="AD525" s="210"/>
      <c r="AE525" s="210"/>
      <c r="AF525" s="210"/>
      <c r="AG525" s="210" t="s">
        <v>314</v>
      </c>
      <c r="AH525" s="210">
        <v>0</v>
      </c>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row>
    <row r="526" spans="1:60" outlineLevel="3" x14ac:dyDescent="0.2">
      <c r="A526" s="217"/>
      <c r="B526" s="218"/>
      <c r="C526" s="253" t="s">
        <v>753</v>
      </c>
      <c r="D526" s="221"/>
      <c r="E526" s="222">
        <v>129.34</v>
      </c>
      <c r="F526" s="220"/>
      <c r="G526" s="220"/>
      <c r="H526" s="220"/>
      <c r="I526" s="220"/>
      <c r="J526" s="220"/>
      <c r="K526" s="220"/>
      <c r="L526" s="220"/>
      <c r="M526" s="220"/>
      <c r="N526" s="219"/>
      <c r="O526" s="219"/>
      <c r="P526" s="219"/>
      <c r="Q526" s="219"/>
      <c r="R526" s="220"/>
      <c r="S526" s="220"/>
      <c r="T526" s="220"/>
      <c r="U526" s="220"/>
      <c r="V526" s="220"/>
      <c r="W526" s="220"/>
      <c r="X526" s="220"/>
      <c r="Y526" s="220"/>
      <c r="Z526" s="210"/>
      <c r="AA526" s="210"/>
      <c r="AB526" s="210"/>
      <c r="AC526" s="210"/>
      <c r="AD526" s="210"/>
      <c r="AE526" s="210"/>
      <c r="AF526" s="210"/>
      <c r="AG526" s="210" t="s">
        <v>314</v>
      </c>
      <c r="AH526" s="210">
        <v>0</v>
      </c>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row>
    <row r="527" spans="1:60" ht="22.5" outlineLevel="1" x14ac:dyDescent="0.2">
      <c r="A527" s="231">
        <v>82</v>
      </c>
      <c r="B527" s="232" t="s">
        <v>754</v>
      </c>
      <c r="C527" s="250" t="s">
        <v>755</v>
      </c>
      <c r="D527" s="233" t="s">
        <v>310</v>
      </c>
      <c r="E527" s="234">
        <v>9.24</v>
      </c>
      <c r="F527" s="235"/>
      <c r="G527" s="236">
        <f>ROUND(E527*F527,2)</f>
        <v>0</v>
      </c>
      <c r="H527" s="235"/>
      <c r="I527" s="236">
        <f>ROUND(E527*H527,2)</f>
        <v>0</v>
      </c>
      <c r="J527" s="235"/>
      <c r="K527" s="236">
        <f>ROUND(E527*J527,2)</f>
        <v>0</v>
      </c>
      <c r="L527" s="236">
        <v>21</v>
      </c>
      <c r="M527" s="236">
        <f>G527*(1+L527/100)</f>
        <v>0</v>
      </c>
      <c r="N527" s="234">
        <v>1.226E-2</v>
      </c>
      <c r="O527" s="234">
        <f>ROUND(E527*N527,2)</f>
        <v>0.11</v>
      </c>
      <c r="P527" s="234">
        <v>0</v>
      </c>
      <c r="Q527" s="234">
        <f>ROUND(E527*P527,2)</f>
        <v>0</v>
      </c>
      <c r="R527" s="236" t="s">
        <v>423</v>
      </c>
      <c r="S527" s="236" t="s">
        <v>293</v>
      </c>
      <c r="T527" s="237" t="s">
        <v>294</v>
      </c>
      <c r="U527" s="220">
        <v>0.95</v>
      </c>
      <c r="V527" s="220">
        <f>ROUND(E527*U527,2)</f>
        <v>8.7799999999999994</v>
      </c>
      <c r="W527" s="220"/>
      <c r="X527" s="220" t="s">
        <v>295</v>
      </c>
      <c r="Y527" s="220" t="s">
        <v>296</v>
      </c>
      <c r="Z527" s="210"/>
      <c r="AA527" s="210"/>
      <c r="AB527" s="210"/>
      <c r="AC527" s="210"/>
      <c r="AD527" s="210"/>
      <c r="AE527" s="210"/>
      <c r="AF527" s="210"/>
      <c r="AG527" s="210" t="s">
        <v>297</v>
      </c>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row>
    <row r="528" spans="1:60" outlineLevel="2" x14ac:dyDescent="0.2">
      <c r="A528" s="217"/>
      <c r="B528" s="218"/>
      <c r="C528" s="253" t="s">
        <v>756</v>
      </c>
      <c r="D528" s="221"/>
      <c r="E528" s="222"/>
      <c r="F528" s="220"/>
      <c r="G528" s="220"/>
      <c r="H528" s="220"/>
      <c r="I528" s="220"/>
      <c r="J528" s="220"/>
      <c r="K528" s="220"/>
      <c r="L528" s="220"/>
      <c r="M528" s="220"/>
      <c r="N528" s="219"/>
      <c r="O528" s="219"/>
      <c r="P528" s="219"/>
      <c r="Q528" s="219"/>
      <c r="R528" s="220"/>
      <c r="S528" s="220"/>
      <c r="T528" s="220"/>
      <c r="U528" s="220"/>
      <c r="V528" s="220"/>
      <c r="W528" s="220"/>
      <c r="X528" s="220"/>
      <c r="Y528" s="220"/>
      <c r="Z528" s="210"/>
      <c r="AA528" s="210"/>
      <c r="AB528" s="210"/>
      <c r="AC528" s="210"/>
      <c r="AD528" s="210"/>
      <c r="AE528" s="210"/>
      <c r="AF528" s="210"/>
      <c r="AG528" s="210" t="s">
        <v>314</v>
      </c>
      <c r="AH528" s="210">
        <v>0</v>
      </c>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row>
    <row r="529" spans="1:60" outlineLevel="3" x14ac:dyDescent="0.2">
      <c r="A529" s="217"/>
      <c r="B529" s="218"/>
      <c r="C529" s="253" t="s">
        <v>757</v>
      </c>
      <c r="D529" s="221"/>
      <c r="E529" s="222">
        <v>9.24</v>
      </c>
      <c r="F529" s="220"/>
      <c r="G529" s="220"/>
      <c r="H529" s="220"/>
      <c r="I529" s="220"/>
      <c r="J529" s="220"/>
      <c r="K529" s="220"/>
      <c r="L529" s="220"/>
      <c r="M529" s="220"/>
      <c r="N529" s="219"/>
      <c r="O529" s="219"/>
      <c r="P529" s="219"/>
      <c r="Q529" s="219"/>
      <c r="R529" s="220"/>
      <c r="S529" s="220"/>
      <c r="T529" s="220"/>
      <c r="U529" s="220"/>
      <c r="V529" s="220"/>
      <c r="W529" s="220"/>
      <c r="X529" s="220"/>
      <c r="Y529" s="220"/>
      <c r="Z529" s="210"/>
      <c r="AA529" s="210"/>
      <c r="AB529" s="210"/>
      <c r="AC529" s="210"/>
      <c r="AD529" s="210"/>
      <c r="AE529" s="210"/>
      <c r="AF529" s="210"/>
      <c r="AG529" s="210" t="s">
        <v>314</v>
      </c>
      <c r="AH529" s="210">
        <v>0</v>
      </c>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row>
    <row r="530" spans="1:60" x14ac:dyDescent="0.2">
      <c r="A530" s="224" t="s">
        <v>287</v>
      </c>
      <c r="B530" s="225" t="s">
        <v>167</v>
      </c>
      <c r="C530" s="249" t="s">
        <v>52</v>
      </c>
      <c r="D530" s="226"/>
      <c r="E530" s="227"/>
      <c r="F530" s="228"/>
      <c r="G530" s="228">
        <f>SUMIF(AG531:AG536,"&lt;&gt;NOR",G531:G536)</f>
        <v>0</v>
      </c>
      <c r="H530" s="228"/>
      <c r="I530" s="228">
        <f>SUM(I531:I536)</f>
        <v>0</v>
      </c>
      <c r="J530" s="228"/>
      <c r="K530" s="228">
        <f>SUM(K531:K536)</f>
        <v>0</v>
      </c>
      <c r="L530" s="228"/>
      <c r="M530" s="228">
        <f>SUM(M531:M536)</f>
        <v>0</v>
      </c>
      <c r="N530" s="227"/>
      <c r="O530" s="227">
        <f>SUM(O531:O536)</f>
        <v>0.44</v>
      </c>
      <c r="P530" s="227"/>
      <c r="Q530" s="227">
        <f>SUM(Q531:Q536)</f>
        <v>0</v>
      </c>
      <c r="R530" s="228"/>
      <c r="S530" s="228"/>
      <c r="T530" s="229"/>
      <c r="U530" s="223"/>
      <c r="V530" s="223">
        <f>SUM(V531:V536)</f>
        <v>2.87</v>
      </c>
      <c r="W530" s="223"/>
      <c r="X530" s="223"/>
      <c r="Y530" s="223"/>
      <c r="AG530" t="s">
        <v>288</v>
      </c>
    </row>
    <row r="531" spans="1:60" ht="22.5" outlineLevel="1" x14ac:dyDescent="0.2">
      <c r="A531" s="231">
        <v>83</v>
      </c>
      <c r="B531" s="232" t="s">
        <v>758</v>
      </c>
      <c r="C531" s="250" t="s">
        <v>759</v>
      </c>
      <c r="D531" s="233" t="s">
        <v>310</v>
      </c>
      <c r="E531" s="234">
        <v>6</v>
      </c>
      <c r="F531" s="235"/>
      <c r="G531" s="236">
        <f>ROUND(E531*F531,2)</f>
        <v>0</v>
      </c>
      <c r="H531" s="235"/>
      <c r="I531" s="236">
        <f>ROUND(E531*H531,2)</f>
        <v>0</v>
      </c>
      <c r="J531" s="235"/>
      <c r="K531" s="236">
        <f>ROUND(E531*J531,2)</f>
        <v>0</v>
      </c>
      <c r="L531" s="236">
        <v>21</v>
      </c>
      <c r="M531" s="236">
        <f>G531*(1+L531/100)</f>
        <v>0</v>
      </c>
      <c r="N531" s="234">
        <v>7.3899999999999993E-2</v>
      </c>
      <c r="O531" s="234">
        <f>ROUND(E531*N531,2)</f>
        <v>0.44</v>
      </c>
      <c r="P531" s="234">
        <v>0</v>
      </c>
      <c r="Q531" s="234">
        <f>ROUND(E531*P531,2)</f>
        <v>0</v>
      </c>
      <c r="R531" s="236" t="s">
        <v>311</v>
      </c>
      <c r="S531" s="236" t="s">
        <v>293</v>
      </c>
      <c r="T531" s="237" t="s">
        <v>294</v>
      </c>
      <c r="U531" s="220">
        <v>0.47799999999999998</v>
      </c>
      <c r="V531" s="220">
        <f>ROUND(E531*U531,2)</f>
        <v>2.87</v>
      </c>
      <c r="W531" s="220"/>
      <c r="X531" s="220" t="s">
        <v>295</v>
      </c>
      <c r="Y531" s="220" t="s">
        <v>296</v>
      </c>
      <c r="Z531" s="210"/>
      <c r="AA531" s="210"/>
      <c r="AB531" s="210"/>
      <c r="AC531" s="210"/>
      <c r="AD531" s="210"/>
      <c r="AE531" s="210"/>
      <c r="AF531" s="210"/>
      <c r="AG531" s="210" t="s">
        <v>297</v>
      </c>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row>
    <row r="532" spans="1:60" ht="22.5" outlineLevel="2" x14ac:dyDescent="0.2">
      <c r="A532" s="217"/>
      <c r="B532" s="218"/>
      <c r="C532" s="251" t="s">
        <v>760</v>
      </c>
      <c r="D532" s="239"/>
      <c r="E532" s="239"/>
      <c r="F532" s="239"/>
      <c r="G532" s="239"/>
      <c r="H532" s="220"/>
      <c r="I532" s="220"/>
      <c r="J532" s="220"/>
      <c r="K532" s="220"/>
      <c r="L532" s="220"/>
      <c r="M532" s="220"/>
      <c r="N532" s="219"/>
      <c r="O532" s="219"/>
      <c r="P532" s="219"/>
      <c r="Q532" s="219"/>
      <c r="R532" s="220"/>
      <c r="S532" s="220"/>
      <c r="T532" s="220"/>
      <c r="U532" s="220"/>
      <c r="V532" s="220"/>
      <c r="W532" s="220"/>
      <c r="X532" s="220"/>
      <c r="Y532" s="220"/>
      <c r="Z532" s="210"/>
      <c r="AA532" s="210"/>
      <c r="AB532" s="210"/>
      <c r="AC532" s="210"/>
      <c r="AD532" s="210"/>
      <c r="AE532" s="210"/>
      <c r="AF532" s="210"/>
      <c r="AG532" s="210" t="s">
        <v>299</v>
      </c>
      <c r="AH532" s="210"/>
      <c r="AI532" s="210"/>
      <c r="AJ532" s="210"/>
      <c r="AK532" s="210"/>
      <c r="AL532" s="210"/>
      <c r="AM532" s="210"/>
      <c r="AN532" s="210"/>
      <c r="AO532" s="210"/>
      <c r="AP532" s="210"/>
      <c r="AQ532" s="210"/>
      <c r="AR532" s="210"/>
      <c r="AS532" s="210"/>
      <c r="AT532" s="210"/>
      <c r="AU532" s="210"/>
      <c r="AV532" s="210"/>
      <c r="AW532" s="210"/>
      <c r="AX532" s="210"/>
      <c r="AY532" s="210"/>
      <c r="AZ532" s="210"/>
      <c r="BA532" s="238" t="str">
        <f>C532</f>
        <v>s provedením lože z kameniva drceného, s vyplněním spár, s dvojitým hutněním a se smetením přebytečného materiálu na krajnici. S dodáním hmot pro lože a výplň spár.</v>
      </c>
      <c r="BB532" s="210"/>
      <c r="BC532" s="210"/>
      <c r="BD532" s="210"/>
      <c r="BE532" s="210"/>
      <c r="BF532" s="210"/>
      <c r="BG532" s="210"/>
      <c r="BH532" s="210"/>
    </row>
    <row r="533" spans="1:60" ht="22.5" outlineLevel="2" x14ac:dyDescent="0.2">
      <c r="A533" s="217"/>
      <c r="B533" s="218"/>
      <c r="C533" s="252" t="s">
        <v>760</v>
      </c>
      <c r="D533" s="240"/>
      <c r="E533" s="240"/>
      <c r="F533" s="240"/>
      <c r="G533" s="240"/>
      <c r="H533" s="220"/>
      <c r="I533" s="220"/>
      <c r="J533" s="220"/>
      <c r="K533" s="220"/>
      <c r="L533" s="220"/>
      <c r="M533" s="220"/>
      <c r="N533" s="219"/>
      <c r="O533" s="219"/>
      <c r="P533" s="219"/>
      <c r="Q533" s="219"/>
      <c r="R533" s="220"/>
      <c r="S533" s="220"/>
      <c r="T533" s="220"/>
      <c r="U533" s="220"/>
      <c r="V533" s="220"/>
      <c r="W533" s="220"/>
      <c r="X533" s="220"/>
      <c r="Y533" s="220"/>
      <c r="Z533" s="210"/>
      <c r="AA533" s="210"/>
      <c r="AB533" s="210"/>
      <c r="AC533" s="210"/>
      <c r="AD533" s="210"/>
      <c r="AE533" s="210"/>
      <c r="AF533" s="210"/>
      <c r="AG533" s="210" t="s">
        <v>300</v>
      </c>
      <c r="AH533" s="210"/>
      <c r="AI533" s="210"/>
      <c r="AJ533" s="210"/>
      <c r="AK533" s="210"/>
      <c r="AL533" s="210"/>
      <c r="AM533" s="210"/>
      <c r="AN533" s="210"/>
      <c r="AO533" s="210"/>
      <c r="AP533" s="210"/>
      <c r="AQ533" s="210"/>
      <c r="AR533" s="210"/>
      <c r="AS533" s="210"/>
      <c r="AT533" s="210"/>
      <c r="AU533" s="210"/>
      <c r="AV533" s="210"/>
      <c r="AW533" s="210"/>
      <c r="AX533" s="210"/>
      <c r="AY533" s="210"/>
      <c r="AZ533" s="210"/>
      <c r="BA533" s="238" t="str">
        <f>C533</f>
        <v>s provedením lože z kameniva drceného, s vyplněním spár, s dvojitým hutněním a se smetením přebytečného materiálu na krajnici. S dodáním hmot pro lože a výplň spár.</v>
      </c>
      <c r="BB533" s="210"/>
      <c r="BC533" s="210"/>
      <c r="BD533" s="210"/>
      <c r="BE533" s="210"/>
      <c r="BF533" s="210"/>
      <c r="BG533" s="210"/>
      <c r="BH533" s="210"/>
    </row>
    <row r="534" spans="1:60" ht="22.5" outlineLevel="3" x14ac:dyDescent="0.2">
      <c r="A534" s="217"/>
      <c r="B534" s="218"/>
      <c r="C534" s="252" t="s">
        <v>760</v>
      </c>
      <c r="D534" s="240"/>
      <c r="E534" s="240"/>
      <c r="F534" s="240"/>
      <c r="G534" s="240"/>
      <c r="H534" s="220"/>
      <c r="I534" s="220"/>
      <c r="J534" s="220"/>
      <c r="K534" s="220"/>
      <c r="L534" s="220"/>
      <c r="M534" s="220"/>
      <c r="N534" s="219"/>
      <c r="O534" s="219"/>
      <c r="P534" s="219"/>
      <c r="Q534" s="219"/>
      <c r="R534" s="220"/>
      <c r="S534" s="220"/>
      <c r="T534" s="220"/>
      <c r="U534" s="220"/>
      <c r="V534" s="220"/>
      <c r="W534" s="220"/>
      <c r="X534" s="220"/>
      <c r="Y534" s="220"/>
      <c r="Z534" s="210"/>
      <c r="AA534" s="210"/>
      <c r="AB534" s="210"/>
      <c r="AC534" s="210"/>
      <c r="AD534" s="210"/>
      <c r="AE534" s="210"/>
      <c r="AF534" s="210"/>
      <c r="AG534" s="210" t="s">
        <v>300</v>
      </c>
      <c r="AH534" s="210"/>
      <c r="AI534" s="210"/>
      <c r="AJ534" s="210"/>
      <c r="AK534" s="210"/>
      <c r="AL534" s="210"/>
      <c r="AM534" s="210"/>
      <c r="AN534" s="210"/>
      <c r="AO534" s="210"/>
      <c r="AP534" s="210"/>
      <c r="AQ534" s="210"/>
      <c r="AR534" s="210"/>
      <c r="AS534" s="210"/>
      <c r="AT534" s="210"/>
      <c r="AU534" s="210"/>
      <c r="AV534" s="210"/>
      <c r="AW534" s="210"/>
      <c r="AX534" s="210"/>
      <c r="AY534" s="210"/>
      <c r="AZ534" s="210"/>
      <c r="BA534" s="238" t="str">
        <f>C534</f>
        <v>s provedením lože z kameniva drceného, s vyplněním spár, s dvojitým hutněním a se smetením přebytečného materiálu na krajnici. S dodáním hmot pro lože a výplň spár.</v>
      </c>
      <c r="BB534" s="210"/>
      <c r="BC534" s="210"/>
      <c r="BD534" s="210"/>
      <c r="BE534" s="210"/>
      <c r="BF534" s="210"/>
      <c r="BG534" s="210"/>
      <c r="BH534" s="210"/>
    </row>
    <row r="535" spans="1:60" outlineLevel="2" x14ac:dyDescent="0.2">
      <c r="A535" s="217"/>
      <c r="B535" s="218"/>
      <c r="C535" s="253" t="s">
        <v>325</v>
      </c>
      <c r="D535" s="221"/>
      <c r="E535" s="222"/>
      <c r="F535" s="220"/>
      <c r="G535" s="220"/>
      <c r="H535" s="220"/>
      <c r="I535" s="220"/>
      <c r="J535" s="220"/>
      <c r="K535" s="220"/>
      <c r="L535" s="220"/>
      <c r="M535" s="220"/>
      <c r="N535" s="219"/>
      <c r="O535" s="219"/>
      <c r="P535" s="219"/>
      <c r="Q535" s="219"/>
      <c r="R535" s="220"/>
      <c r="S535" s="220"/>
      <c r="T535" s="220"/>
      <c r="U535" s="220"/>
      <c r="V535" s="220"/>
      <c r="W535" s="220"/>
      <c r="X535" s="220"/>
      <c r="Y535" s="220"/>
      <c r="Z535" s="210"/>
      <c r="AA535" s="210"/>
      <c r="AB535" s="210"/>
      <c r="AC535" s="210"/>
      <c r="AD535" s="210"/>
      <c r="AE535" s="210"/>
      <c r="AF535" s="210"/>
      <c r="AG535" s="210" t="s">
        <v>314</v>
      </c>
      <c r="AH535" s="210">
        <v>0</v>
      </c>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row>
    <row r="536" spans="1:60" outlineLevel="3" x14ac:dyDescent="0.2">
      <c r="A536" s="217"/>
      <c r="B536" s="218"/>
      <c r="C536" s="253" t="s">
        <v>168</v>
      </c>
      <c r="D536" s="221"/>
      <c r="E536" s="222">
        <v>6</v>
      </c>
      <c r="F536" s="220"/>
      <c r="G536" s="220"/>
      <c r="H536" s="220"/>
      <c r="I536" s="220"/>
      <c r="J536" s="220"/>
      <c r="K536" s="220"/>
      <c r="L536" s="220"/>
      <c r="M536" s="220"/>
      <c r="N536" s="219"/>
      <c r="O536" s="219"/>
      <c r="P536" s="219"/>
      <c r="Q536" s="219"/>
      <c r="R536" s="220"/>
      <c r="S536" s="220"/>
      <c r="T536" s="220"/>
      <c r="U536" s="220"/>
      <c r="V536" s="220"/>
      <c r="W536" s="220"/>
      <c r="X536" s="220"/>
      <c r="Y536" s="220"/>
      <c r="Z536" s="210"/>
      <c r="AA536" s="210"/>
      <c r="AB536" s="210"/>
      <c r="AC536" s="210"/>
      <c r="AD536" s="210"/>
      <c r="AE536" s="210"/>
      <c r="AF536" s="210"/>
      <c r="AG536" s="210" t="s">
        <v>314</v>
      </c>
      <c r="AH536" s="210">
        <v>0</v>
      </c>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row>
    <row r="537" spans="1:60" x14ac:dyDescent="0.2">
      <c r="A537" s="224" t="s">
        <v>287</v>
      </c>
      <c r="B537" s="225" t="s">
        <v>170</v>
      </c>
      <c r="C537" s="249" t="s">
        <v>171</v>
      </c>
      <c r="D537" s="226"/>
      <c r="E537" s="227"/>
      <c r="F537" s="228"/>
      <c r="G537" s="228">
        <f>SUMIF(AG538:AG643,"&lt;&gt;NOR",G538:G643)</f>
        <v>0</v>
      </c>
      <c r="H537" s="228"/>
      <c r="I537" s="228">
        <f>SUM(I538:I643)</f>
        <v>0</v>
      </c>
      <c r="J537" s="228"/>
      <c r="K537" s="228">
        <f>SUM(K538:K643)</f>
        <v>0</v>
      </c>
      <c r="L537" s="228"/>
      <c r="M537" s="228">
        <f>SUM(M538:M643)</f>
        <v>0</v>
      </c>
      <c r="N537" s="227"/>
      <c r="O537" s="227">
        <f>SUM(O538:O643)</f>
        <v>83.560000000000016</v>
      </c>
      <c r="P537" s="227"/>
      <c r="Q537" s="227">
        <f>SUM(Q538:Q643)</f>
        <v>0</v>
      </c>
      <c r="R537" s="228"/>
      <c r="S537" s="228"/>
      <c r="T537" s="229"/>
      <c r="U537" s="223"/>
      <c r="V537" s="223">
        <f>SUM(V538:V643)</f>
        <v>1439.19</v>
      </c>
      <c r="W537" s="223"/>
      <c r="X537" s="223"/>
      <c r="Y537" s="223"/>
      <c r="AG537" t="s">
        <v>288</v>
      </c>
    </row>
    <row r="538" spans="1:60" ht="22.5" outlineLevel="1" x14ac:dyDescent="0.2">
      <c r="A538" s="231">
        <v>84</v>
      </c>
      <c r="B538" s="232" t="s">
        <v>761</v>
      </c>
      <c r="C538" s="250" t="s">
        <v>762</v>
      </c>
      <c r="D538" s="233" t="s">
        <v>310</v>
      </c>
      <c r="E538" s="234">
        <v>28</v>
      </c>
      <c r="F538" s="235"/>
      <c r="G538" s="236">
        <f>ROUND(E538*F538,2)</f>
        <v>0</v>
      </c>
      <c r="H538" s="235"/>
      <c r="I538" s="236">
        <f>ROUND(E538*H538,2)</f>
        <v>0</v>
      </c>
      <c r="J538" s="235"/>
      <c r="K538" s="236">
        <f>ROUND(E538*J538,2)</f>
        <v>0</v>
      </c>
      <c r="L538" s="236">
        <v>21</v>
      </c>
      <c r="M538" s="236">
        <f>G538*(1+L538/100)</f>
        <v>0</v>
      </c>
      <c r="N538" s="234">
        <v>2.9999999999999997E-4</v>
      </c>
      <c r="O538" s="234">
        <f>ROUND(E538*N538,2)</f>
        <v>0.01</v>
      </c>
      <c r="P538" s="234">
        <v>0</v>
      </c>
      <c r="Q538" s="234">
        <f>ROUND(E538*P538,2)</f>
        <v>0</v>
      </c>
      <c r="R538" s="236" t="s">
        <v>423</v>
      </c>
      <c r="S538" s="236" t="s">
        <v>293</v>
      </c>
      <c r="T538" s="237" t="s">
        <v>294</v>
      </c>
      <c r="U538" s="220">
        <v>8.8999999999999996E-2</v>
      </c>
      <c r="V538" s="220">
        <f>ROUND(E538*U538,2)</f>
        <v>2.4900000000000002</v>
      </c>
      <c r="W538" s="220"/>
      <c r="X538" s="220" t="s">
        <v>295</v>
      </c>
      <c r="Y538" s="220" t="s">
        <v>296</v>
      </c>
      <c r="Z538" s="210"/>
      <c r="AA538" s="210"/>
      <c r="AB538" s="210"/>
      <c r="AC538" s="210"/>
      <c r="AD538" s="210"/>
      <c r="AE538" s="210"/>
      <c r="AF538" s="210"/>
      <c r="AG538" s="210" t="s">
        <v>297</v>
      </c>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row>
    <row r="539" spans="1:60" outlineLevel="2" x14ac:dyDescent="0.2">
      <c r="A539" s="217"/>
      <c r="B539" s="218"/>
      <c r="C539" s="255" t="s">
        <v>763</v>
      </c>
      <c r="D539" s="248"/>
      <c r="E539" s="248"/>
      <c r="F539" s="248"/>
      <c r="G539" s="248"/>
      <c r="H539" s="220"/>
      <c r="I539" s="220"/>
      <c r="J539" s="220"/>
      <c r="K539" s="220"/>
      <c r="L539" s="220"/>
      <c r="M539" s="220"/>
      <c r="N539" s="219"/>
      <c r="O539" s="219"/>
      <c r="P539" s="219"/>
      <c r="Q539" s="219"/>
      <c r="R539" s="220"/>
      <c r="S539" s="220"/>
      <c r="T539" s="220"/>
      <c r="U539" s="220"/>
      <c r="V539" s="220"/>
      <c r="W539" s="220"/>
      <c r="X539" s="220"/>
      <c r="Y539" s="220"/>
      <c r="Z539" s="210"/>
      <c r="AA539" s="210"/>
      <c r="AB539" s="210"/>
      <c r="AC539" s="210"/>
      <c r="AD539" s="210"/>
      <c r="AE539" s="210"/>
      <c r="AF539" s="210"/>
      <c r="AG539" s="210" t="s">
        <v>300</v>
      </c>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row>
    <row r="540" spans="1:60" outlineLevel="3" x14ac:dyDescent="0.2">
      <c r="A540" s="217"/>
      <c r="B540" s="218"/>
      <c r="C540" s="252" t="s">
        <v>763</v>
      </c>
      <c r="D540" s="240"/>
      <c r="E540" s="240"/>
      <c r="F540" s="240"/>
      <c r="G540" s="240"/>
      <c r="H540" s="220"/>
      <c r="I540" s="220"/>
      <c r="J540" s="220"/>
      <c r="K540" s="220"/>
      <c r="L540" s="220"/>
      <c r="M540" s="220"/>
      <c r="N540" s="219"/>
      <c r="O540" s="219"/>
      <c r="P540" s="219"/>
      <c r="Q540" s="219"/>
      <c r="R540" s="220"/>
      <c r="S540" s="220"/>
      <c r="T540" s="220"/>
      <c r="U540" s="220"/>
      <c r="V540" s="220"/>
      <c r="W540" s="220"/>
      <c r="X540" s="220"/>
      <c r="Y540" s="220"/>
      <c r="Z540" s="210"/>
      <c r="AA540" s="210"/>
      <c r="AB540" s="210"/>
      <c r="AC540" s="210"/>
      <c r="AD540" s="210"/>
      <c r="AE540" s="210"/>
      <c r="AF540" s="210"/>
      <c r="AG540" s="210" t="s">
        <v>300</v>
      </c>
      <c r="AH540" s="210"/>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row>
    <row r="541" spans="1:60" outlineLevel="2" x14ac:dyDescent="0.2">
      <c r="A541" s="217"/>
      <c r="B541" s="218"/>
      <c r="C541" s="253" t="s">
        <v>764</v>
      </c>
      <c r="D541" s="221"/>
      <c r="E541" s="222"/>
      <c r="F541" s="220"/>
      <c r="G541" s="220"/>
      <c r="H541" s="220"/>
      <c r="I541" s="220"/>
      <c r="J541" s="220"/>
      <c r="K541" s="220"/>
      <c r="L541" s="220"/>
      <c r="M541" s="220"/>
      <c r="N541" s="219"/>
      <c r="O541" s="219"/>
      <c r="P541" s="219"/>
      <c r="Q541" s="219"/>
      <c r="R541" s="220"/>
      <c r="S541" s="220"/>
      <c r="T541" s="220"/>
      <c r="U541" s="220"/>
      <c r="V541" s="220"/>
      <c r="W541" s="220"/>
      <c r="X541" s="220"/>
      <c r="Y541" s="220"/>
      <c r="Z541" s="210"/>
      <c r="AA541" s="210"/>
      <c r="AB541" s="210"/>
      <c r="AC541" s="210"/>
      <c r="AD541" s="210"/>
      <c r="AE541" s="210"/>
      <c r="AF541" s="210"/>
      <c r="AG541" s="210" t="s">
        <v>314</v>
      </c>
      <c r="AH541" s="210">
        <v>0</v>
      </c>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c r="BG541" s="210"/>
      <c r="BH541" s="210"/>
    </row>
    <row r="542" spans="1:60" outlineLevel="3" x14ac:dyDescent="0.2">
      <c r="A542" s="217"/>
      <c r="B542" s="218"/>
      <c r="C542" s="253" t="s">
        <v>765</v>
      </c>
      <c r="D542" s="221"/>
      <c r="E542" s="222"/>
      <c r="F542" s="220"/>
      <c r="G542" s="220"/>
      <c r="H542" s="220"/>
      <c r="I542" s="220"/>
      <c r="J542" s="220"/>
      <c r="K542" s="220"/>
      <c r="L542" s="220"/>
      <c r="M542" s="220"/>
      <c r="N542" s="219"/>
      <c r="O542" s="219"/>
      <c r="P542" s="219"/>
      <c r="Q542" s="219"/>
      <c r="R542" s="220"/>
      <c r="S542" s="220"/>
      <c r="T542" s="220"/>
      <c r="U542" s="220"/>
      <c r="V542" s="220"/>
      <c r="W542" s="220"/>
      <c r="X542" s="220"/>
      <c r="Y542" s="220"/>
      <c r="Z542" s="210"/>
      <c r="AA542" s="210"/>
      <c r="AB542" s="210"/>
      <c r="AC542" s="210"/>
      <c r="AD542" s="210"/>
      <c r="AE542" s="210"/>
      <c r="AF542" s="210"/>
      <c r="AG542" s="210" t="s">
        <v>314</v>
      </c>
      <c r="AH542" s="210">
        <v>0</v>
      </c>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row>
    <row r="543" spans="1:60" outlineLevel="3" x14ac:dyDescent="0.2">
      <c r="A543" s="217"/>
      <c r="B543" s="218"/>
      <c r="C543" s="253" t="s">
        <v>340</v>
      </c>
      <c r="D543" s="221"/>
      <c r="E543" s="222">
        <v>28</v>
      </c>
      <c r="F543" s="220"/>
      <c r="G543" s="220"/>
      <c r="H543" s="220"/>
      <c r="I543" s="220"/>
      <c r="J543" s="220"/>
      <c r="K543" s="220"/>
      <c r="L543" s="220"/>
      <c r="M543" s="220"/>
      <c r="N543" s="219"/>
      <c r="O543" s="219"/>
      <c r="P543" s="219"/>
      <c r="Q543" s="219"/>
      <c r="R543" s="220"/>
      <c r="S543" s="220"/>
      <c r="T543" s="220"/>
      <c r="U543" s="220"/>
      <c r="V543" s="220"/>
      <c r="W543" s="220"/>
      <c r="X543" s="220"/>
      <c r="Y543" s="220"/>
      <c r="Z543" s="210"/>
      <c r="AA543" s="210"/>
      <c r="AB543" s="210"/>
      <c r="AC543" s="210"/>
      <c r="AD543" s="210"/>
      <c r="AE543" s="210"/>
      <c r="AF543" s="210"/>
      <c r="AG543" s="210" t="s">
        <v>314</v>
      </c>
      <c r="AH543" s="210">
        <v>0</v>
      </c>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row>
    <row r="544" spans="1:60" outlineLevel="1" x14ac:dyDescent="0.2">
      <c r="A544" s="231">
        <v>85</v>
      </c>
      <c r="B544" s="232" t="s">
        <v>766</v>
      </c>
      <c r="C544" s="250" t="s">
        <v>767</v>
      </c>
      <c r="D544" s="233" t="s">
        <v>310</v>
      </c>
      <c r="E544" s="234">
        <v>130.495</v>
      </c>
      <c r="F544" s="235"/>
      <c r="G544" s="236">
        <f>ROUND(E544*F544,2)</f>
        <v>0</v>
      </c>
      <c r="H544" s="235"/>
      <c r="I544" s="236">
        <f>ROUND(E544*H544,2)</f>
        <v>0</v>
      </c>
      <c r="J544" s="235"/>
      <c r="K544" s="236">
        <f>ROUND(E544*J544,2)</f>
        <v>0</v>
      </c>
      <c r="L544" s="236">
        <v>21</v>
      </c>
      <c r="M544" s="236">
        <f>G544*(1+L544/100)</f>
        <v>0</v>
      </c>
      <c r="N544" s="234">
        <v>4.0000000000000003E-5</v>
      </c>
      <c r="O544" s="234">
        <f>ROUND(E544*N544,2)</f>
        <v>0.01</v>
      </c>
      <c r="P544" s="234">
        <v>0</v>
      </c>
      <c r="Q544" s="234">
        <f>ROUND(E544*P544,2)</f>
        <v>0</v>
      </c>
      <c r="R544" s="236" t="s">
        <v>423</v>
      </c>
      <c r="S544" s="236" t="s">
        <v>293</v>
      </c>
      <c r="T544" s="237" t="s">
        <v>294</v>
      </c>
      <c r="U544" s="220">
        <v>7.8E-2</v>
      </c>
      <c r="V544" s="220">
        <f>ROUND(E544*U544,2)</f>
        <v>10.18</v>
      </c>
      <c r="W544" s="220"/>
      <c r="X544" s="220" t="s">
        <v>295</v>
      </c>
      <c r="Y544" s="220" t="s">
        <v>296</v>
      </c>
      <c r="Z544" s="210"/>
      <c r="AA544" s="210"/>
      <c r="AB544" s="210"/>
      <c r="AC544" s="210"/>
      <c r="AD544" s="210"/>
      <c r="AE544" s="210"/>
      <c r="AF544" s="210"/>
      <c r="AG544" s="210" t="s">
        <v>297</v>
      </c>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row>
    <row r="545" spans="1:60" ht="22.5" outlineLevel="2" x14ac:dyDescent="0.2">
      <c r="A545" s="217"/>
      <c r="B545" s="218"/>
      <c r="C545" s="251" t="s">
        <v>768</v>
      </c>
      <c r="D545" s="239"/>
      <c r="E545" s="239"/>
      <c r="F545" s="239"/>
      <c r="G545" s="239"/>
      <c r="H545" s="220"/>
      <c r="I545" s="220"/>
      <c r="J545" s="220"/>
      <c r="K545" s="220"/>
      <c r="L545" s="220"/>
      <c r="M545" s="220"/>
      <c r="N545" s="219"/>
      <c r="O545" s="219"/>
      <c r="P545" s="219"/>
      <c r="Q545" s="219"/>
      <c r="R545" s="220"/>
      <c r="S545" s="220"/>
      <c r="T545" s="220"/>
      <c r="U545" s="220"/>
      <c r="V545" s="220"/>
      <c r="W545" s="220"/>
      <c r="X545" s="220"/>
      <c r="Y545" s="220"/>
      <c r="Z545" s="210"/>
      <c r="AA545" s="210"/>
      <c r="AB545" s="210"/>
      <c r="AC545" s="210"/>
      <c r="AD545" s="210"/>
      <c r="AE545" s="210"/>
      <c r="AF545" s="210"/>
      <c r="AG545" s="210" t="s">
        <v>299</v>
      </c>
      <c r="AH545" s="210"/>
      <c r="AI545" s="210"/>
      <c r="AJ545" s="210"/>
      <c r="AK545" s="210"/>
      <c r="AL545" s="210"/>
      <c r="AM545" s="210"/>
      <c r="AN545" s="210"/>
      <c r="AO545" s="210"/>
      <c r="AP545" s="210"/>
      <c r="AQ545" s="210"/>
      <c r="AR545" s="210"/>
      <c r="AS545" s="210"/>
      <c r="AT545" s="210"/>
      <c r="AU545" s="210"/>
      <c r="AV545" s="210"/>
      <c r="AW545" s="210"/>
      <c r="AX545" s="210"/>
      <c r="AY545" s="210"/>
      <c r="AZ545" s="210"/>
      <c r="BA545" s="238" t="str">
        <f>C545</f>
        <v>které se zřizují před úpravami povrchu, a obalení osazených dveřních zárubní před znečištěním při úpravách povrchu nástřikem plastických maltovin včetně pozdějšího odkrytí,</v>
      </c>
      <c r="BB545" s="210"/>
      <c r="BC545" s="210"/>
      <c r="BD545" s="210"/>
      <c r="BE545" s="210"/>
      <c r="BF545" s="210"/>
      <c r="BG545" s="210"/>
      <c r="BH545" s="210"/>
    </row>
    <row r="546" spans="1:60" ht="22.5" outlineLevel="2" x14ac:dyDescent="0.2">
      <c r="A546" s="217"/>
      <c r="B546" s="218"/>
      <c r="C546" s="252" t="s">
        <v>768</v>
      </c>
      <c r="D546" s="240"/>
      <c r="E546" s="240"/>
      <c r="F546" s="240"/>
      <c r="G546" s="240"/>
      <c r="H546" s="220"/>
      <c r="I546" s="220"/>
      <c r="J546" s="220"/>
      <c r="K546" s="220"/>
      <c r="L546" s="220"/>
      <c r="M546" s="220"/>
      <c r="N546" s="219"/>
      <c r="O546" s="219"/>
      <c r="P546" s="219"/>
      <c r="Q546" s="219"/>
      <c r="R546" s="220"/>
      <c r="S546" s="220"/>
      <c r="T546" s="220"/>
      <c r="U546" s="220"/>
      <c r="V546" s="220"/>
      <c r="W546" s="220"/>
      <c r="X546" s="220"/>
      <c r="Y546" s="220"/>
      <c r="Z546" s="210"/>
      <c r="AA546" s="210"/>
      <c r="AB546" s="210"/>
      <c r="AC546" s="210"/>
      <c r="AD546" s="210"/>
      <c r="AE546" s="210"/>
      <c r="AF546" s="210"/>
      <c r="AG546" s="210" t="s">
        <v>300</v>
      </c>
      <c r="AH546" s="210"/>
      <c r="AI546" s="210"/>
      <c r="AJ546" s="210"/>
      <c r="AK546" s="210"/>
      <c r="AL546" s="210"/>
      <c r="AM546" s="210"/>
      <c r="AN546" s="210"/>
      <c r="AO546" s="210"/>
      <c r="AP546" s="210"/>
      <c r="AQ546" s="210"/>
      <c r="AR546" s="210"/>
      <c r="AS546" s="210"/>
      <c r="AT546" s="210"/>
      <c r="AU546" s="210"/>
      <c r="AV546" s="210"/>
      <c r="AW546" s="210"/>
      <c r="AX546" s="210"/>
      <c r="AY546" s="210"/>
      <c r="AZ546" s="210"/>
      <c r="BA546" s="238" t="str">
        <f>C546</f>
        <v>které se zřizují před úpravami povrchu, a obalení osazených dveřních zárubní před znečištěním při úpravách povrchu nástřikem plastických maltovin včetně pozdějšího odkrytí,</v>
      </c>
      <c r="BB546" s="210"/>
      <c r="BC546" s="210"/>
      <c r="BD546" s="210"/>
      <c r="BE546" s="210"/>
      <c r="BF546" s="210"/>
      <c r="BG546" s="210"/>
      <c r="BH546" s="210"/>
    </row>
    <row r="547" spans="1:60" ht="22.5" outlineLevel="3" x14ac:dyDescent="0.2">
      <c r="A547" s="217"/>
      <c r="B547" s="218"/>
      <c r="C547" s="252" t="s">
        <v>768</v>
      </c>
      <c r="D547" s="240"/>
      <c r="E547" s="240"/>
      <c r="F547" s="240"/>
      <c r="G547" s="240"/>
      <c r="H547" s="220"/>
      <c r="I547" s="220"/>
      <c r="J547" s="220"/>
      <c r="K547" s="220"/>
      <c r="L547" s="220"/>
      <c r="M547" s="220"/>
      <c r="N547" s="219"/>
      <c r="O547" s="219"/>
      <c r="P547" s="219"/>
      <c r="Q547" s="219"/>
      <c r="R547" s="220"/>
      <c r="S547" s="220"/>
      <c r="T547" s="220"/>
      <c r="U547" s="220"/>
      <c r="V547" s="220"/>
      <c r="W547" s="220"/>
      <c r="X547" s="220"/>
      <c r="Y547" s="220"/>
      <c r="Z547" s="210"/>
      <c r="AA547" s="210"/>
      <c r="AB547" s="210"/>
      <c r="AC547" s="210"/>
      <c r="AD547" s="210"/>
      <c r="AE547" s="210"/>
      <c r="AF547" s="210"/>
      <c r="AG547" s="210" t="s">
        <v>300</v>
      </c>
      <c r="AH547" s="210"/>
      <c r="AI547" s="210"/>
      <c r="AJ547" s="210"/>
      <c r="AK547" s="210"/>
      <c r="AL547" s="210"/>
      <c r="AM547" s="210"/>
      <c r="AN547" s="210"/>
      <c r="AO547" s="210"/>
      <c r="AP547" s="210"/>
      <c r="AQ547" s="210"/>
      <c r="AR547" s="210"/>
      <c r="AS547" s="210"/>
      <c r="AT547" s="210"/>
      <c r="AU547" s="210"/>
      <c r="AV547" s="210"/>
      <c r="AW547" s="210"/>
      <c r="AX547" s="210"/>
      <c r="AY547" s="210"/>
      <c r="AZ547" s="210"/>
      <c r="BA547" s="238" t="str">
        <f>C547</f>
        <v>které se zřizují před úpravami povrchu, a obalení osazených dveřních zárubní před znečištěním při úpravách povrchu nástřikem plastických maltovin včetně pozdějšího odkrytí,</v>
      </c>
      <c r="BB547" s="210"/>
      <c r="BC547" s="210"/>
      <c r="BD547" s="210"/>
      <c r="BE547" s="210"/>
      <c r="BF547" s="210"/>
      <c r="BG547" s="210"/>
      <c r="BH547" s="210"/>
    </row>
    <row r="548" spans="1:60" outlineLevel="2" x14ac:dyDescent="0.2">
      <c r="A548" s="217"/>
      <c r="B548" s="218"/>
      <c r="C548" s="253" t="s">
        <v>769</v>
      </c>
      <c r="D548" s="221"/>
      <c r="E548" s="222"/>
      <c r="F548" s="220"/>
      <c r="G548" s="220"/>
      <c r="H548" s="220"/>
      <c r="I548" s="220"/>
      <c r="J548" s="220"/>
      <c r="K548" s="220"/>
      <c r="L548" s="220"/>
      <c r="M548" s="220"/>
      <c r="N548" s="219"/>
      <c r="O548" s="219"/>
      <c r="P548" s="219"/>
      <c r="Q548" s="219"/>
      <c r="R548" s="220"/>
      <c r="S548" s="220"/>
      <c r="T548" s="220"/>
      <c r="U548" s="220"/>
      <c r="V548" s="220"/>
      <c r="W548" s="220"/>
      <c r="X548" s="220"/>
      <c r="Y548" s="220"/>
      <c r="Z548" s="210"/>
      <c r="AA548" s="210"/>
      <c r="AB548" s="210"/>
      <c r="AC548" s="210"/>
      <c r="AD548" s="210"/>
      <c r="AE548" s="210"/>
      <c r="AF548" s="210"/>
      <c r="AG548" s="210" t="s">
        <v>314</v>
      </c>
      <c r="AH548" s="210">
        <v>0</v>
      </c>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row>
    <row r="549" spans="1:60" outlineLevel="3" x14ac:dyDescent="0.2">
      <c r="A549" s="217"/>
      <c r="B549" s="218"/>
      <c r="C549" s="253" t="s">
        <v>770</v>
      </c>
      <c r="D549" s="221"/>
      <c r="E549" s="222"/>
      <c r="F549" s="220"/>
      <c r="G549" s="220"/>
      <c r="H549" s="220"/>
      <c r="I549" s="220"/>
      <c r="J549" s="220"/>
      <c r="K549" s="220"/>
      <c r="L549" s="220"/>
      <c r="M549" s="220"/>
      <c r="N549" s="219"/>
      <c r="O549" s="219"/>
      <c r="P549" s="219"/>
      <c r="Q549" s="219"/>
      <c r="R549" s="220"/>
      <c r="S549" s="220"/>
      <c r="T549" s="220"/>
      <c r="U549" s="220"/>
      <c r="V549" s="220"/>
      <c r="W549" s="220"/>
      <c r="X549" s="220"/>
      <c r="Y549" s="220"/>
      <c r="Z549" s="210"/>
      <c r="AA549" s="210"/>
      <c r="AB549" s="210"/>
      <c r="AC549" s="210"/>
      <c r="AD549" s="210"/>
      <c r="AE549" s="210"/>
      <c r="AF549" s="210"/>
      <c r="AG549" s="210" t="s">
        <v>314</v>
      </c>
      <c r="AH549" s="210">
        <v>0</v>
      </c>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row>
    <row r="550" spans="1:60" outlineLevel="3" x14ac:dyDescent="0.2">
      <c r="A550" s="217"/>
      <c r="B550" s="218"/>
      <c r="C550" s="253" t="s">
        <v>771</v>
      </c>
      <c r="D550" s="221"/>
      <c r="E550" s="222"/>
      <c r="F550" s="220"/>
      <c r="G550" s="220"/>
      <c r="H550" s="220"/>
      <c r="I550" s="220"/>
      <c r="J550" s="220"/>
      <c r="K550" s="220"/>
      <c r="L550" s="220"/>
      <c r="M550" s="220"/>
      <c r="N550" s="219"/>
      <c r="O550" s="219"/>
      <c r="P550" s="219"/>
      <c r="Q550" s="219"/>
      <c r="R550" s="220"/>
      <c r="S550" s="220"/>
      <c r="T550" s="220"/>
      <c r="U550" s="220"/>
      <c r="V550" s="220"/>
      <c r="W550" s="220"/>
      <c r="X550" s="220"/>
      <c r="Y550" s="220"/>
      <c r="Z550" s="210"/>
      <c r="AA550" s="210"/>
      <c r="AB550" s="210"/>
      <c r="AC550" s="210"/>
      <c r="AD550" s="210"/>
      <c r="AE550" s="210"/>
      <c r="AF550" s="210"/>
      <c r="AG550" s="210" t="s">
        <v>314</v>
      </c>
      <c r="AH550" s="210">
        <v>0</v>
      </c>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row>
    <row r="551" spans="1:60" outlineLevel="3" x14ac:dyDescent="0.2">
      <c r="A551" s="217"/>
      <c r="B551" s="218"/>
      <c r="C551" s="253" t="s">
        <v>772</v>
      </c>
      <c r="D551" s="221"/>
      <c r="E551" s="222"/>
      <c r="F551" s="220"/>
      <c r="G551" s="220"/>
      <c r="H551" s="220"/>
      <c r="I551" s="220"/>
      <c r="J551" s="220"/>
      <c r="K551" s="220"/>
      <c r="L551" s="220"/>
      <c r="M551" s="220"/>
      <c r="N551" s="219"/>
      <c r="O551" s="219"/>
      <c r="P551" s="219"/>
      <c r="Q551" s="219"/>
      <c r="R551" s="220"/>
      <c r="S551" s="220"/>
      <c r="T551" s="220"/>
      <c r="U551" s="220"/>
      <c r="V551" s="220"/>
      <c r="W551" s="220"/>
      <c r="X551" s="220"/>
      <c r="Y551" s="220"/>
      <c r="Z551" s="210"/>
      <c r="AA551" s="210"/>
      <c r="AB551" s="210"/>
      <c r="AC551" s="210"/>
      <c r="AD551" s="210"/>
      <c r="AE551" s="210"/>
      <c r="AF551" s="210"/>
      <c r="AG551" s="210" t="s">
        <v>314</v>
      </c>
      <c r="AH551" s="210">
        <v>0</v>
      </c>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row>
    <row r="552" spans="1:60" outlineLevel="3" x14ac:dyDescent="0.2">
      <c r="A552" s="217"/>
      <c r="B552" s="218"/>
      <c r="C552" s="253" t="s">
        <v>773</v>
      </c>
      <c r="D552" s="221"/>
      <c r="E552" s="222"/>
      <c r="F552" s="220"/>
      <c r="G552" s="220"/>
      <c r="H552" s="220"/>
      <c r="I552" s="220"/>
      <c r="J552" s="220"/>
      <c r="K552" s="220"/>
      <c r="L552" s="220"/>
      <c r="M552" s="220"/>
      <c r="N552" s="219"/>
      <c r="O552" s="219"/>
      <c r="P552" s="219"/>
      <c r="Q552" s="219"/>
      <c r="R552" s="220"/>
      <c r="S552" s="220"/>
      <c r="T552" s="220"/>
      <c r="U552" s="220"/>
      <c r="V552" s="220"/>
      <c r="W552" s="220"/>
      <c r="X552" s="220"/>
      <c r="Y552" s="220"/>
      <c r="Z552" s="210"/>
      <c r="AA552" s="210"/>
      <c r="AB552" s="210"/>
      <c r="AC552" s="210"/>
      <c r="AD552" s="210"/>
      <c r="AE552" s="210"/>
      <c r="AF552" s="210"/>
      <c r="AG552" s="210" t="s">
        <v>314</v>
      </c>
      <c r="AH552" s="210">
        <v>0</v>
      </c>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row>
    <row r="553" spans="1:60" outlineLevel="3" x14ac:dyDescent="0.2">
      <c r="A553" s="217"/>
      <c r="B553" s="218"/>
      <c r="C553" s="253" t="s">
        <v>774</v>
      </c>
      <c r="D553" s="221"/>
      <c r="E553" s="222"/>
      <c r="F553" s="220"/>
      <c r="G553" s="220"/>
      <c r="H553" s="220"/>
      <c r="I553" s="220"/>
      <c r="J553" s="220"/>
      <c r="K553" s="220"/>
      <c r="L553" s="220"/>
      <c r="M553" s="220"/>
      <c r="N553" s="219"/>
      <c r="O553" s="219"/>
      <c r="P553" s="219"/>
      <c r="Q553" s="219"/>
      <c r="R553" s="220"/>
      <c r="S553" s="220"/>
      <c r="T553" s="220"/>
      <c r="U553" s="220"/>
      <c r="V553" s="220"/>
      <c r="W553" s="220"/>
      <c r="X553" s="220"/>
      <c r="Y553" s="220"/>
      <c r="Z553" s="210"/>
      <c r="AA553" s="210"/>
      <c r="AB553" s="210"/>
      <c r="AC553" s="210"/>
      <c r="AD553" s="210"/>
      <c r="AE553" s="210"/>
      <c r="AF553" s="210"/>
      <c r="AG553" s="210" t="s">
        <v>314</v>
      </c>
      <c r="AH553" s="210">
        <v>0</v>
      </c>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row>
    <row r="554" spans="1:60" outlineLevel="3" x14ac:dyDescent="0.2">
      <c r="A554" s="217"/>
      <c r="B554" s="218"/>
      <c r="C554" s="253" t="s">
        <v>775</v>
      </c>
      <c r="D554" s="221"/>
      <c r="E554" s="222"/>
      <c r="F554" s="220"/>
      <c r="G554" s="220"/>
      <c r="H554" s="220"/>
      <c r="I554" s="220"/>
      <c r="J554" s="220"/>
      <c r="K554" s="220"/>
      <c r="L554" s="220"/>
      <c r="M554" s="220"/>
      <c r="N554" s="219"/>
      <c r="O554" s="219"/>
      <c r="P554" s="219"/>
      <c r="Q554" s="219"/>
      <c r="R554" s="220"/>
      <c r="S554" s="220"/>
      <c r="T554" s="220"/>
      <c r="U554" s="220"/>
      <c r="V554" s="220"/>
      <c r="W554" s="220"/>
      <c r="X554" s="220"/>
      <c r="Y554" s="220"/>
      <c r="Z554" s="210"/>
      <c r="AA554" s="210"/>
      <c r="AB554" s="210"/>
      <c r="AC554" s="210"/>
      <c r="AD554" s="210"/>
      <c r="AE554" s="210"/>
      <c r="AF554" s="210"/>
      <c r="AG554" s="210" t="s">
        <v>314</v>
      </c>
      <c r="AH554" s="210">
        <v>0</v>
      </c>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row>
    <row r="555" spans="1:60" outlineLevel="3" x14ac:dyDescent="0.2">
      <c r="A555" s="217"/>
      <c r="B555" s="218"/>
      <c r="C555" s="253" t="s">
        <v>776</v>
      </c>
      <c r="D555" s="221"/>
      <c r="E555" s="222"/>
      <c r="F555" s="220"/>
      <c r="G555" s="220"/>
      <c r="H555" s="220"/>
      <c r="I555" s="220"/>
      <c r="J555" s="220"/>
      <c r="K555" s="220"/>
      <c r="L555" s="220"/>
      <c r="M555" s="220"/>
      <c r="N555" s="219"/>
      <c r="O555" s="219"/>
      <c r="P555" s="219"/>
      <c r="Q555" s="219"/>
      <c r="R555" s="220"/>
      <c r="S555" s="220"/>
      <c r="T555" s="220"/>
      <c r="U555" s="220"/>
      <c r="V555" s="220"/>
      <c r="W555" s="220"/>
      <c r="X555" s="220"/>
      <c r="Y555" s="220"/>
      <c r="Z555" s="210"/>
      <c r="AA555" s="210"/>
      <c r="AB555" s="210"/>
      <c r="AC555" s="210"/>
      <c r="AD555" s="210"/>
      <c r="AE555" s="210"/>
      <c r="AF555" s="210"/>
      <c r="AG555" s="210" t="s">
        <v>314</v>
      </c>
      <c r="AH555" s="210">
        <v>0</v>
      </c>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row>
    <row r="556" spans="1:60" outlineLevel="3" x14ac:dyDescent="0.2">
      <c r="A556" s="217"/>
      <c r="B556" s="218"/>
      <c r="C556" s="253" t="s">
        <v>777</v>
      </c>
      <c r="D556" s="221"/>
      <c r="E556" s="222"/>
      <c r="F556" s="220"/>
      <c r="G556" s="220"/>
      <c r="H556" s="220"/>
      <c r="I556" s="220"/>
      <c r="J556" s="220"/>
      <c r="K556" s="220"/>
      <c r="L556" s="220"/>
      <c r="M556" s="220"/>
      <c r="N556" s="219"/>
      <c r="O556" s="219"/>
      <c r="P556" s="219"/>
      <c r="Q556" s="219"/>
      <c r="R556" s="220"/>
      <c r="S556" s="220"/>
      <c r="T556" s="220"/>
      <c r="U556" s="220"/>
      <c r="V556" s="220"/>
      <c r="W556" s="220"/>
      <c r="X556" s="220"/>
      <c r="Y556" s="220"/>
      <c r="Z556" s="210"/>
      <c r="AA556" s="210"/>
      <c r="AB556" s="210"/>
      <c r="AC556" s="210"/>
      <c r="AD556" s="210"/>
      <c r="AE556" s="210"/>
      <c r="AF556" s="210"/>
      <c r="AG556" s="210" t="s">
        <v>314</v>
      </c>
      <c r="AH556" s="210">
        <v>0</v>
      </c>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row>
    <row r="557" spans="1:60" outlineLevel="3" x14ac:dyDescent="0.2">
      <c r="A557" s="217"/>
      <c r="B557" s="218"/>
      <c r="C557" s="253" t="s">
        <v>778</v>
      </c>
      <c r="D557" s="221"/>
      <c r="E557" s="222"/>
      <c r="F557" s="220"/>
      <c r="G557" s="220"/>
      <c r="H557" s="220"/>
      <c r="I557" s="220"/>
      <c r="J557" s="220"/>
      <c r="K557" s="220"/>
      <c r="L557" s="220"/>
      <c r="M557" s="220"/>
      <c r="N557" s="219"/>
      <c r="O557" s="219"/>
      <c r="P557" s="219"/>
      <c r="Q557" s="219"/>
      <c r="R557" s="220"/>
      <c r="S557" s="220"/>
      <c r="T557" s="220"/>
      <c r="U557" s="220"/>
      <c r="V557" s="220"/>
      <c r="W557" s="220"/>
      <c r="X557" s="220"/>
      <c r="Y557" s="220"/>
      <c r="Z557" s="210"/>
      <c r="AA557" s="210"/>
      <c r="AB557" s="210"/>
      <c r="AC557" s="210"/>
      <c r="AD557" s="210"/>
      <c r="AE557" s="210"/>
      <c r="AF557" s="210"/>
      <c r="AG557" s="210" t="s">
        <v>314</v>
      </c>
      <c r="AH557" s="210">
        <v>0</v>
      </c>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row>
    <row r="558" spans="1:60" outlineLevel="3" x14ac:dyDescent="0.2">
      <c r="A558" s="217"/>
      <c r="B558" s="218"/>
      <c r="C558" s="253" t="s">
        <v>779</v>
      </c>
      <c r="D558" s="221"/>
      <c r="E558" s="222"/>
      <c r="F558" s="220"/>
      <c r="G558" s="220"/>
      <c r="H558" s="220"/>
      <c r="I558" s="220"/>
      <c r="J558" s="220"/>
      <c r="K558" s="220"/>
      <c r="L558" s="220"/>
      <c r="M558" s="220"/>
      <c r="N558" s="219"/>
      <c r="O558" s="219"/>
      <c r="P558" s="219"/>
      <c r="Q558" s="219"/>
      <c r="R558" s="220"/>
      <c r="S558" s="220"/>
      <c r="T558" s="220"/>
      <c r="U558" s="220"/>
      <c r="V558" s="220"/>
      <c r="W558" s="220"/>
      <c r="X558" s="220"/>
      <c r="Y558" s="220"/>
      <c r="Z558" s="210"/>
      <c r="AA558" s="210"/>
      <c r="AB558" s="210"/>
      <c r="AC558" s="210"/>
      <c r="AD558" s="210"/>
      <c r="AE558" s="210"/>
      <c r="AF558" s="210"/>
      <c r="AG558" s="210" t="s">
        <v>314</v>
      </c>
      <c r="AH558" s="210">
        <v>0</v>
      </c>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row>
    <row r="559" spans="1:60" outlineLevel="3" x14ac:dyDescent="0.2">
      <c r="A559" s="217"/>
      <c r="B559" s="218"/>
      <c r="C559" s="253" t="s">
        <v>780</v>
      </c>
      <c r="D559" s="221"/>
      <c r="E559" s="222"/>
      <c r="F559" s="220"/>
      <c r="G559" s="220"/>
      <c r="H559" s="220"/>
      <c r="I559" s="220"/>
      <c r="J559" s="220"/>
      <c r="K559" s="220"/>
      <c r="L559" s="220"/>
      <c r="M559" s="220"/>
      <c r="N559" s="219"/>
      <c r="O559" s="219"/>
      <c r="P559" s="219"/>
      <c r="Q559" s="219"/>
      <c r="R559" s="220"/>
      <c r="S559" s="220"/>
      <c r="T559" s="220"/>
      <c r="U559" s="220"/>
      <c r="V559" s="220"/>
      <c r="W559" s="220"/>
      <c r="X559" s="220"/>
      <c r="Y559" s="220"/>
      <c r="Z559" s="210"/>
      <c r="AA559" s="210"/>
      <c r="AB559" s="210"/>
      <c r="AC559" s="210"/>
      <c r="AD559" s="210"/>
      <c r="AE559" s="210"/>
      <c r="AF559" s="210"/>
      <c r="AG559" s="210" t="s">
        <v>314</v>
      </c>
      <c r="AH559" s="210">
        <v>0</v>
      </c>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row>
    <row r="560" spans="1:60" outlineLevel="3" x14ac:dyDescent="0.2">
      <c r="A560" s="217"/>
      <c r="B560" s="218"/>
      <c r="C560" s="253" t="s">
        <v>776</v>
      </c>
      <c r="D560" s="221"/>
      <c r="E560" s="222"/>
      <c r="F560" s="220"/>
      <c r="G560" s="220"/>
      <c r="H560" s="220"/>
      <c r="I560" s="220"/>
      <c r="J560" s="220"/>
      <c r="K560" s="220"/>
      <c r="L560" s="220"/>
      <c r="M560" s="220"/>
      <c r="N560" s="219"/>
      <c r="O560" s="219"/>
      <c r="P560" s="219"/>
      <c r="Q560" s="219"/>
      <c r="R560" s="220"/>
      <c r="S560" s="220"/>
      <c r="T560" s="220"/>
      <c r="U560" s="220"/>
      <c r="V560" s="220"/>
      <c r="W560" s="220"/>
      <c r="X560" s="220"/>
      <c r="Y560" s="220"/>
      <c r="Z560" s="210"/>
      <c r="AA560" s="210"/>
      <c r="AB560" s="210"/>
      <c r="AC560" s="210"/>
      <c r="AD560" s="210"/>
      <c r="AE560" s="210"/>
      <c r="AF560" s="210"/>
      <c r="AG560" s="210" t="s">
        <v>314</v>
      </c>
      <c r="AH560" s="210">
        <v>0</v>
      </c>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row>
    <row r="561" spans="1:60" outlineLevel="3" x14ac:dyDescent="0.2">
      <c r="A561" s="217"/>
      <c r="B561" s="218"/>
      <c r="C561" s="253" t="s">
        <v>781</v>
      </c>
      <c r="D561" s="221"/>
      <c r="E561" s="222">
        <v>130.5</v>
      </c>
      <c r="F561" s="220"/>
      <c r="G561" s="220"/>
      <c r="H561" s="220"/>
      <c r="I561" s="220"/>
      <c r="J561" s="220"/>
      <c r="K561" s="220"/>
      <c r="L561" s="220"/>
      <c r="M561" s="220"/>
      <c r="N561" s="219"/>
      <c r="O561" s="219"/>
      <c r="P561" s="219"/>
      <c r="Q561" s="219"/>
      <c r="R561" s="220"/>
      <c r="S561" s="220"/>
      <c r="T561" s="220"/>
      <c r="U561" s="220"/>
      <c r="V561" s="220"/>
      <c r="W561" s="220"/>
      <c r="X561" s="220"/>
      <c r="Y561" s="220"/>
      <c r="Z561" s="210"/>
      <c r="AA561" s="210"/>
      <c r="AB561" s="210"/>
      <c r="AC561" s="210"/>
      <c r="AD561" s="210"/>
      <c r="AE561" s="210"/>
      <c r="AF561" s="210"/>
      <c r="AG561" s="210" t="s">
        <v>314</v>
      </c>
      <c r="AH561" s="210">
        <v>0</v>
      </c>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row>
    <row r="562" spans="1:60" ht="33.75" outlineLevel="1" x14ac:dyDescent="0.2">
      <c r="A562" s="231">
        <v>86</v>
      </c>
      <c r="B562" s="232" t="s">
        <v>782</v>
      </c>
      <c r="C562" s="250" t="s">
        <v>783</v>
      </c>
      <c r="D562" s="233" t="s">
        <v>310</v>
      </c>
      <c r="E562" s="234">
        <v>28</v>
      </c>
      <c r="F562" s="235"/>
      <c r="G562" s="236">
        <f>ROUND(E562*F562,2)</f>
        <v>0</v>
      </c>
      <c r="H562" s="235"/>
      <c r="I562" s="236">
        <f>ROUND(E562*H562,2)</f>
        <v>0</v>
      </c>
      <c r="J562" s="235"/>
      <c r="K562" s="236">
        <f>ROUND(E562*J562,2)</f>
        <v>0</v>
      </c>
      <c r="L562" s="236">
        <v>21</v>
      </c>
      <c r="M562" s="236">
        <f>G562*(1+L562/100)</f>
        <v>0</v>
      </c>
      <c r="N562" s="234">
        <v>7.9100000000000004E-3</v>
      </c>
      <c r="O562" s="234">
        <f>ROUND(E562*N562,2)</f>
        <v>0.22</v>
      </c>
      <c r="P562" s="234">
        <v>0</v>
      </c>
      <c r="Q562" s="234">
        <f>ROUND(E562*P562,2)</f>
        <v>0</v>
      </c>
      <c r="R562" s="236" t="s">
        <v>423</v>
      </c>
      <c r="S562" s="236" t="s">
        <v>293</v>
      </c>
      <c r="T562" s="237" t="s">
        <v>294</v>
      </c>
      <c r="U562" s="220">
        <v>0.38100000000000001</v>
      </c>
      <c r="V562" s="220">
        <f>ROUND(E562*U562,2)</f>
        <v>10.67</v>
      </c>
      <c r="W562" s="220"/>
      <c r="X562" s="220" t="s">
        <v>295</v>
      </c>
      <c r="Y562" s="220" t="s">
        <v>296</v>
      </c>
      <c r="Z562" s="210"/>
      <c r="AA562" s="210"/>
      <c r="AB562" s="210"/>
      <c r="AC562" s="210"/>
      <c r="AD562" s="210"/>
      <c r="AE562" s="210"/>
      <c r="AF562" s="210"/>
      <c r="AG562" s="210" t="s">
        <v>297</v>
      </c>
      <c r="AH562" s="210"/>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row>
    <row r="563" spans="1:60" ht="22.5" outlineLevel="2" x14ac:dyDescent="0.2">
      <c r="A563" s="217"/>
      <c r="B563" s="218"/>
      <c r="C563" s="251" t="s">
        <v>784</v>
      </c>
      <c r="D563" s="239"/>
      <c r="E563" s="239"/>
      <c r="F563" s="239"/>
      <c r="G563" s="239"/>
      <c r="H563" s="220"/>
      <c r="I563" s="220"/>
      <c r="J563" s="220"/>
      <c r="K563" s="220"/>
      <c r="L563" s="220"/>
      <c r="M563" s="220"/>
      <c r="N563" s="219"/>
      <c r="O563" s="219"/>
      <c r="P563" s="219"/>
      <c r="Q563" s="219"/>
      <c r="R563" s="220"/>
      <c r="S563" s="220"/>
      <c r="T563" s="220"/>
      <c r="U563" s="220"/>
      <c r="V563" s="220"/>
      <c r="W563" s="220"/>
      <c r="X563" s="220"/>
      <c r="Y563" s="220"/>
      <c r="Z563" s="210"/>
      <c r="AA563" s="210"/>
      <c r="AB563" s="210"/>
      <c r="AC563" s="210"/>
      <c r="AD563" s="210"/>
      <c r="AE563" s="210"/>
      <c r="AF563" s="210"/>
      <c r="AG563" s="210" t="s">
        <v>299</v>
      </c>
      <c r="AH563" s="210"/>
      <c r="AI563" s="210"/>
      <c r="AJ563" s="210"/>
      <c r="AK563" s="210"/>
      <c r="AL563" s="210"/>
      <c r="AM563" s="210"/>
      <c r="AN563" s="210"/>
      <c r="AO563" s="210"/>
      <c r="AP563" s="210"/>
      <c r="AQ563" s="210"/>
      <c r="AR563" s="210"/>
      <c r="AS563" s="210"/>
      <c r="AT563" s="210"/>
      <c r="AU563" s="210"/>
      <c r="AV563" s="210"/>
      <c r="AW563" s="210"/>
      <c r="AX563" s="210"/>
      <c r="AY563" s="210"/>
      <c r="AZ563" s="210"/>
      <c r="BA563" s="238" t="str">
        <f>C563</f>
        <v>vodorovných, šikmých, žebrových a klenutých a schodišťových konstrukcí, s nejnutnějším obroušením podkladu (pemzou apod.) a oprášením, s pomocným lešením o výšce podlahy do 1900 mm a pro zatížení do 1,5 kPa,</v>
      </c>
      <c r="BB563" s="210"/>
      <c r="BC563" s="210"/>
      <c r="BD563" s="210"/>
      <c r="BE563" s="210"/>
      <c r="BF563" s="210"/>
      <c r="BG563" s="210"/>
      <c r="BH563" s="210"/>
    </row>
    <row r="564" spans="1:60" ht="22.5" outlineLevel="2" x14ac:dyDescent="0.2">
      <c r="A564" s="217"/>
      <c r="B564" s="218"/>
      <c r="C564" s="252" t="s">
        <v>784</v>
      </c>
      <c r="D564" s="240"/>
      <c r="E564" s="240"/>
      <c r="F564" s="240"/>
      <c r="G564" s="240"/>
      <c r="H564" s="220"/>
      <c r="I564" s="220"/>
      <c r="J564" s="220"/>
      <c r="K564" s="220"/>
      <c r="L564" s="220"/>
      <c r="M564" s="220"/>
      <c r="N564" s="219"/>
      <c r="O564" s="219"/>
      <c r="P564" s="219"/>
      <c r="Q564" s="219"/>
      <c r="R564" s="220"/>
      <c r="S564" s="220"/>
      <c r="T564" s="220"/>
      <c r="U564" s="220"/>
      <c r="V564" s="220"/>
      <c r="W564" s="220"/>
      <c r="X564" s="220"/>
      <c r="Y564" s="220"/>
      <c r="Z564" s="210"/>
      <c r="AA564" s="210"/>
      <c r="AB564" s="210"/>
      <c r="AC564" s="210"/>
      <c r="AD564" s="210"/>
      <c r="AE564" s="210"/>
      <c r="AF564" s="210"/>
      <c r="AG564" s="210" t="s">
        <v>300</v>
      </c>
      <c r="AH564" s="210"/>
      <c r="AI564" s="210"/>
      <c r="AJ564" s="210"/>
      <c r="AK564" s="210"/>
      <c r="AL564" s="210"/>
      <c r="AM564" s="210"/>
      <c r="AN564" s="210"/>
      <c r="AO564" s="210"/>
      <c r="AP564" s="210"/>
      <c r="AQ564" s="210"/>
      <c r="AR564" s="210"/>
      <c r="AS564" s="210"/>
      <c r="AT564" s="210"/>
      <c r="AU564" s="210"/>
      <c r="AV564" s="210"/>
      <c r="AW564" s="210"/>
      <c r="AX564" s="210"/>
      <c r="AY564" s="210"/>
      <c r="AZ564" s="210"/>
      <c r="BA564" s="238" t="str">
        <f>C564</f>
        <v>vodorovných, šikmých, žebrových a klenutých a schodišťových konstrukcí, s nejnutnějším obroušením podkladu (pemzou apod.) a oprášením, s pomocným lešením o výšce podlahy do 1900 mm a pro zatížení do 1,5 kPa,</v>
      </c>
      <c r="BB564" s="210"/>
      <c r="BC564" s="210"/>
      <c r="BD564" s="210"/>
      <c r="BE564" s="210"/>
      <c r="BF564" s="210"/>
      <c r="BG564" s="210"/>
      <c r="BH564" s="210"/>
    </row>
    <row r="565" spans="1:60" ht="22.5" outlineLevel="3" x14ac:dyDescent="0.2">
      <c r="A565" s="217"/>
      <c r="B565" s="218"/>
      <c r="C565" s="252" t="s">
        <v>784</v>
      </c>
      <c r="D565" s="240"/>
      <c r="E565" s="240"/>
      <c r="F565" s="240"/>
      <c r="G565" s="240"/>
      <c r="H565" s="220"/>
      <c r="I565" s="220"/>
      <c r="J565" s="220"/>
      <c r="K565" s="220"/>
      <c r="L565" s="220"/>
      <c r="M565" s="220"/>
      <c r="N565" s="219"/>
      <c r="O565" s="219"/>
      <c r="P565" s="219"/>
      <c r="Q565" s="219"/>
      <c r="R565" s="220"/>
      <c r="S565" s="220"/>
      <c r="T565" s="220"/>
      <c r="U565" s="220"/>
      <c r="V565" s="220"/>
      <c r="W565" s="220"/>
      <c r="X565" s="220"/>
      <c r="Y565" s="220"/>
      <c r="Z565" s="210"/>
      <c r="AA565" s="210"/>
      <c r="AB565" s="210"/>
      <c r="AC565" s="210"/>
      <c r="AD565" s="210"/>
      <c r="AE565" s="210"/>
      <c r="AF565" s="210"/>
      <c r="AG565" s="210" t="s">
        <v>300</v>
      </c>
      <c r="AH565" s="210"/>
      <c r="AI565" s="210"/>
      <c r="AJ565" s="210"/>
      <c r="AK565" s="210"/>
      <c r="AL565" s="210"/>
      <c r="AM565" s="210"/>
      <c r="AN565" s="210"/>
      <c r="AO565" s="210"/>
      <c r="AP565" s="210"/>
      <c r="AQ565" s="210"/>
      <c r="AR565" s="210"/>
      <c r="AS565" s="210"/>
      <c r="AT565" s="210"/>
      <c r="AU565" s="210"/>
      <c r="AV565" s="210"/>
      <c r="AW565" s="210"/>
      <c r="AX565" s="210"/>
      <c r="AY565" s="210"/>
      <c r="AZ565" s="210"/>
      <c r="BA565" s="238" t="str">
        <f>C565</f>
        <v>vodorovných, šikmých, žebrových a klenutých a schodišťových konstrukcí, s nejnutnějším obroušením podkladu (pemzou apod.) a oprášením, s pomocným lešením o výšce podlahy do 1900 mm a pro zatížení do 1,5 kPa,</v>
      </c>
      <c r="BB565" s="210"/>
      <c r="BC565" s="210"/>
      <c r="BD565" s="210"/>
      <c r="BE565" s="210"/>
      <c r="BF565" s="210"/>
      <c r="BG565" s="210"/>
      <c r="BH565" s="210"/>
    </row>
    <row r="566" spans="1:60" outlineLevel="2" x14ac:dyDescent="0.2">
      <c r="A566" s="217"/>
      <c r="B566" s="218"/>
      <c r="C566" s="253" t="s">
        <v>764</v>
      </c>
      <c r="D566" s="221"/>
      <c r="E566" s="222"/>
      <c r="F566" s="220"/>
      <c r="G566" s="220"/>
      <c r="H566" s="220"/>
      <c r="I566" s="220"/>
      <c r="J566" s="220"/>
      <c r="K566" s="220"/>
      <c r="L566" s="220"/>
      <c r="M566" s="220"/>
      <c r="N566" s="219"/>
      <c r="O566" s="219"/>
      <c r="P566" s="219"/>
      <c r="Q566" s="219"/>
      <c r="R566" s="220"/>
      <c r="S566" s="220"/>
      <c r="T566" s="220"/>
      <c r="U566" s="220"/>
      <c r="V566" s="220"/>
      <c r="W566" s="220"/>
      <c r="X566" s="220"/>
      <c r="Y566" s="220"/>
      <c r="Z566" s="210"/>
      <c r="AA566" s="210"/>
      <c r="AB566" s="210"/>
      <c r="AC566" s="210"/>
      <c r="AD566" s="210"/>
      <c r="AE566" s="210"/>
      <c r="AF566" s="210"/>
      <c r="AG566" s="210" t="s">
        <v>314</v>
      </c>
      <c r="AH566" s="210">
        <v>0</v>
      </c>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row>
    <row r="567" spans="1:60" outlineLevel="3" x14ac:dyDescent="0.2">
      <c r="A567" s="217"/>
      <c r="B567" s="218"/>
      <c r="C567" s="253" t="s">
        <v>765</v>
      </c>
      <c r="D567" s="221"/>
      <c r="E567" s="222"/>
      <c r="F567" s="220"/>
      <c r="G567" s="220"/>
      <c r="H567" s="220"/>
      <c r="I567" s="220"/>
      <c r="J567" s="220"/>
      <c r="K567" s="220"/>
      <c r="L567" s="220"/>
      <c r="M567" s="220"/>
      <c r="N567" s="219"/>
      <c r="O567" s="219"/>
      <c r="P567" s="219"/>
      <c r="Q567" s="219"/>
      <c r="R567" s="220"/>
      <c r="S567" s="220"/>
      <c r="T567" s="220"/>
      <c r="U567" s="220"/>
      <c r="V567" s="220"/>
      <c r="W567" s="220"/>
      <c r="X567" s="220"/>
      <c r="Y567" s="220"/>
      <c r="Z567" s="210"/>
      <c r="AA567" s="210"/>
      <c r="AB567" s="210"/>
      <c r="AC567" s="210"/>
      <c r="AD567" s="210"/>
      <c r="AE567" s="210"/>
      <c r="AF567" s="210"/>
      <c r="AG567" s="210" t="s">
        <v>314</v>
      </c>
      <c r="AH567" s="210">
        <v>0</v>
      </c>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row>
    <row r="568" spans="1:60" outlineLevel="3" x14ac:dyDescent="0.2">
      <c r="A568" s="217"/>
      <c r="B568" s="218"/>
      <c r="C568" s="253" t="s">
        <v>340</v>
      </c>
      <c r="D568" s="221"/>
      <c r="E568" s="222">
        <v>28</v>
      </c>
      <c r="F568" s="220"/>
      <c r="G568" s="220"/>
      <c r="H568" s="220"/>
      <c r="I568" s="220"/>
      <c r="J568" s="220"/>
      <c r="K568" s="220"/>
      <c r="L568" s="220"/>
      <c r="M568" s="220"/>
      <c r="N568" s="219"/>
      <c r="O568" s="219"/>
      <c r="P568" s="219"/>
      <c r="Q568" s="219"/>
      <c r="R568" s="220"/>
      <c r="S568" s="220"/>
      <c r="T568" s="220"/>
      <c r="U568" s="220"/>
      <c r="V568" s="220"/>
      <c r="W568" s="220"/>
      <c r="X568" s="220"/>
      <c r="Y568" s="220"/>
      <c r="Z568" s="210"/>
      <c r="AA568" s="210"/>
      <c r="AB568" s="210"/>
      <c r="AC568" s="210"/>
      <c r="AD568" s="210"/>
      <c r="AE568" s="210"/>
      <c r="AF568" s="210"/>
      <c r="AG568" s="210" t="s">
        <v>314</v>
      </c>
      <c r="AH568" s="210">
        <v>0</v>
      </c>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row>
    <row r="569" spans="1:60" ht="33.75" outlineLevel="1" x14ac:dyDescent="0.2">
      <c r="A569" s="231">
        <v>87</v>
      </c>
      <c r="B569" s="232" t="s">
        <v>785</v>
      </c>
      <c r="C569" s="250" t="s">
        <v>786</v>
      </c>
      <c r="D569" s="233" t="s">
        <v>310</v>
      </c>
      <c r="E569" s="234">
        <v>218.13399999999999</v>
      </c>
      <c r="F569" s="235"/>
      <c r="G569" s="236">
        <f>ROUND(E569*F569,2)</f>
        <v>0</v>
      </c>
      <c r="H569" s="235"/>
      <c r="I569" s="236">
        <f>ROUND(E569*H569,2)</f>
        <v>0</v>
      </c>
      <c r="J569" s="235"/>
      <c r="K569" s="236">
        <f>ROUND(E569*J569,2)</f>
        <v>0</v>
      </c>
      <c r="L569" s="236">
        <v>21</v>
      </c>
      <c r="M569" s="236">
        <f>G569*(1+L569/100)</f>
        <v>0</v>
      </c>
      <c r="N569" s="234">
        <v>3.9210000000000002E-2</v>
      </c>
      <c r="O569" s="234">
        <f>ROUND(E569*N569,2)</f>
        <v>8.5500000000000007</v>
      </c>
      <c r="P569" s="234">
        <v>0</v>
      </c>
      <c r="Q569" s="234">
        <f>ROUND(E569*P569,2)</f>
        <v>0</v>
      </c>
      <c r="R569" s="236" t="s">
        <v>423</v>
      </c>
      <c r="S569" s="236" t="s">
        <v>293</v>
      </c>
      <c r="T569" s="237" t="s">
        <v>294</v>
      </c>
      <c r="U569" s="220">
        <v>0.39600000000000002</v>
      </c>
      <c r="V569" s="220">
        <f>ROUND(E569*U569,2)</f>
        <v>86.38</v>
      </c>
      <c r="W569" s="220"/>
      <c r="X569" s="220" t="s">
        <v>295</v>
      </c>
      <c r="Y569" s="220" t="s">
        <v>296</v>
      </c>
      <c r="Z569" s="210"/>
      <c r="AA569" s="210"/>
      <c r="AB569" s="210"/>
      <c r="AC569" s="210"/>
      <c r="AD569" s="210"/>
      <c r="AE569" s="210"/>
      <c r="AF569" s="210"/>
      <c r="AG569" s="210" t="s">
        <v>297</v>
      </c>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row>
    <row r="570" spans="1:60" outlineLevel="2" x14ac:dyDescent="0.2">
      <c r="A570" s="217"/>
      <c r="B570" s="218"/>
      <c r="C570" s="253" t="s">
        <v>787</v>
      </c>
      <c r="D570" s="221"/>
      <c r="E570" s="222"/>
      <c r="F570" s="220"/>
      <c r="G570" s="220"/>
      <c r="H570" s="220"/>
      <c r="I570" s="220"/>
      <c r="J570" s="220"/>
      <c r="K570" s="220"/>
      <c r="L570" s="220"/>
      <c r="M570" s="220"/>
      <c r="N570" s="219"/>
      <c r="O570" s="219"/>
      <c r="P570" s="219"/>
      <c r="Q570" s="219"/>
      <c r="R570" s="220"/>
      <c r="S570" s="220"/>
      <c r="T570" s="220"/>
      <c r="U570" s="220"/>
      <c r="V570" s="220"/>
      <c r="W570" s="220"/>
      <c r="X570" s="220"/>
      <c r="Y570" s="220"/>
      <c r="Z570" s="210"/>
      <c r="AA570" s="210"/>
      <c r="AB570" s="210"/>
      <c r="AC570" s="210"/>
      <c r="AD570" s="210"/>
      <c r="AE570" s="210"/>
      <c r="AF570" s="210"/>
      <c r="AG570" s="210" t="s">
        <v>314</v>
      </c>
      <c r="AH570" s="210">
        <v>0</v>
      </c>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row>
    <row r="571" spans="1:60" outlineLevel="3" x14ac:dyDescent="0.2">
      <c r="A571" s="217"/>
      <c r="B571" s="218"/>
      <c r="C571" s="253" t="s">
        <v>788</v>
      </c>
      <c r="D571" s="221"/>
      <c r="E571" s="222"/>
      <c r="F571" s="220"/>
      <c r="G571" s="220"/>
      <c r="H571" s="220"/>
      <c r="I571" s="220"/>
      <c r="J571" s="220"/>
      <c r="K571" s="220"/>
      <c r="L571" s="220"/>
      <c r="M571" s="220"/>
      <c r="N571" s="219"/>
      <c r="O571" s="219"/>
      <c r="P571" s="219"/>
      <c r="Q571" s="219"/>
      <c r="R571" s="220"/>
      <c r="S571" s="220"/>
      <c r="T571" s="220"/>
      <c r="U571" s="220"/>
      <c r="V571" s="220"/>
      <c r="W571" s="220"/>
      <c r="X571" s="220"/>
      <c r="Y571" s="220"/>
      <c r="Z571" s="210"/>
      <c r="AA571" s="210"/>
      <c r="AB571" s="210"/>
      <c r="AC571" s="210"/>
      <c r="AD571" s="210"/>
      <c r="AE571" s="210"/>
      <c r="AF571" s="210"/>
      <c r="AG571" s="210" t="s">
        <v>314</v>
      </c>
      <c r="AH571" s="210">
        <v>0</v>
      </c>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row>
    <row r="572" spans="1:60" outlineLevel="3" x14ac:dyDescent="0.2">
      <c r="A572" s="217"/>
      <c r="B572" s="218"/>
      <c r="C572" s="253" t="s">
        <v>789</v>
      </c>
      <c r="D572" s="221"/>
      <c r="E572" s="222"/>
      <c r="F572" s="220"/>
      <c r="G572" s="220"/>
      <c r="H572" s="220"/>
      <c r="I572" s="220"/>
      <c r="J572" s="220"/>
      <c r="K572" s="220"/>
      <c r="L572" s="220"/>
      <c r="M572" s="220"/>
      <c r="N572" s="219"/>
      <c r="O572" s="219"/>
      <c r="P572" s="219"/>
      <c r="Q572" s="219"/>
      <c r="R572" s="220"/>
      <c r="S572" s="220"/>
      <c r="T572" s="220"/>
      <c r="U572" s="220"/>
      <c r="V572" s="220"/>
      <c r="W572" s="220"/>
      <c r="X572" s="220"/>
      <c r="Y572" s="220"/>
      <c r="Z572" s="210"/>
      <c r="AA572" s="210"/>
      <c r="AB572" s="210"/>
      <c r="AC572" s="210"/>
      <c r="AD572" s="210"/>
      <c r="AE572" s="210"/>
      <c r="AF572" s="210"/>
      <c r="AG572" s="210" t="s">
        <v>314</v>
      </c>
      <c r="AH572" s="210">
        <v>0</v>
      </c>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row>
    <row r="573" spans="1:60" outlineLevel="3" x14ac:dyDescent="0.2">
      <c r="A573" s="217"/>
      <c r="B573" s="218"/>
      <c r="C573" s="253" t="s">
        <v>790</v>
      </c>
      <c r="D573" s="221"/>
      <c r="E573" s="222"/>
      <c r="F573" s="220"/>
      <c r="G573" s="220"/>
      <c r="H573" s="220"/>
      <c r="I573" s="220"/>
      <c r="J573" s="220"/>
      <c r="K573" s="220"/>
      <c r="L573" s="220"/>
      <c r="M573" s="220"/>
      <c r="N573" s="219"/>
      <c r="O573" s="219"/>
      <c r="P573" s="219"/>
      <c r="Q573" s="219"/>
      <c r="R573" s="220"/>
      <c r="S573" s="220"/>
      <c r="T573" s="220"/>
      <c r="U573" s="220"/>
      <c r="V573" s="220"/>
      <c r="W573" s="220"/>
      <c r="X573" s="220"/>
      <c r="Y573" s="220"/>
      <c r="Z573" s="210"/>
      <c r="AA573" s="210"/>
      <c r="AB573" s="210"/>
      <c r="AC573" s="210"/>
      <c r="AD573" s="210"/>
      <c r="AE573" s="210"/>
      <c r="AF573" s="210"/>
      <c r="AG573" s="210" t="s">
        <v>314</v>
      </c>
      <c r="AH573" s="210">
        <v>0</v>
      </c>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row>
    <row r="574" spans="1:60" outlineLevel="3" x14ac:dyDescent="0.2">
      <c r="A574" s="217"/>
      <c r="B574" s="218"/>
      <c r="C574" s="253" t="s">
        <v>791</v>
      </c>
      <c r="D574" s="221"/>
      <c r="E574" s="222"/>
      <c r="F574" s="220"/>
      <c r="G574" s="220"/>
      <c r="H574" s="220"/>
      <c r="I574" s="220"/>
      <c r="J574" s="220"/>
      <c r="K574" s="220"/>
      <c r="L574" s="220"/>
      <c r="M574" s="220"/>
      <c r="N574" s="219"/>
      <c r="O574" s="219"/>
      <c r="P574" s="219"/>
      <c r="Q574" s="219"/>
      <c r="R574" s="220"/>
      <c r="S574" s="220"/>
      <c r="T574" s="220"/>
      <c r="U574" s="220"/>
      <c r="V574" s="220"/>
      <c r="W574" s="220"/>
      <c r="X574" s="220"/>
      <c r="Y574" s="220"/>
      <c r="Z574" s="210"/>
      <c r="AA574" s="210"/>
      <c r="AB574" s="210"/>
      <c r="AC574" s="210"/>
      <c r="AD574" s="210"/>
      <c r="AE574" s="210"/>
      <c r="AF574" s="210"/>
      <c r="AG574" s="210" t="s">
        <v>314</v>
      </c>
      <c r="AH574" s="210">
        <v>0</v>
      </c>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row>
    <row r="575" spans="1:60" outlineLevel="3" x14ac:dyDescent="0.2">
      <c r="A575" s="217"/>
      <c r="B575" s="218"/>
      <c r="C575" s="253" t="s">
        <v>792</v>
      </c>
      <c r="D575" s="221"/>
      <c r="E575" s="222"/>
      <c r="F575" s="220"/>
      <c r="G575" s="220"/>
      <c r="H575" s="220"/>
      <c r="I575" s="220"/>
      <c r="J575" s="220"/>
      <c r="K575" s="220"/>
      <c r="L575" s="220"/>
      <c r="M575" s="220"/>
      <c r="N575" s="219"/>
      <c r="O575" s="219"/>
      <c r="P575" s="219"/>
      <c r="Q575" s="219"/>
      <c r="R575" s="220"/>
      <c r="S575" s="220"/>
      <c r="T575" s="220"/>
      <c r="U575" s="220"/>
      <c r="V575" s="220"/>
      <c r="W575" s="220"/>
      <c r="X575" s="220"/>
      <c r="Y575" s="220"/>
      <c r="Z575" s="210"/>
      <c r="AA575" s="210"/>
      <c r="AB575" s="210"/>
      <c r="AC575" s="210"/>
      <c r="AD575" s="210"/>
      <c r="AE575" s="210"/>
      <c r="AF575" s="210"/>
      <c r="AG575" s="210" t="s">
        <v>314</v>
      </c>
      <c r="AH575" s="210">
        <v>0</v>
      </c>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row>
    <row r="576" spans="1:60" outlineLevel="3" x14ac:dyDescent="0.2">
      <c r="A576" s="217"/>
      <c r="B576" s="218"/>
      <c r="C576" s="253" t="s">
        <v>793</v>
      </c>
      <c r="D576" s="221"/>
      <c r="E576" s="222"/>
      <c r="F576" s="220"/>
      <c r="G576" s="220"/>
      <c r="H576" s="220"/>
      <c r="I576" s="220"/>
      <c r="J576" s="220"/>
      <c r="K576" s="220"/>
      <c r="L576" s="220"/>
      <c r="M576" s="220"/>
      <c r="N576" s="219"/>
      <c r="O576" s="219"/>
      <c r="P576" s="219"/>
      <c r="Q576" s="219"/>
      <c r="R576" s="220"/>
      <c r="S576" s="220"/>
      <c r="T576" s="220"/>
      <c r="U576" s="220"/>
      <c r="V576" s="220"/>
      <c r="W576" s="220"/>
      <c r="X576" s="220"/>
      <c r="Y576" s="220"/>
      <c r="Z576" s="210"/>
      <c r="AA576" s="210"/>
      <c r="AB576" s="210"/>
      <c r="AC576" s="210"/>
      <c r="AD576" s="210"/>
      <c r="AE576" s="210"/>
      <c r="AF576" s="210"/>
      <c r="AG576" s="210" t="s">
        <v>314</v>
      </c>
      <c r="AH576" s="210">
        <v>0</v>
      </c>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row>
    <row r="577" spans="1:60" outlineLevel="3" x14ac:dyDescent="0.2">
      <c r="A577" s="217"/>
      <c r="B577" s="218"/>
      <c r="C577" s="253" t="s">
        <v>794</v>
      </c>
      <c r="D577" s="221"/>
      <c r="E577" s="222"/>
      <c r="F577" s="220"/>
      <c r="G577" s="220"/>
      <c r="H577" s="220"/>
      <c r="I577" s="220"/>
      <c r="J577" s="220"/>
      <c r="K577" s="220"/>
      <c r="L577" s="220"/>
      <c r="M577" s="220"/>
      <c r="N577" s="219"/>
      <c r="O577" s="219"/>
      <c r="P577" s="219"/>
      <c r="Q577" s="219"/>
      <c r="R577" s="220"/>
      <c r="S577" s="220"/>
      <c r="T577" s="220"/>
      <c r="U577" s="220"/>
      <c r="V577" s="220"/>
      <c r="W577" s="220"/>
      <c r="X577" s="220"/>
      <c r="Y577" s="220"/>
      <c r="Z577" s="210"/>
      <c r="AA577" s="210"/>
      <c r="AB577" s="210"/>
      <c r="AC577" s="210"/>
      <c r="AD577" s="210"/>
      <c r="AE577" s="210"/>
      <c r="AF577" s="210"/>
      <c r="AG577" s="210" t="s">
        <v>314</v>
      </c>
      <c r="AH577" s="210">
        <v>0</v>
      </c>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row>
    <row r="578" spans="1:60" outlineLevel="3" x14ac:dyDescent="0.2">
      <c r="A578" s="217"/>
      <c r="B578" s="218"/>
      <c r="C578" s="253" t="s">
        <v>795</v>
      </c>
      <c r="D578" s="221"/>
      <c r="E578" s="222"/>
      <c r="F578" s="220"/>
      <c r="G578" s="220"/>
      <c r="H578" s="220"/>
      <c r="I578" s="220"/>
      <c r="J578" s="220"/>
      <c r="K578" s="220"/>
      <c r="L578" s="220"/>
      <c r="M578" s="220"/>
      <c r="N578" s="219"/>
      <c r="O578" s="219"/>
      <c r="P578" s="219"/>
      <c r="Q578" s="219"/>
      <c r="R578" s="220"/>
      <c r="S578" s="220"/>
      <c r="T578" s="220"/>
      <c r="U578" s="220"/>
      <c r="V578" s="220"/>
      <c r="W578" s="220"/>
      <c r="X578" s="220"/>
      <c r="Y578" s="220"/>
      <c r="Z578" s="210"/>
      <c r="AA578" s="210"/>
      <c r="AB578" s="210"/>
      <c r="AC578" s="210"/>
      <c r="AD578" s="210"/>
      <c r="AE578" s="210"/>
      <c r="AF578" s="210"/>
      <c r="AG578" s="210" t="s">
        <v>314</v>
      </c>
      <c r="AH578" s="210">
        <v>0</v>
      </c>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row>
    <row r="579" spans="1:60" outlineLevel="3" x14ac:dyDescent="0.2">
      <c r="A579" s="217"/>
      <c r="B579" s="218"/>
      <c r="C579" s="253" t="s">
        <v>796</v>
      </c>
      <c r="D579" s="221"/>
      <c r="E579" s="222"/>
      <c r="F579" s="220"/>
      <c r="G579" s="220"/>
      <c r="H579" s="220"/>
      <c r="I579" s="220"/>
      <c r="J579" s="220"/>
      <c r="K579" s="220"/>
      <c r="L579" s="220"/>
      <c r="M579" s="220"/>
      <c r="N579" s="219"/>
      <c r="O579" s="219"/>
      <c r="P579" s="219"/>
      <c r="Q579" s="219"/>
      <c r="R579" s="220"/>
      <c r="S579" s="220"/>
      <c r="T579" s="220"/>
      <c r="U579" s="220"/>
      <c r="V579" s="220"/>
      <c r="W579" s="220"/>
      <c r="X579" s="220"/>
      <c r="Y579" s="220"/>
      <c r="Z579" s="210"/>
      <c r="AA579" s="210"/>
      <c r="AB579" s="210"/>
      <c r="AC579" s="210"/>
      <c r="AD579" s="210"/>
      <c r="AE579" s="210"/>
      <c r="AF579" s="210"/>
      <c r="AG579" s="210" t="s">
        <v>314</v>
      </c>
      <c r="AH579" s="210">
        <v>0</v>
      </c>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row>
    <row r="580" spans="1:60" outlineLevel="3" x14ac:dyDescent="0.2">
      <c r="A580" s="217"/>
      <c r="B580" s="218"/>
      <c r="C580" s="253" t="s">
        <v>797</v>
      </c>
      <c r="D580" s="221"/>
      <c r="E580" s="222"/>
      <c r="F580" s="220"/>
      <c r="G580" s="220"/>
      <c r="H580" s="220"/>
      <c r="I580" s="220"/>
      <c r="J580" s="220"/>
      <c r="K580" s="220"/>
      <c r="L580" s="220"/>
      <c r="M580" s="220"/>
      <c r="N580" s="219"/>
      <c r="O580" s="219"/>
      <c r="P580" s="219"/>
      <c r="Q580" s="219"/>
      <c r="R580" s="220"/>
      <c r="S580" s="220"/>
      <c r="T580" s="220"/>
      <c r="U580" s="220"/>
      <c r="V580" s="220"/>
      <c r="W580" s="220"/>
      <c r="X580" s="220"/>
      <c r="Y580" s="220"/>
      <c r="Z580" s="210"/>
      <c r="AA580" s="210"/>
      <c r="AB580" s="210"/>
      <c r="AC580" s="210"/>
      <c r="AD580" s="210"/>
      <c r="AE580" s="210"/>
      <c r="AF580" s="210"/>
      <c r="AG580" s="210" t="s">
        <v>314</v>
      </c>
      <c r="AH580" s="210">
        <v>0</v>
      </c>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row>
    <row r="581" spans="1:60" outlineLevel="3" x14ac:dyDescent="0.2">
      <c r="A581" s="217"/>
      <c r="B581" s="218"/>
      <c r="C581" s="253" t="s">
        <v>798</v>
      </c>
      <c r="D581" s="221"/>
      <c r="E581" s="222"/>
      <c r="F581" s="220"/>
      <c r="G581" s="220"/>
      <c r="H581" s="220"/>
      <c r="I581" s="220"/>
      <c r="J581" s="220"/>
      <c r="K581" s="220"/>
      <c r="L581" s="220"/>
      <c r="M581" s="220"/>
      <c r="N581" s="219"/>
      <c r="O581" s="219"/>
      <c r="P581" s="219"/>
      <c r="Q581" s="219"/>
      <c r="R581" s="220"/>
      <c r="S581" s="220"/>
      <c r="T581" s="220"/>
      <c r="U581" s="220"/>
      <c r="V581" s="220"/>
      <c r="W581" s="220"/>
      <c r="X581" s="220"/>
      <c r="Y581" s="220"/>
      <c r="Z581" s="210"/>
      <c r="AA581" s="210"/>
      <c r="AB581" s="210"/>
      <c r="AC581" s="210"/>
      <c r="AD581" s="210"/>
      <c r="AE581" s="210"/>
      <c r="AF581" s="210"/>
      <c r="AG581" s="210" t="s">
        <v>314</v>
      </c>
      <c r="AH581" s="210">
        <v>0</v>
      </c>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row>
    <row r="582" spans="1:60" outlineLevel="3" x14ac:dyDescent="0.2">
      <c r="A582" s="217"/>
      <c r="B582" s="218"/>
      <c r="C582" s="253" t="s">
        <v>799</v>
      </c>
      <c r="D582" s="221"/>
      <c r="E582" s="222"/>
      <c r="F582" s="220"/>
      <c r="G582" s="220"/>
      <c r="H582" s="220"/>
      <c r="I582" s="220"/>
      <c r="J582" s="220"/>
      <c r="K582" s="220"/>
      <c r="L582" s="220"/>
      <c r="M582" s="220"/>
      <c r="N582" s="219"/>
      <c r="O582" s="219"/>
      <c r="P582" s="219"/>
      <c r="Q582" s="219"/>
      <c r="R582" s="220"/>
      <c r="S582" s="220"/>
      <c r="T582" s="220"/>
      <c r="U582" s="220"/>
      <c r="V582" s="220"/>
      <c r="W582" s="220"/>
      <c r="X582" s="220"/>
      <c r="Y582" s="220"/>
      <c r="Z582" s="210"/>
      <c r="AA582" s="210"/>
      <c r="AB582" s="210"/>
      <c r="AC582" s="210"/>
      <c r="AD582" s="210"/>
      <c r="AE582" s="210"/>
      <c r="AF582" s="210"/>
      <c r="AG582" s="210" t="s">
        <v>314</v>
      </c>
      <c r="AH582" s="210">
        <v>0</v>
      </c>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row>
    <row r="583" spans="1:60" outlineLevel="3" x14ac:dyDescent="0.2">
      <c r="A583" s="217"/>
      <c r="B583" s="218"/>
      <c r="C583" s="253" t="s">
        <v>800</v>
      </c>
      <c r="D583" s="221"/>
      <c r="E583" s="222"/>
      <c r="F583" s="220"/>
      <c r="G583" s="220"/>
      <c r="H583" s="220"/>
      <c r="I583" s="220"/>
      <c r="J583" s="220"/>
      <c r="K583" s="220"/>
      <c r="L583" s="220"/>
      <c r="M583" s="220"/>
      <c r="N583" s="219"/>
      <c r="O583" s="219"/>
      <c r="P583" s="219"/>
      <c r="Q583" s="219"/>
      <c r="R583" s="220"/>
      <c r="S583" s="220"/>
      <c r="T583" s="220"/>
      <c r="U583" s="220"/>
      <c r="V583" s="220"/>
      <c r="W583" s="220"/>
      <c r="X583" s="220"/>
      <c r="Y583" s="220"/>
      <c r="Z583" s="210"/>
      <c r="AA583" s="210"/>
      <c r="AB583" s="210"/>
      <c r="AC583" s="210"/>
      <c r="AD583" s="210"/>
      <c r="AE583" s="210"/>
      <c r="AF583" s="210"/>
      <c r="AG583" s="210" t="s">
        <v>314</v>
      </c>
      <c r="AH583" s="210">
        <v>0</v>
      </c>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row>
    <row r="584" spans="1:60" outlineLevel="3" x14ac:dyDescent="0.2">
      <c r="A584" s="217"/>
      <c r="B584" s="218"/>
      <c r="C584" s="253" t="s">
        <v>801</v>
      </c>
      <c r="D584" s="221"/>
      <c r="E584" s="222"/>
      <c r="F584" s="220"/>
      <c r="G584" s="220"/>
      <c r="H584" s="220"/>
      <c r="I584" s="220"/>
      <c r="J584" s="220"/>
      <c r="K584" s="220"/>
      <c r="L584" s="220"/>
      <c r="M584" s="220"/>
      <c r="N584" s="219"/>
      <c r="O584" s="219"/>
      <c r="P584" s="219"/>
      <c r="Q584" s="219"/>
      <c r="R584" s="220"/>
      <c r="S584" s="220"/>
      <c r="T584" s="220"/>
      <c r="U584" s="220"/>
      <c r="V584" s="220"/>
      <c r="W584" s="220"/>
      <c r="X584" s="220"/>
      <c r="Y584" s="220"/>
      <c r="Z584" s="210"/>
      <c r="AA584" s="210"/>
      <c r="AB584" s="210"/>
      <c r="AC584" s="210"/>
      <c r="AD584" s="210"/>
      <c r="AE584" s="210"/>
      <c r="AF584" s="210"/>
      <c r="AG584" s="210" t="s">
        <v>314</v>
      </c>
      <c r="AH584" s="210">
        <v>0</v>
      </c>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row>
    <row r="585" spans="1:60" outlineLevel="3" x14ac:dyDescent="0.2">
      <c r="A585" s="217"/>
      <c r="B585" s="218"/>
      <c r="C585" s="253" t="s">
        <v>802</v>
      </c>
      <c r="D585" s="221"/>
      <c r="E585" s="222"/>
      <c r="F585" s="220"/>
      <c r="G585" s="220"/>
      <c r="H585" s="220"/>
      <c r="I585" s="220"/>
      <c r="J585" s="220"/>
      <c r="K585" s="220"/>
      <c r="L585" s="220"/>
      <c r="M585" s="220"/>
      <c r="N585" s="219"/>
      <c r="O585" s="219"/>
      <c r="P585" s="219"/>
      <c r="Q585" s="219"/>
      <c r="R585" s="220"/>
      <c r="S585" s="220"/>
      <c r="T585" s="220"/>
      <c r="U585" s="220"/>
      <c r="V585" s="220"/>
      <c r="W585" s="220"/>
      <c r="X585" s="220"/>
      <c r="Y585" s="220"/>
      <c r="Z585" s="210"/>
      <c r="AA585" s="210"/>
      <c r="AB585" s="210"/>
      <c r="AC585" s="210"/>
      <c r="AD585" s="210"/>
      <c r="AE585" s="210"/>
      <c r="AF585" s="210"/>
      <c r="AG585" s="210" t="s">
        <v>314</v>
      </c>
      <c r="AH585" s="210">
        <v>0</v>
      </c>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row>
    <row r="586" spans="1:60" outlineLevel="3" x14ac:dyDescent="0.2">
      <c r="A586" s="217"/>
      <c r="B586" s="218"/>
      <c r="C586" s="253" t="s">
        <v>803</v>
      </c>
      <c r="D586" s="221"/>
      <c r="E586" s="222"/>
      <c r="F586" s="220"/>
      <c r="G586" s="220"/>
      <c r="H586" s="220"/>
      <c r="I586" s="220"/>
      <c r="J586" s="220"/>
      <c r="K586" s="220"/>
      <c r="L586" s="220"/>
      <c r="M586" s="220"/>
      <c r="N586" s="219"/>
      <c r="O586" s="219"/>
      <c r="P586" s="219"/>
      <c r="Q586" s="219"/>
      <c r="R586" s="220"/>
      <c r="S586" s="220"/>
      <c r="T586" s="220"/>
      <c r="U586" s="220"/>
      <c r="V586" s="220"/>
      <c r="W586" s="220"/>
      <c r="X586" s="220"/>
      <c r="Y586" s="220"/>
      <c r="Z586" s="210"/>
      <c r="AA586" s="210"/>
      <c r="AB586" s="210"/>
      <c r="AC586" s="210"/>
      <c r="AD586" s="210"/>
      <c r="AE586" s="210"/>
      <c r="AF586" s="210"/>
      <c r="AG586" s="210" t="s">
        <v>314</v>
      </c>
      <c r="AH586" s="210">
        <v>0</v>
      </c>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row>
    <row r="587" spans="1:60" outlineLevel="3" x14ac:dyDescent="0.2">
      <c r="A587" s="217"/>
      <c r="B587" s="218"/>
      <c r="C587" s="253" t="s">
        <v>804</v>
      </c>
      <c r="D587" s="221"/>
      <c r="E587" s="222">
        <v>218.13</v>
      </c>
      <c r="F587" s="220"/>
      <c r="G587" s="220"/>
      <c r="H587" s="220"/>
      <c r="I587" s="220"/>
      <c r="J587" s="220"/>
      <c r="K587" s="220"/>
      <c r="L587" s="220"/>
      <c r="M587" s="220"/>
      <c r="N587" s="219"/>
      <c r="O587" s="219"/>
      <c r="P587" s="219"/>
      <c r="Q587" s="219"/>
      <c r="R587" s="220"/>
      <c r="S587" s="220"/>
      <c r="T587" s="220"/>
      <c r="U587" s="220"/>
      <c r="V587" s="220"/>
      <c r="W587" s="220"/>
      <c r="X587" s="220"/>
      <c r="Y587" s="220"/>
      <c r="Z587" s="210"/>
      <c r="AA587" s="210"/>
      <c r="AB587" s="210"/>
      <c r="AC587" s="210"/>
      <c r="AD587" s="210"/>
      <c r="AE587" s="210"/>
      <c r="AF587" s="210"/>
      <c r="AG587" s="210" t="s">
        <v>314</v>
      </c>
      <c r="AH587" s="210">
        <v>0</v>
      </c>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row>
    <row r="588" spans="1:60" ht="33.75" outlineLevel="1" x14ac:dyDescent="0.2">
      <c r="A588" s="231">
        <v>88</v>
      </c>
      <c r="B588" s="232" t="s">
        <v>805</v>
      </c>
      <c r="C588" s="250" t="s">
        <v>806</v>
      </c>
      <c r="D588" s="233" t="s">
        <v>310</v>
      </c>
      <c r="E588" s="234">
        <v>1541.1181999999999</v>
      </c>
      <c r="F588" s="235"/>
      <c r="G588" s="236">
        <f>ROUND(E588*F588,2)</f>
        <v>0</v>
      </c>
      <c r="H588" s="235"/>
      <c r="I588" s="236">
        <f>ROUND(E588*H588,2)</f>
        <v>0</v>
      </c>
      <c r="J588" s="235"/>
      <c r="K588" s="236">
        <f>ROUND(E588*J588,2)</f>
        <v>0</v>
      </c>
      <c r="L588" s="236">
        <v>21</v>
      </c>
      <c r="M588" s="236">
        <f>G588*(1+L588/100)</f>
        <v>0</v>
      </c>
      <c r="N588" s="234">
        <v>4.7660000000000001E-2</v>
      </c>
      <c r="O588" s="234">
        <f>ROUND(E588*N588,2)</f>
        <v>73.45</v>
      </c>
      <c r="P588" s="234">
        <v>0</v>
      </c>
      <c r="Q588" s="234">
        <f>ROUND(E588*P588,2)</f>
        <v>0</v>
      </c>
      <c r="R588" s="236" t="s">
        <v>423</v>
      </c>
      <c r="S588" s="236" t="s">
        <v>293</v>
      </c>
      <c r="T588" s="237" t="s">
        <v>294</v>
      </c>
      <c r="U588" s="220">
        <v>0.84</v>
      </c>
      <c r="V588" s="220">
        <f>ROUND(E588*U588,2)</f>
        <v>1294.54</v>
      </c>
      <c r="W588" s="220"/>
      <c r="X588" s="220" t="s">
        <v>295</v>
      </c>
      <c r="Y588" s="220" t="s">
        <v>296</v>
      </c>
      <c r="Z588" s="210"/>
      <c r="AA588" s="210"/>
      <c r="AB588" s="210"/>
      <c r="AC588" s="210"/>
      <c r="AD588" s="210"/>
      <c r="AE588" s="210"/>
      <c r="AF588" s="210"/>
      <c r="AG588" s="210" t="s">
        <v>297</v>
      </c>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row>
    <row r="589" spans="1:60" outlineLevel="2" x14ac:dyDescent="0.2">
      <c r="A589" s="217"/>
      <c r="B589" s="218"/>
      <c r="C589" s="253" t="s">
        <v>807</v>
      </c>
      <c r="D589" s="221"/>
      <c r="E589" s="222"/>
      <c r="F589" s="220"/>
      <c r="G589" s="220"/>
      <c r="H589" s="220"/>
      <c r="I589" s="220"/>
      <c r="J589" s="220"/>
      <c r="K589" s="220"/>
      <c r="L589" s="220"/>
      <c r="M589" s="220"/>
      <c r="N589" s="219"/>
      <c r="O589" s="219"/>
      <c r="P589" s="219"/>
      <c r="Q589" s="219"/>
      <c r="R589" s="220"/>
      <c r="S589" s="220"/>
      <c r="T589" s="220"/>
      <c r="U589" s="220"/>
      <c r="V589" s="220"/>
      <c r="W589" s="220"/>
      <c r="X589" s="220"/>
      <c r="Y589" s="220"/>
      <c r="Z589" s="210"/>
      <c r="AA589" s="210"/>
      <c r="AB589" s="210"/>
      <c r="AC589" s="210"/>
      <c r="AD589" s="210"/>
      <c r="AE589" s="210"/>
      <c r="AF589" s="210"/>
      <c r="AG589" s="210" t="s">
        <v>314</v>
      </c>
      <c r="AH589" s="210">
        <v>0</v>
      </c>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row>
    <row r="590" spans="1:60" outlineLevel="3" x14ac:dyDescent="0.2">
      <c r="A590" s="217"/>
      <c r="B590" s="218"/>
      <c r="C590" s="253" t="s">
        <v>808</v>
      </c>
      <c r="D590" s="221"/>
      <c r="E590" s="222"/>
      <c r="F590" s="220"/>
      <c r="G590" s="220"/>
      <c r="H590" s="220"/>
      <c r="I590" s="220"/>
      <c r="J590" s="220"/>
      <c r="K590" s="220"/>
      <c r="L590" s="220"/>
      <c r="M590" s="220"/>
      <c r="N590" s="219"/>
      <c r="O590" s="219"/>
      <c r="P590" s="219"/>
      <c r="Q590" s="219"/>
      <c r="R590" s="220"/>
      <c r="S590" s="220"/>
      <c r="T590" s="220"/>
      <c r="U590" s="220"/>
      <c r="V590" s="220"/>
      <c r="W590" s="220"/>
      <c r="X590" s="220"/>
      <c r="Y590" s="220"/>
      <c r="Z590" s="210"/>
      <c r="AA590" s="210"/>
      <c r="AB590" s="210"/>
      <c r="AC590" s="210"/>
      <c r="AD590" s="210"/>
      <c r="AE590" s="210"/>
      <c r="AF590" s="210"/>
      <c r="AG590" s="210" t="s">
        <v>314</v>
      </c>
      <c r="AH590" s="210">
        <v>0</v>
      </c>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row>
    <row r="591" spans="1:60" outlineLevel="3" x14ac:dyDescent="0.2">
      <c r="A591" s="217"/>
      <c r="B591" s="218"/>
      <c r="C591" s="253" t="s">
        <v>809</v>
      </c>
      <c r="D591" s="221"/>
      <c r="E591" s="222"/>
      <c r="F591" s="220"/>
      <c r="G591" s="220"/>
      <c r="H591" s="220"/>
      <c r="I591" s="220"/>
      <c r="J591" s="220"/>
      <c r="K591" s="220"/>
      <c r="L591" s="220"/>
      <c r="M591" s="220"/>
      <c r="N591" s="219"/>
      <c r="O591" s="219"/>
      <c r="P591" s="219"/>
      <c r="Q591" s="219"/>
      <c r="R591" s="220"/>
      <c r="S591" s="220"/>
      <c r="T591" s="220"/>
      <c r="U591" s="220"/>
      <c r="V591" s="220"/>
      <c r="W591" s="220"/>
      <c r="X591" s="220"/>
      <c r="Y591" s="220"/>
      <c r="Z591" s="210"/>
      <c r="AA591" s="210"/>
      <c r="AB591" s="210"/>
      <c r="AC591" s="210"/>
      <c r="AD591" s="210"/>
      <c r="AE591" s="210"/>
      <c r="AF591" s="210"/>
      <c r="AG591" s="210" t="s">
        <v>314</v>
      </c>
      <c r="AH591" s="210">
        <v>0</v>
      </c>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row>
    <row r="592" spans="1:60" outlineLevel="3" x14ac:dyDescent="0.2">
      <c r="A592" s="217"/>
      <c r="B592" s="218"/>
      <c r="C592" s="253" t="s">
        <v>810</v>
      </c>
      <c r="D592" s="221"/>
      <c r="E592" s="222"/>
      <c r="F592" s="220"/>
      <c r="G592" s="220"/>
      <c r="H592" s="220"/>
      <c r="I592" s="220"/>
      <c r="J592" s="220"/>
      <c r="K592" s="220"/>
      <c r="L592" s="220"/>
      <c r="M592" s="220"/>
      <c r="N592" s="219"/>
      <c r="O592" s="219"/>
      <c r="P592" s="219"/>
      <c r="Q592" s="219"/>
      <c r="R592" s="220"/>
      <c r="S592" s="220"/>
      <c r="T592" s="220"/>
      <c r="U592" s="220"/>
      <c r="V592" s="220"/>
      <c r="W592" s="220"/>
      <c r="X592" s="220"/>
      <c r="Y592" s="220"/>
      <c r="Z592" s="210"/>
      <c r="AA592" s="210"/>
      <c r="AB592" s="210"/>
      <c r="AC592" s="210"/>
      <c r="AD592" s="210"/>
      <c r="AE592" s="210"/>
      <c r="AF592" s="210"/>
      <c r="AG592" s="210" t="s">
        <v>314</v>
      </c>
      <c r="AH592" s="210">
        <v>0</v>
      </c>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row>
    <row r="593" spans="1:60" outlineLevel="3" x14ac:dyDescent="0.2">
      <c r="A593" s="217"/>
      <c r="B593" s="218"/>
      <c r="C593" s="253" t="s">
        <v>811</v>
      </c>
      <c r="D593" s="221"/>
      <c r="E593" s="222"/>
      <c r="F593" s="220"/>
      <c r="G593" s="220"/>
      <c r="H593" s="220"/>
      <c r="I593" s="220"/>
      <c r="J593" s="220"/>
      <c r="K593" s="220"/>
      <c r="L593" s="220"/>
      <c r="M593" s="220"/>
      <c r="N593" s="219"/>
      <c r="O593" s="219"/>
      <c r="P593" s="219"/>
      <c r="Q593" s="219"/>
      <c r="R593" s="220"/>
      <c r="S593" s="220"/>
      <c r="T593" s="220"/>
      <c r="U593" s="220"/>
      <c r="V593" s="220"/>
      <c r="W593" s="220"/>
      <c r="X593" s="220"/>
      <c r="Y593" s="220"/>
      <c r="Z593" s="210"/>
      <c r="AA593" s="210"/>
      <c r="AB593" s="210"/>
      <c r="AC593" s="210"/>
      <c r="AD593" s="210"/>
      <c r="AE593" s="210"/>
      <c r="AF593" s="210"/>
      <c r="AG593" s="210" t="s">
        <v>314</v>
      </c>
      <c r="AH593" s="210">
        <v>0</v>
      </c>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row>
    <row r="594" spans="1:60" outlineLevel="3" x14ac:dyDescent="0.2">
      <c r="A594" s="217"/>
      <c r="B594" s="218"/>
      <c r="C594" s="253" t="s">
        <v>812</v>
      </c>
      <c r="D594" s="221"/>
      <c r="E594" s="222"/>
      <c r="F594" s="220"/>
      <c r="G594" s="220"/>
      <c r="H594" s="220"/>
      <c r="I594" s="220"/>
      <c r="J594" s="220"/>
      <c r="K594" s="220"/>
      <c r="L594" s="220"/>
      <c r="M594" s="220"/>
      <c r="N594" s="219"/>
      <c r="O594" s="219"/>
      <c r="P594" s="219"/>
      <c r="Q594" s="219"/>
      <c r="R594" s="220"/>
      <c r="S594" s="220"/>
      <c r="T594" s="220"/>
      <c r="U594" s="220"/>
      <c r="V594" s="220"/>
      <c r="W594" s="220"/>
      <c r="X594" s="220"/>
      <c r="Y594" s="220"/>
      <c r="Z594" s="210"/>
      <c r="AA594" s="210"/>
      <c r="AB594" s="210"/>
      <c r="AC594" s="210"/>
      <c r="AD594" s="210"/>
      <c r="AE594" s="210"/>
      <c r="AF594" s="210"/>
      <c r="AG594" s="210" t="s">
        <v>314</v>
      </c>
      <c r="AH594" s="210">
        <v>0</v>
      </c>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row>
    <row r="595" spans="1:60" outlineLevel="3" x14ac:dyDescent="0.2">
      <c r="A595" s="217"/>
      <c r="B595" s="218"/>
      <c r="C595" s="253" t="s">
        <v>813</v>
      </c>
      <c r="D595" s="221"/>
      <c r="E595" s="222"/>
      <c r="F595" s="220"/>
      <c r="G595" s="220"/>
      <c r="H595" s="220"/>
      <c r="I595" s="220"/>
      <c r="J595" s="220"/>
      <c r="K595" s="220"/>
      <c r="L595" s="220"/>
      <c r="M595" s="220"/>
      <c r="N595" s="219"/>
      <c r="O595" s="219"/>
      <c r="P595" s="219"/>
      <c r="Q595" s="219"/>
      <c r="R595" s="220"/>
      <c r="S595" s="220"/>
      <c r="T595" s="220"/>
      <c r="U595" s="220"/>
      <c r="V595" s="220"/>
      <c r="W595" s="220"/>
      <c r="X595" s="220"/>
      <c r="Y595" s="220"/>
      <c r="Z595" s="210"/>
      <c r="AA595" s="210"/>
      <c r="AB595" s="210"/>
      <c r="AC595" s="210"/>
      <c r="AD595" s="210"/>
      <c r="AE595" s="210"/>
      <c r="AF595" s="210"/>
      <c r="AG595" s="210" t="s">
        <v>314</v>
      </c>
      <c r="AH595" s="210">
        <v>0</v>
      </c>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row>
    <row r="596" spans="1:60" outlineLevel="3" x14ac:dyDescent="0.2">
      <c r="A596" s="217"/>
      <c r="B596" s="218"/>
      <c r="C596" s="253" t="s">
        <v>814</v>
      </c>
      <c r="D596" s="221"/>
      <c r="E596" s="222"/>
      <c r="F596" s="220"/>
      <c r="G596" s="220"/>
      <c r="H596" s="220"/>
      <c r="I596" s="220"/>
      <c r="J596" s="220"/>
      <c r="K596" s="220"/>
      <c r="L596" s="220"/>
      <c r="M596" s="220"/>
      <c r="N596" s="219"/>
      <c r="O596" s="219"/>
      <c r="P596" s="219"/>
      <c r="Q596" s="219"/>
      <c r="R596" s="220"/>
      <c r="S596" s="220"/>
      <c r="T596" s="220"/>
      <c r="U596" s="220"/>
      <c r="V596" s="220"/>
      <c r="W596" s="220"/>
      <c r="X596" s="220"/>
      <c r="Y596" s="220"/>
      <c r="Z596" s="210"/>
      <c r="AA596" s="210"/>
      <c r="AB596" s="210"/>
      <c r="AC596" s="210"/>
      <c r="AD596" s="210"/>
      <c r="AE596" s="210"/>
      <c r="AF596" s="210"/>
      <c r="AG596" s="210" t="s">
        <v>314</v>
      </c>
      <c r="AH596" s="210">
        <v>0</v>
      </c>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row>
    <row r="597" spans="1:60" outlineLevel="3" x14ac:dyDescent="0.2">
      <c r="A597" s="217"/>
      <c r="B597" s="218"/>
      <c r="C597" s="253" t="s">
        <v>815</v>
      </c>
      <c r="D597" s="221"/>
      <c r="E597" s="222"/>
      <c r="F597" s="220"/>
      <c r="G597" s="220"/>
      <c r="H597" s="220"/>
      <c r="I597" s="220"/>
      <c r="J597" s="220"/>
      <c r="K597" s="220"/>
      <c r="L597" s="220"/>
      <c r="M597" s="220"/>
      <c r="N597" s="219"/>
      <c r="O597" s="219"/>
      <c r="P597" s="219"/>
      <c r="Q597" s="219"/>
      <c r="R597" s="220"/>
      <c r="S597" s="220"/>
      <c r="T597" s="220"/>
      <c r="U597" s="220"/>
      <c r="V597" s="220"/>
      <c r="W597" s="220"/>
      <c r="X597" s="220"/>
      <c r="Y597" s="220"/>
      <c r="Z597" s="210"/>
      <c r="AA597" s="210"/>
      <c r="AB597" s="210"/>
      <c r="AC597" s="210"/>
      <c r="AD597" s="210"/>
      <c r="AE597" s="210"/>
      <c r="AF597" s="210"/>
      <c r="AG597" s="210" t="s">
        <v>314</v>
      </c>
      <c r="AH597" s="210">
        <v>0</v>
      </c>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row>
    <row r="598" spans="1:60" outlineLevel="3" x14ac:dyDescent="0.2">
      <c r="A598" s="217"/>
      <c r="B598" s="218"/>
      <c r="C598" s="253" t="s">
        <v>816</v>
      </c>
      <c r="D598" s="221"/>
      <c r="E598" s="222"/>
      <c r="F598" s="220"/>
      <c r="G598" s="220"/>
      <c r="H598" s="220"/>
      <c r="I598" s="220"/>
      <c r="J598" s="220"/>
      <c r="K598" s="220"/>
      <c r="L598" s="220"/>
      <c r="M598" s="220"/>
      <c r="N598" s="219"/>
      <c r="O598" s="219"/>
      <c r="P598" s="219"/>
      <c r="Q598" s="219"/>
      <c r="R598" s="220"/>
      <c r="S598" s="220"/>
      <c r="T598" s="220"/>
      <c r="U598" s="220"/>
      <c r="V598" s="220"/>
      <c r="W598" s="220"/>
      <c r="X598" s="220"/>
      <c r="Y598" s="220"/>
      <c r="Z598" s="210"/>
      <c r="AA598" s="210"/>
      <c r="AB598" s="210"/>
      <c r="AC598" s="210"/>
      <c r="AD598" s="210"/>
      <c r="AE598" s="210"/>
      <c r="AF598" s="210"/>
      <c r="AG598" s="210" t="s">
        <v>314</v>
      </c>
      <c r="AH598" s="210">
        <v>0</v>
      </c>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row>
    <row r="599" spans="1:60" outlineLevel="3" x14ac:dyDescent="0.2">
      <c r="A599" s="217"/>
      <c r="B599" s="218"/>
      <c r="C599" s="253" t="s">
        <v>817</v>
      </c>
      <c r="D599" s="221"/>
      <c r="E599" s="222"/>
      <c r="F599" s="220"/>
      <c r="G599" s="220"/>
      <c r="H599" s="220"/>
      <c r="I599" s="220"/>
      <c r="J599" s="220"/>
      <c r="K599" s="220"/>
      <c r="L599" s="220"/>
      <c r="M599" s="220"/>
      <c r="N599" s="219"/>
      <c r="O599" s="219"/>
      <c r="P599" s="219"/>
      <c r="Q599" s="219"/>
      <c r="R599" s="220"/>
      <c r="S599" s="220"/>
      <c r="T599" s="220"/>
      <c r="U599" s="220"/>
      <c r="V599" s="220"/>
      <c r="W599" s="220"/>
      <c r="X599" s="220"/>
      <c r="Y599" s="220"/>
      <c r="Z599" s="210"/>
      <c r="AA599" s="210"/>
      <c r="AB599" s="210"/>
      <c r="AC599" s="210"/>
      <c r="AD599" s="210"/>
      <c r="AE599" s="210"/>
      <c r="AF599" s="210"/>
      <c r="AG599" s="210" t="s">
        <v>314</v>
      </c>
      <c r="AH599" s="210">
        <v>0</v>
      </c>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row>
    <row r="600" spans="1:60" outlineLevel="3" x14ac:dyDescent="0.2">
      <c r="A600" s="217"/>
      <c r="B600" s="218"/>
      <c r="C600" s="253" t="s">
        <v>818</v>
      </c>
      <c r="D600" s="221"/>
      <c r="E600" s="222"/>
      <c r="F600" s="220"/>
      <c r="G600" s="220"/>
      <c r="H600" s="220"/>
      <c r="I600" s="220"/>
      <c r="J600" s="220"/>
      <c r="K600" s="220"/>
      <c r="L600" s="220"/>
      <c r="M600" s="220"/>
      <c r="N600" s="219"/>
      <c r="O600" s="219"/>
      <c r="P600" s="219"/>
      <c r="Q600" s="219"/>
      <c r="R600" s="220"/>
      <c r="S600" s="220"/>
      <c r="T600" s="220"/>
      <c r="U600" s="220"/>
      <c r="V600" s="220"/>
      <c r="W600" s="220"/>
      <c r="X600" s="220"/>
      <c r="Y600" s="220"/>
      <c r="Z600" s="210"/>
      <c r="AA600" s="210"/>
      <c r="AB600" s="210"/>
      <c r="AC600" s="210"/>
      <c r="AD600" s="210"/>
      <c r="AE600" s="210"/>
      <c r="AF600" s="210"/>
      <c r="AG600" s="210" t="s">
        <v>314</v>
      </c>
      <c r="AH600" s="210">
        <v>0</v>
      </c>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row>
    <row r="601" spans="1:60" outlineLevel="3" x14ac:dyDescent="0.2">
      <c r="A601" s="217"/>
      <c r="B601" s="218"/>
      <c r="C601" s="253" t="s">
        <v>819</v>
      </c>
      <c r="D601" s="221"/>
      <c r="E601" s="222"/>
      <c r="F601" s="220"/>
      <c r="G601" s="220"/>
      <c r="H601" s="220"/>
      <c r="I601" s="220"/>
      <c r="J601" s="220"/>
      <c r="K601" s="220"/>
      <c r="L601" s="220"/>
      <c r="M601" s="220"/>
      <c r="N601" s="219"/>
      <c r="O601" s="219"/>
      <c r="P601" s="219"/>
      <c r="Q601" s="219"/>
      <c r="R601" s="220"/>
      <c r="S601" s="220"/>
      <c r="T601" s="220"/>
      <c r="U601" s="220"/>
      <c r="V601" s="220"/>
      <c r="W601" s="220"/>
      <c r="X601" s="220"/>
      <c r="Y601" s="220"/>
      <c r="Z601" s="210"/>
      <c r="AA601" s="210"/>
      <c r="AB601" s="210"/>
      <c r="AC601" s="210"/>
      <c r="AD601" s="210"/>
      <c r="AE601" s="210"/>
      <c r="AF601" s="210"/>
      <c r="AG601" s="210" t="s">
        <v>314</v>
      </c>
      <c r="AH601" s="210">
        <v>0</v>
      </c>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row>
    <row r="602" spans="1:60" outlineLevel="3" x14ac:dyDescent="0.2">
      <c r="A602" s="217"/>
      <c r="B602" s="218"/>
      <c r="C602" s="253" t="s">
        <v>820</v>
      </c>
      <c r="D602" s="221"/>
      <c r="E602" s="222"/>
      <c r="F602" s="220"/>
      <c r="G602" s="220"/>
      <c r="H602" s="220"/>
      <c r="I602" s="220"/>
      <c r="J602" s="220"/>
      <c r="K602" s="220"/>
      <c r="L602" s="220"/>
      <c r="M602" s="220"/>
      <c r="N602" s="219"/>
      <c r="O602" s="219"/>
      <c r="P602" s="219"/>
      <c r="Q602" s="219"/>
      <c r="R602" s="220"/>
      <c r="S602" s="220"/>
      <c r="T602" s="220"/>
      <c r="U602" s="220"/>
      <c r="V602" s="220"/>
      <c r="W602" s="220"/>
      <c r="X602" s="220"/>
      <c r="Y602" s="220"/>
      <c r="Z602" s="210"/>
      <c r="AA602" s="210"/>
      <c r="AB602" s="210"/>
      <c r="AC602" s="210"/>
      <c r="AD602" s="210"/>
      <c r="AE602" s="210"/>
      <c r="AF602" s="210"/>
      <c r="AG602" s="210" t="s">
        <v>314</v>
      </c>
      <c r="AH602" s="210">
        <v>0</v>
      </c>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row>
    <row r="603" spans="1:60" outlineLevel="3" x14ac:dyDescent="0.2">
      <c r="A603" s="217"/>
      <c r="B603" s="218"/>
      <c r="C603" s="253" t="s">
        <v>821</v>
      </c>
      <c r="D603" s="221"/>
      <c r="E603" s="222"/>
      <c r="F603" s="220"/>
      <c r="G603" s="220"/>
      <c r="H603" s="220"/>
      <c r="I603" s="220"/>
      <c r="J603" s="220"/>
      <c r="K603" s="220"/>
      <c r="L603" s="220"/>
      <c r="M603" s="220"/>
      <c r="N603" s="219"/>
      <c r="O603" s="219"/>
      <c r="P603" s="219"/>
      <c r="Q603" s="219"/>
      <c r="R603" s="220"/>
      <c r="S603" s="220"/>
      <c r="T603" s="220"/>
      <c r="U603" s="220"/>
      <c r="V603" s="220"/>
      <c r="W603" s="220"/>
      <c r="X603" s="220"/>
      <c r="Y603" s="220"/>
      <c r="Z603" s="210"/>
      <c r="AA603" s="210"/>
      <c r="AB603" s="210"/>
      <c r="AC603" s="210"/>
      <c r="AD603" s="210"/>
      <c r="AE603" s="210"/>
      <c r="AF603" s="210"/>
      <c r="AG603" s="210" t="s">
        <v>314</v>
      </c>
      <c r="AH603" s="210">
        <v>0</v>
      </c>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row>
    <row r="604" spans="1:60" outlineLevel="3" x14ac:dyDescent="0.2">
      <c r="A604" s="217"/>
      <c r="B604" s="218"/>
      <c r="C604" s="253" t="s">
        <v>822</v>
      </c>
      <c r="D604" s="221"/>
      <c r="E604" s="222"/>
      <c r="F604" s="220"/>
      <c r="G604" s="220"/>
      <c r="H604" s="220"/>
      <c r="I604" s="220"/>
      <c r="J604" s="220"/>
      <c r="K604" s="220"/>
      <c r="L604" s="220"/>
      <c r="M604" s="220"/>
      <c r="N604" s="219"/>
      <c r="O604" s="219"/>
      <c r="P604" s="219"/>
      <c r="Q604" s="219"/>
      <c r="R604" s="220"/>
      <c r="S604" s="220"/>
      <c r="T604" s="220"/>
      <c r="U604" s="220"/>
      <c r="V604" s="220"/>
      <c r="W604" s="220"/>
      <c r="X604" s="220"/>
      <c r="Y604" s="220"/>
      <c r="Z604" s="210"/>
      <c r="AA604" s="210"/>
      <c r="AB604" s="210"/>
      <c r="AC604" s="210"/>
      <c r="AD604" s="210"/>
      <c r="AE604" s="210"/>
      <c r="AF604" s="210"/>
      <c r="AG604" s="210" t="s">
        <v>314</v>
      </c>
      <c r="AH604" s="210">
        <v>0</v>
      </c>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row>
    <row r="605" spans="1:60" outlineLevel="3" x14ac:dyDescent="0.2">
      <c r="A605" s="217"/>
      <c r="B605" s="218"/>
      <c r="C605" s="253" t="s">
        <v>823</v>
      </c>
      <c r="D605" s="221"/>
      <c r="E605" s="222"/>
      <c r="F605" s="220"/>
      <c r="G605" s="220"/>
      <c r="H605" s="220"/>
      <c r="I605" s="220"/>
      <c r="J605" s="220"/>
      <c r="K605" s="220"/>
      <c r="L605" s="220"/>
      <c r="M605" s="220"/>
      <c r="N605" s="219"/>
      <c r="O605" s="219"/>
      <c r="P605" s="219"/>
      <c r="Q605" s="219"/>
      <c r="R605" s="220"/>
      <c r="S605" s="220"/>
      <c r="T605" s="220"/>
      <c r="U605" s="220"/>
      <c r="V605" s="220"/>
      <c r="W605" s="220"/>
      <c r="X605" s="220"/>
      <c r="Y605" s="220"/>
      <c r="Z605" s="210"/>
      <c r="AA605" s="210"/>
      <c r="AB605" s="210"/>
      <c r="AC605" s="210"/>
      <c r="AD605" s="210"/>
      <c r="AE605" s="210"/>
      <c r="AF605" s="210"/>
      <c r="AG605" s="210" t="s">
        <v>314</v>
      </c>
      <c r="AH605" s="210">
        <v>0</v>
      </c>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row>
    <row r="606" spans="1:60" outlineLevel="3" x14ac:dyDescent="0.2">
      <c r="A606" s="217"/>
      <c r="B606" s="218"/>
      <c r="C606" s="253" t="s">
        <v>824</v>
      </c>
      <c r="D606" s="221"/>
      <c r="E606" s="222"/>
      <c r="F606" s="220"/>
      <c r="G606" s="220"/>
      <c r="H606" s="220"/>
      <c r="I606" s="220"/>
      <c r="J606" s="220"/>
      <c r="K606" s="220"/>
      <c r="L606" s="220"/>
      <c r="M606" s="220"/>
      <c r="N606" s="219"/>
      <c r="O606" s="219"/>
      <c r="P606" s="219"/>
      <c r="Q606" s="219"/>
      <c r="R606" s="220"/>
      <c r="S606" s="220"/>
      <c r="T606" s="220"/>
      <c r="U606" s="220"/>
      <c r="V606" s="220"/>
      <c r="W606" s="220"/>
      <c r="X606" s="220"/>
      <c r="Y606" s="220"/>
      <c r="Z606" s="210"/>
      <c r="AA606" s="210"/>
      <c r="AB606" s="210"/>
      <c r="AC606" s="210"/>
      <c r="AD606" s="210"/>
      <c r="AE606" s="210"/>
      <c r="AF606" s="210"/>
      <c r="AG606" s="210" t="s">
        <v>314</v>
      </c>
      <c r="AH606" s="210">
        <v>0</v>
      </c>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row>
    <row r="607" spans="1:60" outlineLevel="3" x14ac:dyDescent="0.2">
      <c r="A607" s="217"/>
      <c r="B607" s="218"/>
      <c r="C607" s="253" t="s">
        <v>825</v>
      </c>
      <c r="D607" s="221"/>
      <c r="E607" s="222"/>
      <c r="F607" s="220"/>
      <c r="G607" s="220"/>
      <c r="H607" s="220"/>
      <c r="I607" s="220"/>
      <c r="J607" s="220"/>
      <c r="K607" s="220"/>
      <c r="L607" s="220"/>
      <c r="M607" s="220"/>
      <c r="N607" s="219"/>
      <c r="O607" s="219"/>
      <c r="P607" s="219"/>
      <c r="Q607" s="219"/>
      <c r="R607" s="220"/>
      <c r="S607" s="220"/>
      <c r="T607" s="220"/>
      <c r="U607" s="220"/>
      <c r="V607" s="220"/>
      <c r="W607" s="220"/>
      <c r="X607" s="220"/>
      <c r="Y607" s="220"/>
      <c r="Z607" s="210"/>
      <c r="AA607" s="210"/>
      <c r="AB607" s="210"/>
      <c r="AC607" s="210"/>
      <c r="AD607" s="210"/>
      <c r="AE607" s="210"/>
      <c r="AF607" s="210"/>
      <c r="AG607" s="210" t="s">
        <v>314</v>
      </c>
      <c r="AH607" s="210">
        <v>0</v>
      </c>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row>
    <row r="608" spans="1:60" outlineLevel="3" x14ac:dyDescent="0.2">
      <c r="A608" s="217"/>
      <c r="B608" s="218"/>
      <c r="C608" s="253" t="s">
        <v>826</v>
      </c>
      <c r="D608" s="221"/>
      <c r="E608" s="222"/>
      <c r="F608" s="220"/>
      <c r="G608" s="220"/>
      <c r="H608" s="220"/>
      <c r="I608" s="220"/>
      <c r="J608" s="220"/>
      <c r="K608" s="220"/>
      <c r="L608" s="220"/>
      <c r="M608" s="220"/>
      <c r="N608" s="219"/>
      <c r="O608" s="219"/>
      <c r="P608" s="219"/>
      <c r="Q608" s="219"/>
      <c r="R608" s="220"/>
      <c r="S608" s="220"/>
      <c r="T608" s="220"/>
      <c r="U608" s="220"/>
      <c r="V608" s="220"/>
      <c r="W608" s="220"/>
      <c r="X608" s="220"/>
      <c r="Y608" s="220"/>
      <c r="Z608" s="210"/>
      <c r="AA608" s="210"/>
      <c r="AB608" s="210"/>
      <c r="AC608" s="210"/>
      <c r="AD608" s="210"/>
      <c r="AE608" s="210"/>
      <c r="AF608" s="210"/>
      <c r="AG608" s="210" t="s">
        <v>314</v>
      </c>
      <c r="AH608" s="210">
        <v>0</v>
      </c>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row>
    <row r="609" spans="1:60" outlineLevel="3" x14ac:dyDescent="0.2">
      <c r="A609" s="217"/>
      <c r="B609" s="218"/>
      <c r="C609" s="253" t="s">
        <v>827</v>
      </c>
      <c r="D609" s="221"/>
      <c r="E609" s="222"/>
      <c r="F609" s="220"/>
      <c r="G609" s="220"/>
      <c r="H609" s="220"/>
      <c r="I609" s="220"/>
      <c r="J609" s="220"/>
      <c r="K609" s="220"/>
      <c r="L609" s="220"/>
      <c r="M609" s="220"/>
      <c r="N609" s="219"/>
      <c r="O609" s="219"/>
      <c r="P609" s="219"/>
      <c r="Q609" s="219"/>
      <c r="R609" s="220"/>
      <c r="S609" s="220"/>
      <c r="T609" s="220"/>
      <c r="U609" s="220"/>
      <c r="V609" s="220"/>
      <c r="W609" s="220"/>
      <c r="X609" s="220"/>
      <c r="Y609" s="220"/>
      <c r="Z609" s="210"/>
      <c r="AA609" s="210"/>
      <c r="AB609" s="210"/>
      <c r="AC609" s="210"/>
      <c r="AD609" s="210"/>
      <c r="AE609" s="210"/>
      <c r="AF609" s="210"/>
      <c r="AG609" s="210" t="s">
        <v>314</v>
      </c>
      <c r="AH609" s="210">
        <v>0</v>
      </c>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row>
    <row r="610" spans="1:60" outlineLevel="3" x14ac:dyDescent="0.2">
      <c r="A610" s="217"/>
      <c r="B610" s="218"/>
      <c r="C610" s="253" t="s">
        <v>828</v>
      </c>
      <c r="D610" s="221"/>
      <c r="E610" s="222"/>
      <c r="F610" s="220"/>
      <c r="G610" s="220"/>
      <c r="H610" s="220"/>
      <c r="I610" s="220"/>
      <c r="J610" s="220"/>
      <c r="K610" s="220"/>
      <c r="L610" s="220"/>
      <c r="M610" s="220"/>
      <c r="N610" s="219"/>
      <c r="O610" s="219"/>
      <c r="P610" s="219"/>
      <c r="Q610" s="219"/>
      <c r="R610" s="220"/>
      <c r="S610" s="220"/>
      <c r="T610" s="220"/>
      <c r="U610" s="220"/>
      <c r="V610" s="220"/>
      <c r="W610" s="220"/>
      <c r="X610" s="220"/>
      <c r="Y610" s="220"/>
      <c r="Z610" s="210"/>
      <c r="AA610" s="210"/>
      <c r="AB610" s="210"/>
      <c r="AC610" s="210"/>
      <c r="AD610" s="210"/>
      <c r="AE610" s="210"/>
      <c r="AF610" s="210"/>
      <c r="AG610" s="210" t="s">
        <v>314</v>
      </c>
      <c r="AH610" s="210">
        <v>0</v>
      </c>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row>
    <row r="611" spans="1:60" outlineLevel="3" x14ac:dyDescent="0.2">
      <c r="A611" s="217"/>
      <c r="B611" s="218"/>
      <c r="C611" s="253" t="s">
        <v>829</v>
      </c>
      <c r="D611" s="221"/>
      <c r="E611" s="222"/>
      <c r="F611" s="220"/>
      <c r="G611" s="220"/>
      <c r="H611" s="220"/>
      <c r="I611" s="220"/>
      <c r="J611" s="220"/>
      <c r="K611" s="220"/>
      <c r="L611" s="220"/>
      <c r="M611" s="220"/>
      <c r="N611" s="219"/>
      <c r="O611" s="219"/>
      <c r="P611" s="219"/>
      <c r="Q611" s="219"/>
      <c r="R611" s="220"/>
      <c r="S611" s="220"/>
      <c r="T611" s="220"/>
      <c r="U611" s="220"/>
      <c r="V611" s="220"/>
      <c r="W611" s="220"/>
      <c r="X611" s="220"/>
      <c r="Y611" s="220"/>
      <c r="Z611" s="210"/>
      <c r="AA611" s="210"/>
      <c r="AB611" s="210"/>
      <c r="AC611" s="210"/>
      <c r="AD611" s="210"/>
      <c r="AE611" s="210"/>
      <c r="AF611" s="210"/>
      <c r="AG611" s="210" t="s">
        <v>314</v>
      </c>
      <c r="AH611" s="210">
        <v>0</v>
      </c>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row>
    <row r="612" spans="1:60" outlineLevel="3" x14ac:dyDescent="0.2">
      <c r="A612" s="217"/>
      <c r="B612" s="218"/>
      <c r="C612" s="253" t="s">
        <v>830</v>
      </c>
      <c r="D612" s="221"/>
      <c r="E612" s="222"/>
      <c r="F612" s="220"/>
      <c r="G612" s="220"/>
      <c r="H612" s="220"/>
      <c r="I612" s="220"/>
      <c r="J612" s="220"/>
      <c r="K612" s="220"/>
      <c r="L612" s="220"/>
      <c r="M612" s="220"/>
      <c r="N612" s="219"/>
      <c r="O612" s="219"/>
      <c r="P612" s="219"/>
      <c r="Q612" s="219"/>
      <c r="R612" s="220"/>
      <c r="S612" s="220"/>
      <c r="T612" s="220"/>
      <c r="U612" s="220"/>
      <c r="V612" s="220"/>
      <c r="W612" s="220"/>
      <c r="X612" s="220"/>
      <c r="Y612" s="220"/>
      <c r="Z612" s="210"/>
      <c r="AA612" s="210"/>
      <c r="AB612" s="210"/>
      <c r="AC612" s="210"/>
      <c r="AD612" s="210"/>
      <c r="AE612" s="210"/>
      <c r="AF612" s="210"/>
      <c r="AG612" s="210" t="s">
        <v>314</v>
      </c>
      <c r="AH612" s="210">
        <v>0</v>
      </c>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row>
    <row r="613" spans="1:60" outlineLevel="3" x14ac:dyDescent="0.2">
      <c r="A613" s="217"/>
      <c r="B613" s="218"/>
      <c r="C613" s="253" t="s">
        <v>831</v>
      </c>
      <c r="D613" s="221"/>
      <c r="E613" s="222"/>
      <c r="F613" s="220"/>
      <c r="G613" s="220"/>
      <c r="H613" s="220"/>
      <c r="I613" s="220"/>
      <c r="J613" s="220"/>
      <c r="K613" s="220"/>
      <c r="L613" s="220"/>
      <c r="M613" s="220"/>
      <c r="N613" s="219"/>
      <c r="O613" s="219"/>
      <c r="P613" s="219"/>
      <c r="Q613" s="219"/>
      <c r="R613" s="220"/>
      <c r="S613" s="220"/>
      <c r="T613" s="220"/>
      <c r="U613" s="220"/>
      <c r="V613" s="220"/>
      <c r="W613" s="220"/>
      <c r="X613" s="220"/>
      <c r="Y613" s="220"/>
      <c r="Z613" s="210"/>
      <c r="AA613" s="210"/>
      <c r="AB613" s="210"/>
      <c r="AC613" s="210"/>
      <c r="AD613" s="210"/>
      <c r="AE613" s="210"/>
      <c r="AF613" s="210"/>
      <c r="AG613" s="210" t="s">
        <v>314</v>
      </c>
      <c r="AH613" s="210">
        <v>0</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row>
    <row r="614" spans="1:60" outlineLevel="3" x14ac:dyDescent="0.2">
      <c r="A614" s="217"/>
      <c r="B614" s="218"/>
      <c r="C614" s="253" t="s">
        <v>832</v>
      </c>
      <c r="D614" s="221"/>
      <c r="E614" s="222"/>
      <c r="F614" s="220"/>
      <c r="G614" s="220"/>
      <c r="H614" s="220"/>
      <c r="I614" s="220"/>
      <c r="J614" s="220"/>
      <c r="K614" s="220"/>
      <c r="L614" s="220"/>
      <c r="M614" s="220"/>
      <c r="N614" s="219"/>
      <c r="O614" s="219"/>
      <c r="P614" s="219"/>
      <c r="Q614" s="219"/>
      <c r="R614" s="220"/>
      <c r="S614" s="220"/>
      <c r="T614" s="220"/>
      <c r="U614" s="220"/>
      <c r="V614" s="220"/>
      <c r="W614" s="220"/>
      <c r="X614" s="220"/>
      <c r="Y614" s="220"/>
      <c r="Z614" s="210"/>
      <c r="AA614" s="210"/>
      <c r="AB614" s="210"/>
      <c r="AC614" s="210"/>
      <c r="AD614" s="210"/>
      <c r="AE614" s="210"/>
      <c r="AF614" s="210"/>
      <c r="AG614" s="210" t="s">
        <v>314</v>
      </c>
      <c r="AH614" s="210">
        <v>0</v>
      </c>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row>
    <row r="615" spans="1:60" outlineLevel="3" x14ac:dyDescent="0.2">
      <c r="A615" s="217"/>
      <c r="B615" s="218"/>
      <c r="C615" s="253" t="s">
        <v>833</v>
      </c>
      <c r="D615" s="221"/>
      <c r="E615" s="222"/>
      <c r="F615" s="220"/>
      <c r="G615" s="220"/>
      <c r="H615" s="220"/>
      <c r="I615" s="220"/>
      <c r="J615" s="220"/>
      <c r="K615" s="220"/>
      <c r="L615" s="220"/>
      <c r="M615" s="220"/>
      <c r="N615" s="219"/>
      <c r="O615" s="219"/>
      <c r="P615" s="219"/>
      <c r="Q615" s="219"/>
      <c r="R615" s="220"/>
      <c r="S615" s="220"/>
      <c r="T615" s="220"/>
      <c r="U615" s="220"/>
      <c r="V615" s="220"/>
      <c r="W615" s="220"/>
      <c r="X615" s="220"/>
      <c r="Y615" s="220"/>
      <c r="Z615" s="210"/>
      <c r="AA615" s="210"/>
      <c r="AB615" s="210"/>
      <c r="AC615" s="210"/>
      <c r="AD615" s="210"/>
      <c r="AE615" s="210"/>
      <c r="AF615" s="210"/>
      <c r="AG615" s="210" t="s">
        <v>314</v>
      </c>
      <c r="AH615" s="210">
        <v>0</v>
      </c>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row>
    <row r="616" spans="1:60" outlineLevel="3" x14ac:dyDescent="0.2">
      <c r="A616" s="217"/>
      <c r="B616" s="218"/>
      <c r="C616" s="253" t="s">
        <v>834</v>
      </c>
      <c r="D616" s="221"/>
      <c r="E616" s="222"/>
      <c r="F616" s="220"/>
      <c r="G616" s="220"/>
      <c r="H616" s="220"/>
      <c r="I616" s="220"/>
      <c r="J616" s="220"/>
      <c r="K616" s="220"/>
      <c r="L616" s="220"/>
      <c r="M616" s="220"/>
      <c r="N616" s="219"/>
      <c r="O616" s="219"/>
      <c r="P616" s="219"/>
      <c r="Q616" s="219"/>
      <c r="R616" s="220"/>
      <c r="S616" s="220"/>
      <c r="T616" s="220"/>
      <c r="U616" s="220"/>
      <c r="V616" s="220"/>
      <c r="W616" s="220"/>
      <c r="X616" s="220"/>
      <c r="Y616" s="220"/>
      <c r="Z616" s="210"/>
      <c r="AA616" s="210"/>
      <c r="AB616" s="210"/>
      <c r="AC616" s="210"/>
      <c r="AD616" s="210"/>
      <c r="AE616" s="210"/>
      <c r="AF616" s="210"/>
      <c r="AG616" s="210" t="s">
        <v>314</v>
      </c>
      <c r="AH616" s="210">
        <v>0</v>
      </c>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row>
    <row r="617" spans="1:60" outlineLevel="3" x14ac:dyDescent="0.2">
      <c r="A617" s="217"/>
      <c r="B617" s="218"/>
      <c r="C617" s="253" t="s">
        <v>835</v>
      </c>
      <c r="D617" s="221"/>
      <c r="E617" s="222"/>
      <c r="F617" s="220"/>
      <c r="G617" s="220"/>
      <c r="H617" s="220"/>
      <c r="I617" s="220"/>
      <c r="J617" s="220"/>
      <c r="K617" s="220"/>
      <c r="L617" s="220"/>
      <c r="M617" s="220"/>
      <c r="N617" s="219"/>
      <c r="O617" s="219"/>
      <c r="P617" s="219"/>
      <c r="Q617" s="219"/>
      <c r="R617" s="220"/>
      <c r="S617" s="220"/>
      <c r="T617" s="220"/>
      <c r="U617" s="220"/>
      <c r="V617" s="220"/>
      <c r="W617" s="220"/>
      <c r="X617" s="220"/>
      <c r="Y617" s="220"/>
      <c r="Z617" s="210"/>
      <c r="AA617" s="210"/>
      <c r="AB617" s="210"/>
      <c r="AC617" s="210"/>
      <c r="AD617" s="210"/>
      <c r="AE617" s="210"/>
      <c r="AF617" s="210"/>
      <c r="AG617" s="210" t="s">
        <v>314</v>
      </c>
      <c r="AH617" s="210">
        <v>0</v>
      </c>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row>
    <row r="618" spans="1:60" outlineLevel="3" x14ac:dyDescent="0.2">
      <c r="A618" s="217"/>
      <c r="B618" s="218"/>
      <c r="C618" s="253" t="s">
        <v>836</v>
      </c>
      <c r="D618" s="221"/>
      <c r="E618" s="222"/>
      <c r="F618" s="220"/>
      <c r="G618" s="220"/>
      <c r="H618" s="220"/>
      <c r="I618" s="220"/>
      <c r="J618" s="220"/>
      <c r="K618" s="220"/>
      <c r="L618" s="220"/>
      <c r="M618" s="220"/>
      <c r="N618" s="219"/>
      <c r="O618" s="219"/>
      <c r="P618" s="219"/>
      <c r="Q618" s="219"/>
      <c r="R618" s="220"/>
      <c r="S618" s="220"/>
      <c r="T618" s="220"/>
      <c r="U618" s="220"/>
      <c r="V618" s="220"/>
      <c r="W618" s="220"/>
      <c r="X618" s="220"/>
      <c r="Y618" s="220"/>
      <c r="Z618" s="210"/>
      <c r="AA618" s="210"/>
      <c r="AB618" s="210"/>
      <c r="AC618" s="210"/>
      <c r="AD618" s="210"/>
      <c r="AE618" s="210"/>
      <c r="AF618" s="210"/>
      <c r="AG618" s="210" t="s">
        <v>314</v>
      </c>
      <c r="AH618" s="210">
        <v>0</v>
      </c>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row>
    <row r="619" spans="1:60" outlineLevel="3" x14ac:dyDescent="0.2">
      <c r="A619" s="217"/>
      <c r="B619" s="218"/>
      <c r="C619" s="253" t="s">
        <v>837</v>
      </c>
      <c r="D619" s="221"/>
      <c r="E619" s="222"/>
      <c r="F619" s="220"/>
      <c r="G619" s="220"/>
      <c r="H619" s="220"/>
      <c r="I619" s="220"/>
      <c r="J619" s="220"/>
      <c r="K619" s="220"/>
      <c r="L619" s="220"/>
      <c r="M619" s="220"/>
      <c r="N619" s="219"/>
      <c r="O619" s="219"/>
      <c r="P619" s="219"/>
      <c r="Q619" s="219"/>
      <c r="R619" s="220"/>
      <c r="S619" s="220"/>
      <c r="T619" s="220"/>
      <c r="U619" s="220"/>
      <c r="V619" s="220"/>
      <c r="W619" s="220"/>
      <c r="X619" s="220"/>
      <c r="Y619" s="220"/>
      <c r="Z619" s="210"/>
      <c r="AA619" s="210"/>
      <c r="AB619" s="210"/>
      <c r="AC619" s="210"/>
      <c r="AD619" s="210"/>
      <c r="AE619" s="210"/>
      <c r="AF619" s="210"/>
      <c r="AG619" s="210" t="s">
        <v>314</v>
      </c>
      <c r="AH619" s="210">
        <v>0</v>
      </c>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row>
    <row r="620" spans="1:60" outlineLevel="3" x14ac:dyDescent="0.2">
      <c r="A620" s="217"/>
      <c r="B620" s="218"/>
      <c r="C620" s="253" t="s">
        <v>838</v>
      </c>
      <c r="D620" s="221"/>
      <c r="E620" s="222"/>
      <c r="F620" s="220"/>
      <c r="G620" s="220"/>
      <c r="H620" s="220"/>
      <c r="I620" s="220"/>
      <c r="J620" s="220"/>
      <c r="K620" s="220"/>
      <c r="L620" s="220"/>
      <c r="M620" s="220"/>
      <c r="N620" s="219"/>
      <c r="O620" s="219"/>
      <c r="P620" s="219"/>
      <c r="Q620" s="219"/>
      <c r="R620" s="220"/>
      <c r="S620" s="220"/>
      <c r="T620" s="220"/>
      <c r="U620" s="220"/>
      <c r="V620" s="220"/>
      <c r="W620" s="220"/>
      <c r="X620" s="220"/>
      <c r="Y620" s="220"/>
      <c r="Z620" s="210"/>
      <c r="AA620" s="210"/>
      <c r="AB620" s="210"/>
      <c r="AC620" s="210"/>
      <c r="AD620" s="210"/>
      <c r="AE620" s="210"/>
      <c r="AF620" s="210"/>
      <c r="AG620" s="210" t="s">
        <v>314</v>
      </c>
      <c r="AH620" s="210">
        <v>0</v>
      </c>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row>
    <row r="621" spans="1:60" ht="22.5" outlineLevel="3" x14ac:dyDescent="0.2">
      <c r="A621" s="217"/>
      <c r="B621" s="218"/>
      <c r="C621" s="253" t="s">
        <v>839</v>
      </c>
      <c r="D621" s="221"/>
      <c r="E621" s="222"/>
      <c r="F621" s="220"/>
      <c r="G621" s="220"/>
      <c r="H621" s="220"/>
      <c r="I621" s="220"/>
      <c r="J621" s="220"/>
      <c r="K621" s="220"/>
      <c r="L621" s="220"/>
      <c r="M621" s="220"/>
      <c r="N621" s="219"/>
      <c r="O621" s="219"/>
      <c r="P621" s="219"/>
      <c r="Q621" s="219"/>
      <c r="R621" s="220"/>
      <c r="S621" s="220"/>
      <c r="T621" s="220"/>
      <c r="U621" s="220"/>
      <c r="V621" s="220"/>
      <c r="W621" s="220"/>
      <c r="X621" s="220"/>
      <c r="Y621" s="220"/>
      <c r="Z621" s="210"/>
      <c r="AA621" s="210"/>
      <c r="AB621" s="210"/>
      <c r="AC621" s="210"/>
      <c r="AD621" s="210"/>
      <c r="AE621" s="210"/>
      <c r="AF621" s="210"/>
      <c r="AG621" s="210" t="s">
        <v>314</v>
      </c>
      <c r="AH621" s="210">
        <v>0</v>
      </c>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row>
    <row r="622" spans="1:60" outlineLevel="3" x14ac:dyDescent="0.2">
      <c r="A622" s="217"/>
      <c r="B622" s="218"/>
      <c r="C622" s="253" t="s">
        <v>840</v>
      </c>
      <c r="D622" s="221"/>
      <c r="E622" s="222"/>
      <c r="F622" s="220"/>
      <c r="G622" s="220"/>
      <c r="H622" s="220"/>
      <c r="I622" s="220"/>
      <c r="J622" s="220"/>
      <c r="K622" s="220"/>
      <c r="L622" s="220"/>
      <c r="M622" s="220"/>
      <c r="N622" s="219"/>
      <c r="O622" s="219"/>
      <c r="P622" s="219"/>
      <c r="Q622" s="219"/>
      <c r="R622" s="220"/>
      <c r="S622" s="220"/>
      <c r="T622" s="220"/>
      <c r="U622" s="220"/>
      <c r="V622" s="220"/>
      <c r="W622" s="220"/>
      <c r="X622" s="220"/>
      <c r="Y622" s="220"/>
      <c r="Z622" s="210"/>
      <c r="AA622" s="210"/>
      <c r="AB622" s="210"/>
      <c r="AC622" s="210"/>
      <c r="AD622" s="210"/>
      <c r="AE622" s="210"/>
      <c r="AF622" s="210"/>
      <c r="AG622" s="210" t="s">
        <v>314</v>
      </c>
      <c r="AH622" s="210">
        <v>0</v>
      </c>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row>
    <row r="623" spans="1:60" outlineLevel="3" x14ac:dyDescent="0.2">
      <c r="A623" s="217"/>
      <c r="B623" s="218"/>
      <c r="C623" s="253" t="s">
        <v>841</v>
      </c>
      <c r="D623" s="221"/>
      <c r="E623" s="222"/>
      <c r="F623" s="220"/>
      <c r="G623" s="220"/>
      <c r="H623" s="220"/>
      <c r="I623" s="220"/>
      <c r="J623" s="220"/>
      <c r="K623" s="220"/>
      <c r="L623" s="220"/>
      <c r="M623" s="220"/>
      <c r="N623" s="219"/>
      <c r="O623" s="219"/>
      <c r="P623" s="219"/>
      <c r="Q623" s="219"/>
      <c r="R623" s="220"/>
      <c r="S623" s="220"/>
      <c r="T623" s="220"/>
      <c r="U623" s="220"/>
      <c r="V623" s="220"/>
      <c r="W623" s="220"/>
      <c r="X623" s="220"/>
      <c r="Y623" s="220"/>
      <c r="Z623" s="210"/>
      <c r="AA623" s="210"/>
      <c r="AB623" s="210"/>
      <c r="AC623" s="210"/>
      <c r="AD623" s="210"/>
      <c r="AE623" s="210"/>
      <c r="AF623" s="210"/>
      <c r="AG623" s="210" t="s">
        <v>314</v>
      </c>
      <c r="AH623" s="210">
        <v>0</v>
      </c>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row>
    <row r="624" spans="1:60" outlineLevel="3" x14ac:dyDescent="0.2">
      <c r="A624" s="217"/>
      <c r="B624" s="218"/>
      <c r="C624" s="253" t="s">
        <v>842</v>
      </c>
      <c r="D624" s="221"/>
      <c r="E624" s="222"/>
      <c r="F624" s="220"/>
      <c r="G624" s="220"/>
      <c r="H624" s="220"/>
      <c r="I624" s="220"/>
      <c r="J624" s="220"/>
      <c r="K624" s="220"/>
      <c r="L624" s="220"/>
      <c r="M624" s="220"/>
      <c r="N624" s="219"/>
      <c r="O624" s="219"/>
      <c r="P624" s="219"/>
      <c r="Q624" s="219"/>
      <c r="R624" s="220"/>
      <c r="S624" s="220"/>
      <c r="T624" s="220"/>
      <c r="U624" s="220"/>
      <c r="V624" s="220"/>
      <c r="W624" s="220"/>
      <c r="X624" s="220"/>
      <c r="Y624" s="220"/>
      <c r="Z624" s="210"/>
      <c r="AA624" s="210"/>
      <c r="AB624" s="210"/>
      <c r="AC624" s="210"/>
      <c r="AD624" s="210"/>
      <c r="AE624" s="210"/>
      <c r="AF624" s="210"/>
      <c r="AG624" s="210" t="s">
        <v>314</v>
      </c>
      <c r="AH624" s="210">
        <v>0</v>
      </c>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row>
    <row r="625" spans="1:60" outlineLevel="3" x14ac:dyDescent="0.2">
      <c r="A625" s="217"/>
      <c r="B625" s="218"/>
      <c r="C625" s="253" t="s">
        <v>843</v>
      </c>
      <c r="D625" s="221"/>
      <c r="E625" s="222"/>
      <c r="F625" s="220"/>
      <c r="G625" s="220"/>
      <c r="H625" s="220"/>
      <c r="I625" s="220"/>
      <c r="J625" s="220"/>
      <c r="K625" s="220"/>
      <c r="L625" s="220"/>
      <c r="M625" s="220"/>
      <c r="N625" s="219"/>
      <c r="O625" s="219"/>
      <c r="P625" s="219"/>
      <c r="Q625" s="219"/>
      <c r="R625" s="220"/>
      <c r="S625" s="220"/>
      <c r="T625" s="220"/>
      <c r="U625" s="220"/>
      <c r="V625" s="220"/>
      <c r="W625" s="220"/>
      <c r="X625" s="220"/>
      <c r="Y625" s="220"/>
      <c r="Z625" s="210"/>
      <c r="AA625" s="210"/>
      <c r="AB625" s="210"/>
      <c r="AC625" s="210"/>
      <c r="AD625" s="210"/>
      <c r="AE625" s="210"/>
      <c r="AF625" s="210"/>
      <c r="AG625" s="210" t="s">
        <v>314</v>
      </c>
      <c r="AH625" s="210">
        <v>0</v>
      </c>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row>
    <row r="626" spans="1:60" outlineLevel="3" x14ac:dyDescent="0.2">
      <c r="A626" s="217"/>
      <c r="B626" s="218"/>
      <c r="C626" s="253" t="s">
        <v>844</v>
      </c>
      <c r="D626" s="221"/>
      <c r="E626" s="222"/>
      <c r="F626" s="220"/>
      <c r="G626" s="220"/>
      <c r="H626" s="220"/>
      <c r="I626" s="220"/>
      <c r="J626" s="220"/>
      <c r="K626" s="220"/>
      <c r="L626" s="220"/>
      <c r="M626" s="220"/>
      <c r="N626" s="219"/>
      <c r="O626" s="219"/>
      <c r="P626" s="219"/>
      <c r="Q626" s="219"/>
      <c r="R626" s="220"/>
      <c r="S626" s="220"/>
      <c r="T626" s="220"/>
      <c r="U626" s="220"/>
      <c r="V626" s="220"/>
      <c r="W626" s="220"/>
      <c r="X626" s="220"/>
      <c r="Y626" s="220"/>
      <c r="Z626" s="210"/>
      <c r="AA626" s="210"/>
      <c r="AB626" s="210"/>
      <c r="AC626" s="210"/>
      <c r="AD626" s="210"/>
      <c r="AE626" s="210"/>
      <c r="AF626" s="210"/>
      <c r="AG626" s="210" t="s">
        <v>314</v>
      </c>
      <c r="AH626" s="210">
        <v>0</v>
      </c>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row>
    <row r="627" spans="1:60" outlineLevel="3" x14ac:dyDescent="0.2">
      <c r="A627" s="217"/>
      <c r="B627" s="218"/>
      <c r="C627" s="253" t="s">
        <v>845</v>
      </c>
      <c r="D627" s="221"/>
      <c r="E627" s="222"/>
      <c r="F627" s="220"/>
      <c r="G627" s="220"/>
      <c r="H627" s="220"/>
      <c r="I627" s="220"/>
      <c r="J627" s="220"/>
      <c r="K627" s="220"/>
      <c r="L627" s="220"/>
      <c r="M627" s="220"/>
      <c r="N627" s="219"/>
      <c r="O627" s="219"/>
      <c r="P627" s="219"/>
      <c r="Q627" s="219"/>
      <c r="R627" s="220"/>
      <c r="S627" s="220"/>
      <c r="T627" s="220"/>
      <c r="U627" s="220"/>
      <c r="V627" s="220"/>
      <c r="W627" s="220"/>
      <c r="X627" s="220"/>
      <c r="Y627" s="220"/>
      <c r="Z627" s="210"/>
      <c r="AA627" s="210"/>
      <c r="AB627" s="210"/>
      <c r="AC627" s="210"/>
      <c r="AD627" s="210"/>
      <c r="AE627" s="210"/>
      <c r="AF627" s="210"/>
      <c r="AG627" s="210" t="s">
        <v>314</v>
      </c>
      <c r="AH627" s="210">
        <v>0</v>
      </c>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row>
    <row r="628" spans="1:60" outlineLevel="3" x14ac:dyDescent="0.2">
      <c r="A628" s="217"/>
      <c r="B628" s="218"/>
      <c r="C628" s="253" t="s">
        <v>846</v>
      </c>
      <c r="D628" s="221"/>
      <c r="E628" s="222"/>
      <c r="F628" s="220"/>
      <c r="G628" s="220"/>
      <c r="H628" s="220"/>
      <c r="I628" s="220"/>
      <c r="J628" s="220"/>
      <c r="K628" s="220"/>
      <c r="L628" s="220"/>
      <c r="M628" s="220"/>
      <c r="N628" s="219"/>
      <c r="O628" s="219"/>
      <c r="P628" s="219"/>
      <c r="Q628" s="219"/>
      <c r="R628" s="220"/>
      <c r="S628" s="220"/>
      <c r="T628" s="220"/>
      <c r="U628" s="220"/>
      <c r="V628" s="220"/>
      <c r="W628" s="220"/>
      <c r="X628" s="220"/>
      <c r="Y628" s="220"/>
      <c r="Z628" s="210"/>
      <c r="AA628" s="210"/>
      <c r="AB628" s="210"/>
      <c r="AC628" s="210"/>
      <c r="AD628" s="210"/>
      <c r="AE628" s="210"/>
      <c r="AF628" s="210"/>
      <c r="AG628" s="210" t="s">
        <v>314</v>
      </c>
      <c r="AH628" s="210">
        <v>0</v>
      </c>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row>
    <row r="629" spans="1:60" outlineLevel="3" x14ac:dyDescent="0.2">
      <c r="A629" s="217"/>
      <c r="B629" s="218"/>
      <c r="C629" s="253" t="s">
        <v>847</v>
      </c>
      <c r="D629" s="221"/>
      <c r="E629" s="222"/>
      <c r="F629" s="220"/>
      <c r="G629" s="220"/>
      <c r="H629" s="220"/>
      <c r="I629" s="220"/>
      <c r="J629" s="220"/>
      <c r="K629" s="220"/>
      <c r="L629" s="220"/>
      <c r="M629" s="220"/>
      <c r="N629" s="219"/>
      <c r="O629" s="219"/>
      <c r="P629" s="219"/>
      <c r="Q629" s="219"/>
      <c r="R629" s="220"/>
      <c r="S629" s="220"/>
      <c r="T629" s="220"/>
      <c r="U629" s="220"/>
      <c r="V629" s="220"/>
      <c r="W629" s="220"/>
      <c r="X629" s="220"/>
      <c r="Y629" s="220"/>
      <c r="Z629" s="210"/>
      <c r="AA629" s="210"/>
      <c r="AB629" s="210"/>
      <c r="AC629" s="210"/>
      <c r="AD629" s="210"/>
      <c r="AE629" s="210"/>
      <c r="AF629" s="210"/>
      <c r="AG629" s="210" t="s">
        <v>314</v>
      </c>
      <c r="AH629" s="210">
        <v>0</v>
      </c>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row>
    <row r="630" spans="1:60" outlineLevel="3" x14ac:dyDescent="0.2">
      <c r="A630" s="217"/>
      <c r="B630" s="218"/>
      <c r="C630" s="253" t="s">
        <v>848</v>
      </c>
      <c r="D630" s="221"/>
      <c r="E630" s="222"/>
      <c r="F630" s="220"/>
      <c r="G630" s="220"/>
      <c r="H630" s="220"/>
      <c r="I630" s="220"/>
      <c r="J630" s="220"/>
      <c r="K630" s="220"/>
      <c r="L630" s="220"/>
      <c r="M630" s="220"/>
      <c r="N630" s="219"/>
      <c r="O630" s="219"/>
      <c r="P630" s="219"/>
      <c r="Q630" s="219"/>
      <c r="R630" s="220"/>
      <c r="S630" s="220"/>
      <c r="T630" s="220"/>
      <c r="U630" s="220"/>
      <c r="V630" s="220"/>
      <c r="W630" s="220"/>
      <c r="X630" s="220"/>
      <c r="Y630" s="220"/>
      <c r="Z630" s="210"/>
      <c r="AA630" s="210"/>
      <c r="AB630" s="210"/>
      <c r="AC630" s="210"/>
      <c r="AD630" s="210"/>
      <c r="AE630" s="210"/>
      <c r="AF630" s="210"/>
      <c r="AG630" s="210" t="s">
        <v>314</v>
      </c>
      <c r="AH630" s="210">
        <v>0</v>
      </c>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row>
    <row r="631" spans="1:60" outlineLevel="3" x14ac:dyDescent="0.2">
      <c r="A631" s="217"/>
      <c r="B631" s="218"/>
      <c r="C631" s="253" t="s">
        <v>849</v>
      </c>
      <c r="D631" s="221"/>
      <c r="E631" s="222"/>
      <c r="F631" s="220"/>
      <c r="G631" s="220"/>
      <c r="H631" s="220"/>
      <c r="I631" s="220"/>
      <c r="J631" s="220"/>
      <c r="K631" s="220"/>
      <c r="L631" s="220"/>
      <c r="M631" s="220"/>
      <c r="N631" s="219"/>
      <c r="O631" s="219"/>
      <c r="P631" s="219"/>
      <c r="Q631" s="219"/>
      <c r="R631" s="220"/>
      <c r="S631" s="220"/>
      <c r="T631" s="220"/>
      <c r="U631" s="220"/>
      <c r="V631" s="220"/>
      <c r="W631" s="220"/>
      <c r="X631" s="220"/>
      <c r="Y631" s="220"/>
      <c r="Z631" s="210"/>
      <c r="AA631" s="210"/>
      <c r="AB631" s="210"/>
      <c r="AC631" s="210"/>
      <c r="AD631" s="210"/>
      <c r="AE631" s="210"/>
      <c r="AF631" s="210"/>
      <c r="AG631" s="210" t="s">
        <v>314</v>
      </c>
      <c r="AH631" s="210">
        <v>0</v>
      </c>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row>
    <row r="632" spans="1:60" outlineLevel="3" x14ac:dyDescent="0.2">
      <c r="A632" s="217"/>
      <c r="B632" s="218"/>
      <c r="C632" s="253" t="s">
        <v>850</v>
      </c>
      <c r="D632" s="221"/>
      <c r="E632" s="222"/>
      <c r="F632" s="220"/>
      <c r="G632" s="220"/>
      <c r="H632" s="220"/>
      <c r="I632" s="220"/>
      <c r="J632" s="220"/>
      <c r="K632" s="220"/>
      <c r="L632" s="220"/>
      <c r="M632" s="220"/>
      <c r="N632" s="219"/>
      <c r="O632" s="219"/>
      <c r="P632" s="219"/>
      <c r="Q632" s="219"/>
      <c r="R632" s="220"/>
      <c r="S632" s="220"/>
      <c r="T632" s="220"/>
      <c r="U632" s="220"/>
      <c r="V632" s="220"/>
      <c r="W632" s="220"/>
      <c r="X632" s="220"/>
      <c r="Y632" s="220"/>
      <c r="Z632" s="210"/>
      <c r="AA632" s="210"/>
      <c r="AB632" s="210"/>
      <c r="AC632" s="210"/>
      <c r="AD632" s="210"/>
      <c r="AE632" s="210"/>
      <c r="AF632" s="210"/>
      <c r="AG632" s="210" t="s">
        <v>314</v>
      </c>
      <c r="AH632" s="210">
        <v>0</v>
      </c>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row>
    <row r="633" spans="1:60" outlineLevel="3" x14ac:dyDescent="0.2">
      <c r="A633" s="217"/>
      <c r="B633" s="218"/>
      <c r="C633" s="253" t="s">
        <v>851</v>
      </c>
      <c r="D633" s="221"/>
      <c r="E633" s="222"/>
      <c r="F633" s="220"/>
      <c r="G633" s="220"/>
      <c r="H633" s="220"/>
      <c r="I633" s="220"/>
      <c r="J633" s="220"/>
      <c r="K633" s="220"/>
      <c r="L633" s="220"/>
      <c r="M633" s="220"/>
      <c r="N633" s="219"/>
      <c r="O633" s="219"/>
      <c r="P633" s="219"/>
      <c r="Q633" s="219"/>
      <c r="R633" s="220"/>
      <c r="S633" s="220"/>
      <c r="T633" s="220"/>
      <c r="U633" s="220"/>
      <c r="V633" s="220"/>
      <c r="W633" s="220"/>
      <c r="X633" s="220"/>
      <c r="Y633" s="220"/>
      <c r="Z633" s="210"/>
      <c r="AA633" s="210"/>
      <c r="AB633" s="210"/>
      <c r="AC633" s="210"/>
      <c r="AD633" s="210"/>
      <c r="AE633" s="210"/>
      <c r="AF633" s="210"/>
      <c r="AG633" s="210" t="s">
        <v>314</v>
      </c>
      <c r="AH633" s="210">
        <v>0</v>
      </c>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row>
    <row r="634" spans="1:60" outlineLevel="3" x14ac:dyDescent="0.2">
      <c r="A634" s="217"/>
      <c r="B634" s="218"/>
      <c r="C634" s="253" t="s">
        <v>852</v>
      </c>
      <c r="D634" s="221"/>
      <c r="E634" s="222"/>
      <c r="F634" s="220"/>
      <c r="G634" s="220"/>
      <c r="H634" s="220"/>
      <c r="I634" s="220"/>
      <c r="J634" s="220"/>
      <c r="K634" s="220"/>
      <c r="L634" s="220"/>
      <c r="M634" s="220"/>
      <c r="N634" s="219"/>
      <c r="O634" s="219"/>
      <c r="P634" s="219"/>
      <c r="Q634" s="219"/>
      <c r="R634" s="220"/>
      <c r="S634" s="220"/>
      <c r="T634" s="220"/>
      <c r="U634" s="220"/>
      <c r="V634" s="220"/>
      <c r="W634" s="220"/>
      <c r="X634" s="220"/>
      <c r="Y634" s="220"/>
      <c r="Z634" s="210"/>
      <c r="AA634" s="210"/>
      <c r="AB634" s="210"/>
      <c r="AC634" s="210"/>
      <c r="AD634" s="210"/>
      <c r="AE634" s="210"/>
      <c r="AF634" s="210"/>
      <c r="AG634" s="210" t="s">
        <v>314</v>
      </c>
      <c r="AH634" s="210">
        <v>0</v>
      </c>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row>
    <row r="635" spans="1:60" outlineLevel="3" x14ac:dyDescent="0.2">
      <c r="A635" s="217"/>
      <c r="B635" s="218"/>
      <c r="C635" s="253" t="s">
        <v>853</v>
      </c>
      <c r="D635" s="221"/>
      <c r="E635" s="222">
        <v>1541.12</v>
      </c>
      <c r="F635" s="220"/>
      <c r="G635" s="220"/>
      <c r="H635" s="220"/>
      <c r="I635" s="220"/>
      <c r="J635" s="220"/>
      <c r="K635" s="220"/>
      <c r="L635" s="220"/>
      <c r="M635" s="220"/>
      <c r="N635" s="219"/>
      <c r="O635" s="219"/>
      <c r="P635" s="219"/>
      <c r="Q635" s="219"/>
      <c r="R635" s="220"/>
      <c r="S635" s="220"/>
      <c r="T635" s="220"/>
      <c r="U635" s="220"/>
      <c r="V635" s="220"/>
      <c r="W635" s="220"/>
      <c r="X635" s="220"/>
      <c r="Y635" s="220"/>
      <c r="Z635" s="210"/>
      <c r="AA635" s="210"/>
      <c r="AB635" s="210"/>
      <c r="AC635" s="210"/>
      <c r="AD635" s="210"/>
      <c r="AE635" s="210"/>
      <c r="AF635" s="210"/>
      <c r="AG635" s="210" t="s">
        <v>314</v>
      </c>
      <c r="AH635" s="210">
        <v>0</v>
      </c>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row>
    <row r="636" spans="1:60" ht="45" outlineLevel="1" x14ac:dyDescent="0.2">
      <c r="A636" s="231">
        <v>89</v>
      </c>
      <c r="B636" s="232" t="s">
        <v>854</v>
      </c>
      <c r="C636" s="250" t="s">
        <v>855</v>
      </c>
      <c r="D636" s="233" t="s">
        <v>310</v>
      </c>
      <c r="E636" s="234">
        <v>66</v>
      </c>
      <c r="F636" s="235"/>
      <c r="G636" s="236">
        <f>ROUND(E636*F636,2)</f>
        <v>0</v>
      </c>
      <c r="H636" s="235"/>
      <c r="I636" s="236">
        <f>ROUND(E636*H636,2)</f>
        <v>0</v>
      </c>
      <c r="J636" s="235"/>
      <c r="K636" s="236">
        <f>ROUND(E636*J636,2)</f>
        <v>0</v>
      </c>
      <c r="L636" s="236">
        <v>21</v>
      </c>
      <c r="M636" s="236">
        <f>G636*(1+L636/100)</f>
        <v>0</v>
      </c>
      <c r="N636" s="234">
        <v>1.559E-2</v>
      </c>
      <c r="O636" s="234">
        <f>ROUND(E636*N636,2)</f>
        <v>1.03</v>
      </c>
      <c r="P636" s="234">
        <v>0</v>
      </c>
      <c r="Q636" s="234">
        <f>ROUND(E636*P636,2)</f>
        <v>0</v>
      </c>
      <c r="R636" s="236" t="s">
        <v>423</v>
      </c>
      <c r="S636" s="236" t="s">
        <v>293</v>
      </c>
      <c r="T636" s="237" t="s">
        <v>294</v>
      </c>
      <c r="U636" s="220">
        <v>0.52920999999999996</v>
      </c>
      <c r="V636" s="220">
        <f>ROUND(E636*U636,2)</f>
        <v>34.93</v>
      </c>
      <c r="W636" s="220"/>
      <c r="X636" s="220" t="s">
        <v>295</v>
      </c>
      <c r="Y636" s="220" t="s">
        <v>296</v>
      </c>
      <c r="Z636" s="210"/>
      <c r="AA636" s="210"/>
      <c r="AB636" s="210"/>
      <c r="AC636" s="210"/>
      <c r="AD636" s="210"/>
      <c r="AE636" s="210"/>
      <c r="AF636" s="210"/>
      <c r="AG636" s="210" t="s">
        <v>297</v>
      </c>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row>
    <row r="637" spans="1:60" outlineLevel="2" x14ac:dyDescent="0.2">
      <c r="A637" s="217"/>
      <c r="B637" s="218"/>
      <c r="C637" s="255" t="s">
        <v>763</v>
      </c>
      <c r="D637" s="248"/>
      <c r="E637" s="248"/>
      <c r="F637" s="248"/>
      <c r="G637" s="248"/>
      <c r="H637" s="220"/>
      <c r="I637" s="220"/>
      <c r="J637" s="220"/>
      <c r="K637" s="220"/>
      <c r="L637" s="220"/>
      <c r="M637" s="220"/>
      <c r="N637" s="219"/>
      <c r="O637" s="219"/>
      <c r="P637" s="219"/>
      <c r="Q637" s="219"/>
      <c r="R637" s="220"/>
      <c r="S637" s="220"/>
      <c r="T637" s="220"/>
      <c r="U637" s="220"/>
      <c r="V637" s="220"/>
      <c r="W637" s="220"/>
      <c r="X637" s="220"/>
      <c r="Y637" s="220"/>
      <c r="Z637" s="210"/>
      <c r="AA637" s="210"/>
      <c r="AB637" s="210"/>
      <c r="AC637" s="210"/>
      <c r="AD637" s="210"/>
      <c r="AE637" s="210"/>
      <c r="AF637" s="210"/>
      <c r="AG637" s="210" t="s">
        <v>300</v>
      </c>
      <c r="AH637" s="210"/>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row>
    <row r="638" spans="1:60" outlineLevel="3" x14ac:dyDescent="0.2">
      <c r="A638" s="217"/>
      <c r="B638" s="218"/>
      <c r="C638" s="252" t="s">
        <v>856</v>
      </c>
      <c r="D638" s="240"/>
      <c r="E638" s="240"/>
      <c r="F638" s="240"/>
      <c r="G638" s="240"/>
      <c r="H638" s="220"/>
      <c r="I638" s="220"/>
      <c r="J638" s="220"/>
      <c r="K638" s="220"/>
      <c r="L638" s="220"/>
      <c r="M638" s="220"/>
      <c r="N638" s="219"/>
      <c r="O638" s="219"/>
      <c r="P638" s="219"/>
      <c r="Q638" s="219"/>
      <c r="R638" s="220"/>
      <c r="S638" s="220"/>
      <c r="T638" s="220"/>
      <c r="U638" s="220"/>
      <c r="V638" s="220"/>
      <c r="W638" s="220"/>
      <c r="X638" s="220"/>
      <c r="Y638" s="220"/>
      <c r="Z638" s="210"/>
      <c r="AA638" s="210"/>
      <c r="AB638" s="210"/>
      <c r="AC638" s="210"/>
      <c r="AD638" s="210"/>
      <c r="AE638" s="210"/>
      <c r="AF638" s="210"/>
      <c r="AG638" s="210" t="s">
        <v>300</v>
      </c>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row>
    <row r="639" spans="1:60" outlineLevel="2" x14ac:dyDescent="0.2">
      <c r="A639" s="217"/>
      <c r="B639" s="218"/>
      <c r="C639" s="253" t="s">
        <v>857</v>
      </c>
      <c r="D639" s="221"/>
      <c r="E639" s="222"/>
      <c r="F639" s="220"/>
      <c r="G639" s="220"/>
      <c r="H639" s="220"/>
      <c r="I639" s="220"/>
      <c r="J639" s="220"/>
      <c r="K639" s="220"/>
      <c r="L639" s="220"/>
      <c r="M639" s="220"/>
      <c r="N639" s="219"/>
      <c r="O639" s="219"/>
      <c r="P639" s="219"/>
      <c r="Q639" s="219"/>
      <c r="R639" s="220"/>
      <c r="S639" s="220"/>
      <c r="T639" s="220"/>
      <c r="U639" s="220"/>
      <c r="V639" s="220"/>
      <c r="W639" s="220"/>
      <c r="X639" s="220"/>
      <c r="Y639" s="220"/>
      <c r="Z639" s="210"/>
      <c r="AA639" s="210"/>
      <c r="AB639" s="210"/>
      <c r="AC639" s="210"/>
      <c r="AD639" s="210"/>
      <c r="AE639" s="210"/>
      <c r="AF639" s="210"/>
      <c r="AG639" s="210" t="s">
        <v>314</v>
      </c>
      <c r="AH639" s="210">
        <v>0</v>
      </c>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row>
    <row r="640" spans="1:60" outlineLevel="3" x14ac:dyDescent="0.2">
      <c r="A640" s="217"/>
      <c r="B640" s="218"/>
      <c r="C640" s="253" t="s">
        <v>858</v>
      </c>
      <c r="D640" s="221"/>
      <c r="E640" s="222">
        <v>66</v>
      </c>
      <c r="F640" s="220"/>
      <c r="G640" s="220"/>
      <c r="H640" s="220"/>
      <c r="I640" s="220"/>
      <c r="J640" s="220"/>
      <c r="K640" s="220"/>
      <c r="L640" s="220"/>
      <c r="M640" s="220"/>
      <c r="N640" s="219"/>
      <c r="O640" s="219"/>
      <c r="P640" s="219"/>
      <c r="Q640" s="219"/>
      <c r="R640" s="220"/>
      <c r="S640" s="220"/>
      <c r="T640" s="220"/>
      <c r="U640" s="220"/>
      <c r="V640" s="220"/>
      <c r="W640" s="220"/>
      <c r="X640" s="220"/>
      <c r="Y640" s="220"/>
      <c r="Z640" s="210"/>
      <c r="AA640" s="210"/>
      <c r="AB640" s="210"/>
      <c r="AC640" s="210"/>
      <c r="AD640" s="210"/>
      <c r="AE640" s="210"/>
      <c r="AF640" s="210"/>
      <c r="AG640" s="210" t="s">
        <v>314</v>
      </c>
      <c r="AH640" s="210">
        <v>0</v>
      </c>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row>
    <row r="641" spans="1:60" outlineLevel="1" x14ac:dyDescent="0.2">
      <c r="A641" s="231">
        <v>90</v>
      </c>
      <c r="B641" s="232" t="s">
        <v>859</v>
      </c>
      <c r="C641" s="250" t="s">
        <v>860</v>
      </c>
      <c r="D641" s="233" t="s">
        <v>310</v>
      </c>
      <c r="E641" s="234">
        <v>18.524000000000001</v>
      </c>
      <c r="F641" s="235"/>
      <c r="G641" s="236">
        <f>ROUND(E641*F641,2)</f>
        <v>0</v>
      </c>
      <c r="H641" s="235"/>
      <c r="I641" s="236">
        <f>ROUND(E641*H641,2)</f>
        <v>0</v>
      </c>
      <c r="J641" s="235"/>
      <c r="K641" s="236">
        <f>ROUND(E641*J641,2)</f>
        <v>0</v>
      </c>
      <c r="L641" s="236">
        <v>21</v>
      </c>
      <c r="M641" s="236">
        <f>G641*(1+L641/100)</f>
        <v>0</v>
      </c>
      <c r="N641" s="234">
        <v>1.559E-2</v>
      </c>
      <c r="O641" s="234">
        <f>ROUND(E641*N641,2)</f>
        <v>0.28999999999999998</v>
      </c>
      <c r="P641" s="234">
        <v>0</v>
      </c>
      <c r="Q641" s="234">
        <f>ROUND(E641*P641,2)</f>
        <v>0</v>
      </c>
      <c r="R641" s="236"/>
      <c r="S641" s="236" t="s">
        <v>861</v>
      </c>
      <c r="T641" s="237" t="s">
        <v>294</v>
      </c>
      <c r="U641" s="220">
        <v>0</v>
      </c>
      <c r="V641" s="220">
        <f>ROUND(E641*U641,2)</f>
        <v>0</v>
      </c>
      <c r="W641" s="220"/>
      <c r="X641" s="220" t="s">
        <v>295</v>
      </c>
      <c r="Y641" s="220" t="s">
        <v>296</v>
      </c>
      <c r="Z641" s="210"/>
      <c r="AA641" s="210"/>
      <c r="AB641" s="210"/>
      <c r="AC641" s="210"/>
      <c r="AD641" s="210"/>
      <c r="AE641" s="210"/>
      <c r="AF641" s="210"/>
      <c r="AG641" s="210" t="s">
        <v>297</v>
      </c>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row>
    <row r="642" spans="1:60" outlineLevel="2" x14ac:dyDescent="0.2">
      <c r="A642" s="217"/>
      <c r="B642" s="218"/>
      <c r="C642" s="253" t="s">
        <v>823</v>
      </c>
      <c r="D642" s="221"/>
      <c r="E642" s="222"/>
      <c r="F642" s="220"/>
      <c r="G642" s="220"/>
      <c r="H642" s="220"/>
      <c r="I642" s="220"/>
      <c r="J642" s="220"/>
      <c r="K642" s="220"/>
      <c r="L642" s="220"/>
      <c r="M642" s="220"/>
      <c r="N642" s="219"/>
      <c r="O642" s="219"/>
      <c r="P642" s="219"/>
      <c r="Q642" s="219"/>
      <c r="R642" s="220"/>
      <c r="S642" s="220"/>
      <c r="T642" s="220"/>
      <c r="U642" s="220"/>
      <c r="V642" s="220"/>
      <c r="W642" s="220"/>
      <c r="X642" s="220"/>
      <c r="Y642" s="220"/>
      <c r="Z642" s="210"/>
      <c r="AA642" s="210"/>
      <c r="AB642" s="210"/>
      <c r="AC642" s="210"/>
      <c r="AD642" s="210"/>
      <c r="AE642" s="210"/>
      <c r="AF642" s="210"/>
      <c r="AG642" s="210" t="s">
        <v>314</v>
      </c>
      <c r="AH642" s="210">
        <v>0</v>
      </c>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row>
    <row r="643" spans="1:60" outlineLevel="3" x14ac:dyDescent="0.2">
      <c r="A643" s="217"/>
      <c r="B643" s="218"/>
      <c r="C643" s="253" t="s">
        <v>862</v>
      </c>
      <c r="D643" s="221"/>
      <c r="E643" s="222">
        <v>18.52</v>
      </c>
      <c r="F643" s="220"/>
      <c r="G643" s="220"/>
      <c r="H643" s="220"/>
      <c r="I643" s="220"/>
      <c r="J643" s="220"/>
      <c r="K643" s="220"/>
      <c r="L643" s="220"/>
      <c r="M643" s="220"/>
      <c r="N643" s="219"/>
      <c r="O643" s="219"/>
      <c r="P643" s="219"/>
      <c r="Q643" s="219"/>
      <c r="R643" s="220"/>
      <c r="S643" s="220"/>
      <c r="T643" s="220"/>
      <c r="U643" s="220"/>
      <c r="V643" s="220"/>
      <c r="W643" s="220"/>
      <c r="X643" s="220"/>
      <c r="Y643" s="220"/>
      <c r="Z643" s="210"/>
      <c r="AA643" s="210"/>
      <c r="AB643" s="210"/>
      <c r="AC643" s="210"/>
      <c r="AD643" s="210"/>
      <c r="AE643" s="210"/>
      <c r="AF643" s="210"/>
      <c r="AG643" s="210" t="s">
        <v>314</v>
      </c>
      <c r="AH643" s="210">
        <v>0</v>
      </c>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row>
    <row r="644" spans="1:60" x14ac:dyDescent="0.2">
      <c r="A644" s="224" t="s">
        <v>287</v>
      </c>
      <c r="B644" s="225" t="s">
        <v>172</v>
      </c>
      <c r="C644" s="249" t="s">
        <v>173</v>
      </c>
      <c r="D644" s="226"/>
      <c r="E644" s="227"/>
      <c r="F644" s="228"/>
      <c r="G644" s="228">
        <f>SUMIF(AG645:AG773,"&lt;&gt;NOR",G645:G773)</f>
        <v>0</v>
      </c>
      <c r="H644" s="228"/>
      <c r="I644" s="228">
        <f>SUM(I645:I773)</f>
        <v>0</v>
      </c>
      <c r="J644" s="228"/>
      <c r="K644" s="228">
        <f>SUM(K645:K773)</f>
        <v>0</v>
      </c>
      <c r="L644" s="228"/>
      <c r="M644" s="228">
        <f>SUM(M645:M773)</f>
        <v>0</v>
      </c>
      <c r="N644" s="227"/>
      <c r="O644" s="227">
        <f>SUM(O645:O773)</f>
        <v>17.98</v>
      </c>
      <c r="P644" s="227"/>
      <c r="Q644" s="227">
        <f>SUM(Q645:Q773)</f>
        <v>0</v>
      </c>
      <c r="R644" s="228"/>
      <c r="S644" s="228"/>
      <c r="T644" s="229"/>
      <c r="U644" s="223"/>
      <c r="V644" s="223">
        <f>SUM(V645:V773)</f>
        <v>1187.3300000000002</v>
      </c>
      <c r="W644" s="223"/>
      <c r="X644" s="223"/>
      <c r="Y644" s="223"/>
      <c r="AG644" t="s">
        <v>288</v>
      </c>
    </row>
    <row r="645" spans="1:60" ht="33.75" outlineLevel="1" x14ac:dyDescent="0.2">
      <c r="A645" s="231">
        <v>91</v>
      </c>
      <c r="B645" s="232" t="s">
        <v>863</v>
      </c>
      <c r="C645" s="250" t="s">
        <v>864</v>
      </c>
      <c r="D645" s="233" t="s">
        <v>310</v>
      </c>
      <c r="E645" s="234">
        <v>726.88250000000005</v>
      </c>
      <c r="F645" s="235"/>
      <c r="G645" s="236">
        <f>ROUND(E645*F645,2)</f>
        <v>0</v>
      </c>
      <c r="H645" s="235"/>
      <c r="I645" s="236">
        <f>ROUND(E645*H645,2)</f>
        <v>0</v>
      </c>
      <c r="J645" s="235"/>
      <c r="K645" s="236">
        <f>ROUND(E645*J645,2)</f>
        <v>0</v>
      </c>
      <c r="L645" s="236">
        <v>21</v>
      </c>
      <c r="M645" s="236">
        <f>G645*(1+L645/100)</f>
        <v>0</v>
      </c>
      <c r="N645" s="234">
        <v>2.4199999999999998E-3</v>
      </c>
      <c r="O645" s="234">
        <f>ROUND(E645*N645,2)</f>
        <v>1.76</v>
      </c>
      <c r="P645" s="234">
        <v>0</v>
      </c>
      <c r="Q645" s="234">
        <f>ROUND(E645*P645,2)</f>
        <v>0</v>
      </c>
      <c r="R645" s="236" t="s">
        <v>423</v>
      </c>
      <c r="S645" s="236" t="s">
        <v>293</v>
      </c>
      <c r="T645" s="237" t="s">
        <v>294</v>
      </c>
      <c r="U645" s="220">
        <v>0.22400999999999999</v>
      </c>
      <c r="V645" s="220">
        <f>ROUND(E645*U645,2)</f>
        <v>162.83000000000001</v>
      </c>
      <c r="W645" s="220"/>
      <c r="X645" s="220" t="s">
        <v>295</v>
      </c>
      <c r="Y645" s="220" t="s">
        <v>296</v>
      </c>
      <c r="Z645" s="210"/>
      <c r="AA645" s="210"/>
      <c r="AB645" s="210"/>
      <c r="AC645" s="210"/>
      <c r="AD645" s="210"/>
      <c r="AE645" s="210"/>
      <c r="AF645" s="210"/>
      <c r="AG645" s="210" t="s">
        <v>297</v>
      </c>
      <c r="AH645" s="210"/>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row>
    <row r="646" spans="1:60" outlineLevel="2" x14ac:dyDescent="0.2">
      <c r="A646" s="217"/>
      <c r="B646" s="218"/>
      <c r="C646" s="251" t="s">
        <v>763</v>
      </c>
      <c r="D646" s="239"/>
      <c r="E646" s="239"/>
      <c r="F646" s="239"/>
      <c r="G646" s="239"/>
      <c r="H646" s="220"/>
      <c r="I646" s="220"/>
      <c r="J646" s="220"/>
      <c r="K646" s="220"/>
      <c r="L646" s="220"/>
      <c r="M646" s="220"/>
      <c r="N646" s="219"/>
      <c r="O646" s="219"/>
      <c r="P646" s="219"/>
      <c r="Q646" s="219"/>
      <c r="R646" s="220"/>
      <c r="S646" s="220"/>
      <c r="T646" s="220"/>
      <c r="U646" s="220"/>
      <c r="V646" s="220"/>
      <c r="W646" s="220"/>
      <c r="X646" s="220"/>
      <c r="Y646" s="220"/>
      <c r="Z646" s="210"/>
      <c r="AA646" s="210"/>
      <c r="AB646" s="210"/>
      <c r="AC646" s="210"/>
      <c r="AD646" s="210"/>
      <c r="AE646" s="210"/>
      <c r="AF646" s="210"/>
      <c r="AG646" s="210" t="s">
        <v>299</v>
      </c>
      <c r="AH646" s="210"/>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row>
    <row r="647" spans="1:60" outlineLevel="2" x14ac:dyDescent="0.2">
      <c r="A647" s="217"/>
      <c r="B647" s="218"/>
      <c r="C647" s="252" t="s">
        <v>763</v>
      </c>
      <c r="D647" s="240"/>
      <c r="E647" s="240"/>
      <c r="F647" s="240"/>
      <c r="G647" s="240"/>
      <c r="H647" s="220"/>
      <c r="I647" s="220"/>
      <c r="J647" s="220"/>
      <c r="K647" s="220"/>
      <c r="L647" s="220"/>
      <c r="M647" s="220"/>
      <c r="N647" s="219"/>
      <c r="O647" s="219"/>
      <c r="P647" s="219"/>
      <c r="Q647" s="219"/>
      <c r="R647" s="220"/>
      <c r="S647" s="220"/>
      <c r="T647" s="220"/>
      <c r="U647" s="220"/>
      <c r="V647" s="220"/>
      <c r="W647" s="220"/>
      <c r="X647" s="220"/>
      <c r="Y647" s="220"/>
      <c r="Z647" s="210"/>
      <c r="AA647" s="210"/>
      <c r="AB647" s="210"/>
      <c r="AC647" s="210"/>
      <c r="AD647" s="210"/>
      <c r="AE647" s="210"/>
      <c r="AF647" s="210"/>
      <c r="AG647" s="210" t="s">
        <v>300</v>
      </c>
      <c r="AH647" s="210"/>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row>
    <row r="648" spans="1:60" outlineLevel="3" x14ac:dyDescent="0.2">
      <c r="A648" s="217"/>
      <c r="B648" s="218"/>
      <c r="C648" s="252" t="s">
        <v>763</v>
      </c>
      <c r="D648" s="240"/>
      <c r="E648" s="240"/>
      <c r="F648" s="240"/>
      <c r="G648" s="240"/>
      <c r="H648" s="220"/>
      <c r="I648" s="220"/>
      <c r="J648" s="220"/>
      <c r="K648" s="220"/>
      <c r="L648" s="220"/>
      <c r="M648" s="220"/>
      <c r="N648" s="219"/>
      <c r="O648" s="219"/>
      <c r="P648" s="219"/>
      <c r="Q648" s="219"/>
      <c r="R648" s="220"/>
      <c r="S648" s="220"/>
      <c r="T648" s="220"/>
      <c r="U648" s="220"/>
      <c r="V648" s="220"/>
      <c r="W648" s="220"/>
      <c r="X648" s="220"/>
      <c r="Y648" s="220"/>
      <c r="Z648" s="210"/>
      <c r="AA648" s="210"/>
      <c r="AB648" s="210"/>
      <c r="AC648" s="210"/>
      <c r="AD648" s="210"/>
      <c r="AE648" s="210"/>
      <c r="AF648" s="210"/>
      <c r="AG648" s="210" t="s">
        <v>300</v>
      </c>
      <c r="AH648" s="210"/>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row>
    <row r="649" spans="1:60" outlineLevel="2" x14ac:dyDescent="0.2">
      <c r="A649" s="217"/>
      <c r="B649" s="218"/>
      <c r="C649" s="253" t="s">
        <v>865</v>
      </c>
      <c r="D649" s="221"/>
      <c r="E649" s="222"/>
      <c r="F649" s="220"/>
      <c r="G649" s="220"/>
      <c r="H649" s="220"/>
      <c r="I649" s="220"/>
      <c r="J649" s="220"/>
      <c r="K649" s="220"/>
      <c r="L649" s="220"/>
      <c r="M649" s="220"/>
      <c r="N649" s="219"/>
      <c r="O649" s="219"/>
      <c r="P649" s="219"/>
      <c r="Q649" s="219"/>
      <c r="R649" s="220"/>
      <c r="S649" s="220"/>
      <c r="T649" s="220"/>
      <c r="U649" s="220"/>
      <c r="V649" s="220"/>
      <c r="W649" s="220"/>
      <c r="X649" s="220"/>
      <c r="Y649" s="220"/>
      <c r="Z649" s="210"/>
      <c r="AA649" s="210"/>
      <c r="AB649" s="210"/>
      <c r="AC649" s="210"/>
      <c r="AD649" s="210"/>
      <c r="AE649" s="210"/>
      <c r="AF649" s="210"/>
      <c r="AG649" s="210" t="s">
        <v>314</v>
      </c>
      <c r="AH649" s="210">
        <v>0</v>
      </c>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row>
    <row r="650" spans="1:60" outlineLevel="3" x14ac:dyDescent="0.2">
      <c r="A650" s="217"/>
      <c r="B650" s="218"/>
      <c r="C650" s="253" t="s">
        <v>866</v>
      </c>
      <c r="D650" s="221"/>
      <c r="E650" s="222"/>
      <c r="F650" s="220"/>
      <c r="G650" s="220"/>
      <c r="H650" s="220"/>
      <c r="I650" s="220"/>
      <c r="J650" s="220"/>
      <c r="K650" s="220"/>
      <c r="L650" s="220"/>
      <c r="M650" s="220"/>
      <c r="N650" s="219"/>
      <c r="O650" s="219"/>
      <c r="P650" s="219"/>
      <c r="Q650" s="219"/>
      <c r="R650" s="220"/>
      <c r="S650" s="220"/>
      <c r="T650" s="220"/>
      <c r="U650" s="220"/>
      <c r="V650" s="220"/>
      <c r="W650" s="220"/>
      <c r="X650" s="220"/>
      <c r="Y650" s="220"/>
      <c r="Z650" s="210"/>
      <c r="AA650" s="210"/>
      <c r="AB650" s="210"/>
      <c r="AC650" s="210"/>
      <c r="AD650" s="210"/>
      <c r="AE650" s="210"/>
      <c r="AF650" s="210"/>
      <c r="AG650" s="210" t="s">
        <v>314</v>
      </c>
      <c r="AH650" s="210">
        <v>0</v>
      </c>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row>
    <row r="651" spans="1:60" outlineLevel="3" x14ac:dyDescent="0.2">
      <c r="A651" s="217"/>
      <c r="B651" s="218"/>
      <c r="C651" s="253" t="s">
        <v>867</v>
      </c>
      <c r="D651" s="221"/>
      <c r="E651" s="222"/>
      <c r="F651" s="220"/>
      <c r="G651" s="220"/>
      <c r="H651" s="220"/>
      <c r="I651" s="220"/>
      <c r="J651" s="220"/>
      <c r="K651" s="220"/>
      <c r="L651" s="220"/>
      <c r="M651" s="220"/>
      <c r="N651" s="219"/>
      <c r="O651" s="219"/>
      <c r="P651" s="219"/>
      <c r="Q651" s="219"/>
      <c r="R651" s="220"/>
      <c r="S651" s="220"/>
      <c r="T651" s="220"/>
      <c r="U651" s="220"/>
      <c r="V651" s="220"/>
      <c r="W651" s="220"/>
      <c r="X651" s="220"/>
      <c r="Y651" s="220"/>
      <c r="Z651" s="210"/>
      <c r="AA651" s="210"/>
      <c r="AB651" s="210"/>
      <c r="AC651" s="210"/>
      <c r="AD651" s="210"/>
      <c r="AE651" s="210"/>
      <c r="AF651" s="210"/>
      <c r="AG651" s="210" t="s">
        <v>314</v>
      </c>
      <c r="AH651" s="210">
        <v>0</v>
      </c>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row>
    <row r="652" spans="1:60" outlineLevel="3" x14ac:dyDescent="0.2">
      <c r="A652" s="217"/>
      <c r="B652" s="218"/>
      <c r="C652" s="253" t="s">
        <v>868</v>
      </c>
      <c r="D652" s="221"/>
      <c r="E652" s="222">
        <v>726.88</v>
      </c>
      <c r="F652" s="220"/>
      <c r="G652" s="220"/>
      <c r="H652" s="220"/>
      <c r="I652" s="220"/>
      <c r="J652" s="220"/>
      <c r="K652" s="220"/>
      <c r="L652" s="220"/>
      <c r="M652" s="220"/>
      <c r="N652" s="219"/>
      <c r="O652" s="219"/>
      <c r="P652" s="219"/>
      <c r="Q652" s="219"/>
      <c r="R652" s="220"/>
      <c r="S652" s="220"/>
      <c r="T652" s="220"/>
      <c r="U652" s="220"/>
      <c r="V652" s="220"/>
      <c r="W652" s="220"/>
      <c r="X652" s="220"/>
      <c r="Y652" s="220"/>
      <c r="Z652" s="210"/>
      <c r="AA652" s="210"/>
      <c r="AB652" s="210"/>
      <c r="AC652" s="210"/>
      <c r="AD652" s="210"/>
      <c r="AE652" s="210"/>
      <c r="AF652" s="210"/>
      <c r="AG652" s="210" t="s">
        <v>314</v>
      </c>
      <c r="AH652" s="210">
        <v>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row>
    <row r="653" spans="1:60" ht="22.5" outlineLevel="1" x14ac:dyDescent="0.2">
      <c r="A653" s="231">
        <v>92</v>
      </c>
      <c r="B653" s="232" t="s">
        <v>869</v>
      </c>
      <c r="C653" s="250" t="s">
        <v>870</v>
      </c>
      <c r="D653" s="233" t="s">
        <v>310</v>
      </c>
      <c r="E653" s="234">
        <v>726.88250000000005</v>
      </c>
      <c r="F653" s="235"/>
      <c r="G653" s="236">
        <f>ROUND(E653*F653,2)</f>
        <v>0</v>
      </c>
      <c r="H653" s="235"/>
      <c r="I653" s="236">
        <f>ROUND(E653*H653,2)</f>
        <v>0</v>
      </c>
      <c r="J653" s="235"/>
      <c r="K653" s="236">
        <f>ROUND(E653*J653,2)</f>
        <v>0</v>
      </c>
      <c r="L653" s="236">
        <v>21</v>
      </c>
      <c r="M653" s="236">
        <f>G653*(1+L653/100)</f>
        <v>0</v>
      </c>
      <c r="N653" s="234">
        <v>3.2000000000000003E-4</v>
      </c>
      <c r="O653" s="234">
        <f>ROUND(E653*N653,2)</f>
        <v>0.23</v>
      </c>
      <c r="P653" s="234">
        <v>0</v>
      </c>
      <c r="Q653" s="234">
        <f>ROUND(E653*P653,2)</f>
        <v>0</v>
      </c>
      <c r="R653" s="236" t="s">
        <v>423</v>
      </c>
      <c r="S653" s="236" t="s">
        <v>293</v>
      </c>
      <c r="T653" s="237" t="s">
        <v>294</v>
      </c>
      <c r="U653" s="220">
        <v>7.0000000000000007E-2</v>
      </c>
      <c r="V653" s="220">
        <f>ROUND(E653*U653,2)</f>
        <v>50.88</v>
      </c>
      <c r="W653" s="220"/>
      <c r="X653" s="220" t="s">
        <v>295</v>
      </c>
      <c r="Y653" s="220" t="s">
        <v>296</v>
      </c>
      <c r="Z653" s="210"/>
      <c r="AA653" s="210"/>
      <c r="AB653" s="210"/>
      <c r="AC653" s="210"/>
      <c r="AD653" s="210"/>
      <c r="AE653" s="210"/>
      <c r="AF653" s="210"/>
      <c r="AG653" s="210" t="s">
        <v>297</v>
      </c>
      <c r="AH653" s="210"/>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row>
    <row r="654" spans="1:60" outlineLevel="2" x14ac:dyDescent="0.2">
      <c r="A654" s="217"/>
      <c r="B654" s="218"/>
      <c r="C654" s="251" t="s">
        <v>763</v>
      </c>
      <c r="D654" s="239"/>
      <c r="E654" s="239"/>
      <c r="F654" s="239"/>
      <c r="G654" s="239"/>
      <c r="H654" s="220"/>
      <c r="I654" s="220"/>
      <c r="J654" s="220"/>
      <c r="K654" s="220"/>
      <c r="L654" s="220"/>
      <c r="M654" s="220"/>
      <c r="N654" s="219"/>
      <c r="O654" s="219"/>
      <c r="P654" s="219"/>
      <c r="Q654" s="219"/>
      <c r="R654" s="220"/>
      <c r="S654" s="220"/>
      <c r="T654" s="220"/>
      <c r="U654" s="220"/>
      <c r="V654" s="220"/>
      <c r="W654" s="220"/>
      <c r="X654" s="220"/>
      <c r="Y654" s="220"/>
      <c r="Z654" s="210"/>
      <c r="AA654" s="210"/>
      <c r="AB654" s="210"/>
      <c r="AC654" s="210"/>
      <c r="AD654" s="210"/>
      <c r="AE654" s="210"/>
      <c r="AF654" s="210"/>
      <c r="AG654" s="210" t="s">
        <v>299</v>
      </c>
      <c r="AH654" s="210"/>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row>
    <row r="655" spans="1:60" outlineLevel="2" x14ac:dyDescent="0.2">
      <c r="A655" s="217"/>
      <c r="B655" s="218"/>
      <c r="C655" s="252" t="s">
        <v>763</v>
      </c>
      <c r="D655" s="240"/>
      <c r="E655" s="240"/>
      <c r="F655" s="240"/>
      <c r="G655" s="240"/>
      <c r="H655" s="220"/>
      <c r="I655" s="220"/>
      <c r="J655" s="220"/>
      <c r="K655" s="220"/>
      <c r="L655" s="220"/>
      <c r="M655" s="220"/>
      <c r="N655" s="219"/>
      <c r="O655" s="219"/>
      <c r="P655" s="219"/>
      <c r="Q655" s="219"/>
      <c r="R655" s="220"/>
      <c r="S655" s="220"/>
      <c r="T655" s="220"/>
      <c r="U655" s="220"/>
      <c r="V655" s="220"/>
      <c r="W655" s="220"/>
      <c r="X655" s="220"/>
      <c r="Y655" s="220"/>
      <c r="Z655" s="210"/>
      <c r="AA655" s="210"/>
      <c r="AB655" s="210"/>
      <c r="AC655" s="210"/>
      <c r="AD655" s="210"/>
      <c r="AE655" s="210"/>
      <c r="AF655" s="210"/>
      <c r="AG655" s="210" t="s">
        <v>300</v>
      </c>
      <c r="AH655" s="210"/>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row>
    <row r="656" spans="1:60" outlineLevel="2" x14ac:dyDescent="0.2">
      <c r="A656" s="217"/>
      <c r="B656" s="218"/>
      <c r="C656" s="253" t="s">
        <v>871</v>
      </c>
      <c r="D656" s="221"/>
      <c r="E656" s="222"/>
      <c r="F656" s="220"/>
      <c r="G656" s="220"/>
      <c r="H656" s="220"/>
      <c r="I656" s="220"/>
      <c r="J656" s="220"/>
      <c r="K656" s="220"/>
      <c r="L656" s="220"/>
      <c r="M656" s="220"/>
      <c r="N656" s="219"/>
      <c r="O656" s="219"/>
      <c r="P656" s="219"/>
      <c r="Q656" s="219"/>
      <c r="R656" s="220"/>
      <c r="S656" s="220"/>
      <c r="T656" s="220"/>
      <c r="U656" s="220"/>
      <c r="V656" s="220"/>
      <c r="W656" s="220"/>
      <c r="X656" s="220"/>
      <c r="Y656" s="220"/>
      <c r="Z656" s="210"/>
      <c r="AA656" s="210"/>
      <c r="AB656" s="210"/>
      <c r="AC656" s="210"/>
      <c r="AD656" s="210"/>
      <c r="AE656" s="210"/>
      <c r="AF656" s="210"/>
      <c r="AG656" s="210" t="s">
        <v>314</v>
      </c>
      <c r="AH656" s="210">
        <v>0</v>
      </c>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row>
    <row r="657" spans="1:60" outlineLevel="3" x14ac:dyDescent="0.2">
      <c r="A657" s="217"/>
      <c r="B657" s="218"/>
      <c r="C657" s="253" t="s">
        <v>868</v>
      </c>
      <c r="D657" s="221"/>
      <c r="E657" s="222">
        <v>726.88</v>
      </c>
      <c r="F657" s="220"/>
      <c r="G657" s="220"/>
      <c r="H657" s="220"/>
      <c r="I657" s="220"/>
      <c r="J657" s="220"/>
      <c r="K657" s="220"/>
      <c r="L657" s="220"/>
      <c r="M657" s="220"/>
      <c r="N657" s="219"/>
      <c r="O657" s="219"/>
      <c r="P657" s="219"/>
      <c r="Q657" s="219"/>
      <c r="R657" s="220"/>
      <c r="S657" s="220"/>
      <c r="T657" s="220"/>
      <c r="U657" s="220"/>
      <c r="V657" s="220"/>
      <c r="W657" s="220"/>
      <c r="X657" s="220"/>
      <c r="Y657" s="220"/>
      <c r="Z657" s="210"/>
      <c r="AA657" s="210"/>
      <c r="AB657" s="210"/>
      <c r="AC657" s="210"/>
      <c r="AD657" s="210"/>
      <c r="AE657" s="210"/>
      <c r="AF657" s="210"/>
      <c r="AG657" s="210" t="s">
        <v>314</v>
      </c>
      <c r="AH657" s="210">
        <v>0</v>
      </c>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row>
    <row r="658" spans="1:60" ht="22.5" outlineLevel="1" x14ac:dyDescent="0.2">
      <c r="A658" s="231">
        <v>93</v>
      </c>
      <c r="B658" s="232" t="s">
        <v>872</v>
      </c>
      <c r="C658" s="250" t="s">
        <v>873</v>
      </c>
      <c r="D658" s="233" t="s">
        <v>310</v>
      </c>
      <c r="E658" s="234">
        <v>706.26409999999998</v>
      </c>
      <c r="F658" s="235"/>
      <c r="G658" s="236">
        <f>ROUND(E658*F658,2)</f>
        <v>0</v>
      </c>
      <c r="H658" s="235"/>
      <c r="I658" s="236">
        <f>ROUND(E658*H658,2)</f>
        <v>0</v>
      </c>
      <c r="J658" s="235"/>
      <c r="K658" s="236">
        <f>ROUND(E658*J658,2)</f>
        <v>0</v>
      </c>
      <c r="L658" s="236">
        <v>21</v>
      </c>
      <c r="M658" s="236">
        <f>G658*(1+L658/100)</f>
        <v>0</v>
      </c>
      <c r="N658" s="234">
        <v>3.2000000000000003E-4</v>
      </c>
      <c r="O658" s="234">
        <f>ROUND(E658*N658,2)</f>
        <v>0.23</v>
      </c>
      <c r="P658" s="234">
        <v>0</v>
      </c>
      <c r="Q658" s="234">
        <f>ROUND(E658*P658,2)</f>
        <v>0</v>
      </c>
      <c r="R658" s="236" t="s">
        <v>423</v>
      </c>
      <c r="S658" s="236" t="s">
        <v>293</v>
      </c>
      <c r="T658" s="237" t="s">
        <v>294</v>
      </c>
      <c r="U658" s="220">
        <v>7.0000000000000007E-2</v>
      </c>
      <c r="V658" s="220">
        <f>ROUND(E658*U658,2)</f>
        <v>49.44</v>
      </c>
      <c r="W658" s="220"/>
      <c r="X658" s="220" t="s">
        <v>295</v>
      </c>
      <c r="Y658" s="220" t="s">
        <v>296</v>
      </c>
      <c r="Z658" s="210"/>
      <c r="AA658" s="210"/>
      <c r="AB658" s="210"/>
      <c r="AC658" s="210"/>
      <c r="AD658" s="210"/>
      <c r="AE658" s="210"/>
      <c r="AF658" s="210"/>
      <c r="AG658" s="210" t="s">
        <v>297</v>
      </c>
      <c r="AH658" s="210"/>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row>
    <row r="659" spans="1:60" outlineLevel="2" x14ac:dyDescent="0.2">
      <c r="A659" s="217"/>
      <c r="B659" s="218"/>
      <c r="C659" s="251" t="s">
        <v>763</v>
      </c>
      <c r="D659" s="239"/>
      <c r="E659" s="239"/>
      <c r="F659" s="239"/>
      <c r="G659" s="239"/>
      <c r="H659" s="220"/>
      <c r="I659" s="220"/>
      <c r="J659" s="220"/>
      <c r="K659" s="220"/>
      <c r="L659" s="220"/>
      <c r="M659" s="220"/>
      <c r="N659" s="219"/>
      <c r="O659" s="219"/>
      <c r="P659" s="219"/>
      <c r="Q659" s="219"/>
      <c r="R659" s="220"/>
      <c r="S659" s="220"/>
      <c r="T659" s="220"/>
      <c r="U659" s="220"/>
      <c r="V659" s="220"/>
      <c r="W659" s="220"/>
      <c r="X659" s="220"/>
      <c r="Y659" s="220"/>
      <c r="Z659" s="210"/>
      <c r="AA659" s="210"/>
      <c r="AB659" s="210"/>
      <c r="AC659" s="210"/>
      <c r="AD659" s="210"/>
      <c r="AE659" s="210"/>
      <c r="AF659" s="210"/>
      <c r="AG659" s="210" t="s">
        <v>299</v>
      </c>
      <c r="AH659" s="210"/>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row>
    <row r="660" spans="1:60" outlineLevel="2" x14ac:dyDescent="0.2">
      <c r="A660" s="217"/>
      <c r="B660" s="218"/>
      <c r="C660" s="252" t="s">
        <v>763</v>
      </c>
      <c r="D660" s="240"/>
      <c r="E660" s="240"/>
      <c r="F660" s="240"/>
      <c r="G660" s="240"/>
      <c r="H660" s="220"/>
      <c r="I660" s="220"/>
      <c r="J660" s="220"/>
      <c r="K660" s="220"/>
      <c r="L660" s="220"/>
      <c r="M660" s="220"/>
      <c r="N660" s="219"/>
      <c r="O660" s="219"/>
      <c r="P660" s="219"/>
      <c r="Q660" s="219"/>
      <c r="R660" s="220"/>
      <c r="S660" s="220"/>
      <c r="T660" s="220"/>
      <c r="U660" s="220"/>
      <c r="V660" s="220"/>
      <c r="W660" s="220"/>
      <c r="X660" s="220"/>
      <c r="Y660" s="220"/>
      <c r="Z660" s="210"/>
      <c r="AA660" s="210"/>
      <c r="AB660" s="210"/>
      <c r="AC660" s="210"/>
      <c r="AD660" s="210"/>
      <c r="AE660" s="210"/>
      <c r="AF660" s="210"/>
      <c r="AG660" s="210" t="s">
        <v>300</v>
      </c>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row>
    <row r="661" spans="1:60" outlineLevel="2" x14ac:dyDescent="0.2">
      <c r="A661" s="217"/>
      <c r="B661" s="218"/>
      <c r="C661" s="253" t="s">
        <v>874</v>
      </c>
      <c r="D661" s="221"/>
      <c r="E661" s="222"/>
      <c r="F661" s="220"/>
      <c r="G661" s="220"/>
      <c r="H661" s="220"/>
      <c r="I661" s="220"/>
      <c r="J661" s="220"/>
      <c r="K661" s="220"/>
      <c r="L661" s="220"/>
      <c r="M661" s="220"/>
      <c r="N661" s="219"/>
      <c r="O661" s="219"/>
      <c r="P661" s="219"/>
      <c r="Q661" s="219"/>
      <c r="R661" s="220"/>
      <c r="S661" s="220"/>
      <c r="T661" s="220"/>
      <c r="U661" s="220"/>
      <c r="V661" s="220"/>
      <c r="W661" s="220"/>
      <c r="X661" s="220"/>
      <c r="Y661" s="220"/>
      <c r="Z661" s="210"/>
      <c r="AA661" s="210"/>
      <c r="AB661" s="210"/>
      <c r="AC661" s="210"/>
      <c r="AD661" s="210"/>
      <c r="AE661" s="210"/>
      <c r="AF661" s="210"/>
      <c r="AG661" s="210" t="s">
        <v>314</v>
      </c>
      <c r="AH661" s="210">
        <v>0</v>
      </c>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row>
    <row r="662" spans="1:60" outlineLevel="3" x14ac:dyDescent="0.2">
      <c r="A662" s="217"/>
      <c r="B662" s="218"/>
      <c r="C662" s="253" t="s">
        <v>875</v>
      </c>
      <c r="D662" s="221"/>
      <c r="E662" s="222"/>
      <c r="F662" s="220"/>
      <c r="G662" s="220"/>
      <c r="H662" s="220"/>
      <c r="I662" s="220"/>
      <c r="J662" s="220"/>
      <c r="K662" s="220"/>
      <c r="L662" s="220"/>
      <c r="M662" s="220"/>
      <c r="N662" s="219"/>
      <c r="O662" s="219"/>
      <c r="P662" s="219"/>
      <c r="Q662" s="219"/>
      <c r="R662" s="220"/>
      <c r="S662" s="220"/>
      <c r="T662" s="220"/>
      <c r="U662" s="220"/>
      <c r="V662" s="220"/>
      <c r="W662" s="220"/>
      <c r="X662" s="220"/>
      <c r="Y662" s="220"/>
      <c r="Z662" s="210"/>
      <c r="AA662" s="210"/>
      <c r="AB662" s="210"/>
      <c r="AC662" s="210"/>
      <c r="AD662" s="210"/>
      <c r="AE662" s="210"/>
      <c r="AF662" s="210"/>
      <c r="AG662" s="210" t="s">
        <v>314</v>
      </c>
      <c r="AH662" s="210">
        <v>0</v>
      </c>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row>
    <row r="663" spans="1:60" outlineLevel="3" x14ac:dyDescent="0.2">
      <c r="A663" s="217"/>
      <c r="B663" s="218"/>
      <c r="C663" s="253" t="s">
        <v>876</v>
      </c>
      <c r="D663" s="221"/>
      <c r="E663" s="222"/>
      <c r="F663" s="220"/>
      <c r="G663" s="220"/>
      <c r="H663" s="220"/>
      <c r="I663" s="220"/>
      <c r="J663" s="220"/>
      <c r="K663" s="220"/>
      <c r="L663" s="220"/>
      <c r="M663" s="220"/>
      <c r="N663" s="219"/>
      <c r="O663" s="219"/>
      <c r="P663" s="219"/>
      <c r="Q663" s="219"/>
      <c r="R663" s="220"/>
      <c r="S663" s="220"/>
      <c r="T663" s="220"/>
      <c r="U663" s="220"/>
      <c r="V663" s="220"/>
      <c r="W663" s="220"/>
      <c r="X663" s="220"/>
      <c r="Y663" s="220"/>
      <c r="Z663" s="210"/>
      <c r="AA663" s="210"/>
      <c r="AB663" s="210"/>
      <c r="AC663" s="210"/>
      <c r="AD663" s="210"/>
      <c r="AE663" s="210"/>
      <c r="AF663" s="210"/>
      <c r="AG663" s="210" t="s">
        <v>314</v>
      </c>
      <c r="AH663" s="210">
        <v>0</v>
      </c>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row>
    <row r="664" spans="1:60" outlineLevel="3" x14ac:dyDescent="0.2">
      <c r="A664" s="217"/>
      <c r="B664" s="218"/>
      <c r="C664" s="253" t="s">
        <v>877</v>
      </c>
      <c r="D664" s="221"/>
      <c r="E664" s="222"/>
      <c r="F664" s="220"/>
      <c r="G664" s="220"/>
      <c r="H664" s="220"/>
      <c r="I664" s="220"/>
      <c r="J664" s="220"/>
      <c r="K664" s="220"/>
      <c r="L664" s="220"/>
      <c r="M664" s="220"/>
      <c r="N664" s="219"/>
      <c r="O664" s="219"/>
      <c r="P664" s="219"/>
      <c r="Q664" s="219"/>
      <c r="R664" s="220"/>
      <c r="S664" s="220"/>
      <c r="T664" s="220"/>
      <c r="U664" s="220"/>
      <c r="V664" s="220"/>
      <c r="W664" s="220"/>
      <c r="X664" s="220"/>
      <c r="Y664" s="220"/>
      <c r="Z664" s="210"/>
      <c r="AA664" s="210"/>
      <c r="AB664" s="210"/>
      <c r="AC664" s="210"/>
      <c r="AD664" s="210"/>
      <c r="AE664" s="210"/>
      <c r="AF664" s="210"/>
      <c r="AG664" s="210" t="s">
        <v>314</v>
      </c>
      <c r="AH664" s="210">
        <v>0</v>
      </c>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row>
    <row r="665" spans="1:60" outlineLevel="3" x14ac:dyDescent="0.2">
      <c r="A665" s="217"/>
      <c r="B665" s="218"/>
      <c r="C665" s="253" t="s">
        <v>878</v>
      </c>
      <c r="D665" s="221"/>
      <c r="E665" s="222"/>
      <c r="F665" s="220"/>
      <c r="G665" s="220"/>
      <c r="H665" s="220"/>
      <c r="I665" s="220"/>
      <c r="J665" s="220"/>
      <c r="K665" s="220"/>
      <c r="L665" s="220"/>
      <c r="M665" s="220"/>
      <c r="N665" s="219"/>
      <c r="O665" s="219"/>
      <c r="P665" s="219"/>
      <c r="Q665" s="219"/>
      <c r="R665" s="220"/>
      <c r="S665" s="220"/>
      <c r="T665" s="220"/>
      <c r="U665" s="220"/>
      <c r="V665" s="220"/>
      <c r="W665" s="220"/>
      <c r="X665" s="220"/>
      <c r="Y665" s="220"/>
      <c r="Z665" s="210"/>
      <c r="AA665" s="210"/>
      <c r="AB665" s="210"/>
      <c r="AC665" s="210"/>
      <c r="AD665" s="210"/>
      <c r="AE665" s="210"/>
      <c r="AF665" s="210"/>
      <c r="AG665" s="210" t="s">
        <v>314</v>
      </c>
      <c r="AH665" s="210">
        <v>0</v>
      </c>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row>
    <row r="666" spans="1:60" outlineLevel="3" x14ac:dyDescent="0.2">
      <c r="A666" s="217"/>
      <c r="B666" s="218"/>
      <c r="C666" s="253" t="s">
        <v>879</v>
      </c>
      <c r="D666" s="221"/>
      <c r="E666" s="222"/>
      <c r="F666" s="220"/>
      <c r="G666" s="220"/>
      <c r="H666" s="220"/>
      <c r="I666" s="220"/>
      <c r="J666" s="220"/>
      <c r="K666" s="220"/>
      <c r="L666" s="220"/>
      <c r="M666" s="220"/>
      <c r="N666" s="219"/>
      <c r="O666" s="219"/>
      <c r="P666" s="219"/>
      <c r="Q666" s="219"/>
      <c r="R666" s="220"/>
      <c r="S666" s="220"/>
      <c r="T666" s="220"/>
      <c r="U666" s="220"/>
      <c r="V666" s="220"/>
      <c r="W666" s="220"/>
      <c r="X666" s="220"/>
      <c r="Y666" s="220"/>
      <c r="Z666" s="210"/>
      <c r="AA666" s="210"/>
      <c r="AB666" s="210"/>
      <c r="AC666" s="210"/>
      <c r="AD666" s="210"/>
      <c r="AE666" s="210"/>
      <c r="AF666" s="210"/>
      <c r="AG666" s="210" t="s">
        <v>314</v>
      </c>
      <c r="AH666" s="210">
        <v>0</v>
      </c>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row>
    <row r="667" spans="1:60" outlineLevel="3" x14ac:dyDescent="0.2">
      <c r="A667" s="217"/>
      <c r="B667" s="218"/>
      <c r="C667" s="253" t="s">
        <v>880</v>
      </c>
      <c r="D667" s="221"/>
      <c r="E667" s="222">
        <v>706.26</v>
      </c>
      <c r="F667" s="220"/>
      <c r="G667" s="220"/>
      <c r="H667" s="220"/>
      <c r="I667" s="220"/>
      <c r="J667" s="220"/>
      <c r="K667" s="220"/>
      <c r="L667" s="220"/>
      <c r="M667" s="220"/>
      <c r="N667" s="219"/>
      <c r="O667" s="219"/>
      <c r="P667" s="219"/>
      <c r="Q667" s="219"/>
      <c r="R667" s="220"/>
      <c r="S667" s="220"/>
      <c r="T667" s="220"/>
      <c r="U667" s="220"/>
      <c r="V667" s="220"/>
      <c r="W667" s="220"/>
      <c r="X667" s="220"/>
      <c r="Y667" s="220"/>
      <c r="Z667" s="210"/>
      <c r="AA667" s="210"/>
      <c r="AB667" s="210"/>
      <c r="AC667" s="210"/>
      <c r="AD667" s="210"/>
      <c r="AE667" s="210"/>
      <c r="AF667" s="210"/>
      <c r="AG667" s="210" t="s">
        <v>314</v>
      </c>
      <c r="AH667" s="210">
        <v>0</v>
      </c>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row>
    <row r="668" spans="1:60" outlineLevel="1" x14ac:dyDescent="0.2">
      <c r="A668" s="231">
        <v>94</v>
      </c>
      <c r="B668" s="232" t="s">
        <v>881</v>
      </c>
      <c r="C668" s="250" t="s">
        <v>882</v>
      </c>
      <c r="D668" s="233" t="s">
        <v>310</v>
      </c>
      <c r="E668" s="234">
        <v>130.495</v>
      </c>
      <c r="F668" s="235"/>
      <c r="G668" s="236">
        <f>ROUND(E668*F668,2)</f>
        <v>0</v>
      </c>
      <c r="H668" s="235"/>
      <c r="I668" s="236">
        <f>ROUND(E668*H668,2)</f>
        <v>0</v>
      </c>
      <c r="J668" s="235"/>
      <c r="K668" s="236">
        <f>ROUND(E668*J668,2)</f>
        <v>0</v>
      </c>
      <c r="L668" s="236">
        <v>21</v>
      </c>
      <c r="M668" s="236">
        <f>G668*(1+L668/100)</f>
        <v>0</v>
      </c>
      <c r="N668" s="234">
        <v>4.0000000000000003E-5</v>
      </c>
      <c r="O668" s="234">
        <f>ROUND(E668*N668,2)</f>
        <v>0.01</v>
      </c>
      <c r="P668" s="234">
        <v>0</v>
      </c>
      <c r="Q668" s="234">
        <f>ROUND(E668*P668,2)</f>
        <v>0</v>
      </c>
      <c r="R668" s="236" t="s">
        <v>423</v>
      </c>
      <c r="S668" s="236" t="s">
        <v>293</v>
      </c>
      <c r="T668" s="237" t="s">
        <v>294</v>
      </c>
      <c r="U668" s="220">
        <v>7.8E-2</v>
      </c>
      <c r="V668" s="220">
        <f>ROUND(E668*U668,2)</f>
        <v>10.18</v>
      </c>
      <c r="W668" s="220"/>
      <c r="X668" s="220" t="s">
        <v>295</v>
      </c>
      <c r="Y668" s="220" t="s">
        <v>296</v>
      </c>
      <c r="Z668" s="210"/>
      <c r="AA668" s="210"/>
      <c r="AB668" s="210"/>
      <c r="AC668" s="210"/>
      <c r="AD668" s="210"/>
      <c r="AE668" s="210"/>
      <c r="AF668" s="210"/>
      <c r="AG668" s="210" t="s">
        <v>297</v>
      </c>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row>
    <row r="669" spans="1:60" ht="22.5" outlineLevel="2" x14ac:dyDescent="0.2">
      <c r="A669" s="217"/>
      <c r="B669" s="218"/>
      <c r="C669" s="251" t="s">
        <v>883</v>
      </c>
      <c r="D669" s="239"/>
      <c r="E669" s="239"/>
      <c r="F669" s="239"/>
      <c r="G669" s="239"/>
      <c r="H669" s="220"/>
      <c r="I669" s="220"/>
      <c r="J669" s="220"/>
      <c r="K669" s="220"/>
      <c r="L669" s="220"/>
      <c r="M669" s="220"/>
      <c r="N669" s="219"/>
      <c r="O669" s="219"/>
      <c r="P669" s="219"/>
      <c r="Q669" s="219"/>
      <c r="R669" s="220"/>
      <c r="S669" s="220"/>
      <c r="T669" s="220"/>
      <c r="U669" s="220"/>
      <c r="V669" s="220"/>
      <c r="W669" s="220"/>
      <c r="X669" s="220"/>
      <c r="Y669" s="220"/>
      <c r="Z669" s="210"/>
      <c r="AA669" s="210"/>
      <c r="AB669" s="210"/>
      <c r="AC669" s="210"/>
      <c r="AD669" s="210"/>
      <c r="AE669" s="210"/>
      <c r="AF669" s="210"/>
      <c r="AG669" s="210" t="s">
        <v>299</v>
      </c>
      <c r="AH669" s="210"/>
      <c r="AI669" s="210"/>
      <c r="AJ669" s="210"/>
      <c r="AK669" s="210"/>
      <c r="AL669" s="210"/>
      <c r="AM669" s="210"/>
      <c r="AN669" s="210"/>
      <c r="AO669" s="210"/>
      <c r="AP669" s="210"/>
      <c r="AQ669" s="210"/>
      <c r="AR669" s="210"/>
      <c r="AS669" s="210"/>
      <c r="AT669" s="210"/>
      <c r="AU669" s="210"/>
      <c r="AV669" s="210"/>
      <c r="AW669" s="210"/>
      <c r="AX669" s="210"/>
      <c r="AY669" s="210"/>
      <c r="AZ669" s="210"/>
      <c r="BA669" s="238" t="str">
        <f>C669</f>
        <v>s rámy a zárubněmi, zábradlí, předmětů oplechování apod., které se zřizují ještě před úpravami povrchu, před jejich znečištěním při úpravách povrchu nástřikem plastických (lepivých) maltovin</v>
      </c>
      <c r="BB669" s="210"/>
      <c r="BC669" s="210"/>
      <c r="BD669" s="210"/>
      <c r="BE669" s="210"/>
      <c r="BF669" s="210"/>
      <c r="BG669" s="210"/>
      <c r="BH669" s="210"/>
    </row>
    <row r="670" spans="1:60" ht="22.5" outlineLevel="2" x14ac:dyDescent="0.2">
      <c r="A670" s="217"/>
      <c r="B670" s="218"/>
      <c r="C670" s="252" t="s">
        <v>883</v>
      </c>
      <c r="D670" s="240"/>
      <c r="E670" s="240"/>
      <c r="F670" s="240"/>
      <c r="G670" s="240"/>
      <c r="H670" s="220"/>
      <c r="I670" s="220"/>
      <c r="J670" s="220"/>
      <c r="K670" s="220"/>
      <c r="L670" s="220"/>
      <c r="M670" s="220"/>
      <c r="N670" s="219"/>
      <c r="O670" s="219"/>
      <c r="P670" s="219"/>
      <c r="Q670" s="219"/>
      <c r="R670" s="220"/>
      <c r="S670" s="220"/>
      <c r="T670" s="220"/>
      <c r="U670" s="220"/>
      <c r="V670" s="220"/>
      <c r="W670" s="220"/>
      <c r="X670" s="220"/>
      <c r="Y670" s="220"/>
      <c r="Z670" s="210"/>
      <c r="AA670" s="210"/>
      <c r="AB670" s="210"/>
      <c r="AC670" s="210"/>
      <c r="AD670" s="210"/>
      <c r="AE670" s="210"/>
      <c r="AF670" s="210"/>
      <c r="AG670" s="210" t="s">
        <v>300</v>
      </c>
      <c r="AH670" s="210"/>
      <c r="AI670" s="210"/>
      <c r="AJ670" s="210"/>
      <c r="AK670" s="210"/>
      <c r="AL670" s="210"/>
      <c r="AM670" s="210"/>
      <c r="AN670" s="210"/>
      <c r="AO670" s="210"/>
      <c r="AP670" s="210"/>
      <c r="AQ670" s="210"/>
      <c r="AR670" s="210"/>
      <c r="AS670" s="210"/>
      <c r="AT670" s="210"/>
      <c r="AU670" s="210"/>
      <c r="AV670" s="210"/>
      <c r="AW670" s="210"/>
      <c r="AX670" s="210"/>
      <c r="AY670" s="210"/>
      <c r="AZ670" s="210"/>
      <c r="BA670" s="238" t="str">
        <f>C670</f>
        <v>s rámy a zárubněmi, zábradlí, předmětů oplechování apod., které se zřizují ještě před úpravami povrchu, před jejich znečištěním při úpravách povrchu nástřikem plastických (lepivých) maltovin</v>
      </c>
      <c r="BB670" s="210"/>
      <c r="BC670" s="210"/>
      <c r="BD670" s="210"/>
      <c r="BE670" s="210"/>
      <c r="BF670" s="210"/>
      <c r="BG670" s="210"/>
      <c r="BH670" s="210"/>
    </row>
    <row r="671" spans="1:60" ht="22.5" outlineLevel="3" x14ac:dyDescent="0.2">
      <c r="A671" s="217"/>
      <c r="B671" s="218"/>
      <c r="C671" s="252" t="s">
        <v>883</v>
      </c>
      <c r="D671" s="240"/>
      <c r="E671" s="240"/>
      <c r="F671" s="240"/>
      <c r="G671" s="240"/>
      <c r="H671" s="220"/>
      <c r="I671" s="220"/>
      <c r="J671" s="220"/>
      <c r="K671" s="220"/>
      <c r="L671" s="220"/>
      <c r="M671" s="220"/>
      <c r="N671" s="219"/>
      <c r="O671" s="219"/>
      <c r="P671" s="219"/>
      <c r="Q671" s="219"/>
      <c r="R671" s="220"/>
      <c r="S671" s="220"/>
      <c r="T671" s="220"/>
      <c r="U671" s="220"/>
      <c r="V671" s="220"/>
      <c r="W671" s="220"/>
      <c r="X671" s="220"/>
      <c r="Y671" s="220"/>
      <c r="Z671" s="210"/>
      <c r="AA671" s="210"/>
      <c r="AB671" s="210"/>
      <c r="AC671" s="210"/>
      <c r="AD671" s="210"/>
      <c r="AE671" s="210"/>
      <c r="AF671" s="210"/>
      <c r="AG671" s="210" t="s">
        <v>300</v>
      </c>
      <c r="AH671" s="210"/>
      <c r="AI671" s="210"/>
      <c r="AJ671" s="210"/>
      <c r="AK671" s="210"/>
      <c r="AL671" s="210"/>
      <c r="AM671" s="210"/>
      <c r="AN671" s="210"/>
      <c r="AO671" s="210"/>
      <c r="AP671" s="210"/>
      <c r="AQ671" s="210"/>
      <c r="AR671" s="210"/>
      <c r="AS671" s="210"/>
      <c r="AT671" s="210"/>
      <c r="AU671" s="210"/>
      <c r="AV671" s="210"/>
      <c r="AW671" s="210"/>
      <c r="AX671" s="210"/>
      <c r="AY671" s="210"/>
      <c r="AZ671" s="210"/>
      <c r="BA671" s="238" t="str">
        <f>C671</f>
        <v>s rámy a zárubněmi, zábradlí, předmětů oplechování apod., které se zřizují ještě před úpravami povrchu, před jejich znečištěním při úpravách povrchu nástřikem plastických (lepivých) maltovin</v>
      </c>
      <c r="BB671" s="210"/>
      <c r="BC671" s="210"/>
      <c r="BD671" s="210"/>
      <c r="BE671" s="210"/>
      <c r="BF671" s="210"/>
      <c r="BG671" s="210"/>
      <c r="BH671" s="210"/>
    </row>
    <row r="672" spans="1:60" outlineLevel="2" x14ac:dyDescent="0.2">
      <c r="A672" s="217"/>
      <c r="B672" s="218"/>
      <c r="C672" s="253" t="s">
        <v>769</v>
      </c>
      <c r="D672" s="221"/>
      <c r="E672" s="222"/>
      <c r="F672" s="220"/>
      <c r="G672" s="220"/>
      <c r="H672" s="220"/>
      <c r="I672" s="220"/>
      <c r="J672" s="220"/>
      <c r="K672" s="220"/>
      <c r="L672" s="220"/>
      <c r="M672" s="220"/>
      <c r="N672" s="219"/>
      <c r="O672" s="219"/>
      <c r="P672" s="219"/>
      <c r="Q672" s="219"/>
      <c r="R672" s="220"/>
      <c r="S672" s="220"/>
      <c r="T672" s="220"/>
      <c r="U672" s="220"/>
      <c r="V672" s="220"/>
      <c r="W672" s="220"/>
      <c r="X672" s="220"/>
      <c r="Y672" s="220"/>
      <c r="Z672" s="210"/>
      <c r="AA672" s="210"/>
      <c r="AB672" s="210"/>
      <c r="AC672" s="210"/>
      <c r="AD672" s="210"/>
      <c r="AE672" s="210"/>
      <c r="AF672" s="210"/>
      <c r="AG672" s="210" t="s">
        <v>314</v>
      </c>
      <c r="AH672" s="210">
        <v>0</v>
      </c>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row>
    <row r="673" spans="1:60" outlineLevel="3" x14ac:dyDescent="0.2">
      <c r="A673" s="217"/>
      <c r="B673" s="218"/>
      <c r="C673" s="253" t="s">
        <v>770</v>
      </c>
      <c r="D673" s="221"/>
      <c r="E673" s="222"/>
      <c r="F673" s="220"/>
      <c r="G673" s="220"/>
      <c r="H673" s="220"/>
      <c r="I673" s="220"/>
      <c r="J673" s="220"/>
      <c r="K673" s="220"/>
      <c r="L673" s="220"/>
      <c r="M673" s="220"/>
      <c r="N673" s="219"/>
      <c r="O673" s="219"/>
      <c r="P673" s="219"/>
      <c r="Q673" s="219"/>
      <c r="R673" s="220"/>
      <c r="S673" s="220"/>
      <c r="T673" s="220"/>
      <c r="U673" s="220"/>
      <c r="V673" s="220"/>
      <c r="W673" s="220"/>
      <c r="X673" s="220"/>
      <c r="Y673" s="220"/>
      <c r="Z673" s="210"/>
      <c r="AA673" s="210"/>
      <c r="AB673" s="210"/>
      <c r="AC673" s="210"/>
      <c r="AD673" s="210"/>
      <c r="AE673" s="210"/>
      <c r="AF673" s="210"/>
      <c r="AG673" s="210" t="s">
        <v>314</v>
      </c>
      <c r="AH673" s="210">
        <v>0</v>
      </c>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row>
    <row r="674" spans="1:60" outlineLevel="3" x14ac:dyDescent="0.2">
      <c r="A674" s="217"/>
      <c r="B674" s="218"/>
      <c r="C674" s="253" t="s">
        <v>771</v>
      </c>
      <c r="D674" s="221"/>
      <c r="E674" s="222"/>
      <c r="F674" s="220"/>
      <c r="G674" s="220"/>
      <c r="H674" s="220"/>
      <c r="I674" s="220"/>
      <c r="J674" s="220"/>
      <c r="K674" s="220"/>
      <c r="L674" s="220"/>
      <c r="M674" s="220"/>
      <c r="N674" s="219"/>
      <c r="O674" s="219"/>
      <c r="P674" s="219"/>
      <c r="Q674" s="219"/>
      <c r="R674" s="220"/>
      <c r="S674" s="220"/>
      <c r="T674" s="220"/>
      <c r="U674" s="220"/>
      <c r="V674" s="220"/>
      <c r="W674" s="220"/>
      <c r="X674" s="220"/>
      <c r="Y674" s="220"/>
      <c r="Z674" s="210"/>
      <c r="AA674" s="210"/>
      <c r="AB674" s="210"/>
      <c r="AC674" s="210"/>
      <c r="AD674" s="210"/>
      <c r="AE674" s="210"/>
      <c r="AF674" s="210"/>
      <c r="AG674" s="210" t="s">
        <v>314</v>
      </c>
      <c r="AH674" s="210">
        <v>0</v>
      </c>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row>
    <row r="675" spans="1:60" outlineLevel="3" x14ac:dyDescent="0.2">
      <c r="A675" s="217"/>
      <c r="B675" s="218"/>
      <c r="C675" s="253" t="s">
        <v>772</v>
      </c>
      <c r="D675" s="221"/>
      <c r="E675" s="222"/>
      <c r="F675" s="220"/>
      <c r="G675" s="220"/>
      <c r="H675" s="220"/>
      <c r="I675" s="220"/>
      <c r="J675" s="220"/>
      <c r="K675" s="220"/>
      <c r="L675" s="220"/>
      <c r="M675" s="220"/>
      <c r="N675" s="219"/>
      <c r="O675" s="219"/>
      <c r="P675" s="219"/>
      <c r="Q675" s="219"/>
      <c r="R675" s="220"/>
      <c r="S675" s="220"/>
      <c r="T675" s="220"/>
      <c r="U675" s="220"/>
      <c r="V675" s="220"/>
      <c r="W675" s="220"/>
      <c r="X675" s="220"/>
      <c r="Y675" s="220"/>
      <c r="Z675" s="210"/>
      <c r="AA675" s="210"/>
      <c r="AB675" s="210"/>
      <c r="AC675" s="210"/>
      <c r="AD675" s="210"/>
      <c r="AE675" s="210"/>
      <c r="AF675" s="210"/>
      <c r="AG675" s="210" t="s">
        <v>314</v>
      </c>
      <c r="AH675" s="210">
        <v>0</v>
      </c>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row>
    <row r="676" spans="1:60" outlineLevel="3" x14ac:dyDescent="0.2">
      <c r="A676" s="217"/>
      <c r="B676" s="218"/>
      <c r="C676" s="253" t="s">
        <v>773</v>
      </c>
      <c r="D676" s="221"/>
      <c r="E676" s="222"/>
      <c r="F676" s="220"/>
      <c r="G676" s="220"/>
      <c r="H676" s="220"/>
      <c r="I676" s="220"/>
      <c r="J676" s="220"/>
      <c r="K676" s="220"/>
      <c r="L676" s="220"/>
      <c r="M676" s="220"/>
      <c r="N676" s="219"/>
      <c r="O676" s="219"/>
      <c r="P676" s="219"/>
      <c r="Q676" s="219"/>
      <c r="R676" s="220"/>
      <c r="S676" s="220"/>
      <c r="T676" s="220"/>
      <c r="U676" s="220"/>
      <c r="V676" s="220"/>
      <c r="W676" s="220"/>
      <c r="X676" s="220"/>
      <c r="Y676" s="220"/>
      <c r="Z676" s="210"/>
      <c r="AA676" s="210"/>
      <c r="AB676" s="210"/>
      <c r="AC676" s="210"/>
      <c r="AD676" s="210"/>
      <c r="AE676" s="210"/>
      <c r="AF676" s="210"/>
      <c r="AG676" s="210" t="s">
        <v>314</v>
      </c>
      <c r="AH676" s="210">
        <v>0</v>
      </c>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row>
    <row r="677" spans="1:60" outlineLevel="3" x14ac:dyDescent="0.2">
      <c r="A677" s="217"/>
      <c r="B677" s="218"/>
      <c r="C677" s="253" t="s">
        <v>774</v>
      </c>
      <c r="D677" s="221"/>
      <c r="E677" s="222"/>
      <c r="F677" s="220"/>
      <c r="G677" s="220"/>
      <c r="H677" s="220"/>
      <c r="I677" s="220"/>
      <c r="J677" s="220"/>
      <c r="K677" s="220"/>
      <c r="L677" s="220"/>
      <c r="M677" s="220"/>
      <c r="N677" s="219"/>
      <c r="O677" s="219"/>
      <c r="P677" s="219"/>
      <c r="Q677" s="219"/>
      <c r="R677" s="220"/>
      <c r="S677" s="220"/>
      <c r="T677" s="220"/>
      <c r="U677" s="220"/>
      <c r="V677" s="220"/>
      <c r="W677" s="220"/>
      <c r="X677" s="220"/>
      <c r="Y677" s="220"/>
      <c r="Z677" s="210"/>
      <c r="AA677" s="210"/>
      <c r="AB677" s="210"/>
      <c r="AC677" s="210"/>
      <c r="AD677" s="210"/>
      <c r="AE677" s="210"/>
      <c r="AF677" s="210"/>
      <c r="AG677" s="210" t="s">
        <v>314</v>
      </c>
      <c r="AH677" s="210">
        <v>0</v>
      </c>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row>
    <row r="678" spans="1:60" outlineLevel="3" x14ac:dyDescent="0.2">
      <c r="A678" s="217"/>
      <c r="B678" s="218"/>
      <c r="C678" s="253" t="s">
        <v>775</v>
      </c>
      <c r="D678" s="221"/>
      <c r="E678" s="222"/>
      <c r="F678" s="220"/>
      <c r="G678" s="220"/>
      <c r="H678" s="220"/>
      <c r="I678" s="220"/>
      <c r="J678" s="220"/>
      <c r="K678" s="220"/>
      <c r="L678" s="220"/>
      <c r="M678" s="220"/>
      <c r="N678" s="219"/>
      <c r="O678" s="219"/>
      <c r="P678" s="219"/>
      <c r="Q678" s="219"/>
      <c r="R678" s="220"/>
      <c r="S678" s="220"/>
      <c r="T678" s="220"/>
      <c r="U678" s="220"/>
      <c r="V678" s="220"/>
      <c r="W678" s="220"/>
      <c r="X678" s="220"/>
      <c r="Y678" s="220"/>
      <c r="Z678" s="210"/>
      <c r="AA678" s="210"/>
      <c r="AB678" s="210"/>
      <c r="AC678" s="210"/>
      <c r="AD678" s="210"/>
      <c r="AE678" s="210"/>
      <c r="AF678" s="210"/>
      <c r="AG678" s="210" t="s">
        <v>314</v>
      </c>
      <c r="AH678" s="210">
        <v>0</v>
      </c>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row>
    <row r="679" spans="1:60" outlineLevel="3" x14ac:dyDescent="0.2">
      <c r="A679" s="217"/>
      <c r="B679" s="218"/>
      <c r="C679" s="253" t="s">
        <v>776</v>
      </c>
      <c r="D679" s="221"/>
      <c r="E679" s="222"/>
      <c r="F679" s="220"/>
      <c r="G679" s="220"/>
      <c r="H679" s="220"/>
      <c r="I679" s="220"/>
      <c r="J679" s="220"/>
      <c r="K679" s="220"/>
      <c r="L679" s="220"/>
      <c r="M679" s="220"/>
      <c r="N679" s="219"/>
      <c r="O679" s="219"/>
      <c r="P679" s="219"/>
      <c r="Q679" s="219"/>
      <c r="R679" s="220"/>
      <c r="S679" s="220"/>
      <c r="T679" s="220"/>
      <c r="U679" s="220"/>
      <c r="V679" s="220"/>
      <c r="W679" s="220"/>
      <c r="X679" s="220"/>
      <c r="Y679" s="220"/>
      <c r="Z679" s="210"/>
      <c r="AA679" s="210"/>
      <c r="AB679" s="210"/>
      <c r="AC679" s="210"/>
      <c r="AD679" s="210"/>
      <c r="AE679" s="210"/>
      <c r="AF679" s="210"/>
      <c r="AG679" s="210" t="s">
        <v>314</v>
      </c>
      <c r="AH679" s="210">
        <v>0</v>
      </c>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row>
    <row r="680" spans="1:60" outlineLevel="3" x14ac:dyDescent="0.2">
      <c r="A680" s="217"/>
      <c r="B680" s="218"/>
      <c r="C680" s="253" t="s">
        <v>777</v>
      </c>
      <c r="D680" s="221"/>
      <c r="E680" s="222"/>
      <c r="F680" s="220"/>
      <c r="G680" s="220"/>
      <c r="H680" s="220"/>
      <c r="I680" s="220"/>
      <c r="J680" s="220"/>
      <c r="K680" s="220"/>
      <c r="L680" s="220"/>
      <c r="M680" s="220"/>
      <c r="N680" s="219"/>
      <c r="O680" s="219"/>
      <c r="P680" s="219"/>
      <c r="Q680" s="219"/>
      <c r="R680" s="220"/>
      <c r="S680" s="220"/>
      <c r="T680" s="220"/>
      <c r="U680" s="220"/>
      <c r="V680" s="220"/>
      <c r="W680" s="220"/>
      <c r="X680" s="220"/>
      <c r="Y680" s="220"/>
      <c r="Z680" s="210"/>
      <c r="AA680" s="210"/>
      <c r="AB680" s="210"/>
      <c r="AC680" s="210"/>
      <c r="AD680" s="210"/>
      <c r="AE680" s="210"/>
      <c r="AF680" s="210"/>
      <c r="AG680" s="210" t="s">
        <v>314</v>
      </c>
      <c r="AH680" s="210">
        <v>0</v>
      </c>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row>
    <row r="681" spans="1:60" outlineLevel="3" x14ac:dyDescent="0.2">
      <c r="A681" s="217"/>
      <c r="B681" s="218"/>
      <c r="C681" s="253" t="s">
        <v>778</v>
      </c>
      <c r="D681" s="221"/>
      <c r="E681" s="222"/>
      <c r="F681" s="220"/>
      <c r="G681" s="220"/>
      <c r="H681" s="220"/>
      <c r="I681" s="220"/>
      <c r="J681" s="220"/>
      <c r="K681" s="220"/>
      <c r="L681" s="220"/>
      <c r="M681" s="220"/>
      <c r="N681" s="219"/>
      <c r="O681" s="219"/>
      <c r="P681" s="219"/>
      <c r="Q681" s="219"/>
      <c r="R681" s="220"/>
      <c r="S681" s="220"/>
      <c r="T681" s="220"/>
      <c r="U681" s="220"/>
      <c r="V681" s="220"/>
      <c r="W681" s="220"/>
      <c r="X681" s="220"/>
      <c r="Y681" s="220"/>
      <c r="Z681" s="210"/>
      <c r="AA681" s="210"/>
      <c r="AB681" s="210"/>
      <c r="AC681" s="210"/>
      <c r="AD681" s="210"/>
      <c r="AE681" s="210"/>
      <c r="AF681" s="210"/>
      <c r="AG681" s="210" t="s">
        <v>314</v>
      </c>
      <c r="AH681" s="210">
        <v>0</v>
      </c>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row>
    <row r="682" spans="1:60" outlineLevel="3" x14ac:dyDescent="0.2">
      <c r="A682" s="217"/>
      <c r="B682" s="218"/>
      <c r="C682" s="253" t="s">
        <v>779</v>
      </c>
      <c r="D682" s="221"/>
      <c r="E682" s="222"/>
      <c r="F682" s="220"/>
      <c r="G682" s="220"/>
      <c r="H682" s="220"/>
      <c r="I682" s="220"/>
      <c r="J682" s="220"/>
      <c r="K682" s="220"/>
      <c r="L682" s="220"/>
      <c r="M682" s="220"/>
      <c r="N682" s="219"/>
      <c r="O682" s="219"/>
      <c r="P682" s="219"/>
      <c r="Q682" s="219"/>
      <c r="R682" s="220"/>
      <c r="S682" s="220"/>
      <c r="T682" s="220"/>
      <c r="U682" s="220"/>
      <c r="V682" s="220"/>
      <c r="W682" s="220"/>
      <c r="X682" s="220"/>
      <c r="Y682" s="220"/>
      <c r="Z682" s="210"/>
      <c r="AA682" s="210"/>
      <c r="AB682" s="210"/>
      <c r="AC682" s="210"/>
      <c r="AD682" s="210"/>
      <c r="AE682" s="210"/>
      <c r="AF682" s="210"/>
      <c r="AG682" s="210" t="s">
        <v>314</v>
      </c>
      <c r="AH682" s="210">
        <v>0</v>
      </c>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row>
    <row r="683" spans="1:60" outlineLevel="3" x14ac:dyDescent="0.2">
      <c r="A683" s="217"/>
      <c r="B683" s="218"/>
      <c r="C683" s="253" t="s">
        <v>780</v>
      </c>
      <c r="D683" s="221"/>
      <c r="E683" s="222"/>
      <c r="F683" s="220"/>
      <c r="G683" s="220"/>
      <c r="H683" s="220"/>
      <c r="I683" s="220"/>
      <c r="J683" s="220"/>
      <c r="K683" s="220"/>
      <c r="L683" s="220"/>
      <c r="M683" s="220"/>
      <c r="N683" s="219"/>
      <c r="O683" s="219"/>
      <c r="P683" s="219"/>
      <c r="Q683" s="219"/>
      <c r="R683" s="220"/>
      <c r="S683" s="220"/>
      <c r="T683" s="220"/>
      <c r="U683" s="220"/>
      <c r="V683" s="220"/>
      <c r="W683" s="220"/>
      <c r="X683" s="220"/>
      <c r="Y683" s="220"/>
      <c r="Z683" s="210"/>
      <c r="AA683" s="210"/>
      <c r="AB683" s="210"/>
      <c r="AC683" s="210"/>
      <c r="AD683" s="210"/>
      <c r="AE683" s="210"/>
      <c r="AF683" s="210"/>
      <c r="AG683" s="210" t="s">
        <v>314</v>
      </c>
      <c r="AH683" s="210">
        <v>0</v>
      </c>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row>
    <row r="684" spans="1:60" outlineLevel="3" x14ac:dyDescent="0.2">
      <c r="A684" s="217"/>
      <c r="B684" s="218"/>
      <c r="C684" s="253" t="s">
        <v>776</v>
      </c>
      <c r="D684" s="221"/>
      <c r="E684" s="222"/>
      <c r="F684" s="220"/>
      <c r="G684" s="220"/>
      <c r="H684" s="220"/>
      <c r="I684" s="220"/>
      <c r="J684" s="220"/>
      <c r="K684" s="220"/>
      <c r="L684" s="220"/>
      <c r="M684" s="220"/>
      <c r="N684" s="219"/>
      <c r="O684" s="219"/>
      <c r="P684" s="219"/>
      <c r="Q684" s="219"/>
      <c r="R684" s="220"/>
      <c r="S684" s="220"/>
      <c r="T684" s="220"/>
      <c r="U684" s="220"/>
      <c r="V684" s="220"/>
      <c r="W684" s="220"/>
      <c r="X684" s="220"/>
      <c r="Y684" s="220"/>
      <c r="Z684" s="210"/>
      <c r="AA684" s="210"/>
      <c r="AB684" s="210"/>
      <c r="AC684" s="210"/>
      <c r="AD684" s="210"/>
      <c r="AE684" s="210"/>
      <c r="AF684" s="210"/>
      <c r="AG684" s="210" t="s">
        <v>314</v>
      </c>
      <c r="AH684" s="210">
        <v>0</v>
      </c>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row>
    <row r="685" spans="1:60" outlineLevel="3" x14ac:dyDescent="0.2">
      <c r="A685" s="217"/>
      <c r="B685" s="218"/>
      <c r="C685" s="253" t="s">
        <v>781</v>
      </c>
      <c r="D685" s="221"/>
      <c r="E685" s="222">
        <v>130.5</v>
      </c>
      <c r="F685" s="220"/>
      <c r="G685" s="220"/>
      <c r="H685" s="220"/>
      <c r="I685" s="220"/>
      <c r="J685" s="220"/>
      <c r="K685" s="220"/>
      <c r="L685" s="220"/>
      <c r="M685" s="220"/>
      <c r="N685" s="219"/>
      <c r="O685" s="219"/>
      <c r="P685" s="219"/>
      <c r="Q685" s="219"/>
      <c r="R685" s="220"/>
      <c r="S685" s="220"/>
      <c r="T685" s="220"/>
      <c r="U685" s="220"/>
      <c r="V685" s="220"/>
      <c r="W685" s="220"/>
      <c r="X685" s="220"/>
      <c r="Y685" s="220"/>
      <c r="Z685" s="210"/>
      <c r="AA685" s="210"/>
      <c r="AB685" s="210"/>
      <c r="AC685" s="210"/>
      <c r="AD685" s="210"/>
      <c r="AE685" s="210"/>
      <c r="AF685" s="210"/>
      <c r="AG685" s="210" t="s">
        <v>314</v>
      </c>
      <c r="AH685" s="210">
        <v>0</v>
      </c>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row>
    <row r="686" spans="1:60" outlineLevel="1" x14ac:dyDescent="0.2">
      <c r="A686" s="231">
        <v>95</v>
      </c>
      <c r="B686" s="232" t="s">
        <v>884</v>
      </c>
      <c r="C686" s="250" t="s">
        <v>885</v>
      </c>
      <c r="D686" s="233" t="s">
        <v>310</v>
      </c>
      <c r="E686" s="234">
        <v>706.26409999999998</v>
      </c>
      <c r="F686" s="235"/>
      <c r="G686" s="236">
        <f>ROUND(E686*F686,2)</f>
        <v>0</v>
      </c>
      <c r="H686" s="235"/>
      <c r="I686" s="236">
        <f>ROUND(E686*H686,2)</f>
        <v>0</v>
      </c>
      <c r="J686" s="235"/>
      <c r="K686" s="236">
        <f>ROUND(E686*J686,2)</f>
        <v>0</v>
      </c>
      <c r="L686" s="236">
        <v>21</v>
      </c>
      <c r="M686" s="236">
        <f>G686*(1+L686/100)</f>
        <v>0</v>
      </c>
      <c r="N686" s="234">
        <v>8.0000000000000002E-3</v>
      </c>
      <c r="O686" s="234">
        <f>ROUND(E686*N686,2)</f>
        <v>5.65</v>
      </c>
      <c r="P686" s="234">
        <v>0</v>
      </c>
      <c r="Q686" s="234">
        <f>ROUND(E686*P686,2)</f>
        <v>0</v>
      </c>
      <c r="R686" s="236" t="s">
        <v>423</v>
      </c>
      <c r="S686" s="236" t="s">
        <v>293</v>
      </c>
      <c r="T686" s="237" t="s">
        <v>294</v>
      </c>
      <c r="U686" s="220">
        <v>0.111</v>
      </c>
      <c r="V686" s="220">
        <f>ROUND(E686*U686,2)</f>
        <v>78.400000000000006</v>
      </c>
      <c r="W686" s="220"/>
      <c r="X686" s="220" t="s">
        <v>295</v>
      </c>
      <c r="Y686" s="220" t="s">
        <v>296</v>
      </c>
      <c r="Z686" s="210"/>
      <c r="AA686" s="210"/>
      <c r="AB686" s="210"/>
      <c r="AC686" s="210"/>
      <c r="AD686" s="210"/>
      <c r="AE686" s="210"/>
      <c r="AF686" s="210"/>
      <c r="AG686" s="210" t="s">
        <v>297</v>
      </c>
      <c r="AH686" s="210"/>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row>
    <row r="687" spans="1:60" outlineLevel="2" x14ac:dyDescent="0.2">
      <c r="A687" s="217"/>
      <c r="B687" s="218"/>
      <c r="C687" s="253" t="s">
        <v>886</v>
      </c>
      <c r="D687" s="221"/>
      <c r="E687" s="222"/>
      <c r="F687" s="220"/>
      <c r="G687" s="220"/>
      <c r="H687" s="220"/>
      <c r="I687" s="220"/>
      <c r="J687" s="220"/>
      <c r="K687" s="220"/>
      <c r="L687" s="220"/>
      <c r="M687" s="220"/>
      <c r="N687" s="219"/>
      <c r="O687" s="219"/>
      <c r="P687" s="219"/>
      <c r="Q687" s="219"/>
      <c r="R687" s="220"/>
      <c r="S687" s="220"/>
      <c r="T687" s="220"/>
      <c r="U687" s="220"/>
      <c r="V687" s="220"/>
      <c r="W687" s="220"/>
      <c r="X687" s="220"/>
      <c r="Y687" s="220"/>
      <c r="Z687" s="210"/>
      <c r="AA687" s="210"/>
      <c r="AB687" s="210"/>
      <c r="AC687" s="210"/>
      <c r="AD687" s="210"/>
      <c r="AE687" s="210"/>
      <c r="AF687" s="210"/>
      <c r="AG687" s="210" t="s">
        <v>314</v>
      </c>
      <c r="AH687" s="210">
        <v>0</v>
      </c>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row>
    <row r="688" spans="1:60" outlineLevel="3" x14ac:dyDescent="0.2">
      <c r="A688" s="217"/>
      <c r="B688" s="218"/>
      <c r="C688" s="253" t="s">
        <v>880</v>
      </c>
      <c r="D688" s="221"/>
      <c r="E688" s="222">
        <v>706.26</v>
      </c>
      <c r="F688" s="220"/>
      <c r="G688" s="220"/>
      <c r="H688" s="220"/>
      <c r="I688" s="220"/>
      <c r="J688" s="220"/>
      <c r="K688" s="220"/>
      <c r="L688" s="220"/>
      <c r="M688" s="220"/>
      <c r="N688" s="219"/>
      <c r="O688" s="219"/>
      <c r="P688" s="219"/>
      <c r="Q688" s="219"/>
      <c r="R688" s="220"/>
      <c r="S688" s="220"/>
      <c r="T688" s="220"/>
      <c r="U688" s="220"/>
      <c r="V688" s="220"/>
      <c r="W688" s="220"/>
      <c r="X688" s="220"/>
      <c r="Y688" s="220"/>
      <c r="Z688" s="210"/>
      <c r="AA688" s="210"/>
      <c r="AB688" s="210"/>
      <c r="AC688" s="210"/>
      <c r="AD688" s="210"/>
      <c r="AE688" s="210"/>
      <c r="AF688" s="210"/>
      <c r="AG688" s="210" t="s">
        <v>314</v>
      </c>
      <c r="AH688" s="210">
        <v>0</v>
      </c>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row>
    <row r="689" spans="1:60" outlineLevel="1" x14ac:dyDescent="0.2">
      <c r="A689" s="231">
        <v>96</v>
      </c>
      <c r="B689" s="232" t="s">
        <v>887</v>
      </c>
      <c r="C689" s="250" t="s">
        <v>888</v>
      </c>
      <c r="D689" s="233" t="s">
        <v>310</v>
      </c>
      <c r="E689" s="234">
        <v>108.33</v>
      </c>
      <c r="F689" s="235"/>
      <c r="G689" s="236">
        <f>ROUND(E689*F689,2)</f>
        <v>0</v>
      </c>
      <c r="H689" s="235"/>
      <c r="I689" s="236">
        <f>ROUND(E689*H689,2)</f>
        <v>0</v>
      </c>
      <c r="J689" s="235"/>
      <c r="K689" s="236">
        <f>ROUND(E689*J689,2)</f>
        <v>0</v>
      </c>
      <c r="L689" s="236">
        <v>21</v>
      </c>
      <c r="M689" s="236">
        <f>G689*(1+L689/100)</f>
        <v>0</v>
      </c>
      <c r="N689" s="234">
        <v>3.5000000000000001E-3</v>
      </c>
      <c r="O689" s="234">
        <f>ROUND(E689*N689,2)</f>
        <v>0.38</v>
      </c>
      <c r="P689" s="234">
        <v>0</v>
      </c>
      <c r="Q689" s="234">
        <f>ROUND(E689*P689,2)</f>
        <v>0</v>
      </c>
      <c r="R689" s="236" t="s">
        <v>423</v>
      </c>
      <c r="S689" s="236" t="s">
        <v>293</v>
      </c>
      <c r="T689" s="237" t="s">
        <v>294</v>
      </c>
      <c r="U689" s="220">
        <v>0.3</v>
      </c>
      <c r="V689" s="220">
        <f>ROUND(E689*U689,2)</f>
        <v>32.5</v>
      </c>
      <c r="W689" s="220"/>
      <c r="X689" s="220" t="s">
        <v>295</v>
      </c>
      <c r="Y689" s="220" t="s">
        <v>296</v>
      </c>
      <c r="Z689" s="210"/>
      <c r="AA689" s="210"/>
      <c r="AB689" s="210"/>
      <c r="AC689" s="210"/>
      <c r="AD689" s="210"/>
      <c r="AE689" s="210"/>
      <c r="AF689" s="210"/>
      <c r="AG689" s="210" t="s">
        <v>297</v>
      </c>
      <c r="AH689" s="210"/>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row>
    <row r="690" spans="1:60" outlineLevel="2" x14ac:dyDescent="0.2">
      <c r="A690" s="217"/>
      <c r="B690" s="218"/>
      <c r="C690" s="253" t="s">
        <v>889</v>
      </c>
      <c r="D690" s="221"/>
      <c r="E690" s="222"/>
      <c r="F690" s="220"/>
      <c r="G690" s="220"/>
      <c r="H690" s="220"/>
      <c r="I690" s="220"/>
      <c r="J690" s="220"/>
      <c r="K690" s="220"/>
      <c r="L690" s="220"/>
      <c r="M690" s="220"/>
      <c r="N690" s="219"/>
      <c r="O690" s="219"/>
      <c r="P690" s="219"/>
      <c r="Q690" s="219"/>
      <c r="R690" s="220"/>
      <c r="S690" s="220"/>
      <c r="T690" s="220"/>
      <c r="U690" s="220"/>
      <c r="V690" s="220"/>
      <c r="W690" s="220"/>
      <c r="X690" s="220"/>
      <c r="Y690" s="220"/>
      <c r="Z690" s="210"/>
      <c r="AA690" s="210"/>
      <c r="AB690" s="210"/>
      <c r="AC690" s="210"/>
      <c r="AD690" s="210"/>
      <c r="AE690" s="210"/>
      <c r="AF690" s="210"/>
      <c r="AG690" s="210" t="s">
        <v>314</v>
      </c>
      <c r="AH690" s="210">
        <v>0</v>
      </c>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row>
    <row r="691" spans="1:60" outlineLevel="3" x14ac:dyDescent="0.2">
      <c r="A691" s="217"/>
      <c r="B691" s="218"/>
      <c r="C691" s="253" t="s">
        <v>890</v>
      </c>
      <c r="D691" s="221"/>
      <c r="E691" s="222">
        <v>108.33</v>
      </c>
      <c r="F691" s="220"/>
      <c r="G691" s="220"/>
      <c r="H691" s="220"/>
      <c r="I691" s="220"/>
      <c r="J691" s="220"/>
      <c r="K691" s="220"/>
      <c r="L691" s="220"/>
      <c r="M691" s="220"/>
      <c r="N691" s="219"/>
      <c r="O691" s="219"/>
      <c r="P691" s="219"/>
      <c r="Q691" s="219"/>
      <c r="R691" s="220"/>
      <c r="S691" s="220"/>
      <c r="T691" s="220"/>
      <c r="U691" s="220"/>
      <c r="V691" s="220"/>
      <c r="W691" s="220"/>
      <c r="X691" s="220"/>
      <c r="Y691" s="220"/>
      <c r="Z691" s="210"/>
      <c r="AA691" s="210"/>
      <c r="AB691" s="210"/>
      <c r="AC691" s="210"/>
      <c r="AD691" s="210"/>
      <c r="AE691" s="210"/>
      <c r="AF691" s="210"/>
      <c r="AG691" s="210" t="s">
        <v>314</v>
      </c>
      <c r="AH691" s="210">
        <v>0</v>
      </c>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row>
    <row r="692" spans="1:60" ht="33.75" outlineLevel="1" x14ac:dyDescent="0.2">
      <c r="A692" s="231">
        <v>97</v>
      </c>
      <c r="B692" s="232" t="s">
        <v>891</v>
      </c>
      <c r="C692" s="250" t="s">
        <v>892</v>
      </c>
      <c r="D692" s="233" t="s">
        <v>310</v>
      </c>
      <c r="E692" s="234">
        <v>81.66</v>
      </c>
      <c r="F692" s="235"/>
      <c r="G692" s="236">
        <f>ROUND(E692*F692,2)</f>
        <v>0</v>
      </c>
      <c r="H692" s="235"/>
      <c r="I692" s="236">
        <f>ROUND(E692*H692,2)</f>
        <v>0</v>
      </c>
      <c r="J692" s="235"/>
      <c r="K692" s="236">
        <f>ROUND(E692*J692,2)</f>
        <v>0</v>
      </c>
      <c r="L692" s="236">
        <v>21</v>
      </c>
      <c r="M692" s="236">
        <f>G692*(1+L692/100)</f>
        <v>0</v>
      </c>
      <c r="N692" s="234">
        <v>1.2529999999999999E-2</v>
      </c>
      <c r="O692" s="234">
        <f>ROUND(E692*N692,2)</f>
        <v>1.02</v>
      </c>
      <c r="P692" s="234">
        <v>0</v>
      </c>
      <c r="Q692" s="234">
        <f>ROUND(E692*P692,2)</f>
        <v>0</v>
      </c>
      <c r="R692" s="236" t="s">
        <v>423</v>
      </c>
      <c r="S692" s="236" t="s">
        <v>293</v>
      </c>
      <c r="T692" s="237" t="s">
        <v>294</v>
      </c>
      <c r="U692" s="220">
        <v>0.85699999999999998</v>
      </c>
      <c r="V692" s="220">
        <f>ROUND(E692*U692,2)</f>
        <v>69.98</v>
      </c>
      <c r="W692" s="220"/>
      <c r="X692" s="220" t="s">
        <v>295</v>
      </c>
      <c r="Y692" s="220" t="s">
        <v>296</v>
      </c>
      <c r="Z692" s="210"/>
      <c r="AA692" s="210"/>
      <c r="AB692" s="210"/>
      <c r="AC692" s="210"/>
      <c r="AD692" s="210"/>
      <c r="AE692" s="210"/>
      <c r="AF692" s="210"/>
      <c r="AG692" s="210" t="s">
        <v>297</v>
      </c>
      <c r="AH692" s="210"/>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row>
    <row r="693" spans="1:60" ht="22.5" outlineLevel="2" x14ac:dyDescent="0.2">
      <c r="A693" s="217"/>
      <c r="B693" s="218"/>
      <c r="C693" s="251" t="s">
        <v>893</v>
      </c>
      <c r="D693" s="239"/>
      <c r="E693" s="239"/>
      <c r="F693" s="239"/>
      <c r="G693" s="239"/>
      <c r="H693" s="220"/>
      <c r="I693" s="220"/>
      <c r="J693" s="220"/>
      <c r="K693" s="220"/>
      <c r="L693" s="220"/>
      <c r="M693" s="220"/>
      <c r="N693" s="219"/>
      <c r="O693" s="219"/>
      <c r="P693" s="219"/>
      <c r="Q693" s="219"/>
      <c r="R693" s="220"/>
      <c r="S693" s="220"/>
      <c r="T693" s="220"/>
      <c r="U693" s="220"/>
      <c r="V693" s="220"/>
      <c r="W693" s="220"/>
      <c r="X693" s="220"/>
      <c r="Y693" s="220"/>
      <c r="Z693" s="210"/>
      <c r="AA693" s="210"/>
      <c r="AB693" s="210"/>
      <c r="AC693" s="210"/>
      <c r="AD693" s="210"/>
      <c r="AE693" s="210"/>
      <c r="AF693" s="210"/>
      <c r="AG693" s="210" t="s">
        <v>299</v>
      </c>
      <c r="AH693" s="210"/>
      <c r="AI693" s="210"/>
      <c r="AJ693" s="210"/>
      <c r="AK693" s="210"/>
      <c r="AL693" s="210"/>
      <c r="AM693" s="210"/>
      <c r="AN693" s="210"/>
      <c r="AO693" s="210"/>
      <c r="AP693" s="210"/>
      <c r="AQ693" s="210"/>
      <c r="AR693" s="210"/>
      <c r="AS693" s="210"/>
      <c r="AT693" s="210"/>
      <c r="AU693" s="210"/>
      <c r="AV693" s="210"/>
      <c r="AW693" s="210"/>
      <c r="AX693" s="210"/>
      <c r="AY693" s="210"/>
      <c r="AZ693" s="210"/>
      <c r="BA693" s="238" t="str">
        <f>C693</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3" s="210"/>
      <c r="BC693" s="210"/>
      <c r="BD693" s="210"/>
      <c r="BE693" s="210"/>
      <c r="BF693" s="210"/>
      <c r="BG693" s="210"/>
      <c r="BH693" s="210"/>
    </row>
    <row r="694" spans="1:60" ht="22.5" outlineLevel="2" x14ac:dyDescent="0.2">
      <c r="A694" s="217"/>
      <c r="B694" s="218"/>
      <c r="C694" s="252" t="s">
        <v>893</v>
      </c>
      <c r="D694" s="240"/>
      <c r="E694" s="240"/>
      <c r="F694" s="240"/>
      <c r="G694" s="240"/>
      <c r="H694" s="220"/>
      <c r="I694" s="220"/>
      <c r="J694" s="220"/>
      <c r="K694" s="220"/>
      <c r="L694" s="220"/>
      <c r="M694" s="220"/>
      <c r="N694" s="219"/>
      <c r="O694" s="219"/>
      <c r="P694" s="219"/>
      <c r="Q694" s="219"/>
      <c r="R694" s="220"/>
      <c r="S694" s="220"/>
      <c r="T694" s="220"/>
      <c r="U694" s="220"/>
      <c r="V694" s="220"/>
      <c r="W694" s="220"/>
      <c r="X694" s="220"/>
      <c r="Y694" s="220"/>
      <c r="Z694" s="210"/>
      <c r="AA694" s="210"/>
      <c r="AB694" s="210"/>
      <c r="AC694" s="210"/>
      <c r="AD694" s="210"/>
      <c r="AE694" s="210"/>
      <c r="AF694" s="210"/>
      <c r="AG694" s="210" t="s">
        <v>300</v>
      </c>
      <c r="AH694" s="210"/>
      <c r="AI694" s="210"/>
      <c r="AJ694" s="210"/>
      <c r="AK694" s="210"/>
      <c r="AL694" s="210"/>
      <c r="AM694" s="210"/>
      <c r="AN694" s="210"/>
      <c r="AO694" s="210"/>
      <c r="AP694" s="210"/>
      <c r="AQ694" s="210"/>
      <c r="AR694" s="210"/>
      <c r="AS694" s="210"/>
      <c r="AT694" s="210"/>
      <c r="AU694" s="210"/>
      <c r="AV694" s="210"/>
      <c r="AW694" s="210"/>
      <c r="AX694" s="210"/>
      <c r="AY694" s="210"/>
      <c r="AZ694" s="210"/>
      <c r="BA694" s="238" t="str">
        <f>C694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4" s="210"/>
      <c r="BC694" s="210"/>
      <c r="BD694" s="210"/>
      <c r="BE694" s="210"/>
      <c r="BF694" s="210"/>
      <c r="BG694" s="210"/>
      <c r="BH694" s="210"/>
    </row>
    <row r="695" spans="1:60" ht="22.5" outlineLevel="3" x14ac:dyDescent="0.2">
      <c r="A695" s="217"/>
      <c r="B695" s="218"/>
      <c r="C695" s="252" t="s">
        <v>893</v>
      </c>
      <c r="D695" s="240"/>
      <c r="E695" s="240"/>
      <c r="F695" s="240"/>
      <c r="G695" s="240"/>
      <c r="H695" s="220"/>
      <c r="I695" s="220"/>
      <c r="J695" s="220"/>
      <c r="K695" s="220"/>
      <c r="L695" s="220"/>
      <c r="M695" s="220"/>
      <c r="N695" s="219"/>
      <c r="O695" s="219"/>
      <c r="P695" s="219"/>
      <c r="Q695" s="219"/>
      <c r="R695" s="220"/>
      <c r="S695" s="220"/>
      <c r="T695" s="220"/>
      <c r="U695" s="220"/>
      <c r="V695" s="220"/>
      <c r="W695" s="220"/>
      <c r="X695" s="220"/>
      <c r="Y695" s="220"/>
      <c r="Z695" s="210"/>
      <c r="AA695" s="210"/>
      <c r="AB695" s="210"/>
      <c r="AC695" s="210"/>
      <c r="AD695" s="210"/>
      <c r="AE695" s="210"/>
      <c r="AF695" s="210"/>
      <c r="AG695" s="210" t="s">
        <v>300</v>
      </c>
      <c r="AH695" s="210"/>
      <c r="AI695" s="210"/>
      <c r="AJ695" s="210"/>
      <c r="AK695" s="210"/>
      <c r="AL695" s="210"/>
      <c r="AM695" s="210"/>
      <c r="AN695" s="210"/>
      <c r="AO695" s="210"/>
      <c r="AP695" s="210"/>
      <c r="AQ695" s="210"/>
      <c r="AR695" s="210"/>
      <c r="AS695" s="210"/>
      <c r="AT695" s="210"/>
      <c r="AU695" s="210"/>
      <c r="AV695" s="210"/>
      <c r="AW695" s="210"/>
      <c r="AX695" s="210"/>
      <c r="AY695" s="210"/>
      <c r="AZ695" s="210"/>
      <c r="BA695" s="238" t="str">
        <f>C695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5" s="210"/>
      <c r="BC695" s="210"/>
      <c r="BD695" s="210"/>
      <c r="BE695" s="210"/>
      <c r="BF695" s="210"/>
      <c r="BG695" s="210"/>
      <c r="BH695" s="210"/>
    </row>
    <row r="696" spans="1:60" outlineLevel="2" x14ac:dyDescent="0.2">
      <c r="A696" s="217"/>
      <c r="B696" s="218"/>
      <c r="C696" s="253" t="s">
        <v>894</v>
      </c>
      <c r="D696" s="221"/>
      <c r="E696" s="222"/>
      <c r="F696" s="220"/>
      <c r="G696" s="220"/>
      <c r="H696" s="220"/>
      <c r="I696" s="220"/>
      <c r="J696" s="220"/>
      <c r="K696" s="220"/>
      <c r="L696" s="220"/>
      <c r="M696" s="220"/>
      <c r="N696" s="219"/>
      <c r="O696" s="219"/>
      <c r="P696" s="219"/>
      <c r="Q696" s="219"/>
      <c r="R696" s="220"/>
      <c r="S696" s="220"/>
      <c r="T696" s="220"/>
      <c r="U696" s="220"/>
      <c r="V696" s="220"/>
      <c r="W696" s="220"/>
      <c r="X696" s="220"/>
      <c r="Y696" s="220"/>
      <c r="Z696" s="210"/>
      <c r="AA696" s="210"/>
      <c r="AB696" s="210"/>
      <c r="AC696" s="210"/>
      <c r="AD696" s="210"/>
      <c r="AE696" s="210"/>
      <c r="AF696" s="210"/>
      <c r="AG696" s="210" t="s">
        <v>314</v>
      </c>
      <c r="AH696" s="210">
        <v>0</v>
      </c>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row>
    <row r="697" spans="1:60" outlineLevel="3" x14ac:dyDescent="0.2">
      <c r="A697" s="217"/>
      <c r="B697" s="218"/>
      <c r="C697" s="253" t="s">
        <v>895</v>
      </c>
      <c r="D697" s="221"/>
      <c r="E697" s="222"/>
      <c r="F697" s="220"/>
      <c r="G697" s="220"/>
      <c r="H697" s="220"/>
      <c r="I697" s="220"/>
      <c r="J697" s="220"/>
      <c r="K697" s="220"/>
      <c r="L697" s="220"/>
      <c r="M697" s="220"/>
      <c r="N697" s="219"/>
      <c r="O697" s="219"/>
      <c r="P697" s="219"/>
      <c r="Q697" s="219"/>
      <c r="R697" s="220"/>
      <c r="S697" s="220"/>
      <c r="T697" s="220"/>
      <c r="U697" s="220"/>
      <c r="V697" s="220"/>
      <c r="W697" s="220"/>
      <c r="X697" s="220"/>
      <c r="Y697" s="220"/>
      <c r="Z697" s="210"/>
      <c r="AA697" s="210"/>
      <c r="AB697" s="210"/>
      <c r="AC697" s="210"/>
      <c r="AD697" s="210"/>
      <c r="AE697" s="210"/>
      <c r="AF697" s="210"/>
      <c r="AG697" s="210" t="s">
        <v>314</v>
      </c>
      <c r="AH697" s="210">
        <v>0</v>
      </c>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row>
    <row r="698" spans="1:60" outlineLevel="3" x14ac:dyDescent="0.2">
      <c r="A698" s="217"/>
      <c r="B698" s="218"/>
      <c r="C698" s="253" t="s">
        <v>896</v>
      </c>
      <c r="D698" s="221"/>
      <c r="E698" s="222">
        <v>81.66</v>
      </c>
      <c r="F698" s="220"/>
      <c r="G698" s="220"/>
      <c r="H698" s="220"/>
      <c r="I698" s="220"/>
      <c r="J698" s="220"/>
      <c r="K698" s="220"/>
      <c r="L698" s="220"/>
      <c r="M698" s="220"/>
      <c r="N698" s="219"/>
      <c r="O698" s="219"/>
      <c r="P698" s="219"/>
      <c r="Q698" s="219"/>
      <c r="R698" s="220"/>
      <c r="S698" s="220"/>
      <c r="T698" s="220"/>
      <c r="U698" s="220"/>
      <c r="V698" s="220"/>
      <c r="W698" s="220"/>
      <c r="X698" s="220"/>
      <c r="Y698" s="220"/>
      <c r="Z698" s="210"/>
      <c r="AA698" s="210"/>
      <c r="AB698" s="210"/>
      <c r="AC698" s="210"/>
      <c r="AD698" s="210"/>
      <c r="AE698" s="210"/>
      <c r="AF698" s="210"/>
      <c r="AG698" s="210" t="s">
        <v>314</v>
      </c>
      <c r="AH698" s="210">
        <v>0</v>
      </c>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row>
    <row r="699" spans="1:60" ht="45" outlineLevel="1" x14ac:dyDescent="0.2">
      <c r="A699" s="231">
        <v>98</v>
      </c>
      <c r="B699" s="232" t="s">
        <v>897</v>
      </c>
      <c r="C699" s="250" t="s">
        <v>898</v>
      </c>
      <c r="D699" s="233" t="s">
        <v>310</v>
      </c>
      <c r="E699" s="234">
        <v>616.22</v>
      </c>
      <c r="F699" s="235"/>
      <c r="G699" s="236">
        <f>ROUND(E699*F699,2)</f>
        <v>0</v>
      </c>
      <c r="H699" s="235"/>
      <c r="I699" s="236">
        <f>ROUND(E699*H699,2)</f>
        <v>0</v>
      </c>
      <c r="J699" s="235"/>
      <c r="K699" s="236">
        <f>ROUND(E699*J699,2)</f>
        <v>0</v>
      </c>
      <c r="L699" s="236">
        <v>21</v>
      </c>
      <c r="M699" s="236">
        <f>G699*(1+L699/100)</f>
        <v>0</v>
      </c>
      <c r="N699" s="234">
        <v>1.026E-2</v>
      </c>
      <c r="O699" s="234">
        <f>ROUND(E699*N699,2)</f>
        <v>6.32</v>
      </c>
      <c r="P699" s="234">
        <v>0</v>
      </c>
      <c r="Q699" s="234">
        <f>ROUND(E699*P699,2)</f>
        <v>0</v>
      </c>
      <c r="R699" s="236" t="s">
        <v>423</v>
      </c>
      <c r="S699" s="236" t="s">
        <v>293</v>
      </c>
      <c r="T699" s="237" t="s">
        <v>294</v>
      </c>
      <c r="U699" s="220">
        <v>0.85699999999999998</v>
      </c>
      <c r="V699" s="220">
        <f>ROUND(E699*U699,2)</f>
        <v>528.1</v>
      </c>
      <c r="W699" s="220"/>
      <c r="X699" s="220" t="s">
        <v>295</v>
      </c>
      <c r="Y699" s="220" t="s">
        <v>296</v>
      </c>
      <c r="Z699" s="210"/>
      <c r="AA699" s="210"/>
      <c r="AB699" s="210"/>
      <c r="AC699" s="210"/>
      <c r="AD699" s="210"/>
      <c r="AE699" s="210"/>
      <c r="AF699" s="210"/>
      <c r="AG699" s="210" t="s">
        <v>297</v>
      </c>
      <c r="AH699" s="210"/>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row>
    <row r="700" spans="1:60" ht="33.75" outlineLevel="2" x14ac:dyDescent="0.2">
      <c r="A700" s="217"/>
      <c r="B700" s="218"/>
      <c r="C700" s="251" t="s">
        <v>899</v>
      </c>
      <c r="D700" s="239"/>
      <c r="E700" s="239"/>
      <c r="F700" s="239"/>
      <c r="G700" s="239"/>
      <c r="H700" s="220"/>
      <c r="I700" s="220"/>
      <c r="J700" s="220"/>
      <c r="K700" s="220"/>
      <c r="L700" s="220"/>
      <c r="M700" s="220"/>
      <c r="N700" s="219"/>
      <c r="O700" s="219"/>
      <c r="P700" s="219"/>
      <c r="Q700" s="219"/>
      <c r="R700" s="220"/>
      <c r="S700" s="220"/>
      <c r="T700" s="220"/>
      <c r="U700" s="220"/>
      <c r="V700" s="220"/>
      <c r="W700" s="220"/>
      <c r="X700" s="220"/>
      <c r="Y700" s="220"/>
      <c r="Z700" s="210"/>
      <c r="AA700" s="210"/>
      <c r="AB700" s="210"/>
      <c r="AC700" s="210"/>
      <c r="AD700" s="210"/>
      <c r="AE700" s="210"/>
      <c r="AF700" s="210"/>
      <c r="AG700" s="210" t="s">
        <v>299</v>
      </c>
      <c r="AH700" s="210"/>
      <c r="AI700" s="210"/>
      <c r="AJ700" s="210"/>
      <c r="AK700" s="210"/>
      <c r="AL700" s="210"/>
      <c r="AM700" s="210"/>
      <c r="AN700" s="210"/>
      <c r="AO700" s="210"/>
      <c r="AP700" s="210"/>
      <c r="AQ700" s="210"/>
      <c r="AR700" s="210"/>
      <c r="AS700" s="210"/>
      <c r="AT700" s="210"/>
      <c r="AU700" s="210"/>
      <c r="AV700" s="210"/>
      <c r="AW700" s="210"/>
      <c r="AX700" s="210"/>
      <c r="AY700" s="210"/>
      <c r="AZ700" s="210"/>
      <c r="BA700" s="238" t="str">
        <f>C700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0" s="210"/>
      <c r="BC700" s="210"/>
      <c r="BD700" s="210"/>
      <c r="BE700" s="210"/>
      <c r="BF700" s="210"/>
      <c r="BG700" s="210"/>
      <c r="BH700" s="210"/>
    </row>
    <row r="701" spans="1:60" ht="33.75" outlineLevel="2" x14ac:dyDescent="0.2">
      <c r="A701" s="217"/>
      <c r="B701" s="218"/>
      <c r="C701" s="252" t="s">
        <v>899</v>
      </c>
      <c r="D701" s="240"/>
      <c r="E701" s="240"/>
      <c r="F701" s="240"/>
      <c r="G701" s="240"/>
      <c r="H701" s="220"/>
      <c r="I701" s="220"/>
      <c r="J701" s="220"/>
      <c r="K701" s="220"/>
      <c r="L701" s="220"/>
      <c r="M701" s="220"/>
      <c r="N701" s="219"/>
      <c r="O701" s="219"/>
      <c r="P701" s="219"/>
      <c r="Q701" s="219"/>
      <c r="R701" s="220"/>
      <c r="S701" s="220"/>
      <c r="T701" s="220"/>
      <c r="U701" s="220"/>
      <c r="V701" s="220"/>
      <c r="W701" s="220"/>
      <c r="X701" s="220"/>
      <c r="Y701" s="220"/>
      <c r="Z701" s="210"/>
      <c r="AA701" s="210"/>
      <c r="AB701" s="210"/>
      <c r="AC701" s="210"/>
      <c r="AD701" s="210"/>
      <c r="AE701" s="210"/>
      <c r="AF701" s="210"/>
      <c r="AG701" s="210" t="s">
        <v>300</v>
      </c>
      <c r="AH701" s="210"/>
      <c r="AI701" s="210"/>
      <c r="AJ701" s="210"/>
      <c r="AK701" s="210"/>
      <c r="AL701" s="210"/>
      <c r="AM701" s="210"/>
      <c r="AN701" s="210"/>
      <c r="AO701" s="210"/>
      <c r="AP701" s="210"/>
      <c r="AQ701" s="210"/>
      <c r="AR701" s="210"/>
      <c r="AS701" s="210"/>
      <c r="AT701" s="210"/>
      <c r="AU701" s="210"/>
      <c r="AV701" s="210"/>
      <c r="AW701" s="210"/>
      <c r="AX701" s="210"/>
      <c r="AY701" s="210"/>
      <c r="AZ701" s="210"/>
      <c r="BA701" s="238" t="str">
        <f>C701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1" s="210"/>
      <c r="BC701" s="210"/>
      <c r="BD701" s="210"/>
      <c r="BE701" s="210"/>
      <c r="BF701" s="210"/>
      <c r="BG701" s="210"/>
      <c r="BH701" s="210"/>
    </row>
    <row r="702" spans="1:60" ht="33.75" outlineLevel="3" x14ac:dyDescent="0.2">
      <c r="A702" s="217"/>
      <c r="B702" s="218"/>
      <c r="C702" s="252" t="s">
        <v>899</v>
      </c>
      <c r="D702" s="240"/>
      <c r="E702" s="240"/>
      <c r="F702" s="240"/>
      <c r="G702" s="240"/>
      <c r="H702" s="220"/>
      <c r="I702" s="220"/>
      <c r="J702" s="220"/>
      <c r="K702" s="220"/>
      <c r="L702" s="220"/>
      <c r="M702" s="220"/>
      <c r="N702" s="219"/>
      <c r="O702" s="219"/>
      <c r="P702" s="219"/>
      <c r="Q702" s="219"/>
      <c r="R702" s="220"/>
      <c r="S702" s="220"/>
      <c r="T702" s="220"/>
      <c r="U702" s="220"/>
      <c r="V702" s="220"/>
      <c r="W702" s="220"/>
      <c r="X702" s="220"/>
      <c r="Y702" s="220"/>
      <c r="Z702" s="210"/>
      <c r="AA702" s="210"/>
      <c r="AB702" s="210"/>
      <c r="AC702" s="210"/>
      <c r="AD702" s="210"/>
      <c r="AE702" s="210"/>
      <c r="AF702" s="210"/>
      <c r="AG702" s="210" t="s">
        <v>300</v>
      </c>
      <c r="AH702" s="210"/>
      <c r="AI702" s="210"/>
      <c r="AJ702" s="210"/>
      <c r="AK702" s="210"/>
      <c r="AL702" s="210"/>
      <c r="AM702" s="210"/>
      <c r="AN702" s="210"/>
      <c r="AO702" s="210"/>
      <c r="AP702" s="210"/>
      <c r="AQ702" s="210"/>
      <c r="AR702" s="210"/>
      <c r="AS702" s="210"/>
      <c r="AT702" s="210"/>
      <c r="AU702" s="210"/>
      <c r="AV702" s="210"/>
      <c r="AW702" s="210"/>
      <c r="AX702" s="210"/>
      <c r="AY702" s="210"/>
      <c r="AZ702" s="210"/>
      <c r="BA702" s="238" t="str">
        <f>C702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2" s="210"/>
      <c r="BC702" s="210"/>
      <c r="BD702" s="210"/>
      <c r="BE702" s="210"/>
      <c r="BF702" s="210"/>
      <c r="BG702" s="210"/>
      <c r="BH702" s="210"/>
    </row>
    <row r="703" spans="1:60" outlineLevel="2" x14ac:dyDescent="0.2">
      <c r="A703" s="217"/>
      <c r="B703" s="218"/>
      <c r="C703" s="253" t="s">
        <v>900</v>
      </c>
      <c r="D703" s="221"/>
      <c r="E703" s="222"/>
      <c r="F703" s="220"/>
      <c r="G703" s="220"/>
      <c r="H703" s="220"/>
      <c r="I703" s="220"/>
      <c r="J703" s="220"/>
      <c r="K703" s="220"/>
      <c r="L703" s="220"/>
      <c r="M703" s="220"/>
      <c r="N703" s="219"/>
      <c r="O703" s="219"/>
      <c r="P703" s="219"/>
      <c r="Q703" s="219"/>
      <c r="R703" s="220"/>
      <c r="S703" s="220"/>
      <c r="T703" s="220"/>
      <c r="U703" s="220"/>
      <c r="V703" s="220"/>
      <c r="W703" s="220"/>
      <c r="X703" s="220"/>
      <c r="Y703" s="220"/>
      <c r="Z703" s="210"/>
      <c r="AA703" s="210"/>
      <c r="AB703" s="210"/>
      <c r="AC703" s="210"/>
      <c r="AD703" s="210"/>
      <c r="AE703" s="210"/>
      <c r="AF703" s="210"/>
      <c r="AG703" s="210" t="s">
        <v>314</v>
      </c>
      <c r="AH703" s="210">
        <v>0</v>
      </c>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row>
    <row r="704" spans="1:60" outlineLevel="3" x14ac:dyDescent="0.2">
      <c r="A704" s="217"/>
      <c r="B704" s="218"/>
      <c r="C704" s="253" t="s">
        <v>901</v>
      </c>
      <c r="D704" s="221"/>
      <c r="E704" s="222"/>
      <c r="F704" s="220"/>
      <c r="G704" s="220"/>
      <c r="H704" s="220"/>
      <c r="I704" s="220"/>
      <c r="J704" s="220"/>
      <c r="K704" s="220"/>
      <c r="L704" s="220"/>
      <c r="M704" s="220"/>
      <c r="N704" s="219"/>
      <c r="O704" s="219"/>
      <c r="P704" s="219"/>
      <c r="Q704" s="219"/>
      <c r="R704" s="220"/>
      <c r="S704" s="220"/>
      <c r="T704" s="220"/>
      <c r="U704" s="220"/>
      <c r="V704" s="220"/>
      <c r="W704" s="220"/>
      <c r="X704" s="220"/>
      <c r="Y704" s="220"/>
      <c r="Z704" s="210"/>
      <c r="AA704" s="210"/>
      <c r="AB704" s="210"/>
      <c r="AC704" s="210"/>
      <c r="AD704" s="210"/>
      <c r="AE704" s="210"/>
      <c r="AF704" s="210"/>
      <c r="AG704" s="210" t="s">
        <v>314</v>
      </c>
      <c r="AH704" s="210">
        <v>0</v>
      </c>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row>
    <row r="705" spans="1:60" outlineLevel="3" x14ac:dyDescent="0.2">
      <c r="A705" s="217"/>
      <c r="B705" s="218"/>
      <c r="C705" s="253" t="s">
        <v>902</v>
      </c>
      <c r="D705" s="221"/>
      <c r="E705" s="222"/>
      <c r="F705" s="220"/>
      <c r="G705" s="220"/>
      <c r="H705" s="220"/>
      <c r="I705" s="220"/>
      <c r="J705" s="220"/>
      <c r="K705" s="220"/>
      <c r="L705" s="220"/>
      <c r="M705" s="220"/>
      <c r="N705" s="219"/>
      <c r="O705" s="219"/>
      <c r="P705" s="219"/>
      <c r="Q705" s="219"/>
      <c r="R705" s="220"/>
      <c r="S705" s="220"/>
      <c r="T705" s="220"/>
      <c r="U705" s="220"/>
      <c r="V705" s="220"/>
      <c r="W705" s="220"/>
      <c r="X705" s="220"/>
      <c r="Y705" s="220"/>
      <c r="Z705" s="210"/>
      <c r="AA705" s="210"/>
      <c r="AB705" s="210"/>
      <c r="AC705" s="210"/>
      <c r="AD705" s="210"/>
      <c r="AE705" s="210"/>
      <c r="AF705" s="210"/>
      <c r="AG705" s="210" t="s">
        <v>314</v>
      </c>
      <c r="AH705" s="210">
        <v>0</v>
      </c>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row>
    <row r="706" spans="1:60" outlineLevel="3" x14ac:dyDescent="0.2">
      <c r="A706" s="217"/>
      <c r="B706" s="218"/>
      <c r="C706" s="253" t="s">
        <v>903</v>
      </c>
      <c r="D706" s="221"/>
      <c r="E706" s="222"/>
      <c r="F706" s="220"/>
      <c r="G706" s="220"/>
      <c r="H706" s="220"/>
      <c r="I706" s="220"/>
      <c r="J706" s="220"/>
      <c r="K706" s="220"/>
      <c r="L706" s="220"/>
      <c r="M706" s="220"/>
      <c r="N706" s="219"/>
      <c r="O706" s="219"/>
      <c r="P706" s="219"/>
      <c r="Q706" s="219"/>
      <c r="R706" s="220"/>
      <c r="S706" s="220"/>
      <c r="T706" s="220"/>
      <c r="U706" s="220"/>
      <c r="V706" s="220"/>
      <c r="W706" s="220"/>
      <c r="X706" s="220"/>
      <c r="Y706" s="220"/>
      <c r="Z706" s="210"/>
      <c r="AA706" s="210"/>
      <c r="AB706" s="210"/>
      <c r="AC706" s="210"/>
      <c r="AD706" s="210"/>
      <c r="AE706" s="210"/>
      <c r="AF706" s="210"/>
      <c r="AG706" s="210" t="s">
        <v>314</v>
      </c>
      <c r="AH706" s="210">
        <v>0</v>
      </c>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row>
    <row r="707" spans="1:60" outlineLevel="3" x14ac:dyDescent="0.2">
      <c r="A707" s="217"/>
      <c r="B707" s="218"/>
      <c r="C707" s="253" t="s">
        <v>904</v>
      </c>
      <c r="D707" s="221"/>
      <c r="E707" s="222"/>
      <c r="F707" s="220"/>
      <c r="G707" s="220"/>
      <c r="H707" s="220"/>
      <c r="I707" s="220"/>
      <c r="J707" s="220"/>
      <c r="K707" s="220"/>
      <c r="L707" s="220"/>
      <c r="M707" s="220"/>
      <c r="N707" s="219"/>
      <c r="O707" s="219"/>
      <c r="P707" s="219"/>
      <c r="Q707" s="219"/>
      <c r="R707" s="220"/>
      <c r="S707" s="220"/>
      <c r="T707" s="220"/>
      <c r="U707" s="220"/>
      <c r="V707" s="220"/>
      <c r="W707" s="220"/>
      <c r="X707" s="220"/>
      <c r="Y707" s="220"/>
      <c r="Z707" s="210"/>
      <c r="AA707" s="210"/>
      <c r="AB707" s="210"/>
      <c r="AC707" s="210"/>
      <c r="AD707" s="210"/>
      <c r="AE707" s="210"/>
      <c r="AF707" s="210"/>
      <c r="AG707" s="210" t="s">
        <v>314</v>
      </c>
      <c r="AH707" s="210">
        <v>0</v>
      </c>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row>
    <row r="708" spans="1:60" outlineLevel="3" x14ac:dyDescent="0.2">
      <c r="A708" s="217"/>
      <c r="B708" s="218"/>
      <c r="C708" s="253" t="s">
        <v>905</v>
      </c>
      <c r="D708" s="221"/>
      <c r="E708" s="222"/>
      <c r="F708" s="220"/>
      <c r="G708" s="220"/>
      <c r="H708" s="220"/>
      <c r="I708" s="220"/>
      <c r="J708" s="220"/>
      <c r="K708" s="220"/>
      <c r="L708" s="220"/>
      <c r="M708" s="220"/>
      <c r="N708" s="219"/>
      <c r="O708" s="219"/>
      <c r="P708" s="219"/>
      <c r="Q708" s="219"/>
      <c r="R708" s="220"/>
      <c r="S708" s="220"/>
      <c r="T708" s="220"/>
      <c r="U708" s="220"/>
      <c r="V708" s="220"/>
      <c r="W708" s="220"/>
      <c r="X708" s="220"/>
      <c r="Y708" s="220"/>
      <c r="Z708" s="210"/>
      <c r="AA708" s="210"/>
      <c r="AB708" s="210"/>
      <c r="AC708" s="210"/>
      <c r="AD708" s="210"/>
      <c r="AE708" s="210"/>
      <c r="AF708" s="210"/>
      <c r="AG708" s="210" t="s">
        <v>314</v>
      </c>
      <c r="AH708" s="210">
        <v>0</v>
      </c>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row>
    <row r="709" spans="1:60" outlineLevel="3" x14ac:dyDescent="0.2">
      <c r="A709" s="217"/>
      <c r="B709" s="218"/>
      <c r="C709" s="253" t="s">
        <v>906</v>
      </c>
      <c r="D709" s="221"/>
      <c r="E709" s="222">
        <v>616.22</v>
      </c>
      <c r="F709" s="220"/>
      <c r="G709" s="220"/>
      <c r="H709" s="220"/>
      <c r="I709" s="220"/>
      <c r="J709" s="220"/>
      <c r="K709" s="220"/>
      <c r="L709" s="220"/>
      <c r="M709" s="220"/>
      <c r="N709" s="219"/>
      <c r="O709" s="219"/>
      <c r="P709" s="219"/>
      <c r="Q709" s="219"/>
      <c r="R709" s="220"/>
      <c r="S709" s="220"/>
      <c r="T709" s="220"/>
      <c r="U709" s="220"/>
      <c r="V709" s="220"/>
      <c r="W709" s="220"/>
      <c r="X709" s="220"/>
      <c r="Y709" s="220"/>
      <c r="Z709" s="210"/>
      <c r="AA709" s="210"/>
      <c r="AB709" s="210"/>
      <c r="AC709" s="210"/>
      <c r="AD709" s="210"/>
      <c r="AE709" s="210"/>
      <c r="AF709" s="210"/>
      <c r="AG709" s="210" t="s">
        <v>314</v>
      </c>
      <c r="AH709" s="210">
        <v>0</v>
      </c>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row>
    <row r="710" spans="1:60" ht="22.5" outlineLevel="1" x14ac:dyDescent="0.2">
      <c r="A710" s="231">
        <v>99</v>
      </c>
      <c r="B710" s="232" t="s">
        <v>907</v>
      </c>
      <c r="C710" s="250" t="s">
        <v>908</v>
      </c>
      <c r="D710" s="233" t="s">
        <v>310</v>
      </c>
      <c r="E710" s="234">
        <v>43.8</v>
      </c>
      <c r="F710" s="235"/>
      <c r="G710" s="236">
        <f>ROUND(E710*F710,2)</f>
        <v>0</v>
      </c>
      <c r="H710" s="235"/>
      <c r="I710" s="236">
        <f>ROUND(E710*H710,2)</f>
        <v>0</v>
      </c>
      <c r="J710" s="235"/>
      <c r="K710" s="236">
        <f>ROUND(E710*J710,2)</f>
        <v>0</v>
      </c>
      <c r="L710" s="236">
        <v>21</v>
      </c>
      <c r="M710" s="236">
        <f>G710*(1+L710/100)</f>
        <v>0</v>
      </c>
      <c r="N710" s="234">
        <v>1.643E-2</v>
      </c>
      <c r="O710" s="234">
        <f>ROUND(E710*N710,2)</f>
        <v>0.72</v>
      </c>
      <c r="P710" s="234">
        <v>0</v>
      </c>
      <c r="Q710" s="234">
        <f>ROUND(E710*P710,2)</f>
        <v>0</v>
      </c>
      <c r="R710" s="236" t="s">
        <v>423</v>
      </c>
      <c r="S710" s="236" t="s">
        <v>293</v>
      </c>
      <c r="T710" s="237" t="s">
        <v>294</v>
      </c>
      <c r="U710" s="220">
        <v>0.91700000000000004</v>
      </c>
      <c r="V710" s="220">
        <f>ROUND(E710*U710,2)</f>
        <v>40.159999999999997</v>
      </c>
      <c r="W710" s="220"/>
      <c r="X710" s="220" t="s">
        <v>295</v>
      </c>
      <c r="Y710" s="220" t="s">
        <v>296</v>
      </c>
      <c r="Z710" s="210"/>
      <c r="AA710" s="210"/>
      <c r="AB710" s="210"/>
      <c r="AC710" s="210"/>
      <c r="AD710" s="210"/>
      <c r="AE710" s="210"/>
      <c r="AF710" s="210"/>
      <c r="AG710" s="210" t="s">
        <v>297</v>
      </c>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row>
    <row r="711" spans="1:60" ht="33.75" outlineLevel="2" x14ac:dyDescent="0.2">
      <c r="A711" s="217"/>
      <c r="B711" s="218"/>
      <c r="C711" s="251" t="s">
        <v>899</v>
      </c>
      <c r="D711" s="239"/>
      <c r="E711" s="239"/>
      <c r="F711" s="239"/>
      <c r="G711" s="239"/>
      <c r="H711" s="220"/>
      <c r="I711" s="220"/>
      <c r="J711" s="220"/>
      <c r="K711" s="220"/>
      <c r="L711" s="220"/>
      <c r="M711" s="220"/>
      <c r="N711" s="219"/>
      <c r="O711" s="219"/>
      <c r="P711" s="219"/>
      <c r="Q711" s="219"/>
      <c r="R711" s="220"/>
      <c r="S711" s="220"/>
      <c r="T711" s="220"/>
      <c r="U711" s="220"/>
      <c r="V711" s="220"/>
      <c r="W711" s="220"/>
      <c r="X711" s="220"/>
      <c r="Y711" s="220"/>
      <c r="Z711" s="210"/>
      <c r="AA711" s="210"/>
      <c r="AB711" s="210"/>
      <c r="AC711" s="210"/>
      <c r="AD711" s="210"/>
      <c r="AE711" s="210"/>
      <c r="AF711" s="210"/>
      <c r="AG711" s="210" t="s">
        <v>299</v>
      </c>
      <c r="AH711" s="210"/>
      <c r="AI711" s="210"/>
      <c r="AJ711" s="210"/>
      <c r="AK711" s="210"/>
      <c r="AL711" s="210"/>
      <c r="AM711" s="210"/>
      <c r="AN711" s="210"/>
      <c r="AO711" s="210"/>
      <c r="AP711" s="210"/>
      <c r="AQ711" s="210"/>
      <c r="AR711" s="210"/>
      <c r="AS711" s="210"/>
      <c r="AT711" s="210"/>
      <c r="AU711" s="210"/>
      <c r="AV711" s="210"/>
      <c r="AW711" s="210"/>
      <c r="AX711" s="210"/>
      <c r="AY711" s="210"/>
      <c r="AZ711" s="210"/>
      <c r="BA711" s="238" t="str">
        <f>C711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1" s="210"/>
      <c r="BC711" s="210"/>
      <c r="BD711" s="210"/>
      <c r="BE711" s="210"/>
      <c r="BF711" s="210"/>
      <c r="BG711" s="210"/>
      <c r="BH711" s="210"/>
    </row>
    <row r="712" spans="1:60" ht="33.75" outlineLevel="2" x14ac:dyDescent="0.2">
      <c r="A712" s="217"/>
      <c r="B712" s="218"/>
      <c r="C712" s="252" t="s">
        <v>899</v>
      </c>
      <c r="D712" s="240"/>
      <c r="E712" s="240"/>
      <c r="F712" s="240"/>
      <c r="G712" s="240"/>
      <c r="H712" s="220"/>
      <c r="I712" s="220"/>
      <c r="J712" s="220"/>
      <c r="K712" s="220"/>
      <c r="L712" s="220"/>
      <c r="M712" s="220"/>
      <c r="N712" s="219"/>
      <c r="O712" s="219"/>
      <c r="P712" s="219"/>
      <c r="Q712" s="219"/>
      <c r="R712" s="220"/>
      <c r="S712" s="220"/>
      <c r="T712" s="220"/>
      <c r="U712" s="220"/>
      <c r="V712" s="220"/>
      <c r="W712" s="220"/>
      <c r="X712" s="220"/>
      <c r="Y712" s="220"/>
      <c r="Z712" s="210"/>
      <c r="AA712" s="210"/>
      <c r="AB712" s="210"/>
      <c r="AC712" s="210"/>
      <c r="AD712" s="210"/>
      <c r="AE712" s="210"/>
      <c r="AF712" s="210"/>
      <c r="AG712" s="210" t="s">
        <v>300</v>
      </c>
      <c r="AH712" s="210"/>
      <c r="AI712" s="210"/>
      <c r="AJ712" s="210"/>
      <c r="AK712" s="210"/>
      <c r="AL712" s="210"/>
      <c r="AM712" s="210"/>
      <c r="AN712" s="210"/>
      <c r="AO712" s="210"/>
      <c r="AP712" s="210"/>
      <c r="AQ712" s="210"/>
      <c r="AR712" s="210"/>
      <c r="AS712" s="210"/>
      <c r="AT712" s="210"/>
      <c r="AU712" s="210"/>
      <c r="AV712" s="210"/>
      <c r="AW712" s="210"/>
      <c r="AX712" s="210"/>
      <c r="AY712" s="210"/>
      <c r="AZ712" s="210"/>
      <c r="BA712" s="238" t="str">
        <f>C712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2" s="210"/>
      <c r="BC712" s="210"/>
      <c r="BD712" s="210"/>
      <c r="BE712" s="210"/>
      <c r="BF712" s="210"/>
      <c r="BG712" s="210"/>
      <c r="BH712" s="210"/>
    </row>
    <row r="713" spans="1:60" ht="33.75" outlineLevel="3" x14ac:dyDescent="0.2">
      <c r="A713" s="217"/>
      <c r="B713" s="218"/>
      <c r="C713" s="252" t="s">
        <v>899</v>
      </c>
      <c r="D713" s="240"/>
      <c r="E713" s="240"/>
      <c r="F713" s="240"/>
      <c r="G713" s="240"/>
      <c r="H713" s="220"/>
      <c r="I713" s="220"/>
      <c r="J713" s="220"/>
      <c r="K713" s="220"/>
      <c r="L713" s="220"/>
      <c r="M713" s="220"/>
      <c r="N713" s="219"/>
      <c r="O713" s="219"/>
      <c r="P713" s="219"/>
      <c r="Q713" s="219"/>
      <c r="R713" s="220"/>
      <c r="S713" s="220"/>
      <c r="T713" s="220"/>
      <c r="U713" s="220"/>
      <c r="V713" s="220"/>
      <c r="W713" s="220"/>
      <c r="X713" s="220"/>
      <c r="Y713" s="220"/>
      <c r="Z713" s="210"/>
      <c r="AA713" s="210"/>
      <c r="AB713" s="210"/>
      <c r="AC713" s="210"/>
      <c r="AD713" s="210"/>
      <c r="AE713" s="210"/>
      <c r="AF713" s="210"/>
      <c r="AG713" s="210" t="s">
        <v>300</v>
      </c>
      <c r="AH713" s="210"/>
      <c r="AI713" s="210"/>
      <c r="AJ713" s="210"/>
      <c r="AK713" s="210"/>
      <c r="AL713" s="210"/>
      <c r="AM713" s="210"/>
      <c r="AN713" s="210"/>
      <c r="AO713" s="210"/>
      <c r="AP713" s="210"/>
      <c r="AQ713" s="210"/>
      <c r="AR713" s="210"/>
      <c r="AS713" s="210"/>
      <c r="AT713" s="210"/>
      <c r="AU713" s="210"/>
      <c r="AV713" s="210"/>
      <c r="AW713" s="210"/>
      <c r="AX713" s="210"/>
      <c r="AY713" s="210"/>
      <c r="AZ713" s="210"/>
      <c r="BA713" s="238" t="str">
        <f>C713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3" s="210"/>
      <c r="BC713" s="210"/>
      <c r="BD713" s="210"/>
      <c r="BE713" s="210"/>
      <c r="BF713" s="210"/>
      <c r="BG713" s="210"/>
      <c r="BH713" s="210"/>
    </row>
    <row r="714" spans="1:60" ht="33.75" outlineLevel="1" x14ac:dyDescent="0.2">
      <c r="A714" s="231">
        <v>100</v>
      </c>
      <c r="B714" s="232" t="s">
        <v>909</v>
      </c>
      <c r="C714" s="250" t="s">
        <v>910</v>
      </c>
      <c r="D714" s="233" t="s">
        <v>310</v>
      </c>
      <c r="E714" s="234">
        <v>8.94</v>
      </c>
      <c r="F714" s="235"/>
      <c r="G714" s="236">
        <f>ROUND(E714*F714,2)</f>
        <v>0</v>
      </c>
      <c r="H714" s="235"/>
      <c r="I714" s="236">
        <f>ROUND(E714*H714,2)</f>
        <v>0</v>
      </c>
      <c r="J714" s="235"/>
      <c r="K714" s="236">
        <f>ROUND(E714*J714,2)</f>
        <v>0</v>
      </c>
      <c r="L714" s="236">
        <v>21</v>
      </c>
      <c r="M714" s="236">
        <f>G714*(1+L714/100)</f>
        <v>0</v>
      </c>
      <c r="N714" s="234">
        <v>9.1199999999999996E-3</v>
      </c>
      <c r="O714" s="234">
        <f>ROUND(E714*N714,2)</f>
        <v>0.08</v>
      </c>
      <c r="P714" s="234">
        <v>0</v>
      </c>
      <c r="Q714" s="234">
        <f>ROUND(E714*P714,2)</f>
        <v>0</v>
      </c>
      <c r="R714" s="236" t="s">
        <v>423</v>
      </c>
      <c r="S714" s="236" t="s">
        <v>293</v>
      </c>
      <c r="T714" s="237" t="s">
        <v>294</v>
      </c>
      <c r="U714" s="220">
        <v>1.5620000000000001</v>
      </c>
      <c r="V714" s="220">
        <f>ROUND(E714*U714,2)</f>
        <v>13.96</v>
      </c>
      <c r="W714" s="220"/>
      <c r="X714" s="220" t="s">
        <v>295</v>
      </c>
      <c r="Y714" s="220" t="s">
        <v>296</v>
      </c>
      <c r="Z714" s="210"/>
      <c r="AA714" s="210"/>
      <c r="AB714" s="210"/>
      <c r="AC714" s="210"/>
      <c r="AD714" s="210"/>
      <c r="AE714" s="210"/>
      <c r="AF714" s="210"/>
      <c r="AG714" s="210" t="s">
        <v>297</v>
      </c>
      <c r="AH714" s="210"/>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row>
    <row r="715" spans="1:60" ht="22.5" outlineLevel="2" x14ac:dyDescent="0.2">
      <c r="A715" s="217"/>
      <c r="B715" s="218"/>
      <c r="C715" s="251" t="s">
        <v>911</v>
      </c>
      <c r="D715" s="239"/>
      <c r="E715" s="239"/>
      <c r="F715" s="239"/>
      <c r="G715" s="239"/>
      <c r="H715" s="220"/>
      <c r="I715" s="220"/>
      <c r="J715" s="220"/>
      <c r="K715" s="220"/>
      <c r="L715" s="220"/>
      <c r="M715" s="220"/>
      <c r="N715" s="219"/>
      <c r="O715" s="219"/>
      <c r="P715" s="219"/>
      <c r="Q715" s="219"/>
      <c r="R715" s="220"/>
      <c r="S715" s="220"/>
      <c r="T715" s="220"/>
      <c r="U715" s="220"/>
      <c r="V715" s="220"/>
      <c r="W715" s="220"/>
      <c r="X715" s="220"/>
      <c r="Y715" s="220"/>
      <c r="Z715" s="210"/>
      <c r="AA715" s="210"/>
      <c r="AB715" s="210"/>
      <c r="AC715" s="210"/>
      <c r="AD715" s="210"/>
      <c r="AE715" s="210"/>
      <c r="AF715" s="210"/>
      <c r="AG715" s="210" t="s">
        <v>299</v>
      </c>
      <c r="AH715" s="210"/>
      <c r="AI715" s="210"/>
      <c r="AJ715" s="210"/>
      <c r="AK715" s="210"/>
      <c r="AL715" s="210"/>
      <c r="AM715" s="210"/>
      <c r="AN715" s="210"/>
      <c r="AO715" s="210"/>
      <c r="AP715" s="210"/>
      <c r="AQ715" s="210"/>
      <c r="AR715" s="210"/>
      <c r="AS715" s="210"/>
      <c r="AT715" s="210"/>
      <c r="AU715" s="210"/>
      <c r="AV715" s="210"/>
      <c r="AW715" s="210"/>
      <c r="AX715" s="210"/>
      <c r="AY715" s="210"/>
      <c r="AZ715" s="210"/>
      <c r="BA715" s="238" t="str">
        <f>C715</f>
        <v>nanesení lepicího tmelu na izolační desky, nalepení desek, natažení stěrky, vtlačení výztužné tkaniny a přehlazení stěrky. Včetně parapetních lišt.</v>
      </c>
      <c r="BB715" s="210"/>
      <c r="BC715" s="210"/>
      <c r="BD715" s="210"/>
      <c r="BE715" s="210"/>
      <c r="BF715" s="210"/>
      <c r="BG715" s="210"/>
      <c r="BH715" s="210"/>
    </row>
    <row r="716" spans="1:60" ht="22.5" outlineLevel="2" x14ac:dyDescent="0.2">
      <c r="A716" s="217"/>
      <c r="B716" s="218"/>
      <c r="C716" s="252" t="s">
        <v>911</v>
      </c>
      <c r="D716" s="240"/>
      <c r="E716" s="240"/>
      <c r="F716" s="240"/>
      <c r="G716" s="240"/>
      <c r="H716" s="220"/>
      <c r="I716" s="220"/>
      <c r="J716" s="220"/>
      <c r="K716" s="220"/>
      <c r="L716" s="220"/>
      <c r="M716" s="220"/>
      <c r="N716" s="219"/>
      <c r="O716" s="219"/>
      <c r="P716" s="219"/>
      <c r="Q716" s="219"/>
      <c r="R716" s="220"/>
      <c r="S716" s="220"/>
      <c r="T716" s="220"/>
      <c r="U716" s="220"/>
      <c r="V716" s="220"/>
      <c r="W716" s="220"/>
      <c r="X716" s="220"/>
      <c r="Y716" s="220"/>
      <c r="Z716" s="210"/>
      <c r="AA716" s="210"/>
      <c r="AB716" s="210"/>
      <c r="AC716" s="210"/>
      <c r="AD716" s="210"/>
      <c r="AE716" s="210"/>
      <c r="AF716" s="210"/>
      <c r="AG716" s="210" t="s">
        <v>300</v>
      </c>
      <c r="AH716" s="210"/>
      <c r="AI716" s="210"/>
      <c r="AJ716" s="210"/>
      <c r="AK716" s="210"/>
      <c r="AL716" s="210"/>
      <c r="AM716" s="210"/>
      <c r="AN716" s="210"/>
      <c r="AO716" s="210"/>
      <c r="AP716" s="210"/>
      <c r="AQ716" s="210"/>
      <c r="AR716" s="210"/>
      <c r="AS716" s="210"/>
      <c r="AT716" s="210"/>
      <c r="AU716" s="210"/>
      <c r="AV716" s="210"/>
      <c r="AW716" s="210"/>
      <c r="AX716" s="210"/>
      <c r="AY716" s="210"/>
      <c r="AZ716" s="210"/>
      <c r="BA716" s="238" t="str">
        <f>C716</f>
        <v>nanesení lepicího tmelu na izolační desky, nalepení desek, natažení stěrky, vtlačení výztužné tkaniny a přehlazení stěrky. Včetně parapetních lišt.</v>
      </c>
      <c r="BB716" s="210"/>
      <c r="BC716" s="210"/>
      <c r="BD716" s="210"/>
      <c r="BE716" s="210"/>
      <c r="BF716" s="210"/>
      <c r="BG716" s="210"/>
      <c r="BH716" s="210"/>
    </row>
    <row r="717" spans="1:60" ht="22.5" outlineLevel="3" x14ac:dyDescent="0.2">
      <c r="A717" s="217"/>
      <c r="B717" s="218"/>
      <c r="C717" s="252" t="s">
        <v>911</v>
      </c>
      <c r="D717" s="240"/>
      <c r="E717" s="240"/>
      <c r="F717" s="240"/>
      <c r="G717" s="240"/>
      <c r="H717" s="220"/>
      <c r="I717" s="220"/>
      <c r="J717" s="220"/>
      <c r="K717" s="220"/>
      <c r="L717" s="220"/>
      <c r="M717" s="220"/>
      <c r="N717" s="219"/>
      <c r="O717" s="219"/>
      <c r="P717" s="219"/>
      <c r="Q717" s="219"/>
      <c r="R717" s="220"/>
      <c r="S717" s="220"/>
      <c r="T717" s="220"/>
      <c r="U717" s="220"/>
      <c r="V717" s="220"/>
      <c r="W717" s="220"/>
      <c r="X717" s="220"/>
      <c r="Y717" s="220"/>
      <c r="Z717" s="210"/>
      <c r="AA717" s="210"/>
      <c r="AB717" s="210"/>
      <c r="AC717" s="210"/>
      <c r="AD717" s="210"/>
      <c r="AE717" s="210"/>
      <c r="AF717" s="210"/>
      <c r="AG717" s="210" t="s">
        <v>300</v>
      </c>
      <c r="AH717" s="210"/>
      <c r="AI717" s="210"/>
      <c r="AJ717" s="210"/>
      <c r="AK717" s="210"/>
      <c r="AL717" s="210"/>
      <c r="AM717" s="210"/>
      <c r="AN717" s="210"/>
      <c r="AO717" s="210"/>
      <c r="AP717" s="210"/>
      <c r="AQ717" s="210"/>
      <c r="AR717" s="210"/>
      <c r="AS717" s="210"/>
      <c r="AT717" s="210"/>
      <c r="AU717" s="210"/>
      <c r="AV717" s="210"/>
      <c r="AW717" s="210"/>
      <c r="AX717" s="210"/>
      <c r="AY717" s="210"/>
      <c r="AZ717" s="210"/>
      <c r="BA717" s="238" t="str">
        <f>C717</f>
        <v>nanesení lepicího tmelu na izolační desky, nalepení desek, natažení stěrky, vtlačení výztužné tkaniny a přehlazení stěrky. Včetně parapetních lišt.</v>
      </c>
      <c r="BB717" s="210"/>
      <c r="BC717" s="210"/>
      <c r="BD717" s="210"/>
      <c r="BE717" s="210"/>
      <c r="BF717" s="210"/>
      <c r="BG717" s="210"/>
      <c r="BH717" s="210"/>
    </row>
    <row r="718" spans="1:60" outlineLevel="2" x14ac:dyDescent="0.2">
      <c r="A718" s="217"/>
      <c r="B718" s="218"/>
      <c r="C718" s="253" t="s">
        <v>912</v>
      </c>
      <c r="D718" s="221"/>
      <c r="E718" s="222"/>
      <c r="F718" s="220"/>
      <c r="G718" s="220"/>
      <c r="H718" s="220"/>
      <c r="I718" s="220"/>
      <c r="J718" s="220"/>
      <c r="K718" s="220"/>
      <c r="L718" s="220"/>
      <c r="M718" s="220"/>
      <c r="N718" s="219"/>
      <c r="O718" s="219"/>
      <c r="P718" s="219"/>
      <c r="Q718" s="219"/>
      <c r="R718" s="220"/>
      <c r="S718" s="220"/>
      <c r="T718" s="220"/>
      <c r="U718" s="220"/>
      <c r="V718" s="220"/>
      <c r="W718" s="220"/>
      <c r="X718" s="220"/>
      <c r="Y718" s="220"/>
      <c r="Z718" s="210"/>
      <c r="AA718" s="210"/>
      <c r="AB718" s="210"/>
      <c r="AC718" s="210"/>
      <c r="AD718" s="210"/>
      <c r="AE718" s="210"/>
      <c r="AF718" s="210"/>
      <c r="AG718" s="210" t="s">
        <v>314</v>
      </c>
      <c r="AH718" s="210">
        <v>0</v>
      </c>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row>
    <row r="719" spans="1:60" outlineLevel="3" x14ac:dyDescent="0.2">
      <c r="A719" s="217"/>
      <c r="B719" s="218"/>
      <c r="C719" s="253" t="s">
        <v>913</v>
      </c>
      <c r="D719" s="221"/>
      <c r="E719" s="222">
        <v>8.94</v>
      </c>
      <c r="F719" s="220"/>
      <c r="G719" s="220"/>
      <c r="H719" s="220"/>
      <c r="I719" s="220"/>
      <c r="J719" s="220"/>
      <c r="K719" s="220"/>
      <c r="L719" s="220"/>
      <c r="M719" s="220"/>
      <c r="N719" s="219"/>
      <c r="O719" s="219"/>
      <c r="P719" s="219"/>
      <c r="Q719" s="219"/>
      <c r="R719" s="220"/>
      <c r="S719" s="220"/>
      <c r="T719" s="220"/>
      <c r="U719" s="220"/>
      <c r="V719" s="220"/>
      <c r="W719" s="220"/>
      <c r="X719" s="220"/>
      <c r="Y719" s="220"/>
      <c r="Z719" s="210"/>
      <c r="AA719" s="210"/>
      <c r="AB719" s="210"/>
      <c r="AC719" s="210"/>
      <c r="AD719" s="210"/>
      <c r="AE719" s="210"/>
      <c r="AF719" s="210"/>
      <c r="AG719" s="210" t="s">
        <v>314</v>
      </c>
      <c r="AH719" s="210">
        <v>0</v>
      </c>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row>
    <row r="720" spans="1:60" ht="22.5" outlineLevel="1" x14ac:dyDescent="0.2">
      <c r="A720" s="231">
        <v>101</v>
      </c>
      <c r="B720" s="232" t="s">
        <v>914</v>
      </c>
      <c r="C720" s="250" t="s">
        <v>915</v>
      </c>
      <c r="D720" s="233" t="s">
        <v>310</v>
      </c>
      <c r="E720" s="234">
        <v>28.635000000000002</v>
      </c>
      <c r="F720" s="235"/>
      <c r="G720" s="236">
        <f>ROUND(E720*F720,2)</f>
        <v>0</v>
      </c>
      <c r="H720" s="235"/>
      <c r="I720" s="236">
        <f>ROUND(E720*H720,2)</f>
        <v>0</v>
      </c>
      <c r="J720" s="235"/>
      <c r="K720" s="236">
        <f>ROUND(E720*J720,2)</f>
        <v>0</v>
      </c>
      <c r="L720" s="236">
        <v>21</v>
      </c>
      <c r="M720" s="236">
        <f>G720*(1+L720/100)</f>
        <v>0</v>
      </c>
      <c r="N720" s="234">
        <v>4.5929999999999999E-2</v>
      </c>
      <c r="O720" s="234">
        <f>ROUND(E720*N720,2)</f>
        <v>1.32</v>
      </c>
      <c r="P720" s="234">
        <v>0</v>
      </c>
      <c r="Q720" s="234">
        <f>ROUND(E720*P720,2)</f>
        <v>0</v>
      </c>
      <c r="R720" s="236" t="s">
        <v>423</v>
      </c>
      <c r="S720" s="236" t="s">
        <v>293</v>
      </c>
      <c r="T720" s="237" t="s">
        <v>294</v>
      </c>
      <c r="U720" s="220">
        <v>0.51100000000000001</v>
      </c>
      <c r="V720" s="220">
        <f>ROUND(E720*U720,2)</f>
        <v>14.63</v>
      </c>
      <c r="W720" s="220"/>
      <c r="X720" s="220" t="s">
        <v>295</v>
      </c>
      <c r="Y720" s="220" t="s">
        <v>296</v>
      </c>
      <c r="Z720" s="210"/>
      <c r="AA720" s="210"/>
      <c r="AB720" s="210"/>
      <c r="AC720" s="210"/>
      <c r="AD720" s="210"/>
      <c r="AE720" s="210"/>
      <c r="AF720" s="210"/>
      <c r="AG720" s="210" t="s">
        <v>297</v>
      </c>
      <c r="AH720" s="210"/>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row>
    <row r="721" spans="1:60" outlineLevel="2" x14ac:dyDescent="0.2">
      <c r="A721" s="217"/>
      <c r="B721" s="218"/>
      <c r="C721" s="255" t="s">
        <v>916</v>
      </c>
      <c r="D721" s="248"/>
      <c r="E721" s="248"/>
      <c r="F721" s="248"/>
      <c r="G721" s="248"/>
      <c r="H721" s="220"/>
      <c r="I721" s="220"/>
      <c r="J721" s="220"/>
      <c r="K721" s="220"/>
      <c r="L721" s="220"/>
      <c r="M721" s="220"/>
      <c r="N721" s="219"/>
      <c r="O721" s="219"/>
      <c r="P721" s="219"/>
      <c r="Q721" s="219"/>
      <c r="R721" s="220"/>
      <c r="S721" s="220"/>
      <c r="T721" s="220"/>
      <c r="U721" s="220"/>
      <c r="V721" s="220"/>
      <c r="W721" s="220"/>
      <c r="X721" s="220"/>
      <c r="Y721" s="220"/>
      <c r="Z721" s="210"/>
      <c r="AA721" s="210"/>
      <c r="AB721" s="210"/>
      <c r="AC721" s="210"/>
      <c r="AD721" s="210"/>
      <c r="AE721" s="210"/>
      <c r="AF721" s="210"/>
      <c r="AG721" s="210" t="s">
        <v>300</v>
      </c>
      <c r="AH721" s="210"/>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row>
    <row r="722" spans="1:60" outlineLevel="3" x14ac:dyDescent="0.2">
      <c r="A722" s="217"/>
      <c r="B722" s="218"/>
      <c r="C722" s="252" t="s">
        <v>917</v>
      </c>
      <c r="D722" s="240"/>
      <c r="E722" s="240"/>
      <c r="F722" s="240"/>
      <c r="G722" s="240"/>
      <c r="H722" s="220"/>
      <c r="I722" s="220"/>
      <c r="J722" s="220"/>
      <c r="K722" s="220"/>
      <c r="L722" s="220"/>
      <c r="M722" s="220"/>
      <c r="N722" s="219"/>
      <c r="O722" s="219"/>
      <c r="P722" s="219"/>
      <c r="Q722" s="219"/>
      <c r="R722" s="220"/>
      <c r="S722" s="220"/>
      <c r="T722" s="220"/>
      <c r="U722" s="220"/>
      <c r="V722" s="220"/>
      <c r="W722" s="220"/>
      <c r="X722" s="220"/>
      <c r="Y722" s="220"/>
      <c r="Z722" s="210"/>
      <c r="AA722" s="210"/>
      <c r="AB722" s="210"/>
      <c r="AC722" s="210"/>
      <c r="AD722" s="210"/>
      <c r="AE722" s="210"/>
      <c r="AF722" s="210"/>
      <c r="AG722" s="210" t="s">
        <v>300</v>
      </c>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row>
    <row r="723" spans="1:60" outlineLevel="2" x14ac:dyDescent="0.2">
      <c r="A723" s="217"/>
      <c r="B723" s="218"/>
      <c r="C723" s="253" t="s">
        <v>894</v>
      </c>
      <c r="D723" s="221"/>
      <c r="E723" s="222"/>
      <c r="F723" s="220"/>
      <c r="G723" s="220"/>
      <c r="H723" s="220"/>
      <c r="I723" s="220"/>
      <c r="J723" s="220"/>
      <c r="K723" s="220"/>
      <c r="L723" s="220"/>
      <c r="M723" s="220"/>
      <c r="N723" s="219"/>
      <c r="O723" s="219"/>
      <c r="P723" s="219"/>
      <c r="Q723" s="219"/>
      <c r="R723" s="220"/>
      <c r="S723" s="220"/>
      <c r="T723" s="220"/>
      <c r="U723" s="220"/>
      <c r="V723" s="220"/>
      <c r="W723" s="220"/>
      <c r="X723" s="220"/>
      <c r="Y723" s="220"/>
      <c r="Z723" s="210"/>
      <c r="AA723" s="210"/>
      <c r="AB723" s="210"/>
      <c r="AC723" s="210"/>
      <c r="AD723" s="210"/>
      <c r="AE723" s="210"/>
      <c r="AF723" s="210"/>
      <c r="AG723" s="210" t="s">
        <v>314</v>
      </c>
      <c r="AH723" s="210">
        <v>0</v>
      </c>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row>
    <row r="724" spans="1:60" outlineLevel="3" x14ac:dyDescent="0.2">
      <c r="A724" s="217"/>
      <c r="B724" s="218"/>
      <c r="C724" s="253" t="s">
        <v>895</v>
      </c>
      <c r="D724" s="221"/>
      <c r="E724" s="222"/>
      <c r="F724" s="220"/>
      <c r="G724" s="220"/>
      <c r="H724" s="220"/>
      <c r="I724" s="220"/>
      <c r="J724" s="220"/>
      <c r="K724" s="220"/>
      <c r="L724" s="220"/>
      <c r="M724" s="220"/>
      <c r="N724" s="219"/>
      <c r="O724" s="219"/>
      <c r="P724" s="219"/>
      <c r="Q724" s="219"/>
      <c r="R724" s="220"/>
      <c r="S724" s="220"/>
      <c r="T724" s="220"/>
      <c r="U724" s="220"/>
      <c r="V724" s="220"/>
      <c r="W724" s="220"/>
      <c r="X724" s="220"/>
      <c r="Y724" s="220"/>
      <c r="Z724" s="210"/>
      <c r="AA724" s="210"/>
      <c r="AB724" s="210"/>
      <c r="AC724" s="210"/>
      <c r="AD724" s="210"/>
      <c r="AE724" s="210"/>
      <c r="AF724" s="210"/>
      <c r="AG724" s="210" t="s">
        <v>314</v>
      </c>
      <c r="AH724" s="210">
        <v>0</v>
      </c>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row>
    <row r="725" spans="1:60" outlineLevel="3" x14ac:dyDescent="0.2">
      <c r="A725" s="217"/>
      <c r="B725" s="218"/>
      <c r="C725" s="253" t="s">
        <v>918</v>
      </c>
      <c r="D725" s="221"/>
      <c r="E725" s="222"/>
      <c r="F725" s="220"/>
      <c r="G725" s="220"/>
      <c r="H725" s="220"/>
      <c r="I725" s="220"/>
      <c r="J725" s="220"/>
      <c r="K725" s="220"/>
      <c r="L725" s="220"/>
      <c r="M725" s="220"/>
      <c r="N725" s="219"/>
      <c r="O725" s="219"/>
      <c r="P725" s="219"/>
      <c r="Q725" s="219"/>
      <c r="R725" s="220"/>
      <c r="S725" s="220"/>
      <c r="T725" s="220"/>
      <c r="U725" s="220"/>
      <c r="V725" s="220"/>
      <c r="W725" s="220"/>
      <c r="X725" s="220"/>
      <c r="Y725" s="220"/>
      <c r="Z725" s="210"/>
      <c r="AA725" s="210"/>
      <c r="AB725" s="210"/>
      <c r="AC725" s="210"/>
      <c r="AD725" s="210"/>
      <c r="AE725" s="210"/>
      <c r="AF725" s="210"/>
      <c r="AG725" s="210" t="s">
        <v>314</v>
      </c>
      <c r="AH725" s="210">
        <v>0</v>
      </c>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row>
    <row r="726" spans="1:60" outlineLevel="3" x14ac:dyDescent="0.2">
      <c r="A726" s="217"/>
      <c r="B726" s="218"/>
      <c r="C726" s="253" t="s">
        <v>919</v>
      </c>
      <c r="D726" s="221"/>
      <c r="E726" s="222"/>
      <c r="F726" s="220"/>
      <c r="G726" s="220"/>
      <c r="H726" s="220"/>
      <c r="I726" s="220"/>
      <c r="J726" s="220"/>
      <c r="K726" s="220"/>
      <c r="L726" s="220"/>
      <c r="M726" s="220"/>
      <c r="N726" s="219"/>
      <c r="O726" s="219"/>
      <c r="P726" s="219"/>
      <c r="Q726" s="219"/>
      <c r="R726" s="220"/>
      <c r="S726" s="220"/>
      <c r="T726" s="220"/>
      <c r="U726" s="220"/>
      <c r="V726" s="220"/>
      <c r="W726" s="220"/>
      <c r="X726" s="220"/>
      <c r="Y726" s="220"/>
      <c r="Z726" s="210"/>
      <c r="AA726" s="210"/>
      <c r="AB726" s="210"/>
      <c r="AC726" s="210"/>
      <c r="AD726" s="210"/>
      <c r="AE726" s="210"/>
      <c r="AF726" s="210"/>
      <c r="AG726" s="210" t="s">
        <v>314</v>
      </c>
      <c r="AH726" s="210">
        <v>0</v>
      </c>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row>
    <row r="727" spans="1:60" outlineLevel="3" x14ac:dyDescent="0.2">
      <c r="A727" s="217"/>
      <c r="B727" s="218"/>
      <c r="C727" s="253" t="s">
        <v>920</v>
      </c>
      <c r="D727" s="221"/>
      <c r="E727" s="222">
        <v>28.64</v>
      </c>
      <c r="F727" s="220"/>
      <c r="G727" s="220"/>
      <c r="H727" s="220"/>
      <c r="I727" s="220"/>
      <c r="J727" s="220"/>
      <c r="K727" s="220"/>
      <c r="L727" s="220"/>
      <c r="M727" s="220"/>
      <c r="N727" s="219"/>
      <c r="O727" s="219"/>
      <c r="P727" s="219"/>
      <c r="Q727" s="219"/>
      <c r="R727" s="220"/>
      <c r="S727" s="220"/>
      <c r="T727" s="220"/>
      <c r="U727" s="220"/>
      <c r="V727" s="220"/>
      <c r="W727" s="220"/>
      <c r="X727" s="220"/>
      <c r="Y727" s="220"/>
      <c r="Z727" s="210"/>
      <c r="AA727" s="210"/>
      <c r="AB727" s="210"/>
      <c r="AC727" s="210"/>
      <c r="AD727" s="210"/>
      <c r="AE727" s="210"/>
      <c r="AF727" s="210"/>
      <c r="AG727" s="210" t="s">
        <v>314</v>
      </c>
      <c r="AH727" s="210">
        <v>0</v>
      </c>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row>
    <row r="728" spans="1:60" outlineLevel="1" x14ac:dyDescent="0.2">
      <c r="A728" s="231">
        <v>102</v>
      </c>
      <c r="B728" s="232" t="s">
        <v>921</v>
      </c>
      <c r="C728" s="250" t="s">
        <v>922</v>
      </c>
      <c r="D728" s="233" t="s">
        <v>335</v>
      </c>
      <c r="E728" s="234">
        <v>193.35</v>
      </c>
      <c r="F728" s="235"/>
      <c r="G728" s="236">
        <f>ROUND(E728*F728,2)</f>
        <v>0</v>
      </c>
      <c r="H728" s="235"/>
      <c r="I728" s="236">
        <f>ROUND(E728*H728,2)</f>
        <v>0</v>
      </c>
      <c r="J728" s="235"/>
      <c r="K728" s="236">
        <f>ROUND(E728*J728,2)</f>
        <v>0</v>
      </c>
      <c r="L728" s="236">
        <v>21</v>
      </c>
      <c r="M728" s="236">
        <f>G728*(1+L728/100)</f>
        <v>0</v>
      </c>
      <c r="N728" s="234">
        <v>1.1E-4</v>
      </c>
      <c r="O728" s="234">
        <f>ROUND(E728*N728,2)</f>
        <v>0.02</v>
      </c>
      <c r="P728" s="234">
        <v>0</v>
      </c>
      <c r="Q728" s="234">
        <f>ROUND(E728*P728,2)</f>
        <v>0</v>
      </c>
      <c r="R728" s="236" t="s">
        <v>423</v>
      </c>
      <c r="S728" s="236" t="s">
        <v>923</v>
      </c>
      <c r="T728" s="237" t="s">
        <v>294</v>
      </c>
      <c r="U728" s="220">
        <v>0.16</v>
      </c>
      <c r="V728" s="220">
        <f>ROUND(E728*U728,2)</f>
        <v>30.94</v>
      </c>
      <c r="W728" s="220"/>
      <c r="X728" s="220" t="s">
        <v>295</v>
      </c>
      <c r="Y728" s="220" t="s">
        <v>296</v>
      </c>
      <c r="Z728" s="210"/>
      <c r="AA728" s="210"/>
      <c r="AB728" s="210"/>
      <c r="AC728" s="210"/>
      <c r="AD728" s="210"/>
      <c r="AE728" s="210"/>
      <c r="AF728" s="210"/>
      <c r="AG728" s="210" t="s">
        <v>297</v>
      </c>
      <c r="AH728" s="210"/>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row>
    <row r="729" spans="1:60" outlineLevel="2" x14ac:dyDescent="0.2">
      <c r="A729" s="217"/>
      <c r="B729" s="218"/>
      <c r="C729" s="251" t="s">
        <v>924</v>
      </c>
      <c r="D729" s="239"/>
      <c r="E729" s="239"/>
      <c r="F729" s="239"/>
      <c r="G729" s="239"/>
      <c r="H729" s="220"/>
      <c r="I729" s="220"/>
      <c r="J729" s="220"/>
      <c r="K729" s="220"/>
      <c r="L729" s="220"/>
      <c r="M729" s="220"/>
      <c r="N729" s="219"/>
      <c r="O729" s="219"/>
      <c r="P729" s="219"/>
      <c r="Q729" s="219"/>
      <c r="R729" s="220"/>
      <c r="S729" s="220"/>
      <c r="T729" s="220"/>
      <c r="U729" s="220"/>
      <c r="V729" s="220"/>
      <c r="W729" s="220"/>
      <c r="X729" s="220"/>
      <c r="Y729" s="220"/>
      <c r="Z729" s="210"/>
      <c r="AA729" s="210"/>
      <c r="AB729" s="210"/>
      <c r="AC729" s="210"/>
      <c r="AD729" s="210"/>
      <c r="AE729" s="210"/>
      <c r="AF729" s="210"/>
      <c r="AG729" s="210" t="s">
        <v>299</v>
      </c>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row>
    <row r="730" spans="1:60" outlineLevel="2" x14ac:dyDescent="0.2">
      <c r="A730" s="217"/>
      <c r="B730" s="218"/>
      <c r="C730" s="252" t="s">
        <v>924</v>
      </c>
      <c r="D730" s="240"/>
      <c r="E730" s="240"/>
      <c r="F730" s="240"/>
      <c r="G730" s="240"/>
      <c r="H730" s="220"/>
      <c r="I730" s="220"/>
      <c r="J730" s="220"/>
      <c r="K730" s="220"/>
      <c r="L730" s="220"/>
      <c r="M730" s="220"/>
      <c r="N730" s="219"/>
      <c r="O730" s="219"/>
      <c r="P730" s="219"/>
      <c r="Q730" s="219"/>
      <c r="R730" s="220"/>
      <c r="S730" s="220"/>
      <c r="T730" s="220"/>
      <c r="U730" s="220"/>
      <c r="V730" s="220"/>
      <c r="W730" s="220"/>
      <c r="X730" s="220"/>
      <c r="Y730" s="220"/>
      <c r="Z730" s="210"/>
      <c r="AA730" s="210"/>
      <c r="AB730" s="210"/>
      <c r="AC730" s="210"/>
      <c r="AD730" s="210"/>
      <c r="AE730" s="210"/>
      <c r="AF730" s="210"/>
      <c r="AG730" s="210" t="s">
        <v>300</v>
      </c>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row>
    <row r="731" spans="1:60" outlineLevel="3" x14ac:dyDescent="0.2">
      <c r="A731" s="217"/>
      <c r="B731" s="218"/>
      <c r="C731" s="252" t="s">
        <v>924</v>
      </c>
      <c r="D731" s="240"/>
      <c r="E731" s="240"/>
      <c r="F731" s="240"/>
      <c r="G731" s="240"/>
      <c r="H731" s="220"/>
      <c r="I731" s="220"/>
      <c r="J731" s="220"/>
      <c r="K731" s="220"/>
      <c r="L731" s="220"/>
      <c r="M731" s="220"/>
      <c r="N731" s="219"/>
      <c r="O731" s="219"/>
      <c r="P731" s="219"/>
      <c r="Q731" s="219"/>
      <c r="R731" s="220"/>
      <c r="S731" s="220"/>
      <c r="T731" s="220"/>
      <c r="U731" s="220"/>
      <c r="V731" s="220"/>
      <c r="W731" s="220"/>
      <c r="X731" s="220"/>
      <c r="Y731" s="220"/>
      <c r="Z731" s="210"/>
      <c r="AA731" s="210"/>
      <c r="AB731" s="210"/>
      <c r="AC731" s="210"/>
      <c r="AD731" s="210"/>
      <c r="AE731" s="210"/>
      <c r="AF731" s="210"/>
      <c r="AG731" s="210" t="s">
        <v>300</v>
      </c>
      <c r="AH731" s="210"/>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row>
    <row r="732" spans="1:60" outlineLevel="2" x14ac:dyDescent="0.2">
      <c r="A732" s="217"/>
      <c r="B732" s="218"/>
      <c r="C732" s="253" t="s">
        <v>925</v>
      </c>
      <c r="D732" s="221"/>
      <c r="E732" s="222"/>
      <c r="F732" s="220"/>
      <c r="G732" s="220"/>
      <c r="H732" s="220"/>
      <c r="I732" s="220"/>
      <c r="J732" s="220"/>
      <c r="K732" s="220"/>
      <c r="L732" s="220"/>
      <c r="M732" s="220"/>
      <c r="N732" s="219"/>
      <c r="O732" s="219"/>
      <c r="P732" s="219"/>
      <c r="Q732" s="219"/>
      <c r="R732" s="220"/>
      <c r="S732" s="220"/>
      <c r="T732" s="220"/>
      <c r="U732" s="220"/>
      <c r="V732" s="220"/>
      <c r="W732" s="220"/>
      <c r="X732" s="220"/>
      <c r="Y732" s="220"/>
      <c r="Z732" s="210"/>
      <c r="AA732" s="210"/>
      <c r="AB732" s="210"/>
      <c r="AC732" s="210"/>
      <c r="AD732" s="210"/>
      <c r="AE732" s="210"/>
      <c r="AF732" s="210"/>
      <c r="AG732" s="210" t="s">
        <v>314</v>
      </c>
      <c r="AH732" s="210">
        <v>0</v>
      </c>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row>
    <row r="733" spans="1:60" outlineLevel="3" x14ac:dyDescent="0.2">
      <c r="A733" s="217"/>
      <c r="B733" s="218"/>
      <c r="C733" s="253" t="s">
        <v>926</v>
      </c>
      <c r="D733" s="221"/>
      <c r="E733" s="222"/>
      <c r="F733" s="220"/>
      <c r="G733" s="220"/>
      <c r="H733" s="220"/>
      <c r="I733" s="220"/>
      <c r="J733" s="220"/>
      <c r="K733" s="220"/>
      <c r="L733" s="220"/>
      <c r="M733" s="220"/>
      <c r="N733" s="219"/>
      <c r="O733" s="219"/>
      <c r="P733" s="219"/>
      <c r="Q733" s="219"/>
      <c r="R733" s="220"/>
      <c r="S733" s="220"/>
      <c r="T733" s="220"/>
      <c r="U733" s="220"/>
      <c r="V733" s="220"/>
      <c r="W733" s="220"/>
      <c r="X733" s="220"/>
      <c r="Y733" s="220"/>
      <c r="Z733" s="210"/>
      <c r="AA733" s="210"/>
      <c r="AB733" s="210"/>
      <c r="AC733" s="210"/>
      <c r="AD733" s="210"/>
      <c r="AE733" s="210"/>
      <c r="AF733" s="210"/>
      <c r="AG733" s="210" t="s">
        <v>314</v>
      </c>
      <c r="AH733" s="210">
        <v>0</v>
      </c>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row>
    <row r="734" spans="1:60" outlineLevel="3" x14ac:dyDescent="0.2">
      <c r="A734" s="217"/>
      <c r="B734" s="218"/>
      <c r="C734" s="253" t="s">
        <v>927</v>
      </c>
      <c r="D734" s="221"/>
      <c r="E734" s="222"/>
      <c r="F734" s="220"/>
      <c r="G734" s="220"/>
      <c r="H734" s="220"/>
      <c r="I734" s="220"/>
      <c r="J734" s="220"/>
      <c r="K734" s="220"/>
      <c r="L734" s="220"/>
      <c r="M734" s="220"/>
      <c r="N734" s="219"/>
      <c r="O734" s="219"/>
      <c r="P734" s="219"/>
      <c r="Q734" s="219"/>
      <c r="R734" s="220"/>
      <c r="S734" s="220"/>
      <c r="T734" s="220"/>
      <c r="U734" s="220"/>
      <c r="V734" s="220"/>
      <c r="W734" s="220"/>
      <c r="X734" s="220"/>
      <c r="Y734" s="220"/>
      <c r="Z734" s="210"/>
      <c r="AA734" s="210"/>
      <c r="AB734" s="210"/>
      <c r="AC734" s="210"/>
      <c r="AD734" s="210"/>
      <c r="AE734" s="210"/>
      <c r="AF734" s="210"/>
      <c r="AG734" s="210" t="s">
        <v>314</v>
      </c>
      <c r="AH734" s="210">
        <v>0</v>
      </c>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row>
    <row r="735" spans="1:60" outlineLevel="3" x14ac:dyDescent="0.2">
      <c r="A735" s="217"/>
      <c r="B735" s="218"/>
      <c r="C735" s="253" t="s">
        <v>928</v>
      </c>
      <c r="D735" s="221"/>
      <c r="E735" s="222"/>
      <c r="F735" s="220"/>
      <c r="G735" s="220"/>
      <c r="H735" s="220"/>
      <c r="I735" s="220"/>
      <c r="J735" s="220"/>
      <c r="K735" s="220"/>
      <c r="L735" s="220"/>
      <c r="M735" s="220"/>
      <c r="N735" s="219"/>
      <c r="O735" s="219"/>
      <c r="P735" s="219"/>
      <c r="Q735" s="219"/>
      <c r="R735" s="220"/>
      <c r="S735" s="220"/>
      <c r="T735" s="220"/>
      <c r="U735" s="220"/>
      <c r="V735" s="220"/>
      <c r="W735" s="220"/>
      <c r="X735" s="220"/>
      <c r="Y735" s="220"/>
      <c r="Z735" s="210"/>
      <c r="AA735" s="210"/>
      <c r="AB735" s="210"/>
      <c r="AC735" s="210"/>
      <c r="AD735" s="210"/>
      <c r="AE735" s="210"/>
      <c r="AF735" s="210"/>
      <c r="AG735" s="210" t="s">
        <v>314</v>
      </c>
      <c r="AH735" s="210">
        <v>0</v>
      </c>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row>
    <row r="736" spans="1:60" outlineLevel="3" x14ac:dyDescent="0.2">
      <c r="A736" s="217"/>
      <c r="B736" s="218"/>
      <c r="C736" s="253" t="s">
        <v>929</v>
      </c>
      <c r="D736" s="221"/>
      <c r="E736" s="222"/>
      <c r="F736" s="220"/>
      <c r="G736" s="220"/>
      <c r="H736" s="220"/>
      <c r="I736" s="220"/>
      <c r="J736" s="220"/>
      <c r="K736" s="220"/>
      <c r="L736" s="220"/>
      <c r="M736" s="220"/>
      <c r="N736" s="219"/>
      <c r="O736" s="219"/>
      <c r="P736" s="219"/>
      <c r="Q736" s="219"/>
      <c r="R736" s="220"/>
      <c r="S736" s="220"/>
      <c r="T736" s="220"/>
      <c r="U736" s="220"/>
      <c r="V736" s="220"/>
      <c r="W736" s="220"/>
      <c r="X736" s="220"/>
      <c r="Y736" s="220"/>
      <c r="Z736" s="210"/>
      <c r="AA736" s="210"/>
      <c r="AB736" s="210"/>
      <c r="AC736" s="210"/>
      <c r="AD736" s="210"/>
      <c r="AE736" s="210"/>
      <c r="AF736" s="210"/>
      <c r="AG736" s="210" t="s">
        <v>314</v>
      </c>
      <c r="AH736" s="210">
        <v>0</v>
      </c>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row>
    <row r="737" spans="1:60" outlineLevel="3" x14ac:dyDescent="0.2">
      <c r="A737" s="217"/>
      <c r="B737" s="218"/>
      <c r="C737" s="253" t="s">
        <v>930</v>
      </c>
      <c r="D737" s="221"/>
      <c r="E737" s="222"/>
      <c r="F737" s="220"/>
      <c r="G737" s="220"/>
      <c r="H737" s="220"/>
      <c r="I737" s="220"/>
      <c r="J737" s="220"/>
      <c r="K737" s="220"/>
      <c r="L737" s="220"/>
      <c r="M737" s="220"/>
      <c r="N737" s="219"/>
      <c r="O737" s="219"/>
      <c r="P737" s="219"/>
      <c r="Q737" s="219"/>
      <c r="R737" s="220"/>
      <c r="S737" s="220"/>
      <c r="T737" s="220"/>
      <c r="U737" s="220"/>
      <c r="V737" s="220"/>
      <c r="W737" s="220"/>
      <c r="X737" s="220"/>
      <c r="Y737" s="220"/>
      <c r="Z737" s="210"/>
      <c r="AA737" s="210"/>
      <c r="AB737" s="210"/>
      <c r="AC737" s="210"/>
      <c r="AD737" s="210"/>
      <c r="AE737" s="210"/>
      <c r="AF737" s="210"/>
      <c r="AG737" s="210" t="s">
        <v>314</v>
      </c>
      <c r="AH737" s="210">
        <v>0</v>
      </c>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row>
    <row r="738" spans="1:60" outlineLevel="3" x14ac:dyDescent="0.2">
      <c r="A738" s="217"/>
      <c r="B738" s="218"/>
      <c r="C738" s="253" t="s">
        <v>931</v>
      </c>
      <c r="D738" s="221"/>
      <c r="E738" s="222"/>
      <c r="F738" s="220"/>
      <c r="G738" s="220"/>
      <c r="H738" s="220"/>
      <c r="I738" s="220"/>
      <c r="J738" s="220"/>
      <c r="K738" s="220"/>
      <c r="L738" s="220"/>
      <c r="M738" s="220"/>
      <c r="N738" s="219"/>
      <c r="O738" s="219"/>
      <c r="P738" s="219"/>
      <c r="Q738" s="219"/>
      <c r="R738" s="220"/>
      <c r="S738" s="220"/>
      <c r="T738" s="220"/>
      <c r="U738" s="220"/>
      <c r="V738" s="220"/>
      <c r="W738" s="220"/>
      <c r="X738" s="220"/>
      <c r="Y738" s="220"/>
      <c r="Z738" s="210"/>
      <c r="AA738" s="210"/>
      <c r="AB738" s="210"/>
      <c r="AC738" s="210"/>
      <c r="AD738" s="210"/>
      <c r="AE738" s="210"/>
      <c r="AF738" s="210"/>
      <c r="AG738" s="210" t="s">
        <v>314</v>
      </c>
      <c r="AH738" s="210">
        <v>0</v>
      </c>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row>
    <row r="739" spans="1:60" outlineLevel="3" x14ac:dyDescent="0.2">
      <c r="A739" s="217"/>
      <c r="B739" s="218"/>
      <c r="C739" s="253" t="s">
        <v>932</v>
      </c>
      <c r="D739" s="221"/>
      <c r="E739" s="222"/>
      <c r="F739" s="220"/>
      <c r="G739" s="220"/>
      <c r="H739" s="220"/>
      <c r="I739" s="220"/>
      <c r="J739" s="220"/>
      <c r="K739" s="220"/>
      <c r="L739" s="220"/>
      <c r="M739" s="220"/>
      <c r="N739" s="219"/>
      <c r="O739" s="219"/>
      <c r="P739" s="219"/>
      <c r="Q739" s="219"/>
      <c r="R739" s="220"/>
      <c r="S739" s="220"/>
      <c r="T739" s="220"/>
      <c r="U739" s="220"/>
      <c r="V739" s="220"/>
      <c r="W739" s="220"/>
      <c r="X739" s="220"/>
      <c r="Y739" s="220"/>
      <c r="Z739" s="210"/>
      <c r="AA739" s="210"/>
      <c r="AB739" s="210"/>
      <c r="AC739" s="210"/>
      <c r="AD739" s="210"/>
      <c r="AE739" s="210"/>
      <c r="AF739" s="210"/>
      <c r="AG739" s="210" t="s">
        <v>314</v>
      </c>
      <c r="AH739" s="210">
        <v>0</v>
      </c>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row>
    <row r="740" spans="1:60" outlineLevel="3" x14ac:dyDescent="0.2">
      <c r="A740" s="217"/>
      <c r="B740" s="218"/>
      <c r="C740" s="253" t="s">
        <v>933</v>
      </c>
      <c r="D740" s="221"/>
      <c r="E740" s="222"/>
      <c r="F740" s="220"/>
      <c r="G740" s="220"/>
      <c r="H740" s="220"/>
      <c r="I740" s="220"/>
      <c r="J740" s="220"/>
      <c r="K740" s="220"/>
      <c r="L740" s="220"/>
      <c r="M740" s="220"/>
      <c r="N740" s="219"/>
      <c r="O740" s="219"/>
      <c r="P740" s="219"/>
      <c r="Q740" s="219"/>
      <c r="R740" s="220"/>
      <c r="S740" s="220"/>
      <c r="T740" s="220"/>
      <c r="U740" s="220"/>
      <c r="V740" s="220"/>
      <c r="W740" s="220"/>
      <c r="X740" s="220"/>
      <c r="Y740" s="220"/>
      <c r="Z740" s="210"/>
      <c r="AA740" s="210"/>
      <c r="AB740" s="210"/>
      <c r="AC740" s="210"/>
      <c r="AD740" s="210"/>
      <c r="AE740" s="210"/>
      <c r="AF740" s="210"/>
      <c r="AG740" s="210" t="s">
        <v>314</v>
      </c>
      <c r="AH740" s="210">
        <v>0</v>
      </c>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row>
    <row r="741" spans="1:60" outlineLevel="3" x14ac:dyDescent="0.2">
      <c r="A741" s="217"/>
      <c r="B741" s="218"/>
      <c r="C741" s="253" t="s">
        <v>927</v>
      </c>
      <c r="D741" s="221"/>
      <c r="E741" s="222"/>
      <c r="F741" s="220"/>
      <c r="G741" s="220"/>
      <c r="H741" s="220"/>
      <c r="I741" s="220"/>
      <c r="J741" s="220"/>
      <c r="K741" s="220"/>
      <c r="L741" s="220"/>
      <c r="M741" s="220"/>
      <c r="N741" s="219"/>
      <c r="O741" s="219"/>
      <c r="P741" s="219"/>
      <c r="Q741" s="219"/>
      <c r="R741" s="220"/>
      <c r="S741" s="220"/>
      <c r="T741" s="220"/>
      <c r="U741" s="220"/>
      <c r="V741" s="220"/>
      <c r="W741" s="220"/>
      <c r="X741" s="220"/>
      <c r="Y741" s="220"/>
      <c r="Z741" s="210"/>
      <c r="AA741" s="210"/>
      <c r="AB741" s="210"/>
      <c r="AC741" s="210"/>
      <c r="AD741" s="210"/>
      <c r="AE741" s="210"/>
      <c r="AF741" s="210"/>
      <c r="AG741" s="210" t="s">
        <v>314</v>
      </c>
      <c r="AH741" s="210">
        <v>0</v>
      </c>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row>
    <row r="742" spans="1:60" outlineLevel="3" x14ac:dyDescent="0.2">
      <c r="A742" s="217"/>
      <c r="B742" s="218"/>
      <c r="C742" s="253" t="s">
        <v>934</v>
      </c>
      <c r="D742" s="221"/>
      <c r="E742" s="222"/>
      <c r="F742" s="220"/>
      <c r="G742" s="220"/>
      <c r="H742" s="220"/>
      <c r="I742" s="220"/>
      <c r="J742" s="220"/>
      <c r="K742" s="220"/>
      <c r="L742" s="220"/>
      <c r="M742" s="220"/>
      <c r="N742" s="219"/>
      <c r="O742" s="219"/>
      <c r="P742" s="219"/>
      <c r="Q742" s="219"/>
      <c r="R742" s="220"/>
      <c r="S742" s="220"/>
      <c r="T742" s="220"/>
      <c r="U742" s="220"/>
      <c r="V742" s="220"/>
      <c r="W742" s="220"/>
      <c r="X742" s="220"/>
      <c r="Y742" s="220"/>
      <c r="Z742" s="210"/>
      <c r="AA742" s="210"/>
      <c r="AB742" s="210"/>
      <c r="AC742" s="210"/>
      <c r="AD742" s="210"/>
      <c r="AE742" s="210"/>
      <c r="AF742" s="210"/>
      <c r="AG742" s="210" t="s">
        <v>314</v>
      </c>
      <c r="AH742" s="210">
        <v>0</v>
      </c>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row>
    <row r="743" spans="1:60" outlineLevel="3" x14ac:dyDescent="0.2">
      <c r="A743" s="217"/>
      <c r="B743" s="218"/>
      <c r="C743" s="253" t="s">
        <v>935</v>
      </c>
      <c r="D743" s="221"/>
      <c r="E743" s="222">
        <v>193.35</v>
      </c>
      <c r="F743" s="220"/>
      <c r="G743" s="220"/>
      <c r="H743" s="220"/>
      <c r="I743" s="220"/>
      <c r="J743" s="220"/>
      <c r="K743" s="220"/>
      <c r="L743" s="220"/>
      <c r="M743" s="220"/>
      <c r="N743" s="219"/>
      <c r="O743" s="219"/>
      <c r="P743" s="219"/>
      <c r="Q743" s="219"/>
      <c r="R743" s="220"/>
      <c r="S743" s="220"/>
      <c r="T743" s="220"/>
      <c r="U743" s="220"/>
      <c r="V743" s="220"/>
      <c r="W743" s="220"/>
      <c r="X743" s="220"/>
      <c r="Y743" s="220"/>
      <c r="Z743" s="210"/>
      <c r="AA743" s="210"/>
      <c r="AB743" s="210"/>
      <c r="AC743" s="210"/>
      <c r="AD743" s="210"/>
      <c r="AE743" s="210"/>
      <c r="AF743" s="210"/>
      <c r="AG743" s="210" t="s">
        <v>314</v>
      </c>
      <c r="AH743" s="210">
        <v>0</v>
      </c>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row>
    <row r="744" spans="1:60" outlineLevel="1" x14ac:dyDescent="0.2">
      <c r="A744" s="231">
        <v>103</v>
      </c>
      <c r="B744" s="232" t="s">
        <v>936</v>
      </c>
      <c r="C744" s="250" t="s">
        <v>937</v>
      </c>
      <c r="D744" s="233" t="s">
        <v>335</v>
      </c>
      <c r="E744" s="234">
        <v>59.6</v>
      </c>
      <c r="F744" s="235"/>
      <c r="G744" s="236">
        <f>ROUND(E744*F744,2)</f>
        <v>0</v>
      </c>
      <c r="H744" s="235"/>
      <c r="I744" s="236">
        <f>ROUND(E744*H744,2)</f>
        <v>0</v>
      </c>
      <c r="J744" s="235"/>
      <c r="K744" s="236">
        <f>ROUND(E744*J744,2)</f>
        <v>0</v>
      </c>
      <c r="L744" s="236">
        <v>21</v>
      </c>
      <c r="M744" s="236">
        <f>G744*(1+L744/100)</f>
        <v>0</v>
      </c>
      <c r="N744" s="234">
        <v>9.0000000000000006E-5</v>
      </c>
      <c r="O744" s="234">
        <f>ROUND(E744*N744,2)</f>
        <v>0.01</v>
      </c>
      <c r="P744" s="234">
        <v>0</v>
      </c>
      <c r="Q744" s="234">
        <f>ROUND(E744*P744,2)</f>
        <v>0</v>
      </c>
      <c r="R744" s="236" t="s">
        <v>423</v>
      </c>
      <c r="S744" s="236" t="s">
        <v>923</v>
      </c>
      <c r="T744" s="237" t="s">
        <v>294</v>
      </c>
      <c r="U744" s="220">
        <v>0.16</v>
      </c>
      <c r="V744" s="220">
        <f>ROUND(E744*U744,2)</f>
        <v>9.5399999999999991</v>
      </c>
      <c r="W744" s="220"/>
      <c r="X744" s="220" t="s">
        <v>295</v>
      </c>
      <c r="Y744" s="220" t="s">
        <v>296</v>
      </c>
      <c r="Z744" s="210"/>
      <c r="AA744" s="210"/>
      <c r="AB744" s="210"/>
      <c r="AC744" s="210"/>
      <c r="AD744" s="210"/>
      <c r="AE744" s="210"/>
      <c r="AF744" s="210"/>
      <c r="AG744" s="210" t="s">
        <v>297</v>
      </c>
      <c r="AH744" s="210"/>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row>
    <row r="745" spans="1:60" outlineLevel="2" x14ac:dyDescent="0.2">
      <c r="A745" s="217"/>
      <c r="B745" s="218"/>
      <c r="C745" s="251" t="s">
        <v>924</v>
      </c>
      <c r="D745" s="239"/>
      <c r="E745" s="239"/>
      <c r="F745" s="239"/>
      <c r="G745" s="239"/>
      <c r="H745" s="220"/>
      <c r="I745" s="220"/>
      <c r="J745" s="220"/>
      <c r="K745" s="220"/>
      <c r="L745" s="220"/>
      <c r="M745" s="220"/>
      <c r="N745" s="219"/>
      <c r="O745" s="219"/>
      <c r="P745" s="219"/>
      <c r="Q745" s="219"/>
      <c r="R745" s="220"/>
      <c r="S745" s="220"/>
      <c r="T745" s="220"/>
      <c r="U745" s="220"/>
      <c r="V745" s="220"/>
      <c r="W745" s="220"/>
      <c r="X745" s="220"/>
      <c r="Y745" s="220"/>
      <c r="Z745" s="210"/>
      <c r="AA745" s="210"/>
      <c r="AB745" s="210"/>
      <c r="AC745" s="210"/>
      <c r="AD745" s="210"/>
      <c r="AE745" s="210"/>
      <c r="AF745" s="210"/>
      <c r="AG745" s="210" t="s">
        <v>299</v>
      </c>
      <c r="AH745" s="210"/>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row>
    <row r="746" spans="1:60" outlineLevel="2" x14ac:dyDescent="0.2">
      <c r="A746" s="217"/>
      <c r="B746" s="218"/>
      <c r="C746" s="252" t="s">
        <v>924</v>
      </c>
      <c r="D746" s="240"/>
      <c r="E746" s="240"/>
      <c r="F746" s="240"/>
      <c r="G746" s="240"/>
      <c r="H746" s="220"/>
      <c r="I746" s="220"/>
      <c r="J746" s="220"/>
      <c r="K746" s="220"/>
      <c r="L746" s="220"/>
      <c r="M746" s="220"/>
      <c r="N746" s="219"/>
      <c r="O746" s="219"/>
      <c r="P746" s="219"/>
      <c r="Q746" s="219"/>
      <c r="R746" s="220"/>
      <c r="S746" s="220"/>
      <c r="T746" s="220"/>
      <c r="U746" s="220"/>
      <c r="V746" s="220"/>
      <c r="W746" s="220"/>
      <c r="X746" s="220"/>
      <c r="Y746" s="220"/>
      <c r="Z746" s="210"/>
      <c r="AA746" s="210"/>
      <c r="AB746" s="210"/>
      <c r="AC746" s="210"/>
      <c r="AD746" s="210"/>
      <c r="AE746" s="210"/>
      <c r="AF746" s="210"/>
      <c r="AG746" s="210" t="s">
        <v>300</v>
      </c>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row>
    <row r="747" spans="1:60" outlineLevel="3" x14ac:dyDescent="0.2">
      <c r="A747" s="217"/>
      <c r="B747" s="218"/>
      <c r="C747" s="252" t="s">
        <v>924</v>
      </c>
      <c r="D747" s="240"/>
      <c r="E747" s="240"/>
      <c r="F747" s="240"/>
      <c r="G747" s="240"/>
      <c r="H747" s="220"/>
      <c r="I747" s="220"/>
      <c r="J747" s="220"/>
      <c r="K747" s="220"/>
      <c r="L747" s="220"/>
      <c r="M747" s="220"/>
      <c r="N747" s="219"/>
      <c r="O747" s="219"/>
      <c r="P747" s="219"/>
      <c r="Q747" s="219"/>
      <c r="R747" s="220"/>
      <c r="S747" s="220"/>
      <c r="T747" s="220"/>
      <c r="U747" s="220"/>
      <c r="V747" s="220"/>
      <c r="W747" s="220"/>
      <c r="X747" s="220"/>
      <c r="Y747" s="220"/>
      <c r="Z747" s="210"/>
      <c r="AA747" s="210"/>
      <c r="AB747" s="210"/>
      <c r="AC747" s="210"/>
      <c r="AD747" s="210"/>
      <c r="AE747" s="210"/>
      <c r="AF747" s="210"/>
      <c r="AG747" s="210" t="s">
        <v>300</v>
      </c>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row>
    <row r="748" spans="1:60" outlineLevel="2" x14ac:dyDescent="0.2">
      <c r="A748" s="217"/>
      <c r="B748" s="218"/>
      <c r="C748" s="253" t="s">
        <v>938</v>
      </c>
      <c r="D748" s="221"/>
      <c r="E748" s="222"/>
      <c r="F748" s="220"/>
      <c r="G748" s="220"/>
      <c r="H748" s="220"/>
      <c r="I748" s="220"/>
      <c r="J748" s="220"/>
      <c r="K748" s="220"/>
      <c r="L748" s="220"/>
      <c r="M748" s="220"/>
      <c r="N748" s="219"/>
      <c r="O748" s="219"/>
      <c r="P748" s="219"/>
      <c r="Q748" s="219"/>
      <c r="R748" s="220"/>
      <c r="S748" s="220"/>
      <c r="T748" s="220"/>
      <c r="U748" s="220"/>
      <c r="V748" s="220"/>
      <c r="W748" s="220"/>
      <c r="X748" s="220"/>
      <c r="Y748" s="220"/>
      <c r="Z748" s="210"/>
      <c r="AA748" s="210"/>
      <c r="AB748" s="210"/>
      <c r="AC748" s="210"/>
      <c r="AD748" s="210"/>
      <c r="AE748" s="210"/>
      <c r="AF748" s="210"/>
      <c r="AG748" s="210" t="s">
        <v>314</v>
      </c>
      <c r="AH748" s="210">
        <v>0</v>
      </c>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row>
    <row r="749" spans="1:60" outlineLevel="3" x14ac:dyDescent="0.2">
      <c r="A749" s="217"/>
      <c r="B749" s="218"/>
      <c r="C749" s="253" t="s">
        <v>939</v>
      </c>
      <c r="D749" s="221"/>
      <c r="E749" s="222"/>
      <c r="F749" s="220"/>
      <c r="G749" s="220"/>
      <c r="H749" s="220"/>
      <c r="I749" s="220"/>
      <c r="J749" s="220"/>
      <c r="K749" s="220"/>
      <c r="L749" s="220"/>
      <c r="M749" s="220"/>
      <c r="N749" s="219"/>
      <c r="O749" s="219"/>
      <c r="P749" s="219"/>
      <c r="Q749" s="219"/>
      <c r="R749" s="220"/>
      <c r="S749" s="220"/>
      <c r="T749" s="220"/>
      <c r="U749" s="220"/>
      <c r="V749" s="220"/>
      <c r="W749" s="220"/>
      <c r="X749" s="220"/>
      <c r="Y749" s="220"/>
      <c r="Z749" s="210"/>
      <c r="AA749" s="210"/>
      <c r="AB749" s="210"/>
      <c r="AC749" s="210"/>
      <c r="AD749" s="210"/>
      <c r="AE749" s="210"/>
      <c r="AF749" s="210"/>
      <c r="AG749" s="210" t="s">
        <v>314</v>
      </c>
      <c r="AH749" s="210">
        <v>0</v>
      </c>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row>
    <row r="750" spans="1:60" outlineLevel="3" x14ac:dyDescent="0.2">
      <c r="A750" s="217"/>
      <c r="B750" s="218"/>
      <c r="C750" s="253" t="s">
        <v>940</v>
      </c>
      <c r="D750" s="221"/>
      <c r="E750" s="222">
        <v>59.6</v>
      </c>
      <c r="F750" s="220"/>
      <c r="G750" s="220"/>
      <c r="H750" s="220"/>
      <c r="I750" s="220"/>
      <c r="J750" s="220"/>
      <c r="K750" s="220"/>
      <c r="L750" s="220"/>
      <c r="M750" s="220"/>
      <c r="N750" s="219"/>
      <c r="O750" s="219"/>
      <c r="P750" s="219"/>
      <c r="Q750" s="219"/>
      <c r="R750" s="220"/>
      <c r="S750" s="220"/>
      <c r="T750" s="220"/>
      <c r="U750" s="220"/>
      <c r="V750" s="220"/>
      <c r="W750" s="220"/>
      <c r="X750" s="220"/>
      <c r="Y750" s="220"/>
      <c r="Z750" s="210"/>
      <c r="AA750" s="210"/>
      <c r="AB750" s="210"/>
      <c r="AC750" s="210"/>
      <c r="AD750" s="210"/>
      <c r="AE750" s="210"/>
      <c r="AF750" s="210"/>
      <c r="AG750" s="210" t="s">
        <v>314</v>
      </c>
      <c r="AH750" s="210">
        <v>0</v>
      </c>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row>
    <row r="751" spans="1:60" ht="22.5" outlineLevel="1" x14ac:dyDescent="0.2">
      <c r="A751" s="231">
        <v>104</v>
      </c>
      <c r="B751" s="232" t="s">
        <v>941</v>
      </c>
      <c r="C751" s="250" t="s">
        <v>942</v>
      </c>
      <c r="D751" s="233" t="s">
        <v>310</v>
      </c>
      <c r="E751" s="234">
        <v>49.996000000000002</v>
      </c>
      <c r="F751" s="235"/>
      <c r="G751" s="236">
        <f>ROUND(E751*F751,2)</f>
        <v>0</v>
      </c>
      <c r="H751" s="235"/>
      <c r="I751" s="236">
        <f>ROUND(E751*H751,2)</f>
        <v>0</v>
      </c>
      <c r="J751" s="235"/>
      <c r="K751" s="236">
        <f>ROUND(E751*J751,2)</f>
        <v>0</v>
      </c>
      <c r="L751" s="236">
        <v>21</v>
      </c>
      <c r="M751" s="236">
        <f>G751*(1+L751/100)</f>
        <v>0</v>
      </c>
      <c r="N751" s="234">
        <v>3.6800000000000001E-3</v>
      </c>
      <c r="O751" s="234">
        <f>ROUND(E751*N751,2)</f>
        <v>0.18</v>
      </c>
      <c r="P751" s="234">
        <v>0</v>
      </c>
      <c r="Q751" s="234">
        <f>ROUND(E751*P751,2)</f>
        <v>0</v>
      </c>
      <c r="R751" s="236" t="s">
        <v>423</v>
      </c>
      <c r="S751" s="236" t="s">
        <v>293</v>
      </c>
      <c r="T751" s="237" t="s">
        <v>294</v>
      </c>
      <c r="U751" s="220">
        <v>0.36199999999999999</v>
      </c>
      <c r="V751" s="220">
        <f>ROUND(E751*U751,2)</f>
        <v>18.100000000000001</v>
      </c>
      <c r="W751" s="220"/>
      <c r="X751" s="220" t="s">
        <v>295</v>
      </c>
      <c r="Y751" s="220" t="s">
        <v>296</v>
      </c>
      <c r="Z751" s="210"/>
      <c r="AA751" s="210"/>
      <c r="AB751" s="210"/>
      <c r="AC751" s="210"/>
      <c r="AD751" s="210"/>
      <c r="AE751" s="210"/>
      <c r="AF751" s="210"/>
      <c r="AG751" s="210" t="s">
        <v>297</v>
      </c>
      <c r="AH751" s="210"/>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row>
    <row r="752" spans="1:60" outlineLevel="2" x14ac:dyDescent="0.2">
      <c r="A752" s="217"/>
      <c r="B752" s="218"/>
      <c r="C752" s="253" t="s">
        <v>943</v>
      </c>
      <c r="D752" s="221"/>
      <c r="E752" s="222"/>
      <c r="F752" s="220"/>
      <c r="G752" s="220"/>
      <c r="H752" s="220"/>
      <c r="I752" s="220"/>
      <c r="J752" s="220"/>
      <c r="K752" s="220"/>
      <c r="L752" s="220"/>
      <c r="M752" s="220"/>
      <c r="N752" s="219"/>
      <c r="O752" s="219"/>
      <c r="P752" s="219"/>
      <c r="Q752" s="219"/>
      <c r="R752" s="220"/>
      <c r="S752" s="220"/>
      <c r="T752" s="220"/>
      <c r="U752" s="220"/>
      <c r="V752" s="220"/>
      <c r="W752" s="220"/>
      <c r="X752" s="220"/>
      <c r="Y752" s="220"/>
      <c r="Z752" s="210"/>
      <c r="AA752" s="210"/>
      <c r="AB752" s="210"/>
      <c r="AC752" s="210"/>
      <c r="AD752" s="210"/>
      <c r="AE752" s="210"/>
      <c r="AF752" s="210"/>
      <c r="AG752" s="210" t="s">
        <v>314</v>
      </c>
      <c r="AH752" s="210">
        <v>0</v>
      </c>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row>
    <row r="753" spans="1:60" outlineLevel="3" x14ac:dyDescent="0.2">
      <c r="A753" s="217"/>
      <c r="B753" s="218"/>
      <c r="C753" s="253" t="s">
        <v>944</v>
      </c>
      <c r="D753" s="221"/>
      <c r="E753" s="222"/>
      <c r="F753" s="220"/>
      <c r="G753" s="220"/>
      <c r="H753" s="220"/>
      <c r="I753" s="220"/>
      <c r="J753" s="220"/>
      <c r="K753" s="220"/>
      <c r="L753" s="220"/>
      <c r="M753" s="220"/>
      <c r="N753" s="219"/>
      <c r="O753" s="219"/>
      <c r="P753" s="219"/>
      <c r="Q753" s="219"/>
      <c r="R753" s="220"/>
      <c r="S753" s="220"/>
      <c r="T753" s="220"/>
      <c r="U753" s="220"/>
      <c r="V753" s="220"/>
      <c r="W753" s="220"/>
      <c r="X753" s="220"/>
      <c r="Y753" s="220"/>
      <c r="Z753" s="210"/>
      <c r="AA753" s="210"/>
      <c r="AB753" s="210"/>
      <c r="AC753" s="210"/>
      <c r="AD753" s="210"/>
      <c r="AE753" s="210"/>
      <c r="AF753" s="210"/>
      <c r="AG753" s="210" t="s">
        <v>314</v>
      </c>
      <c r="AH753" s="210">
        <v>0</v>
      </c>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row>
    <row r="754" spans="1:60" outlineLevel="3" x14ac:dyDescent="0.2">
      <c r="A754" s="217"/>
      <c r="B754" s="218"/>
      <c r="C754" s="253" t="s">
        <v>945</v>
      </c>
      <c r="D754" s="221"/>
      <c r="E754" s="222"/>
      <c r="F754" s="220"/>
      <c r="G754" s="220"/>
      <c r="H754" s="220"/>
      <c r="I754" s="220"/>
      <c r="J754" s="220"/>
      <c r="K754" s="220"/>
      <c r="L754" s="220"/>
      <c r="M754" s="220"/>
      <c r="N754" s="219"/>
      <c r="O754" s="219"/>
      <c r="P754" s="219"/>
      <c r="Q754" s="219"/>
      <c r="R754" s="220"/>
      <c r="S754" s="220"/>
      <c r="T754" s="220"/>
      <c r="U754" s="220"/>
      <c r="V754" s="220"/>
      <c r="W754" s="220"/>
      <c r="X754" s="220"/>
      <c r="Y754" s="220"/>
      <c r="Z754" s="210"/>
      <c r="AA754" s="210"/>
      <c r="AB754" s="210"/>
      <c r="AC754" s="210"/>
      <c r="AD754" s="210"/>
      <c r="AE754" s="210"/>
      <c r="AF754" s="210"/>
      <c r="AG754" s="210" t="s">
        <v>314</v>
      </c>
      <c r="AH754" s="210">
        <v>0</v>
      </c>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row>
    <row r="755" spans="1:60" outlineLevel="3" x14ac:dyDescent="0.2">
      <c r="A755" s="217"/>
      <c r="B755" s="218"/>
      <c r="C755" s="253" t="s">
        <v>946</v>
      </c>
      <c r="D755" s="221"/>
      <c r="E755" s="222">
        <v>50</v>
      </c>
      <c r="F755" s="220"/>
      <c r="G755" s="220"/>
      <c r="H755" s="220"/>
      <c r="I755" s="220"/>
      <c r="J755" s="220"/>
      <c r="K755" s="220"/>
      <c r="L755" s="220"/>
      <c r="M755" s="220"/>
      <c r="N755" s="219"/>
      <c r="O755" s="219"/>
      <c r="P755" s="219"/>
      <c r="Q755" s="219"/>
      <c r="R755" s="220"/>
      <c r="S755" s="220"/>
      <c r="T755" s="220"/>
      <c r="U755" s="220"/>
      <c r="V755" s="220"/>
      <c r="W755" s="220"/>
      <c r="X755" s="220"/>
      <c r="Y755" s="220"/>
      <c r="Z755" s="210"/>
      <c r="AA755" s="210"/>
      <c r="AB755" s="210"/>
      <c r="AC755" s="210"/>
      <c r="AD755" s="210"/>
      <c r="AE755" s="210"/>
      <c r="AF755" s="210"/>
      <c r="AG755" s="210" t="s">
        <v>314</v>
      </c>
      <c r="AH755" s="210">
        <v>0</v>
      </c>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row>
    <row r="756" spans="1:60" outlineLevel="1" x14ac:dyDescent="0.2">
      <c r="A756" s="231">
        <v>105</v>
      </c>
      <c r="B756" s="232" t="s">
        <v>947</v>
      </c>
      <c r="C756" s="250" t="s">
        <v>948</v>
      </c>
      <c r="D756" s="233" t="s">
        <v>310</v>
      </c>
      <c r="E756" s="234">
        <v>706.26409999999998</v>
      </c>
      <c r="F756" s="235"/>
      <c r="G756" s="236">
        <f>ROUND(E756*F756,2)</f>
        <v>0</v>
      </c>
      <c r="H756" s="235"/>
      <c r="I756" s="236">
        <f>ROUND(E756*H756,2)</f>
        <v>0</v>
      </c>
      <c r="J756" s="235"/>
      <c r="K756" s="236">
        <f>ROUND(E756*J756,2)</f>
        <v>0</v>
      </c>
      <c r="L756" s="236">
        <v>21</v>
      </c>
      <c r="M756" s="236">
        <f>G756*(1+L756/100)</f>
        <v>0</v>
      </c>
      <c r="N756" s="234">
        <v>2.0000000000000002E-5</v>
      </c>
      <c r="O756" s="234">
        <f>ROUND(E756*N756,2)</f>
        <v>0.01</v>
      </c>
      <c r="P756" s="234">
        <v>0</v>
      </c>
      <c r="Q756" s="234">
        <f>ROUND(E756*P756,2)</f>
        <v>0</v>
      </c>
      <c r="R756" s="236" t="s">
        <v>423</v>
      </c>
      <c r="S756" s="236" t="s">
        <v>293</v>
      </c>
      <c r="T756" s="237" t="s">
        <v>294</v>
      </c>
      <c r="U756" s="220">
        <v>0.11</v>
      </c>
      <c r="V756" s="220">
        <f>ROUND(E756*U756,2)</f>
        <v>77.69</v>
      </c>
      <c r="W756" s="220"/>
      <c r="X756" s="220" t="s">
        <v>295</v>
      </c>
      <c r="Y756" s="220" t="s">
        <v>296</v>
      </c>
      <c r="Z756" s="210"/>
      <c r="AA756" s="210"/>
      <c r="AB756" s="210"/>
      <c r="AC756" s="210"/>
      <c r="AD756" s="210"/>
      <c r="AE756" s="210"/>
      <c r="AF756" s="210"/>
      <c r="AG756" s="210" t="s">
        <v>297</v>
      </c>
      <c r="AH756" s="210"/>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row>
    <row r="757" spans="1:60" outlineLevel="2" x14ac:dyDescent="0.2">
      <c r="A757" s="217"/>
      <c r="B757" s="218"/>
      <c r="C757" s="253" t="s">
        <v>886</v>
      </c>
      <c r="D757" s="221"/>
      <c r="E757" s="222"/>
      <c r="F757" s="220"/>
      <c r="G757" s="220"/>
      <c r="H757" s="220"/>
      <c r="I757" s="220"/>
      <c r="J757" s="220"/>
      <c r="K757" s="220"/>
      <c r="L757" s="220"/>
      <c r="M757" s="220"/>
      <c r="N757" s="219"/>
      <c r="O757" s="219"/>
      <c r="P757" s="219"/>
      <c r="Q757" s="219"/>
      <c r="R757" s="220"/>
      <c r="S757" s="220"/>
      <c r="T757" s="220"/>
      <c r="U757" s="220"/>
      <c r="V757" s="220"/>
      <c r="W757" s="220"/>
      <c r="X757" s="220"/>
      <c r="Y757" s="220"/>
      <c r="Z757" s="210"/>
      <c r="AA757" s="210"/>
      <c r="AB757" s="210"/>
      <c r="AC757" s="210"/>
      <c r="AD757" s="210"/>
      <c r="AE757" s="210"/>
      <c r="AF757" s="210"/>
      <c r="AG757" s="210" t="s">
        <v>314</v>
      </c>
      <c r="AH757" s="210">
        <v>0</v>
      </c>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row>
    <row r="758" spans="1:60" outlineLevel="3" x14ac:dyDescent="0.2">
      <c r="A758" s="217"/>
      <c r="B758" s="218"/>
      <c r="C758" s="253" t="s">
        <v>880</v>
      </c>
      <c r="D758" s="221"/>
      <c r="E758" s="222">
        <v>706.26</v>
      </c>
      <c r="F758" s="220"/>
      <c r="G758" s="220"/>
      <c r="H758" s="220"/>
      <c r="I758" s="220"/>
      <c r="J758" s="220"/>
      <c r="K758" s="220"/>
      <c r="L758" s="220"/>
      <c r="M758" s="220"/>
      <c r="N758" s="219"/>
      <c r="O758" s="219"/>
      <c r="P758" s="219"/>
      <c r="Q758" s="219"/>
      <c r="R758" s="220"/>
      <c r="S758" s="220"/>
      <c r="T758" s="220"/>
      <c r="U758" s="220"/>
      <c r="V758" s="220"/>
      <c r="W758" s="220"/>
      <c r="X758" s="220"/>
      <c r="Y758" s="220"/>
      <c r="Z758" s="210"/>
      <c r="AA758" s="210"/>
      <c r="AB758" s="210"/>
      <c r="AC758" s="210"/>
      <c r="AD758" s="210"/>
      <c r="AE758" s="210"/>
      <c r="AF758" s="210"/>
      <c r="AG758" s="210" t="s">
        <v>314</v>
      </c>
      <c r="AH758" s="210">
        <v>0</v>
      </c>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row>
    <row r="759" spans="1:60" outlineLevel="1" x14ac:dyDescent="0.2">
      <c r="A759" s="231">
        <v>106</v>
      </c>
      <c r="B759" s="232" t="s">
        <v>949</v>
      </c>
      <c r="C759" s="250" t="s">
        <v>950</v>
      </c>
      <c r="D759" s="233" t="s">
        <v>310</v>
      </c>
      <c r="E759" s="234">
        <v>205.01249999999999</v>
      </c>
      <c r="F759" s="235"/>
      <c r="G759" s="236">
        <f>ROUND(E759*F759,2)</f>
        <v>0</v>
      </c>
      <c r="H759" s="235"/>
      <c r="I759" s="236">
        <f>ROUND(E759*H759,2)</f>
        <v>0</v>
      </c>
      <c r="J759" s="235"/>
      <c r="K759" s="236">
        <f>ROUND(E759*J759,2)</f>
        <v>0</v>
      </c>
      <c r="L759" s="236">
        <v>21</v>
      </c>
      <c r="M759" s="236">
        <f>G759*(1+L759/100)</f>
        <v>0</v>
      </c>
      <c r="N759" s="234">
        <v>0</v>
      </c>
      <c r="O759" s="234">
        <f>ROUND(E759*N759,2)</f>
        <v>0</v>
      </c>
      <c r="P759" s="234">
        <v>0</v>
      </c>
      <c r="Q759" s="234">
        <f>ROUND(E759*P759,2)</f>
        <v>0</v>
      </c>
      <c r="R759" s="236"/>
      <c r="S759" s="236" t="s">
        <v>861</v>
      </c>
      <c r="T759" s="237" t="s">
        <v>294</v>
      </c>
      <c r="U759" s="220">
        <v>0</v>
      </c>
      <c r="V759" s="220">
        <f>ROUND(E759*U759,2)</f>
        <v>0</v>
      </c>
      <c r="W759" s="220"/>
      <c r="X759" s="220" t="s">
        <v>295</v>
      </c>
      <c r="Y759" s="220" t="s">
        <v>296</v>
      </c>
      <c r="Z759" s="210"/>
      <c r="AA759" s="210"/>
      <c r="AB759" s="210"/>
      <c r="AC759" s="210"/>
      <c r="AD759" s="210"/>
      <c r="AE759" s="210"/>
      <c r="AF759" s="210"/>
      <c r="AG759" s="210" t="s">
        <v>297</v>
      </c>
      <c r="AH759" s="210"/>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row>
    <row r="760" spans="1:60" outlineLevel="2" x14ac:dyDescent="0.2">
      <c r="A760" s="217"/>
      <c r="B760" s="218"/>
      <c r="C760" s="255" t="s">
        <v>951</v>
      </c>
      <c r="D760" s="248"/>
      <c r="E760" s="248"/>
      <c r="F760" s="248"/>
      <c r="G760" s="248"/>
      <c r="H760" s="220"/>
      <c r="I760" s="220"/>
      <c r="J760" s="220"/>
      <c r="K760" s="220"/>
      <c r="L760" s="220"/>
      <c r="M760" s="220"/>
      <c r="N760" s="219"/>
      <c r="O760" s="219"/>
      <c r="P760" s="219"/>
      <c r="Q760" s="219"/>
      <c r="R760" s="220"/>
      <c r="S760" s="220"/>
      <c r="T760" s="220"/>
      <c r="U760" s="220"/>
      <c r="V760" s="220"/>
      <c r="W760" s="220"/>
      <c r="X760" s="220"/>
      <c r="Y760" s="220"/>
      <c r="Z760" s="210"/>
      <c r="AA760" s="210"/>
      <c r="AB760" s="210"/>
      <c r="AC760" s="210"/>
      <c r="AD760" s="210"/>
      <c r="AE760" s="210"/>
      <c r="AF760" s="210"/>
      <c r="AG760" s="210" t="s">
        <v>300</v>
      </c>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row>
    <row r="761" spans="1:60" outlineLevel="3" x14ac:dyDescent="0.2">
      <c r="A761" s="217"/>
      <c r="B761" s="218"/>
      <c r="C761" s="252" t="s">
        <v>952</v>
      </c>
      <c r="D761" s="240"/>
      <c r="E761" s="240"/>
      <c r="F761" s="240"/>
      <c r="G761" s="240"/>
      <c r="H761" s="220"/>
      <c r="I761" s="220"/>
      <c r="J761" s="220"/>
      <c r="K761" s="220"/>
      <c r="L761" s="220"/>
      <c r="M761" s="220"/>
      <c r="N761" s="219"/>
      <c r="O761" s="219"/>
      <c r="P761" s="219"/>
      <c r="Q761" s="219"/>
      <c r="R761" s="220"/>
      <c r="S761" s="220"/>
      <c r="T761" s="220"/>
      <c r="U761" s="220"/>
      <c r="V761" s="220"/>
      <c r="W761" s="220"/>
      <c r="X761" s="220"/>
      <c r="Y761" s="220"/>
      <c r="Z761" s="210"/>
      <c r="AA761" s="210"/>
      <c r="AB761" s="210"/>
      <c r="AC761" s="210"/>
      <c r="AD761" s="210"/>
      <c r="AE761" s="210"/>
      <c r="AF761" s="210"/>
      <c r="AG761" s="210" t="s">
        <v>300</v>
      </c>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row>
    <row r="762" spans="1:60" outlineLevel="3" x14ac:dyDescent="0.2">
      <c r="A762" s="217"/>
      <c r="B762" s="218"/>
      <c r="C762" s="252" t="s">
        <v>953</v>
      </c>
      <c r="D762" s="240"/>
      <c r="E762" s="240"/>
      <c r="F762" s="240"/>
      <c r="G762" s="240"/>
      <c r="H762" s="220"/>
      <c r="I762" s="220"/>
      <c r="J762" s="220"/>
      <c r="K762" s="220"/>
      <c r="L762" s="220"/>
      <c r="M762" s="220"/>
      <c r="N762" s="219"/>
      <c r="O762" s="219"/>
      <c r="P762" s="219"/>
      <c r="Q762" s="219"/>
      <c r="R762" s="220"/>
      <c r="S762" s="220"/>
      <c r="T762" s="220"/>
      <c r="U762" s="220"/>
      <c r="V762" s="220"/>
      <c r="W762" s="220"/>
      <c r="X762" s="220"/>
      <c r="Y762" s="220"/>
      <c r="Z762" s="210"/>
      <c r="AA762" s="210"/>
      <c r="AB762" s="210"/>
      <c r="AC762" s="210"/>
      <c r="AD762" s="210"/>
      <c r="AE762" s="210"/>
      <c r="AF762" s="210"/>
      <c r="AG762" s="210" t="s">
        <v>300</v>
      </c>
      <c r="AH762" s="210"/>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row>
    <row r="763" spans="1:60" outlineLevel="3" x14ac:dyDescent="0.2">
      <c r="A763" s="217"/>
      <c r="B763" s="218"/>
      <c r="C763" s="252" t="s">
        <v>954</v>
      </c>
      <c r="D763" s="240"/>
      <c r="E763" s="240"/>
      <c r="F763" s="240"/>
      <c r="G763" s="240"/>
      <c r="H763" s="220"/>
      <c r="I763" s="220"/>
      <c r="J763" s="220"/>
      <c r="K763" s="220"/>
      <c r="L763" s="220"/>
      <c r="M763" s="220"/>
      <c r="N763" s="219"/>
      <c r="O763" s="219"/>
      <c r="P763" s="219"/>
      <c r="Q763" s="219"/>
      <c r="R763" s="220"/>
      <c r="S763" s="220"/>
      <c r="T763" s="220"/>
      <c r="U763" s="220"/>
      <c r="V763" s="220"/>
      <c r="W763" s="220"/>
      <c r="X763" s="220"/>
      <c r="Y763" s="220"/>
      <c r="Z763" s="210"/>
      <c r="AA763" s="210"/>
      <c r="AB763" s="210"/>
      <c r="AC763" s="210"/>
      <c r="AD763" s="210"/>
      <c r="AE763" s="210"/>
      <c r="AF763" s="210"/>
      <c r="AG763" s="210" t="s">
        <v>300</v>
      </c>
      <c r="AH763" s="210"/>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row>
    <row r="764" spans="1:60" outlineLevel="3" x14ac:dyDescent="0.2">
      <c r="A764" s="217"/>
      <c r="B764" s="218"/>
      <c r="C764" s="252" t="s">
        <v>955</v>
      </c>
      <c r="D764" s="240"/>
      <c r="E764" s="240"/>
      <c r="F764" s="240"/>
      <c r="G764" s="240"/>
      <c r="H764" s="220"/>
      <c r="I764" s="220"/>
      <c r="J764" s="220"/>
      <c r="K764" s="220"/>
      <c r="L764" s="220"/>
      <c r="M764" s="220"/>
      <c r="N764" s="219"/>
      <c r="O764" s="219"/>
      <c r="P764" s="219"/>
      <c r="Q764" s="219"/>
      <c r="R764" s="220"/>
      <c r="S764" s="220"/>
      <c r="T764" s="220"/>
      <c r="U764" s="220"/>
      <c r="V764" s="220"/>
      <c r="W764" s="220"/>
      <c r="X764" s="220"/>
      <c r="Y764" s="220"/>
      <c r="Z764" s="210"/>
      <c r="AA764" s="210"/>
      <c r="AB764" s="210"/>
      <c r="AC764" s="210"/>
      <c r="AD764" s="210"/>
      <c r="AE764" s="210"/>
      <c r="AF764" s="210"/>
      <c r="AG764" s="210" t="s">
        <v>300</v>
      </c>
      <c r="AH764" s="210"/>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row>
    <row r="765" spans="1:60" outlineLevel="2" x14ac:dyDescent="0.2">
      <c r="A765" s="217"/>
      <c r="B765" s="218"/>
      <c r="C765" s="253" t="s">
        <v>956</v>
      </c>
      <c r="D765" s="221"/>
      <c r="E765" s="222"/>
      <c r="F765" s="220"/>
      <c r="G765" s="220"/>
      <c r="H765" s="220"/>
      <c r="I765" s="220"/>
      <c r="J765" s="220"/>
      <c r="K765" s="220"/>
      <c r="L765" s="220"/>
      <c r="M765" s="220"/>
      <c r="N765" s="219"/>
      <c r="O765" s="219"/>
      <c r="P765" s="219"/>
      <c r="Q765" s="219"/>
      <c r="R765" s="220"/>
      <c r="S765" s="220"/>
      <c r="T765" s="220"/>
      <c r="U765" s="220"/>
      <c r="V765" s="220"/>
      <c r="W765" s="220"/>
      <c r="X765" s="220"/>
      <c r="Y765" s="220"/>
      <c r="Z765" s="210"/>
      <c r="AA765" s="210"/>
      <c r="AB765" s="210"/>
      <c r="AC765" s="210"/>
      <c r="AD765" s="210"/>
      <c r="AE765" s="210"/>
      <c r="AF765" s="210"/>
      <c r="AG765" s="210" t="s">
        <v>314</v>
      </c>
      <c r="AH765" s="210">
        <v>0</v>
      </c>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row>
    <row r="766" spans="1:60" outlineLevel="3" x14ac:dyDescent="0.2">
      <c r="A766" s="217"/>
      <c r="B766" s="218"/>
      <c r="C766" s="253" t="s">
        <v>957</v>
      </c>
      <c r="D766" s="221"/>
      <c r="E766" s="222"/>
      <c r="F766" s="220"/>
      <c r="G766" s="220"/>
      <c r="H766" s="220"/>
      <c r="I766" s="220"/>
      <c r="J766" s="220"/>
      <c r="K766" s="220"/>
      <c r="L766" s="220"/>
      <c r="M766" s="220"/>
      <c r="N766" s="219"/>
      <c r="O766" s="219"/>
      <c r="P766" s="219"/>
      <c r="Q766" s="219"/>
      <c r="R766" s="220"/>
      <c r="S766" s="220"/>
      <c r="T766" s="220"/>
      <c r="U766" s="220"/>
      <c r="V766" s="220"/>
      <c r="W766" s="220"/>
      <c r="X766" s="220"/>
      <c r="Y766" s="220"/>
      <c r="Z766" s="210"/>
      <c r="AA766" s="210"/>
      <c r="AB766" s="210"/>
      <c r="AC766" s="210"/>
      <c r="AD766" s="210"/>
      <c r="AE766" s="210"/>
      <c r="AF766" s="210"/>
      <c r="AG766" s="210" t="s">
        <v>314</v>
      </c>
      <c r="AH766" s="210">
        <v>0</v>
      </c>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row>
    <row r="767" spans="1:60" outlineLevel="3" x14ac:dyDescent="0.2">
      <c r="A767" s="217"/>
      <c r="B767" s="218"/>
      <c r="C767" s="253" t="s">
        <v>958</v>
      </c>
      <c r="D767" s="221"/>
      <c r="E767" s="222"/>
      <c r="F767" s="220"/>
      <c r="G767" s="220"/>
      <c r="H767" s="220"/>
      <c r="I767" s="220"/>
      <c r="J767" s="220"/>
      <c r="K767" s="220"/>
      <c r="L767" s="220"/>
      <c r="M767" s="220"/>
      <c r="N767" s="219"/>
      <c r="O767" s="219"/>
      <c r="P767" s="219"/>
      <c r="Q767" s="219"/>
      <c r="R767" s="220"/>
      <c r="S767" s="220"/>
      <c r="T767" s="220"/>
      <c r="U767" s="220"/>
      <c r="V767" s="220"/>
      <c r="W767" s="220"/>
      <c r="X767" s="220"/>
      <c r="Y767" s="220"/>
      <c r="Z767" s="210"/>
      <c r="AA767" s="210"/>
      <c r="AB767" s="210"/>
      <c r="AC767" s="210"/>
      <c r="AD767" s="210"/>
      <c r="AE767" s="210"/>
      <c r="AF767" s="210"/>
      <c r="AG767" s="210" t="s">
        <v>314</v>
      </c>
      <c r="AH767" s="210">
        <v>0</v>
      </c>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row>
    <row r="768" spans="1:60" outlineLevel="3" x14ac:dyDescent="0.2">
      <c r="A768" s="217"/>
      <c r="B768" s="218"/>
      <c r="C768" s="253" t="s">
        <v>959</v>
      </c>
      <c r="D768" s="221"/>
      <c r="E768" s="222">
        <v>205.01</v>
      </c>
      <c r="F768" s="220"/>
      <c r="G768" s="220"/>
      <c r="H768" s="220"/>
      <c r="I768" s="220"/>
      <c r="J768" s="220"/>
      <c r="K768" s="220"/>
      <c r="L768" s="220"/>
      <c r="M768" s="220"/>
      <c r="N768" s="219"/>
      <c r="O768" s="219"/>
      <c r="P768" s="219"/>
      <c r="Q768" s="219"/>
      <c r="R768" s="220"/>
      <c r="S768" s="220"/>
      <c r="T768" s="220"/>
      <c r="U768" s="220"/>
      <c r="V768" s="220"/>
      <c r="W768" s="220"/>
      <c r="X768" s="220"/>
      <c r="Y768" s="220"/>
      <c r="Z768" s="210"/>
      <c r="AA768" s="210"/>
      <c r="AB768" s="210"/>
      <c r="AC768" s="210"/>
      <c r="AD768" s="210"/>
      <c r="AE768" s="210"/>
      <c r="AF768" s="210"/>
      <c r="AG768" s="210" t="s">
        <v>314</v>
      </c>
      <c r="AH768" s="210">
        <v>0</v>
      </c>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row>
    <row r="769" spans="1:60" outlineLevel="1" x14ac:dyDescent="0.2">
      <c r="A769" s="241">
        <v>107</v>
      </c>
      <c r="B769" s="242" t="s">
        <v>960</v>
      </c>
      <c r="C769" s="254" t="s">
        <v>961</v>
      </c>
      <c r="D769" s="243" t="s">
        <v>962</v>
      </c>
      <c r="E769" s="244">
        <v>1</v>
      </c>
      <c r="F769" s="245"/>
      <c r="G769" s="246">
        <f>ROUND(E769*F769,2)</f>
        <v>0</v>
      </c>
      <c r="H769" s="245"/>
      <c r="I769" s="246">
        <f>ROUND(E769*H769,2)</f>
        <v>0</v>
      </c>
      <c r="J769" s="245"/>
      <c r="K769" s="246">
        <f>ROUND(E769*J769,2)</f>
        <v>0</v>
      </c>
      <c r="L769" s="246">
        <v>21</v>
      </c>
      <c r="M769" s="246">
        <f>G769*(1+L769/100)</f>
        <v>0</v>
      </c>
      <c r="N769" s="244">
        <v>0</v>
      </c>
      <c r="O769" s="244">
        <f>ROUND(E769*N769,2)</f>
        <v>0</v>
      </c>
      <c r="P769" s="244">
        <v>0</v>
      </c>
      <c r="Q769" s="244">
        <f>ROUND(E769*P769,2)</f>
        <v>0</v>
      </c>
      <c r="R769" s="246"/>
      <c r="S769" s="246" t="s">
        <v>861</v>
      </c>
      <c r="T769" s="247" t="s">
        <v>294</v>
      </c>
      <c r="U769" s="220">
        <v>0</v>
      </c>
      <c r="V769" s="220">
        <f>ROUND(E769*U769,2)</f>
        <v>0</v>
      </c>
      <c r="W769" s="220"/>
      <c r="X769" s="220" t="s">
        <v>664</v>
      </c>
      <c r="Y769" s="220" t="s">
        <v>296</v>
      </c>
      <c r="Z769" s="210"/>
      <c r="AA769" s="210"/>
      <c r="AB769" s="210"/>
      <c r="AC769" s="210"/>
      <c r="AD769" s="210"/>
      <c r="AE769" s="210"/>
      <c r="AF769" s="210"/>
      <c r="AG769" s="210" t="s">
        <v>665</v>
      </c>
      <c r="AH769" s="210"/>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row>
    <row r="770" spans="1:60" ht="22.5" outlineLevel="1" x14ac:dyDescent="0.2">
      <c r="A770" s="231">
        <v>108</v>
      </c>
      <c r="B770" s="232" t="s">
        <v>963</v>
      </c>
      <c r="C770" s="250" t="s">
        <v>964</v>
      </c>
      <c r="D770" s="233" t="s">
        <v>310</v>
      </c>
      <c r="E770" s="234">
        <v>116.99639999999999</v>
      </c>
      <c r="F770" s="235"/>
      <c r="G770" s="236">
        <f>ROUND(E770*F770,2)</f>
        <v>0</v>
      </c>
      <c r="H770" s="235"/>
      <c r="I770" s="236">
        <f>ROUND(E770*H770,2)</f>
        <v>0</v>
      </c>
      <c r="J770" s="235"/>
      <c r="K770" s="236">
        <f>ROUND(E770*J770,2)</f>
        <v>0</v>
      </c>
      <c r="L770" s="236">
        <v>21</v>
      </c>
      <c r="M770" s="236">
        <f>G770*(1+L770/100)</f>
        <v>0</v>
      </c>
      <c r="N770" s="234">
        <v>3.4000000000000002E-4</v>
      </c>
      <c r="O770" s="234">
        <f>ROUND(E770*N770,2)</f>
        <v>0.04</v>
      </c>
      <c r="P770" s="234">
        <v>0</v>
      </c>
      <c r="Q770" s="234">
        <f>ROUND(E770*P770,2)</f>
        <v>0</v>
      </c>
      <c r="R770" s="236" t="s">
        <v>663</v>
      </c>
      <c r="S770" s="236" t="s">
        <v>293</v>
      </c>
      <c r="T770" s="237" t="s">
        <v>294</v>
      </c>
      <c r="U770" s="220">
        <v>0</v>
      </c>
      <c r="V770" s="220">
        <f>ROUND(E770*U770,2)</f>
        <v>0</v>
      </c>
      <c r="W770" s="220"/>
      <c r="X770" s="220" t="s">
        <v>664</v>
      </c>
      <c r="Y770" s="220" t="s">
        <v>296</v>
      </c>
      <c r="Z770" s="210"/>
      <c r="AA770" s="210"/>
      <c r="AB770" s="210"/>
      <c r="AC770" s="210"/>
      <c r="AD770" s="210"/>
      <c r="AE770" s="210"/>
      <c r="AF770" s="210"/>
      <c r="AG770" s="210" t="s">
        <v>665</v>
      </c>
      <c r="AH770" s="210"/>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row>
    <row r="771" spans="1:60" outlineLevel="2" x14ac:dyDescent="0.2">
      <c r="A771" s="217"/>
      <c r="B771" s="218"/>
      <c r="C771" s="253" t="s">
        <v>965</v>
      </c>
      <c r="D771" s="221"/>
      <c r="E771" s="222"/>
      <c r="F771" s="220"/>
      <c r="G771" s="220"/>
      <c r="H771" s="220"/>
      <c r="I771" s="220"/>
      <c r="J771" s="220"/>
      <c r="K771" s="220"/>
      <c r="L771" s="220"/>
      <c r="M771" s="220"/>
      <c r="N771" s="219"/>
      <c r="O771" s="219"/>
      <c r="P771" s="219"/>
      <c r="Q771" s="219"/>
      <c r="R771" s="220"/>
      <c r="S771" s="220"/>
      <c r="T771" s="220"/>
      <c r="U771" s="220"/>
      <c r="V771" s="220"/>
      <c r="W771" s="220"/>
      <c r="X771" s="220"/>
      <c r="Y771" s="220"/>
      <c r="Z771" s="210"/>
      <c r="AA771" s="210"/>
      <c r="AB771" s="210"/>
      <c r="AC771" s="210"/>
      <c r="AD771" s="210"/>
      <c r="AE771" s="210"/>
      <c r="AF771" s="210"/>
      <c r="AG771" s="210" t="s">
        <v>314</v>
      </c>
      <c r="AH771" s="210">
        <v>0</v>
      </c>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row>
    <row r="772" spans="1:60" outlineLevel="3" x14ac:dyDescent="0.2">
      <c r="A772" s="217"/>
      <c r="B772" s="218"/>
      <c r="C772" s="253" t="s">
        <v>966</v>
      </c>
      <c r="D772" s="221"/>
      <c r="E772" s="222"/>
      <c r="F772" s="220"/>
      <c r="G772" s="220"/>
      <c r="H772" s="220"/>
      <c r="I772" s="220"/>
      <c r="J772" s="220"/>
      <c r="K772" s="220"/>
      <c r="L772" s="220"/>
      <c r="M772" s="220"/>
      <c r="N772" s="219"/>
      <c r="O772" s="219"/>
      <c r="P772" s="219"/>
      <c r="Q772" s="219"/>
      <c r="R772" s="220"/>
      <c r="S772" s="220"/>
      <c r="T772" s="220"/>
      <c r="U772" s="220"/>
      <c r="V772" s="220"/>
      <c r="W772" s="220"/>
      <c r="X772" s="220"/>
      <c r="Y772" s="220"/>
      <c r="Z772" s="210"/>
      <c r="AA772" s="210"/>
      <c r="AB772" s="210"/>
      <c r="AC772" s="210"/>
      <c r="AD772" s="210"/>
      <c r="AE772" s="210"/>
      <c r="AF772" s="210"/>
      <c r="AG772" s="210" t="s">
        <v>314</v>
      </c>
      <c r="AH772" s="210">
        <v>0</v>
      </c>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row>
    <row r="773" spans="1:60" outlineLevel="3" x14ac:dyDescent="0.2">
      <c r="A773" s="217"/>
      <c r="B773" s="218"/>
      <c r="C773" s="253" t="s">
        <v>967</v>
      </c>
      <c r="D773" s="221"/>
      <c r="E773" s="222">
        <v>117</v>
      </c>
      <c r="F773" s="220"/>
      <c r="G773" s="220"/>
      <c r="H773" s="220"/>
      <c r="I773" s="220"/>
      <c r="J773" s="220"/>
      <c r="K773" s="220"/>
      <c r="L773" s="220"/>
      <c r="M773" s="220"/>
      <c r="N773" s="219"/>
      <c r="O773" s="219"/>
      <c r="P773" s="219"/>
      <c r="Q773" s="219"/>
      <c r="R773" s="220"/>
      <c r="S773" s="220"/>
      <c r="T773" s="220"/>
      <c r="U773" s="220"/>
      <c r="V773" s="220"/>
      <c r="W773" s="220"/>
      <c r="X773" s="220"/>
      <c r="Y773" s="220"/>
      <c r="Z773" s="210"/>
      <c r="AA773" s="210"/>
      <c r="AB773" s="210"/>
      <c r="AC773" s="210"/>
      <c r="AD773" s="210"/>
      <c r="AE773" s="210"/>
      <c r="AF773" s="210"/>
      <c r="AG773" s="210" t="s">
        <v>314</v>
      </c>
      <c r="AH773" s="210">
        <v>0</v>
      </c>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row>
    <row r="774" spans="1:60" x14ac:dyDescent="0.2">
      <c r="A774" s="224" t="s">
        <v>287</v>
      </c>
      <c r="B774" s="225" t="s">
        <v>174</v>
      </c>
      <c r="C774" s="249" t="s">
        <v>175</v>
      </c>
      <c r="D774" s="226"/>
      <c r="E774" s="227"/>
      <c r="F774" s="228"/>
      <c r="G774" s="228">
        <f>SUMIF(AG775:AG835,"&lt;&gt;NOR",G775:G835)</f>
        <v>0</v>
      </c>
      <c r="H774" s="228"/>
      <c r="I774" s="228">
        <f>SUM(I775:I835)</f>
        <v>0</v>
      </c>
      <c r="J774" s="228"/>
      <c r="K774" s="228">
        <f>SUM(K775:K835)</f>
        <v>0</v>
      </c>
      <c r="L774" s="228"/>
      <c r="M774" s="228">
        <f>SUM(M775:M835)</f>
        <v>0</v>
      </c>
      <c r="N774" s="227"/>
      <c r="O774" s="227">
        <f>SUM(O775:O835)</f>
        <v>68.8</v>
      </c>
      <c r="P774" s="227"/>
      <c r="Q774" s="227">
        <f>SUM(Q775:Q835)</f>
        <v>0</v>
      </c>
      <c r="R774" s="228"/>
      <c r="S774" s="228"/>
      <c r="T774" s="229"/>
      <c r="U774" s="223"/>
      <c r="V774" s="223">
        <f>SUM(V775:V835)</f>
        <v>252.21</v>
      </c>
      <c r="W774" s="223"/>
      <c r="X774" s="223"/>
      <c r="Y774" s="223"/>
      <c r="AG774" t="s">
        <v>288</v>
      </c>
    </row>
    <row r="775" spans="1:60" outlineLevel="1" x14ac:dyDescent="0.2">
      <c r="A775" s="231">
        <v>109</v>
      </c>
      <c r="B775" s="232" t="s">
        <v>968</v>
      </c>
      <c r="C775" s="250" t="s">
        <v>969</v>
      </c>
      <c r="D775" s="233" t="s">
        <v>343</v>
      </c>
      <c r="E775" s="234">
        <v>19.87642</v>
      </c>
      <c r="F775" s="235"/>
      <c r="G775" s="236">
        <f>ROUND(E775*F775,2)</f>
        <v>0</v>
      </c>
      <c r="H775" s="235"/>
      <c r="I775" s="236">
        <f>ROUND(E775*H775,2)</f>
        <v>0</v>
      </c>
      <c r="J775" s="235"/>
      <c r="K775" s="236">
        <f>ROUND(E775*J775,2)</f>
        <v>0</v>
      </c>
      <c r="L775" s="236">
        <v>21</v>
      </c>
      <c r="M775" s="236">
        <f>G775*(1+L775/100)</f>
        <v>0</v>
      </c>
      <c r="N775" s="234">
        <v>2.5249999999999999</v>
      </c>
      <c r="O775" s="234">
        <f>ROUND(E775*N775,2)</f>
        <v>50.19</v>
      </c>
      <c r="P775" s="234">
        <v>0</v>
      </c>
      <c r="Q775" s="234">
        <f>ROUND(E775*P775,2)</f>
        <v>0</v>
      </c>
      <c r="R775" s="236" t="s">
        <v>423</v>
      </c>
      <c r="S775" s="236" t="s">
        <v>293</v>
      </c>
      <c r="T775" s="237" t="s">
        <v>294</v>
      </c>
      <c r="U775" s="220">
        <v>3.2130000000000001</v>
      </c>
      <c r="V775" s="220">
        <f>ROUND(E775*U775,2)</f>
        <v>63.86</v>
      </c>
      <c r="W775" s="220"/>
      <c r="X775" s="220" t="s">
        <v>295</v>
      </c>
      <c r="Y775" s="220" t="s">
        <v>296</v>
      </c>
      <c r="Z775" s="210"/>
      <c r="AA775" s="210"/>
      <c r="AB775" s="210"/>
      <c r="AC775" s="210"/>
      <c r="AD775" s="210"/>
      <c r="AE775" s="210"/>
      <c r="AF775" s="210"/>
      <c r="AG775" s="210" t="s">
        <v>297</v>
      </c>
      <c r="AH775" s="210"/>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row>
    <row r="776" spans="1:60" outlineLevel="2" x14ac:dyDescent="0.2">
      <c r="A776" s="217"/>
      <c r="B776" s="218"/>
      <c r="C776" s="251" t="s">
        <v>970</v>
      </c>
      <c r="D776" s="239"/>
      <c r="E776" s="239"/>
      <c r="F776" s="239"/>
      <c r="G776" s="239"/>
      <c r="H776" s="220"/>
      <c r="I776" s="220"/>
      <c r="J776" s="220"/>
      <c r="K776" s="220"/>
      <c r="L776" s="220"/>
      <c r="M776" s="220"/>
      <c r="N776" s="219"/>
      <c r="O776" s="219"/>
      <c r="P776" s="219"/>
      <c r="Q776" s="219"/>
      <c r="R776" s="220"/>
      <c r="S776" s="220"/>
      <c r="T776" s="220"/>
      <c r="U776" s="220"/>
      <c r="V776" s="220"/>
      <c r="W776" s="220"/>
      <c r="X776" s="220"/>
      <c r="Y776" s="220"/>
      <c r="Z776" s="210"/>
      <c r="AA776" s="210"/>
      <c r="AB776" s="210"/>
      <c r="AC776" s="210"/>
      <c r="AD776" s="210"/>
      <c r="AE776" s="210"/>
      <c r="AF776" s="210"/>
      <c r="AG776" s="210" t="s">
        <v>299</v>
      </c>
      <c r="AH776" s="210"/>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row>
    <row r="777" spans="1:60" outlineLevel="2" x14ac:dyDescent="0.2">
      <c r="A777" s="217"/>
      <c r="B777" s="218"/>
      <c r="C777" s="252" t="s">
        <v>970</v>
      </c>
      <c r="D777" s="240"/>
      <c r="E777" s="240"/>
      <c r="F777" s="240"/>
      <c r="G777" s="240"/>
      <c r="H777" s="220"/>
      <c r="I777" s="220"/>
      <c r="J777" s="220"/>
      <c r="K777" s="220"/>
      <c r="L777" s="220"/>
      <c r="M777" s="220"/>
      <c r="N777" s="219"/>
      <c r="O777" s="219"/>
      <c r="P777" s="219"/>
      <c r="Q777" s="219"/>
      <c r="R777" s="220"/>
      <c r="S777" s="220"/>
      <c r="T777" s="220"/>
      <c r="U777" s="220"/>
      <c r="V777" s="220"/>
      <c r="W777" s="220"/>
      <c r="X777" s="220"/>
      <c r="Y777" s="220"/>
      <c r="Z777" s="210"/>
      <c r="AA777" s="210"/>
      <c r="AB777" s="210"/>
      <c r="AC777" s="210"/>
      <c r="AD777" s="210"/>
      <c r="AE777" s="210"/>
      <c r="AF777" s="210"/>
      <c r="AG777" s="210" t="s">
        <v>300</v>
      </c>
      <c r="AH777" s="210"/>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row>
    <row r="778" spans="1:60" outlineLevel="3" x14ac:dyDescent="0.2">
      <c r="A778" s="217"/>
      <c r="B778" s="218"/>
      <c r="C778" s="252" t="s">
        <v>970</v>
      </c>
      <c r="D778" s="240"/>
      <c r="E778" s="240"/>
      <c r="F778" s="240"/>
      <c r="G778" s="240"/>
      <c r="H778" s="220"/>
      <c r="I778" s="220"/>
      <c r="J778" s="220"/>
      <c r="K778" s="220"/>
      <c r="L778" s="220"/>
      <c r="M778" s="220"/>
      <c r="N778" s="219"/>
      <c r="O778" s="219"/>
      <c r="P778" s="219"/>
      <c r="Q778" s="219"/>
      <c r="R778" s="220"/>
      <c r="S778" s="220"/>
      <c r="T778" s="220"/>
      <c r="U778" s="220"/>
      <c r="V778" s="220"/>
      <c r="W778" s="220"/>
      <c r="X778" s="220"/>
      <c r="Y778" s="220"/>
      <c r="Z778" s="210"/>
      <c r="AA778" s="210"/>
      <c r="AB778" s="210"/>
      <c r="AC778" s="210"/>
      <c r="AD778" s="210"/>
      <c r="AE778" s="210"/>
      <c r="AF778" s="210"/>
      <c r="AG778" s="210" t="s">
        <v>300</v>
      </c>
      <c r="AH778" s="210"/>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row>
    <row r="779" spans="1:60" ht="33.75" outlineLevel="2" x14ac:dyDescent="0.2">
      <c r="A779" s="217"/>
      <c r="B779" s="218"/>
      <c r="C779" s="253" t="s">
        <v>971</v>
      </c>
      <c r="D779" s="221"/>
      <c r="E779" s="222"/>
      <c r="F779" s="220"/>
      <c r="G779" s="220"/>
      <c r="H779" s="220"/>
      <c r="I779" s="220"/>
      <c r="J779" s="220"/>
      <c r="K779" s="220"/>
      <c r="L779" s="220"/>
      <c r="M779" s="220"/>
      <c r="N779" s="219"/>
      <c r="O779" s="219"/>
      <c r="P779" s="219"/>
      <c r="Q779" s="219"/>
      <c r="R779" s="220"/>
      <c r="S779" s="220"/>
      <c r="T779" s="220"/>
      <c r="U779" s="220"/>
      <c r="V779" s="220"/>
      <c r="W779" s="220"/>
      <c r="X779" s="220"/>
      <c r="Y779" s="220"/>
      <c r="Z779" s="210"/>
      <c r="AA779" s="210"/>
      <c r="AB779" s="210"/>
      <c r="AC779" s="210"/>
      <c r="AD779" s="210"/>
      <c r="AE779" s="210"/>
      <c r="AF779" s="210"/>
      <c r="AG779" s="210" t="s">
        <v>314</v>
      </c>
      <c r="AH779" s="210">
        <v>0</v>
      </c>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row>
    <row r="780" spans="1:60" outlineLevel="3" x14ac:dyDescent="0.2">
      <c r="A780" s="217"/>
      <c r="B780" s="218"/>
      <c r="C780" s="253" t="s">
        <v>972</v>
      </c>
      <c r="D780" s="221"/>
      <c r="E780" s="222"/>
      <c r="F780" s="220"/>
      <c r="G780" s="220"/>
      <c r="H780" s="220"/>
      <c r="I780" s="220"/>
      <c r="J780" s="220"/>
      <c r="K780" s="220"/>
      <c r="L780" s="220"/>
      <c r="M780" s="220"/>
      <c r="N780" s="219"/>
      <c r="O780" s="219"/>
      <c r="P780" s="219"/>
      <c r="Q780" s="219"/>
      <c r="R780" s="220"/>
      <c r="S780" s="220"/>
      <c r="T780" s="220"/>
      <c r="U780" s="220"/>
      <c r="V780" s="220"/>
      <c r="W780" s="220"/>
      <c r="X780" s="220"/>
      <c r="Y780" s="220"/>
      <c r="Z780" s="210"/>
      <c r="AA780" s="210"/>
      <c r="AB780" s="210"/>
      <c r="AC780" s="210"/>
      <c r="AD780" s="210"/>
      <c r="AE780" s="210"/>
      <c r="AF780" s="210"/>
      <c r="AG780" s="210" t="s">
        <v>314</v>
      </c>
      <c r="AH780" s="210">
        <v>0</v>
      </c>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row>
    <row r="781" spans="1:60" outlineLevel="3" x14ac:dyDescent="0.2">
      <c r="A781" s="217"/>
      <c r="B781" s="218"/>
      <c r="C781" s="253" t="s">
        <v>973</v>
      </c>
      <c r="D781" s="221"/>
      <c r="E781" s="222"/>
      <c r="F781" s="220"/>
      <c r="G781" s="220"/>
      <c r="H781" s="220"/>
      <c r="I781" s="220"/>
      <c r="J781" s="220"/>
      <c r="K781" s="220"/>
      <c r="L781" s="220"/>
      <c r="M781" s="220"/>
      <c r="N781" s="219"/>
      <c r="O781" s="219"/>
      <c r="P781" s="219"/>
      <c r="Q781" s="219"/>
      <c r="R781" s="220"/>
      <c r="S781" s="220"/>
      <c r="T781" s="220"/>
      <c r="U781" s="220"/>
      <c r="V781" s="220"/>
      <c r="W781" s="220"/>
      <c r="X781" s="220"/>
      <c r="Y781" s="220"/>
      <c r="Z781" s="210"/>
      <c r="AA781" s="210"/>
      <c r="AB781" s="210"/>
      <c r="AC781" s="210"/>
      <c r="AD781" s="210"/>
      <c r="AE781" s="210"/>
      <c r="AF781" s="210"/>
      <c r="AG781" s="210" t="s">
        <v>314</v>
      </c>
      <c r="AH781" s="210">
        <v>0</v>
      </c>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row>
    <row r="782" spans="1:60" outlineLevel="3" x14ac:dyDescent="0.2">
      <c r="A782" s="217"/>
      <c r="B782" s="218"/>
      <c r="C782" s="253" t="s">
        <v>974</v>
      </c>
      <c r="D782" s="221"/>
      <c r="E782" s="222"/>
      <c r="F782" s="220"/>
      <c r="G782" s="220"/>
      <c r="H782" s="220"/>
      <c r="I782" s="220"/>
      <c r="J782" s="220"/>
      <c r="K782" s="220"/>
      <c r="L782" s="220"/>
      <c r="M782" s="220"/>
      <c r="N782" s="219"/>
      <c r="O782" s="219"/>
      <c r="P782" s="219"/>
      <c r="Q782" s="219"/>
      <c r="R782" s="220"/>
      <c r="S782" s="220"/>
      <c r="T782" s="220"/>
      <c r="U782" s="220"/>
      <c r="V782" s="220"/>
      <c r="W782" s="220"/>
      <c r="X782" s="220"/>
      <c r="Y782" s="220"/>
      <c r="Z782" s="210"/>
      <c r="AA782" s="210"/>
      <c r="AB782" s="210"/>
      <c r="AC782" s="210"/>
      <c r="AD782" s="210"/>
      <c r="AE782" s="210"/>
      <c r="AF782" s="210"/>
      <c r="AG782" s="210" t="s">
        <v>314</v>
      </c>
      <c r="AH782" s="210">
        <v>0</v>
      </c>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row>
    <row r="783" spans="1:60" outlineLevel="3" x14ac:dyDescent="0.2">
      <c r="A783" s="217"/>
      <c r="B783" s="218"/>
      <c r="C783" s="253" t="s">
        <v>975</v>
      </c>
      <c r="D783" s="221"/>
      <c r="E783" s="222">
        <v>19.88</v>
      </c>
      <c r="F783" s="220"/>
      <c r="G783" s="220"/>
      <c r="H783" s="220"/>
      <c r="I783" s="220"/>
      <c r="J783" s="220"/>
      <c r="K783" s="220"/>
      <c r="L783" s="220"/>
      <c r="M783" s="220"/>
      <c r="N783" s="219"/>
      <c r="O783" s="219"/>
      <c r="P783" s="219"/>
      <c r="Q783" s="219"/>
      <c r="R783" s="220"/>
      <c r="S783" s="220"/>
      <c r="T783" s="220"/>
      <c r="U783" s="220"/>
      <c r="V783" s="220"/>
      <c r="W783" s="220"/>
      <c r="X783" s="220"/>
      <c r="Y783" s="220"/>
      <c r="Z783" s="210"/>
      <c r="AA783" s="210"/>
      <c r="AB783" s="210"/>
      <c r="AC783" s="210"/>
      <c r="AD783" s="210"/>
      <c r="AE783" s="210"/>
      <c r="AF783" s="210"/>
      <c r="AG783" s="210" t="s">
        <v>314</v>
      </c>
      <c r="AH783" s="210">
        <v>0</v>
      </c>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row>
    <row r="784" spans="1:60" outlineLevel="1" x14ac:dyDescent="0.2">
      <c r="A784" s="231">
        <v>110</v>
      </c>
      <c r="B784" s="232" t="s">
        <v>976</v>
      </c>
      <c r="C784" s="250" t="s">
        <v>977</v>
      </c>
      <c r="D784" s="233" t="s">
        <v>343</v>
      </c>
      <c r="E784" s="234">
        <v>1.17578</v>
      </c>
      <c r="F784" s="235"/>
      <c r="G784" s="236">
        <f>ROUND(E784*F784,2)</f>
        <v>0</v>
      </c>
      <c r="H784" s="235"/>
      <c r="I784" s="236">
        <f>ROUND(E784*H784,2)</f>
        <v>0</v>
      </c>
      <c r="J784" s="235"/>
      <c r="K784" s="236">
        <f>ROUND(E784*J784,2)</f>
        <v>0</v>
      </c>
      <c r="L784" s="236">
        <v>21</v>
      </c>
      <c r="M784" s="236">
        <f>G784*(1+L784/100)</f>
        <v>0</v>
      </c>
      <c r="N784" s="234">
        <v>2.5249999999999999</v>
      </c>
      <c r="O784" s="234">
        <f>ROUND(E784*N784,2)</f>
        <v>2.97</v>
      </c>
      <c r="P784" s="234">
        <v>0</v>
      </c>
      <c r="Q784" s="234">
        <f>ROUND(E784*P784,2)</f>
        <v>0</v>
      </c>
      <c r="R784" s="236" t="s">
        <v>423</v>
      </c>
      <c r="S784" s="236" t="s">
        <v>293</v>
      </c>
      <c r="T784" s="237" t="s">
        <v>294</v>
      </c>
      <c r="U784" s="220">
        <v>2.3170000000000002</v>
      </c>
      <c r="V784" s="220">
        <f>ROUND(E784*U784,2)</f>
        <v>2.72</v>
      </c>
      <c r="W784" s="220"/>
      <c r="X784" s="220" t="s">
        <v>295</v>
      </c>
      <c r="Y784" s="220" t="s">
        <v>296</v>
      </c>
      <c r="Z784" s="210"/>
      <c r="AA784" s="210"/>
      <c r="AB784" s="210"/>
      <c r="AC784" s="210"/>
      <c r="AD784" s="210"/>
      <c r="AE784" s="210"/>
      <c r="AF784" s="210"/>
      <c r="AG784" s="210" t="s">
        <v>297</v>
      </c>
      <c r="AH784" s="210"/>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row>
    <row r="785" spans="1:60" outlineLevel="2" x14ac:dyDescent="0.2">
      <c r="A785" s="217"/>
      <c r="B785" s="218"/>
      <c r="C785" s="251" t="s">
        <v>970</v>
      </c>
      <c r="D785" s="239"/>
      <c r="E785" s="239"/>
      <c r="F785" s="239"/>
      <c r="G785" s="239"/>
      <c r="H785" s="220"/>
      <c r="I785" s="220"/>
      <c r="J785" s="220"/>
      <c r="K785" s="220"/>
      <c r="L785" s="220"/>
      <c r="M785" s="220"/>
      <c r="N785" s="219"/>
      <c r="O785" s="219"/>
      <c r="P785" s="219"/>
      <c r="Q785" s="219"/>
      <c r="R785" s="220"/>
      <c r="S785" s="220"/>
      <c r="T785" s="220"/>
      <c r="U785" s="220"/>
      <c r="V785" s="220"/>
      <c r="W785" s="220"/>
      <c r="X785" s="220"/>
      <c r="Y785" s="220"/>
      <c r="Z785" s="210"/>
      <c r="AA785" s="210"/>
      <c r="AB785" s="210"/>
      <c r="AC785" s="210"/>
      <c r="AD785" s="210"/>
      <c r="AE785" s="210"/>
      <c r="AF785" s="210"/>
      <c r="AG785" s="210" t="s">
        <v>299</v>
      </c>
      <c r="AH785" s="210"/>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row>
    <row r="786" spans="1:60" outlineLevel="2" x14ac:dyDescent="0.2">
      <c r="A786" s="217"/>
      <c r="B786" s="218"/>
      <c r="C786" s="252" t="s">
        <v>970</v>
      </c>
      <c r="D786" s="240"/>
      <c r="E786" s="240"/>
      <c r="F786" s="240"/>
      <c r="G786" s="240"/>
      <c r="H786" s="220"/>
      <c r="I786" s="220"/>
      <c r="J786" s="220"/>
      <c r="K786" s="220"/>
      <c r="L786" s="220"/>
      <c r="M786" s="220"/>
      <c r="N786" s="219"/>
      <c r="O786" s="219"/>
      <c r="P786" s="219"/>
      <c r="Q786" s="219"/>
      <c r="R786" s="220"/>
      <c r="S786" s="220"/>
      <c r="T786" s="220"/>
      <c r="U786" s="220"/>
      <c r="V786" s="220"/>
      <c r="W786" s="220"/>
      <c r="X786" s="220"/>
      <c r="Y786" s="220"/>
      <c r="Z786" s="210"/>
      <c r="AA786" s="210"/>
      <c r="AB786" s="210"/>
      <c r="AC786" s="210"/>
      <c r="AD786" s="210"/>
      <c r="AE786" s="210"/>
      <c r="AF786" s="210"/>
      <c r="AG786" s="210" t="s">
        <v>300</v>
      </c>
      <c r="AH786" s="210"/>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row>
    <row r="787" spans="1:60" outlineLevel="3" x14ac:dyDescent="0.2">
      <c r="A787" s="217"/>
      <c r="B787" s="218"/>
      <c r="C787" s="252" t="s">
        <v>970</v>
      </c>
      <c r="D787" s="240"/>
      <c r="E787" s="240"/>
      <c r="F787" s="240"/>
      <c r="G787" s="240"/>
      <c r="H787" s="220"/>
      <c r="I787" s="220"/>
      <c r="J787" s="220"/>
      <c r="K787" s="220"/>
      <c r="L787" s="220"/>
      <c r="M787" s="220"/>
      <c r="N787" s="219"/>
      <c r="O787" s="219"/>
      <c r="P787" s="219"/>
      <c r="Q787" s="219"/>
      <c r="R787" s="220"/>
      <c r="S787" s="220"/>
      <c r="T787" s="220"/>
      <c r="U787" s="220"/>
      <c r="V787" s="220"/>
      <c r="W787" s="220"/>
      <c r="X787" s="220"/>
      <c r="Y787" s="220"/>
      <c r="Z787" s="210"/>
      <c r="AA787" s="210"/>
      <c r="AB787" s="210"/>
      <c r="AC787" s="210"/>
      <c r="AD787" s="210"/>
      <c r="AE787" s="210"/>
      <c r="AF787" s="210"/>
      <c r="AG787" s="210" t="s">
        <v>300</v>
      </c>
      <c r="AH787" s="210"/>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row>
    <row r="788" spans="1:60" outlineLevel="2" x14ac:dyDescent="0.2">
      <c r="A788" s="217"/>
      <c r="B788" s="218"/>
      <c r="C788" s="253" t="s">
        <v>978</v>
      </c>
      <c r="D788" s="221"/>
      <c r="E788" s="222"/>
      <c r="F788" s="220"/>
      <c r="G788" s="220"/>
      <c r="H788" s="220"/>
      <c r="I788" s="220"/>
      <c r="J788" s="220"/>
      <c r="K788" s="220"/>
      <c r="L788" s="220"/>
      <c r="M788" s="220"/>
      <c r="N788" s="219"/>
      <c r="O788" s="219"/>
      <c r="P788" s="219"/>
      <c r="Q788" s="219"/>
      <c r="R788" s="220"/>
      <c r="S788" s="220"/>
      <c r="T788" s="220"/>
      <c r="U788" s="220"/>
      <c r="V788" s="220"/>
      <c r="W788" s="220"/>
      <c r="X788" s="220"/>
      <c r="Y788" s="220"/>
      <c r="Z788" s="210"/>
      <c r="AA788" s="210"/>
      <c r="AB788" s="210"/>
      <c r="AC788" s="210"/>
      <c r="AD788" s="210"/>
      <c r="AE788" s="210"/>
      <c r="AF788" s="210"/>
      <c r="AG788" s="210" t="s">
        <v>314</v>
      </c>
      <c r="AH788" s="210">
        <v>0</v>
      </c>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row>
    <row r="789" spans="1:60" outlineLevel="3" x14ac:dyDescent="0.2">
      <c r="A789" s="217"/>
      <c r="B789" s="218"/>
      <c r="C789" s="253" t="s">
        <v>979</v>
      </c>
      <c r="D789" s="221"/>
      <c r="E789" s="222">
        <v>1.18</v>
      </c>
      <c r="F789" s="220"/>
      <c r="G789" s="220"/>
      <c r="H789" s="220"/>
      <c r="I789" s="220"/>
      <c r="J789" s="220"/>
      <c r="K789" s="220"/>
      <c r="L789" s="220"/>
      <c r="M789" s="220"/>
      <c r="N789" s="219"/>
      <c r="O789" s="219"/>
      <c r="P789" s="219"/>
      <c r="Q789" s="219"/>
      <c r="R789" s="220"/>
      <c r="S789" s="220"/>
      <c r="T789" s="220"/>
      <c r="U789" s="220"/>
      <c r="V789" s="220"/>
      <c r="W789" s="220"/>
      <c r="X789" s="220"/>
      <c r="Y789" s="220"/>
      <c r="Z789" s="210"/>
      <c r="AA789" s="210"/>
      <c r="AB789" s="210"/>
      <c r="AC789" s="210"/>
      <c r="AD789" s="210"/>
      <c r="AE789" s="210"/>
      <c r="AF789" s="210"/>
      <c r="AG789" s="210" t="s">
        <v>314</v>
      </c>
      <c r="AH789" s="210">
        <v>0</v>
      </c>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row>
    <row r="790" spans="1:60" outlineLevel="1" x14ac:dyDescent="0.2">
      <c r="A790" s="231">
        <v>111</v>
      </c>
      <c r="B790" s="232" t="s">
        <v>980</v>
      </c>
      <c r="C790" s="250" t="s">
        <v>981</v>
      </c>
      <c r="D790" s="233" t="s">
        <v>343</v>
      </c>
      <c r="E790" s="234">
        <v>19.87642</v>
      </c>
      <c r="F790" s="235"/>
      <c r="G790" s="236">
        <f>ROUND(E790*F790,2)</f>
        <v>0</v>
      </c>
      <c r="H790" s="235"/>
      <c r="I790" s="236">
        <f>ROUND(E790*H790,2)</f>
        <v>0</v>
      </c>
      <c r="J790" s="235"/>
      <c r="K790" s="236">
        <f>ROUND(E790*J790,2)</f>
        <v>0</v>
      </c>
      <c r="L790" s="236">
        <v>21</v>
      </c>
      <c r="M790" s="236">
        <f>G790*(1+L790/100)</f>
        <v>0</v>
      </c>
      <c r="N790" s="234">
        <v>0.04</v>
      </c>
      <c r="O790" s="234">
        <f>ROUND(E790*N790,2)</f>
        <v>0.8</v>
      </c>
      <c r="P790" s="234">
        <v>0</v>
      </c>
      <c r="Q790" s="234">
        <f>ROUND(E790*P790,2)</f>
        <v>0</v>
      </c>
      <c r="R790" s="236" t="s">
        <v>423</v>
      </c>
      <c r="S790" s="236" t="s">
        <v>293</v>
      </c>
      <c r="T790" s="237" t="s">
        <v>294</v>
      </c>
      <c r="U790" s="220">
        <v>2.7</v>
      </c>
      <c r="V790" s="220">
        <f>ROUND(E790*U790,2)</f>
        <v>53.67</v>
      </c>
      <c r="W790" s="220"/>
      <c r="X790" s="220" t="s">
        <v>295</v>
      </c>
      <c r="Y790" s="220" t="s">
        <v>296</v>
      </c>
      <c r="Z790" s="210"/>
      <c r="AA790" s="210"/>
      <c r="AB790" s="210"/>
      <c r="AC790" s="210"/>
      <c r="AD790" s="210"/>
      <c r="AE790" s="210"/>
      <c r="AF790" s="210"/>
      <c r="AG790" s="210" t="s">
        <v>297</v>
      </c>
      <c r="AH790" s="210"/>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row>
    <row r="791" spans="1:60" outlineLevel="2" x14ac:dyDescent="0.2">
      <c r="A791" s="217"/>
      <c r="B791" s="218"/>
      <c r="C791" s="251" t="s">
        <v>982</v>
      </c>
      <c r="D791" s="239"/>
      <c r="E791" s="239"/>
      <c r="F791" s="239"/>
      <c r="G791" s="239"/>
      <c r="H791" s="220"/>
      <c r="I791" s="220"/>
      <c r="J791" s="220"/>
      <c r="K791" s="220"/>
      <c r="L791" s="220"/>
      <c r="M791" s="220"/>
      <c r="N791" s="219"/>
      <c r="O791" s="219"/>
      <c r="P791" s="219"/>
      <c r="Q791" s="219"/>
      <c r="R791" s="220"/>
      <c r="S791" s="220"/>
      <c r="T791" s="220"/>
      <c r="U791" s="220"/>
      <c r="V791" s="220"/>
      <c r="W791" s="220"/>
      <c r="X791" s="220"/>
      <c r="Y791" s="220"/>
      <c r="Z791" s="210"/>
      <c r="AA791" s="210"/>
      <c r="AB791" s="210"/>
      <c r="AC791" s="210"/>
      <c r="AD791" s="210"/>
      <c r="AE791" s="210"/>
      <c r="AF791" s="210"/>
      <c r="AG791" s="210" t="s">
        <v>299</v>
      </c>
      <c r="AH791" s="210"/>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row>
    <row r="792" spans="1:60" outlineLevel="2" x14ac:dyDescent="0.2">
      <c r="A792" s="217"/>
      <c r="B792" s="218"/>
      <c r="C792" s="252" t="s">
        <v>982</v>
      </c>
      <c r="D792" s="240"/>
      <c r="E792" s="240"/>
      <c r="F792" s="240"/>
      <c r="G792" s="240"/>
      <c r="H792" s="220"/>
      <c r="I792" s="220"/>
      <c r="J792" s="220"/>
      <c r="K792" s="220"/>
      <c r="L792" s="220"/>
      <c r="M792" s="220"/>
      <c r="N792" s="219"/>
      <c r="O792" s="219"/>
      <c r="P792" s="219"/>
      <c r="Q792" s="219"/>
      <c r="R792" s="220"/>
      <c r="S792" s="220"/>
      <c r="T792" s="220"/>
      <c r="U792" s="220"/>
      <c r="V792" s="220"/>
      <c r="W792" s="220"/>
      <c r="X792" s="220"/>
      <c r="Y792" s="220"/>
      <c r="Z792" s="210"/>
      <c r="AA792" s="210"/>
      <c r="AB792" s="210"/>
      <c r="AC792" s="210"/>
      <c r="AD792" s="210"/>
      <c r="AE792" s="210"/>
      <c r="AF792" s="210"/>
      <c r="AG792" s="210" t="s">
        <v>300</v>
      </c>
      <c r="AH792" s="210"/>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row>
    <row r="793" spans="1:60" outlineLevel="3" x14ac:dyDescent="0.2">
      <c r="A793" s="217"/>
      <c r="B793" s="218"/>
      <c r="C793" s="252" t="s">
        <v>982</v>
      </c>
      <c r="D793" s="240"/>
      <c r="E793" s="240"/>
      <c r="F793" s="240"/>
      <c r="G793" s="240"/>
      <c r="H793" s="220"/>
      <c r="I793" s="220"/>
      <c r="J793" s="220"/>
      <c r="K793" s="220"/>
      <c r="L793" s="220"/>
      <c r="M793" s="220"/>
      <c r="N793" s="219"/>
      <c r="O793" s="219"/>
      <c r="P793" s="219"/>
      <c r="Q793" s="219"/>
      <c r="R793" s="220"/>
      <c r="S793" s="220"/>
      <c r="T793" s="220"/>
      <c r="U793" s="220"/>
      <c r="V793" s="220"/>
      <c r="W793" s="220"/>
      <c r="X793" s="220"/>
      <c r="Y793" s="220"/>
      <c r="Z793" s="210"/>
      <c r="AA793" s="210"/>
      <c r="AB793" s="210"/>
      <c r="AC793" s="210"/>
      <c r="AD793" s="210"/>
      <c r="AE793" s="210"/>
      <c r="AF793" s="210"/>
      <c r="AG793" s="210" t="s">
        <v>300</v>
      </c>
      <c r="AH793" s="210"/>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row>
    <row r="794" spans="1:60" outlineLevel="2" x14ac:dyDescent="0.2">
      <c r="A794" s="217"/>
      <c r="B794" s="218"/>
      <c r="C794" s="253" t="s">
        <v>983</v>
      </c>
      <c r="D794" s="221"/>
      <c r="E794" s="222"/>
      <c r="F794" s="220"/>
      <c r="G794" s="220"/>
      <c r="H794" s="220"/>
      <c r="I794" s="220"/>
      <c r="J794" s="220"/>
      <c r="K794" s="220"/>
      <c r="L794" s="220"/>
      <c r="M794" s="220"/>
      <c r="N794" s="219"/>
      <c r="O794" s="219"/>
      <c r="P794" s="219"/>
      <c r="Q794" s="219"/>
      <c r="R794" s="220"/>
      <c r="S794" s="220"/>
      <c r="T794" s="220"/>
      <c r="U794" s="220"/>
      <c r="V794" s="220"/>
      <c r="W794" s="220"/>
      <c r="X794" s="220"/>
      <c r="Y794" s="220"/>
      <c r="Z794" s="210"/>
      <c r="AA794" s="210"/>
      <c r="AB794" s="210"/>
      <c r="AC794" s="210"/>
      <c r="AD794" s="210"/>
      <c r="AE794" s="210"/>
      <c r="AF794" s="210"/>
      <c r="AG794" s="210" t="s">
        <v>314</v>
      </c>
      <c r="AH794" s="210">
        <v>0</v>
      </c>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row>
    <row r="795" spans="1:60" outlineLevel="3" x14ac:dyDescent="0.2">
      <c r="A795" s="217"/>
      <c r="B795" s="218"/>
      <c r="C795" s="253" t="s">
        <v>975</v>
      </c>
      <c r="D795" s="221"/>
      <c r="E795" s="222">
        <v>19.88</v>
      </c>
      <c r="F795" s="220"/>
      <c r="G795" s="220"/>
      <c r="H795" s="220"/>
      <c r="I795" s="220"/>
      <c r="J795" s="220"/>
      <c r="K795" s="220"/>
      <c r="L795" s="220"/>
      <c r="M795" s="220"/>
      <c r="N795" s="219"/>
      <c r="O795" s="219"/>
      <c r="P795" s="219"/>
      <c r="Q795" s="219"/>
      <c r="R795" s="220"/>
      <c r="S795" s="220"/>
      <c r="T795" s="220"/>
      <c r="U795" s="220"/>
      <c r="V795" s="220"/>
      <c r="W795" s="220"/>
      <c r="X795" s="220"/>
      <c r="Y795" s="220"/>
      <c r="Z795" s="210"/>
      <c r="AA795" s="210"/>
      <c r="AB795" s="210"/>
      <c r="AC795" s="210"/>
      <c r="AD795" s="210"/>
      <c r="AE795" s="210"/>
      <c r="AF795" s="210"/>
      <c r="AG795" s="210" t="s">
        <v>314</v>
      </c>
      <c r="AH795" s="210">
        <v>0</v>
      </c>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row>
    <row r="796" spans="1:60" outlineLevel="1" x14ac:dyDescent="0.2">
      <c r="A796" s="231">
        <v>112</v>
      </c>
      <c r="B796" s="232" t="s">
        <v>984</v>
      </c>
      <c r="C796" s="250" t="s">
        <v>985</v>
      </c>
      <c r="D796" s="233" t="s">
        <v>343</v>
      </c>
      <c r="E796" s="234">
        <v>1.17578</v>
      </c>
      <c r="F796" s="235"/>
      <c r="G796" s="236">
        <f>ROUND(E796*F796,2)</f>
        <v>0</v>
      </c>
      <c r="H796" s="235"/>
      <c r="I796" s="236">
        <f>ROUND(E796*H796,2)</f>
        <v>0</v>
      </c>
      <c r="J796" s="235"/>
      <c r="K796" s="236">
        <f>ROUND(E796*J796,2)</f>
        <v>0</v>
      </c>
      <c r="L796" s="236">
        <v>21</v>
      </c>
      <c r="M796" s="236">
        <f>G796*(1+L796/100)</f>
        <v>0</v>
      </c>
      <c r="N796" s="234">
        <v>0</v>
      </c>
      <c r="O796" s="234">
        <f>ROUND(E796*N796,2)</f>
        <v>0</v>
      </c>
      <c r="P796" s="234">
        <v>0</v>
      </c>
      <c r="Q796" s="234">
        <f>ROUND(E796*P796,2)</f>
        <v>0</v>
      </c>
      <c r="R796" s="236" t="s">
        <v>423</v>
      </c>
      <c r="S796" s="236" t="s">
        <v>293</v>
      </c>
      <c r="T796" s="237" t="s">
        <v>294</v>
      </c>
      <c r="U796" s="220">
        <v>0.20499999999999999</v>
      </c>
      <c r="V796" s="220">
        <f>ROUND(E796*U796,2)</f>
        <v>0.24</v>
      </c>
      <c r="W796" s="220"/>
      <c r="X796" s="220" t="s">
        <v>295</v>
      </c>
      <c r="Y796" s="220" t="s">
        <v>296</v>
      </c>
      <c r="Z796" s="210"/>
      <c r="AA796" s="210"/>
      <c r="AB796" s="210"/>
      <c r="AC796" s="210"/>
      <c r="AD796" s="210"/>
      <c r="AE796" s="210"/>
      <c r="AF796" s="210"/>
      <c r="AG796" s="210" t="s">
        <v>297</v>
      </c>
      <c r="AH796" s="210"/>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row>
    <row r="797" spans="1:60" outlineLevel="2" x14ac:dyDescent="0.2">
      <c r="A797" s="217"/>
      <c r="B797" s="218"/>
      <c r="C797" s="251" t="s">
        <v>986</v>
      </c>
      <c r="D797" s="239"/>
      <c r="E797" s="239"/>
      <c r="F797" s="239"/>
      <c r="G797" s="239"/>
      <c r="H797" s="220"/>
      <c r="I797" s="220"/>
      <c r="J797" s="220"/>
      <c r="K797" s="220"/>
      <c r="L797" s="220"/>
      <c r="M797" s="220"/>
      <c r="N797" s="219"/>
      <c r="O797" s="219"/>
      <c r="P797" s="219"/>
      <c r="Q797" s="219"/>
      <c r="R797" s="220"/>
      <c r="S797" s="220"/>
      <c r="T797" s="220"/>
      <c r="U797" s="220"/>
      <c r="V797" s="220"/>
      <c r="W797" s="220"/>
      <c r="X797" s="220"/>
      <c r="Y797" s="220"/>
      <c r="Z797" s="210"/>
      <c r="AA797" s="210"/>
      <c r="AB797" s="210"/>
      <c r="AC797" s="210"/>
      <c r="AD797" s="210"/>
      <c r="AE797" s="210"/>
      <c r="AF797" s="210"/>
      <c r="AG797" s="210" t="s">
        <v>299</v>
      </c>
      <c r="AH797" s="210"/>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row>
    <row r="798" spans="1:60" outlineLevel="2" x14ac:dyDescent="0.2">
      <c r="A798" s="217"/>
      <c r="B798" s="218"/>
      <c r="C798" s="252" t="s">
        <v>986</v>
      </c>
      <c r="D798" s="240"/>
      <c r="E798" s="240"/>
      <c r="F798" s="240"/>
      <c r="G798" s="240"/>
      <c r="H798" s="220"/>
      <c r="I798" s="220"/>
      <c r="J798" s="220"/>
      <c r="K798" s="220"/>
      <c r="L798" s="220"/>
      <c r="M798" s="220"/>
      <c r="N798" s="219"/>
      <c r="O798" s="219"/>
      <c r="P798" s="219"/>
      <c r="Q798" s="219"/>
      <c r="R798" s="220"/>
      <c r="S798" s="220"/>
      <c r="T798" s="220"/>
      <c r="U798" s="220"/>
      <c r="V798" s="220"/>
      <c r="W798" s="220"/>
      <c r="X798" s="220"/>
      <c r="Y798" s="220"/>
      <c r="Z798" s="210"/>
      <c r="AA798" s="210"/>
      <c r="AB798" s="210"/>
      <c r="AC798" s="210"/>
      <c r="AD798" s="210"/>
      <c r="AE798" s="210"/>
      <c r="AF798" s="210"/>
      <c r="AG798" s="210" t="s">
        <v>300</v>
      </c>
      <c r="AH798" s="210"/>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row>
    <row r="799" spans="1:60" outlineLevel="3" x14ac:dyDescent="0.2">
      <c r="A799" s="217"/>
      <c r="B799" s="218"/>
      <c r="C799" s="252" t="s">
        <v>986</v>
      </c>
      <c r="D799" s="240"/>
      <c r="E799" s="240"/>
      <c r="F799" s="240"/>
      <c r="G799" s="240"/>
      <c r="H799" s="220"/>
      <c r="I799" s="220"/>
      <c r="J799" s="220"/>
      <c r="K799" s="220"/>
      <c r="L799" s="220"/>
      <c r="M799" s="220"/>
      <c r="N799" s="219"/>
      <c r="O799" s="219"/>
      <c r="P799" s="219"/>
      <c r="Q799" s="219"/>
      <c r="R799" s="220"/>
      <c r="S799" s="220"/>
      <c r="T799" s="220"/>
      <c r="U799" s="220"/>
      <c r="V799" s="220"/>
      <c r="W799" s="220"/>
      <c r="X799" s="220"/>
      <c r="Y799" s="220"/>
      <c r="Z799" s="210"/>
      <c r="AA799" s="210"/>
      <c r="AB799" s="210"/>
      <c r="AC799" s="210"/>
      <c r="AD799" s="210"/>
      <c r="AE799" s="210"/>
      <c r="AF799" s="210"/>
      <c r="AG799" s="210" t="s">
        <v>300</v>
      </c>
      <c r="AH799" s="210"/>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row>
    <row r="800" spans="1:60" outlineLevel="2" x14ac:dyDescent="0.2">
      <c r="A800" s="217"/>
      <c r="B800" s="218"/>
      <c r="C800" s="253" t="s">
        <v>987</v>
      </c>
      <c r="D800" s="221"/>
      <c r="E800" s="222"/>
      <c r="F800" s="220"/>
      <c r="G800" s="220"/>
      <c r="H800" s="220"/>
      <c r="I800" s="220"/>
      <c r="J800" s="220"/>
      <c r="K800" s="220"/>
      <c r="L800" s="220"/>
      <c r="M800" s="220"/>
      <c r="N800" s="219"/>
      <c r="O800" s="219"/>
      <c r="P800" s="219"/>
      <c r="Q800" s="219"/>
      <c r="R800" s="220"/>
      <c r="S800" s="220"/>
      <c r="T800" s="220"/>
      <c r="U800" s="220"/>
      <c r="V800" s="220"/>
      <c r="W800" s="220"/>
      <c r="X800" s="220"/>
      <c r="Y800" s="220"/>
      <c r="Z800" s="210"/>
      <c r="AA800" s="210"/>
      <c r="AB800" s="210"/>
      <c r="AC800" s="210"/>
      <c r="AD800" s="210"/>
      <c r="AE800" s="210"/>
      <c r="AF800" s="210"/>
      <c r="AG800" s="210" t="s">
        <v>314</v>
      </c>
      <c r="AH800" s="210">
        <v>0</v>
      </c>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row>
    <row r="801" spans="1:60" outlineLevel="3" x14ac:dyDescent="0.2">
      <c r="A801" s="217"/>
      <c r="B801" s="218"/>
      <c r="C801" s="253" t="s">
        <v>979</v>
      </c>
      <c r="D801" s="221"/>
      <c r="E801" s="222">
        <v>1.18</v>
      </c>
      <c r="F801" s="220"/>
      <c r="G801" s="220"/>
      <c r="H801" s="220"/>
      <c r="I801" s="220"/>
      <c r="J801" s="220"/>
      <c r="K801" s="220"/>
      <c r="L801" s="220"/>
      <c r="M801" s="220"/>
      <c r="N801" s="219"/>
      <c r="O801" s="219"/>
      <c r="P801" s="219"/>
      <c r="Q801" s="219"/>
      <c r="R801" s="220"/>
      <c r="S801" s="220"/>
      <c r="T801" s="220"/>
      <c r="U801" s="220"/>
      <c r="V801" s="220"/>
      <c r="W801" s="220"/>
      <c r="X801" s="220"/>
      <c r="Y801" s="220"/>
      <c r="Z801" s="210"/>
      <c r="AA801" s="210"/>
      <c r="AB801" s="210"/>
      <c r="AC801" s="210"/>
      <c r="AD801" s="210"/>
      <c r="AE801" s="210"/>
      <c r="AF801" s="210"/>
      <c r="AG801" s="210" t="s">
        <v>314</v>
      </c>
      <c r="AH801" s="210">
        <v>0</v>
      </c>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row>
    <row r="802" spans="1:60" ht="22.5" outlineLevel="1" x14ac:dyDescent="0.2">
      <c r="A802" s="231">
        <v>113</v>
      </c>
      <c r="B802" s="232" t="s">
        <v>988</v>
      </c>
      <c r="C802" s="250" t="s">
        <v>989</v>
      </c>
      <c r="D802" s="233" t="s">
        <v>439</v>
      </c>
      <c r="E802" s="234">
        <v>1.02705</v>
      </c>
      <c r="F802" s="235"/>
      <c r="G802" s="236">
        <f>ROUND(E802*F802,2)</f>
        <v>0</v>
      </c>
      <c r="H802" s="235"/>
      <c r="I802" s="236">
        <f>ROUND(E802*H802,2)</f>
        <v>0</v>
      </c>
      <c r="J802" s="235"/>
      <c r="K802" s="236">
        <f>ROUND(E802*J802,2)</f>
        <v>0</v>
      </c>
      <c r="L802" s="236">
        <v>21</v>
      </c>
      <c r="M802" s="236">
        <f>G802*(1+L802/100)</f>
        <v>0</v>
      </c>
      <c r="N802" s="234">
        <v>1.0800399999999999</v>
      </c>
      <c r="O802" s="234">
        <f>ROUND(E802*N802,2)</f>
        <v>1.1100000000000001</v>
      </c>
      <c r="P802" s="234">
        <v>0</v>
      </c>
      <c r="Q802" s="234">
        <f>ROUND(E802*P802,2)</f>
        <v>0</v>
      </c>
      <c r="R802" s="236" t="s">
        <v>423</v>
      </c>
      <c r="S802" s="236" t="s">
        <v>293</v>
      </c>
      <c r="T802" s="237" t="s">
        <v>294</v>
      </c>
      <c r="U802" s="220">
        <v>15.231</v>
      </c>
      <c r="V802" s="220">
        <f>ROUND(E802*U802,2)</f>
        <v>15.64</v>
      </c>
      <c r="W802" s="220"/>
      <c r="X802" s="220" t="s">
        <v>295</v>
      </c>
      <c r="Y802" s="220" t="s">
        <v>296</v>
      </c>
      <c r="Z802" s="210"/>
      <c r="AA802" s="210"/>
      <c r="AB802" s="210"/>
      <c r="AC802" s="210"/>
      <c r="AD802" s="210"/>
      <c r="AE802" s="210"/>
      <c r="AF802" s="210"/>
      <c r="AG802" s="210" t="s">
        <v>297</v>
      </c>
      <c r="AH802" s="210"/>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row>
    <row r="803" spans="1:60" outlineLevel="2" x14ac:dyDescent="0.2">
      <c r="A803" s="217"/>
      <c r="B803" s="218"/>
      <c r="C803" s="251" t="s">
        <v>461</v>
      </c>
      <c r="D803" s="239"/>
      <c r="E803" s="239"/>
      <c r="F803" s="239"/>
      <c r="G803" s="239"/>
      <c r="H803" s="220"/>
      <c r="I803" s="220"/>
      <c r="J803" s="220"/>
      <c r="K803" s="220"/>
      <c r="L803" s="220"/>
      <c r="M803" s="220"/>
      <c r="N803" s="219"/>
      <c r="O803" s="219"/>
      <c r="P803" s="219"/>
      <c r="Q803" s="219"/>
      <c r="R803" s="220"/>
      <c r="S803" s="220"/>
      <c r="T803" s="220"/>
      <c r="U803" s="220"/>
      <c r="V803" s="220"/>
      <c r="W803" s="220"/>
      <c r="X803" s="220"/>
      <c r="Y803" s="220"/>
      <c r="Z803" s="210"/>
      <c r="AA803" s="210"/>
      <c r="AB803" s="210"/>
      <c r="AC803" s="210"/>
      <c r="AD803" s="210"/>
      <c r="AE803" s="210"/>
      <c r="AF803" s="210"/>
      <c r="AG803" s="210" t="s">
        <v>299</v>
      </c>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row>
    <row r="804" spans="1:60" outlineLevel="2" x14ac:dyDescent="0.2">
      <c r="A804" s="217"/>
      <c r="B804" s="218"/>
      <c r="C804" s="252" t="s">
        <v>461</v>
      </c>
      <c r="D804" s="240"/>
      <c r="E804" s="240"/>
      <c r="F804" s="240"/>
      <c r="G804" s="240"/>
      <c r="H804" s="220"/>
      <c r="I804" s="220"/>
      <c r="J804" s="220"/>
      <c r="K804" s="220"/>
      <c r="L804" s="220"/>
      <c r="M804" s="220"/>
      <c r="N804" s="219"/>
      <c r="O804" s="219"/>
      <c r="P804" s="219"/>
      <c r="Q804" s="219"/>
      <c r="R804" s="220"/>
      <c r="S804" s="220"/>
      <c r="T804" s="220"/>
      <c r="U804" s="220"/>
      <c r="V804" s="220"/>
      <c r="W804" s="220"/>
      <c r="X804" s="220"/>
      <c r="Y804" s="220"/>
      <c r="Z804" s="210"/>
      <c r="AA804" s="210"/>
      <c r="AB804" s="210"/>
      <c r="AC804" s="210"/>
      <c r="AD804" s="210"/>
      <c r="AE804" s="210"/>
      <c r="AF804" s="210"/>
      <c r="AG804" s="210" t="s">
        <v>300</v>
      </c>
      <c r="AH804" s="210"/>
      <c r="AI804" s="210"/>
      <c r="AJ804" s="210"/>
      <c r="AK804" s="210"/>
      <c r="AL804" s="210"/>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c r="BG804" s="210"/>
      <c r="BH804" s="210"/>
    </row>
    <row r="805" spans="1:60" outlineLevel="3" x14ac:dyDescent="0.2">
      <c r="A805" s="217"/>
      <c r="B805" s="218"/>
      <c r="C805" s="252" t="s">
        <v>461</v>
      </c>
      <c r="D805" s="240"/>
      <c r="E805" s="240"/>
      <c r="F805" s="240"/>
      <c r="G805" s="240"/>
      <c r="H805" s="220"/>
      <c r="I805" s="220"/>
      <c r="J805" s="220"/>
      <c r="K805" s="220"/>
      <c r="L805" s="220"/>
      <c r="M805" s="220"/>
      <c r="N805" s="219"/>
      <c r="O805" s="219"/>
      <c r="P805" s="219"/>
      <c r="Q805" s="219"/>
      <c r="R805" s="220"/>
      <c r="S805" s="220"/>
      <c r="T805" s="220"/>
      <c r="U805" s="220"/>
      <c r="V805" s="220"/>
      <c r="W805" s="220"/>
      <c r="X805" s="220"/>
      <c r="Y805" s="220"/>
      <c r="Z805" s="210"/>
      <c r="AA805" s="210"/>
      <c r="AB805" s="210"/>
      <c r="AC805" s="210"/>
      <c r="AD805" s="210"/>
      <c r="AE805" s="210"/>
      <c r="AF805" s="210"/>
      <c r="AG805" s="210" t="s">
        <v>300</v>
      </c>
      <c r="AH805" s="210"/>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row>
    <row r="806" spans="1:60" outlineLevel="3" x14ac:dyDescent="0.2">
      <c r="A806" s="217"/>
      <c r="B806" s="218"/>
      <c r="C806" s="252" t="s">
        <v>916</v>
      </c>
      <c r="D806" s="240"/>
      <c r="E806" s="240"/>
      <c r="F806" s="240"/>
      <c r="G806" s="240"/>
      <c r="H806" s="220"/>
      <c r="I806" s="220"/>
      <c r="J806" s="220"/>
      <c r="K806" s="220"/>
      <c r="L806" s="220"/>
      <c r="M806" s="220"/>
      <c r="N806" s="219"/>
      <c r="O806" s="219"/>
      <c r="P806" s="219"/>
      <c r="Q806" s="219"/>
      <c r="R806" s="220"/>
      <c r="S806" s="220"/>
      <c r="T806" s="220"/>
      <c r="U806" s="220"/>
      <c r="V806" s="220"/>
      <c r="W806" s="220"/>
      <c r="X806" s="220"/>
      <c r="Y806" s="220"/>
      <c r="Z806" s="210"/>
      <c r="AA806" s="210"/>
      <c r="AB806" s="210"/>
      <c r="AC806" s="210"/>
      <c r="AD806" s="210"/>
      <c r="AE806" s="210"/>
      <c r="AF806" s="210"/>
      <c r="AG806" s="210" t="s">
        <v>300</v>
      </c>
      <c r="AH806" s="210"/>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row>
    <row r="807" spans="1:60" outlineLevel="3" x14ac:dyDescent="0.2">
      <c r="A807" s="217"/>
      <c r="B807" s="218"/>
      <c r="C807" s="252" t="s">
        <v>917</v>
      </c>
      <c r="D807" s="240"/>
      <c r="E807" s="240"/>
      <c r="F807" s="240"/>
      <c r="G807" s="240"/>
      <c r="H807" s="220"/>
      <c r="I807" s="220"/>
      <c r="J807" s="220"/>
      <c r="K807" s="220"/>
      <c r="L807" s="220"/>
      <c r="M807" s="220"/>
      <c r="N807" s="219"/>
      <c r="O807" s="219"/>
      <c r="P807" s="219"/>
      <c r="Q807" s="219"/>
      <c r="R807" s="220"/>
      <c r="S807" s="220"/>
      <c r="T807" s="220"/>
      <c r="U807" s="220"/>
      <c r="V807" s="220"/>
      <c r="W807" s="220"/>
      <c r="X807" s="220"/>
      <c r="Y807" s="220"/>
      <c r="Z807" s="210"/>
      <c r="AA807" s="210"/>
      <c r="AB807" s="210"/>
      <c r="AC807" s="210"/>
      <c r="AD807" s="210"/>
      <c r="AE807" s="210"/>
      <c r="AF807" s="210"/>
      <c r="AG807" s="210" t="s">
        <v>300</v>
      </c>
      <c r="AH807" s="210"/>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row>
    <row r="808" spans="1:60" ht="33.75" outlineLevel="2" x14ac:dyDescent="0.2">
      <c r="A808" s="217"/>
      <c r="B808" s="218"/>
      <c r="C808" s="253" t="s">
        <v>990</v>
      </c>
      <c r="D808" s="221"/>
      <c r="E808" s="222"/>
      <c r="F808" s="220"/>
      <c r="G808" s="220"/>
      <c r="H808" s="220"/>
      <c r="I808" s="220"/>
      <c r="J808" s="220"/>
      <c r="K808" s="220"/>
      <c r="L808" s="220"/>
      <c r="M808" s="220"/>
      <c r="N808" s="219"/>
      <c r="O808" s="219"/>
      <c r="P808" s="219"/>
      <c r="Q808" s="219"/>
      <c r="R808" s="220"/>
      <c r="S808" s="220"/>
      <c r="T808" s="220"/>
      <c r="U808" s="220"/>
      <c r="V808" s="220"/>
      <c r="W808" s="220"/>
      <c r="X808" s="220"/>
      <c r="Y808" s="220"/>
      <c r="Z808" s="210"/>
      <c r="AA808" s="210"/>
      <c r="AB808" s="210"/>
      <c r="AC808" s="210"/>
      <c r="AD808" s="210"/>
      <c r="AE808" s="210"/>
      <c r="AF808" s="210"/>
      <c r="AG808" s="210" t="s">
        <v>314</v>
      </c>
      <c r="AH808" s="210">
        <v>0</v>
      </c>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row>
    <row r="809" spans="1:60" outlineLevel="3" x14ac:dyDescent="0.2">
      <c r="A809" s="217"/>
      <c r="B809" s="218"/>
      <c r="C809" s="253" t="s">
        <v>991</v>
      </c>
      <c r="D809" s="221"/>
      <c r="E809" s="222"/>
      <c r="F809" s="220"/>
      <c r="G809" s="220"/>
      <c r="H809" s="220"/>
      <c r="I809" s="220"/>
      <c r="J809" s="220"/>
      <c r="K809" s="220"/>
      <c r="L809" s="220"/>
      <c r="M809" s="220"/>
      <c r="N809" s="219"/>
      <c r="O809" s="219"/>
      <c r="P809" s="219"/>
      <c r="Q809" s="219"/>
      <c r="R809" s="220"/>
      <c r="S809" s="220"/>
      <c r="T809" s="220"/>
      <c r="U809" s="220"/>
      <c r="V809" s="220"/>
      <c r="W809" s="220"/>
      <c r="X809" s="220"/>
      <c r="Y809" s="220"/>
      <c r="Z809" s="210"/>
      <c r="AA809" s="210"/>
      <c r="AB809" s="210"/>
      <c r="AC809" s="210"/>
      <c r="AD809" s="210"/>
      <c r="AE809" s="210"/>
      <c r="AF809" s="210"/>
      <c r="AG809" s="210" t="s">
        <v>314</v>
      </c>
      <c r="AH809" s="210">
        <v>0</v>
      </c>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row>
    <row r="810" spans="1:60" outlineLevel="3" x14ac:dyDescent="0.2">
      <c r="A810" s="217"/>
      <c r="B810" s="218"/>
      <c r="C810" s="253" t="s">
        <v>992</v>
      </c>
      <c r="D810" s="221"/>
      <c r="E810" s="222"/>
      <c r="F810" s="220"/>
      <c r="G810" s="220"/>
      <c r="H810" s="220"/>
      <c r="I810" s="220"/>
      <c r="J810" s="220"/>
      <c r="K810" s="220"/>
      <c r="L810" s="220"/>
      <c r="M810" s="220"/>
      <c r="N810" s="219"/>
      <c r="O810" s="219"/>
      <c r="P810" s="219"/>
      <c r="Q810" s="219"/>
      <c r="R810" s="220"/>
      <c r="S810" s="220"/>
      <c r="T810" s="220"/>
      <c r="U810" s="220"/>
      <c r="V810" s="220"/>
      <c r="W810" s="220"/>
      <c r="X810" s="220"/>
      <c r="Y810" s="220"/>
      <c r="Z810" s="210"/>
      <c r="AA810" s="210"/>
      <c r="AB810" s="210"/>
      <c r="AC810" s="210"/>
      <c r="AD810" s="210"/>
      <c r="AE810" s="210"/>
      <c r="AF810" s="210"/>
      <c r="AG810" s="210" t="s">
        <v>314</v>
      </c>
      <c r="AH810" s="210">
        <v>0</v>
      </c>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row>
    <row r="811" spans="1:60" outlineLevel="3" x14ac:dyDescent="0.2">
      <c r="A811" s="217"/>
      <c r="B811" s="218"/>
      <c r="C811" s="253" t="s">
        <v>993</v>
      </c>
      <c r="D811" s="221"/>
      <c r="E811" s="222"/>
      <c r="F811" s="220"/>
      <c r="G811" s="220"/>
      <c r="H811" s="220"/>
      <c r="I811" s="220"/>
      <c r="J811" s="220"/>
      <c r="K811" s="220"/>
      <c r="L811" s="220"/>
      <c r="M811" s="220"/>
      <c r="N811" s="219"/>
      <c r="O811" s="219"/>
      <c r="P811" s="219"/>
      <c r="Q811" s="219"/>
      <c r="R811" s="220"/>
      <c r="S811" s="220"/>
      <c r="T811" s="220"/>
      <c r="U811" s="220"/>
      <c r="V811" s="220"/>
      <c r="W811" s="220"/>
      <c r="X811" s="220"/>
      <c r="Y811" s="220"/>
      <c r="Z811" s="210"/>
      <c r="AA811" s="210"/>
      <c r="AB811" s="210"/>
      <c r="AC811" s="210"/>
      <c r="AD811" s="210"/>
      <c r="AE811" s="210"/>
      <c r="AF811" s="210"/>
      <c r="AG811" s="210" t="s">
        <v>314</v>
      </c>
      <c r="AH811" s="210">
        <v>0</v>
      </c>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row>
    <row r="812" spans="1:60" outlineLevel="3" x14ac:dyDescent="0.2">
      <c r="A812" s="217"/>
      <c r="B812" s="218"/>
      <c r="C812" s="253" t="s">
        <v>994</v>
      </c>
      <c r="D812" s="221"/>
      <c r="E812" s="222"/>
      <c r="F812" s="220"/>
      <c r="G812" s="220"/>
      <c r="H812" s="220"/>
      <c r="I812" s="220"/>
      <c r="J812" s="220"/>
      <c r="K812" s="220"/>
      <c r="L812" s="220"/>
      <c r="M812" s="220"/>
      <c r="N812" s="219"/>
      <c r="O812" s="219"/>
      <c r="P812" s="219"/>
      <c r="Q812" s="219"/>
      <c r="R812" s="220"/>
      <c r="S812" s="220"/>
      <c r="T812" s="220"/>
      <c r="U812" s="220"/>
      <c r="V812" s="220"/>
      <c r="W812" s="220"/>
      <c r="X812" s="220"/>
      <c r="Y812" s="220"/>
      <c r="Z812" s="210"/>
      <c r="AA812" s="210"/>
      <c r="AB812" s="210"/>
      <c r="AC812" s="210"/>
      <c r="AD812" s="210"/>
      <c r="AE812" s="210"/>
      <c r="AF812" s="210"/>
      <c r="AG812" s="210" t="s">
        <v>314</v>
      </c>
      <c r="AH812" s="210">
        <v>0</v>
      </c>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row>
    <row r="813" spans="1:60" outlineLevel="3" x14ac:dyDescent="0.2">
      <c r="A813" s="217"/>
      <c r="B813" s="218"/>
      <c r="C813" s="253" t="s">
        <v>995</v>
      </c>
      <c r="D813" s="221"/>
      <c r="E813" s="222">
        <v>1.03</v>
      </c>
      <c r="F813" s="220"/>
      <c r="G813" s="220"/>
      <c r="H813" s="220"/>
      <c r="I813" s="220"/>
      <c r="J813" s="220"/>
      <c r="K813" s="220"/>
      <c r="L813" s="220"/>
      <c r="M813" s="220"/>
      <c r="N813" s="219"/>
      <c r="O813" s="219"/>
      <c r="P813" s="219"/>
      <c r="Q813" s="219"/>
      <c r="R813" s="220"/>
      <c r="S813" s="220"/>
      <c r="T813" s="220"/>
      <c r="U813" s="220"/>
      <c r="V813" s="220"/>
      <c r="W813" s="220"/>
      <c r="X813" s="220"/>
      <c r="Y813" s="220"/>
      <c r="Z813" s="210"/>
      <c r="AA813" s="210"/>
      <c r="AB813" s="210"/>
      <c r="AC813" s="210"/>
      <c r="AD813" s="210"/>
      <c r="AE813" s="210"/>
      <c r="AF813" s="210"/>
      <c r="AG813" s="210" t="s">
        <v>314</v>
      </c>
      <c r="AH813" s="210">
        <v>0</v>
      </c>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row>
    <row r="814" spans="1:60" ht="22.5" outlineLevel="1" x14ac:dyDescent="0.2">
      <c r="A814" s="231">
        <v>114</v>
      </c>
      <c r="B814" s="232" t="s">
        <v>996</v>
      </c>
      <c r="C814" s="250" t="s">
        <v>997</v>
      </c>
      <c r="D814" s="233" t="s">
        <v>310</v>
      </c>
      <c r="E814" s="234">
        <v>98.1</v>
      </c>
      <c r="F814" s="235"/>
      <c r="G814" s="236">
        <f>ROUND(E814*F814,2)</f>
        <v>0</v>
      </c>
      <c r="H814" s="235"/>
      <c r="I814" s="236">
        <f>ROUND(E814*H814,2)</f>
        <v>0</v>
      </c>
      <c r="J814" s="235"/>
      <c r="K814" s="236">
        <f>ROUND(E814*J814,2)</f>
        <v>0</v>
      </c>
      <c r="L814" s="236">
        <v>21</v>
      </c>
      <c r="M814" s="236">
        <f>G814*(1+L814/100)</f>
        <v>0</v>
      </c>
      <c r="N814" s="234">
        <v>5.5700000000000003E-3</v>
      </c>
      <c r="O814" s="234">
        <f>ROUND(E814*N814,2)</f>
        <v>0.55000000000000004</v>
      </c>
      <c r="P814" s="234">
        <v>0</v>
      </c>
      <c r="Q814" s="234">
        <f>ROUND(E814*P814,2)</f>
        <v>0</v>
      </c>
      <c r="R814" s="236" t="s">
        <v>423</v>
      </c>
      <c r="S814" s="236" t="s">
        <v>293</v>
      </c>
      <c r="T814" s="237" t="s">
        <v>294</v>
      </c>
      <c r="U814" s="220">
        <v>0.34300000000000003</v>
      </c>
      <c r="V814" s="220">
        <f>ROUND(E814*U814,2)</f>
        <v>33.65</v>
      </c>
      <c r="W814" s="220"/>
      <c r="X814" s="220" t="s">
        <v>295</v>
      </c>
      <c r="Y814" s="220" t="s">
        <v>296</v>
      </c>
      <c r="Z814" s="210"/>
      <c r="AA814" s="210"/>
      <c r="AB814" s="210"/>
      <c r="AC814" s="210"/>
      <c r="AD814" s="210"/>
      <c r="AE814" s="210"/>
      <c r="AF814" s="210"/>
      <c r="AG814" s="210" t="s">
        <v>297</v>
      </c>
      <c r="AH814" s="210"/>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row>
    <row r="815" spans="1:60" outlineLevel="2" x14ac:dyDescent="0.2">
      <c r="A815" s="217"/>
      <c r="B815" s="218"/>
      <c r="C815" s="251" t="s">
        <v>998</v>
      </c>
      <c r="D815" s="239"/>
      <c r="E815" s="239"/>
      <c r="F815" s="239"/>
      <c r="G815" s="239"/>
      <c r="H815" s="220"/>
      <c r="I815" s="220"/>
      <c r="J815" s="220"/>
      <c r="K815" s="220"/>
      <c r="L815" s="220"/>
      <c r="M815" s="220"/>
      <c r="N815" s="219"/>
      <c r="O815" s="219"/>
      <c r="P815" s="219"/>
      <c r="Q815" s="219"/>
      <c r="R815" s="220"/>
      <c r="S815" s="220"/>
      <c r="T815" s="220"/>
      <c r="U815" s="220"/>
      <c r="V815" s="220"/>
      <c r="W815" s="220"/>
      <c r="X815" s="220"/>
      <c r="Y815" s="220"/>
      <c r="Z815" s="210"/>
      <c r="AA815" s="210"/>
      <c r="AB815" s="210"/>
      <c r="AC815" s="210"/>
      <c r="AD815" s="210"/>
      <c r="AE815" s="210"/>
      <c r="AF815" s="210"/>
      <c r="AG815" s="210" t="s">
        <v>299</v>
      </c>
      <c r="AH815" s="210"/>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row>
    <row r="816" spans="1:60" outlineLevel="2" x14ac:dyDescent="0.2">
      <c r="A816" s="217"/>
      <c r="B816" s="218"/>
      <c r="C816" s="252" t="s">
        <v>998</v>
      </c>
      <c r="D816" s="240"/>
      <c r="E816" s="240"/>
      <c r="F816" s="240"/>
      <c r="G816" s="240"/>
      <c r="H816" s="220"/>
      <c r="I816" s="220"/>
      <c r="J816" s="220"/>
      <c r="K816" s="220"/>
      <c r="L816" s="220"/>
      <c r="M816" s="220"/>
      <c r="N816" s="219"/>
      <c r="O816" s="219"/>
      <c r="P816" s="219"/>
      <c r="Q816" s="219"/>
      <c r="R816" s="220"/>
      <c r="S816" s="220"/>
      <c r="T816" s="220"/>
      <c r="U816" s="220"/>
      <c r="V816" s="220"/>
      <c r="W816" s="220"/>
      <c r="X816" s="220"/>
      <c r="Y816" s="220"/>
      <c r="Z816" s="210"/>
      <c r="AA816" s="210"/>
      <c r="AB816" s="210"/>
      <c r="AC816" s="210"/>
      <c r="AD816" s="210"/>
      <c r="AE816" s="210"/>
      <c r="AF816" s="210"/>
      <c r="AG816" s="210" t="s">
        <v>300</v>
      </c>
      <c r="AH816" s="210"/>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row>
    <row r="817" spans="1:60" outlineLevel="3" x14ac:dyDescent="0.2">
      <c r="A817" s="217"/>
      <c r="B817" s="218"/>
      <c r="C817" s="252" t="s">
        <v>998</v>
      </c>
      <c r="D817" s="240"/>
      <c r="E817" s="240"/>
      <c r="F817" s="240"/>
      <c r="G817" s="240"/>
      <c r="H817" s="220"/>
      <c r="I817" s="220"/>
      <c r="J817" s="220"/>
      <c r="K817" s="220"/>
      <c r="L817" s="220"/>
      <c r="M817" s="220"/>
      <c r="N817" s="219"/>
      <c r="O817" s="219"/>
      <c r="P817" s="219"/>
      <c r="Q817" s="219"/>
      <c r="R817" s="220"/>
      <c r="S817" s="220"/>
      <c r="T817" s="220"/>
      <c r="U817" s="220"/>
      <c r="V817" s="220"/>
      <c r="W817" s="220"/>
      <c r="X817" s="220"/>
      <c r="Y817" s="220"/>
      <c r="Z817" s="210"/>
      <c r="AA817" s="210"/>
      <c r="AB817" s="210"/>
      <c r="AC817" s="210"/>
      <c r="AD817" s="210"/>
      <c r="AE817" s="210"/>
      <c r="AF817" s="210"/>
      <c r="AG817" s="210" t="s">
        <v>300</v>
      </c>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row>
    <row r="818" spans="1:60" outlineLevel="2" x14ac:dyDescent="0.2">
      <c r="A818" s="217"/>
      <c r="B818" s="218"/>
      <c r="C818" s="253" t="s">
        <v>999</v>
      </c>
      <c r="D818" s="221"/>
      <c r="E818" s="222"/>
      <c r="F818" s="220"/>
      <c r="G818" s="220"/>
      <c r="H818" s="220"/>
      <c r="I818" s="220"/>
      <c r="J818" s="220"/>
      <c r="K818" s="220"/>
      <c r="L818" s="220"/>
      <c r="M818" s="220"/>
      <c r="N818" s="219"/>
      <c r="O818" s="219"/>
      <c r="P818" s="219"/>
      <c r="Q818" s="219"/>
      <c r="R818" s="220"/>
      <c r="S818" s="220"/>
      <c r="T818" s="220"/>
      <c r="U818" s="220"/>
      <c r="V818" s="220"/>
      <c r="W818" s="220"/>
      <c r="X818" s="220"/>
      <c r="Y818" s="220"/>
      <c r="Z818" s="210"/>
      <c r="AA818" s="210"/>
      <c r="AB818" s="210"/>
      <c r="AC818" s="210"/>
      <c r="AD818" s="210"/>
      <c r="AE818" s="210"/>
      <c r="AF818" s="210"/>
      <c r="AG818" s="210" t="s">
        <v>314</v>
      </c>
      <c r="AH818" s="210">
        <v>0</v>
      </c>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row>
    <row r="819" spans="1:60" outlineLevel="3" x14ac:dyDescent="0.2">
      <c r="A819" s="217"/>
      <c r="B819" s="218"/>
      <c r="C819" s="253" t="s">
        <v>1000</v>
      </c>
      <c r="D819" s="221"/>
      <c r="E819" s="222">
        <v>98.1</v>
      </c>
      <c r="F819" s="220"/>
      <c r="G819" s="220"/>
      <c r="H819" s="220"/>
      <c r="I819" s="220"/>
      <c r="J819" s="220"/>
      <c r="K819" s="220"/>
      <c r="L819" s="220"/>
      <c r="M819" s="220"/>
      <c r="N819" s="219"/>
      <c r="O819" s="219"/>
      <c r="P819" s="219"/>
      <c r="Q819" s="219"/>
      <c r="R819" s="220"/>
      <c r="S819" s="220"/>
      <c r="T819" s="220"/>
      <c r="U819" s="220"/>
      <c r="V819" s="220"/>
      <c r="W819" s="220"/>
      <c r="X819" s="220"/>
      <c r="Y819" s="220"/>
      <c r="Z819" s="210"/>
      <c r="AA819" s="210"/>
      <c r="AB819" s="210"/>
      <c r="AC819" s="210"/>
      <c r="AD819" s="210"/>
      <c r="AE819" s="210"/>
      <c r="AF819" s="210"/>
      <c r="AG819" s="210" t="s">
        <v>314</v>
      </c>
      <c r="AH819" s="210">
        <v>0</v>
      </c>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row>
    <row r="820" spans="1:60" ht="22.5" outlineLevel="1" x14ac:dyDescent="0.2">
      <c r="A820" s="231">
        <v>115</v>
      </c>
      <c r="B820" s="232" t="s">
        <v>1001</v>
      </c>
      <c r="C820" s="250" t="s">
        <v>1002</v>
      </c>
      <c r="D820" s="233" t="s">
        <v>310</v>
      </c>
      <c r="E820" s="234">
        <v>136.12</v>
      </c>
      <c r="F820" s="235"/>
      <c r="G820" s="236">
        <f>ROUND(E820*F820,2)</f>
        <v>0</v>
      </c>
      <c r="H820" s="235"/>
      <c r="I820" s="236">
        <f>ROUND(E820*H820,2)</f>
        <v>0</v>
      </c>
      <c r="J820" s="235"/>
      <c r="K820" s="236">
        <f>ROUND(E820*J820,2)</f>
        <v>0</v>
      </c>
      <c r="L820" s="236">
        <v>21</v>
      </c>
      <c r="M820" s="236">
        <f>G820*(1+L820/100)</f>
        <v>0</v>
      </c>
      <c r="N820" s="234">
        <v>9.1400000000000006E-3</v>
      </c>
      <c r="O820" s="234">
        <f>ROUND(E820*N820,2)</f>
        <v>1.24</v>
      </c>
      <c r="P820" s="234">
        <v>0</v>
      </c>
      <c r="Q820" s="234">
        <f>ROUND(E820*P820,2)</f>
        <v>0</v>
      </c>
      <c r="R820" s="236" t="s">
        <v>423</v>
      </c>
      <c r="S820" s="236" t="s">
        <v>293</v>
      </c>
      <c r="T820" s="237" t="s">
        <v>294</v>
      </c>
      <c r="U820" s="220">
        <v>0.34775</v>
      </c>
      <c r="V820" s="220">
        <f>ROUND(E820*U820,2)</f>
        <v>47.34</v>
      </c>
      <c r="W820" s="220"/>
      <c r="X820" s="220" t="s">
        <v>295</v>
      </c>
      <c r="Y820" s="220" t="s">
        <v>296</v>
      </c>
      <c r="Z820" s="210"/>
      <c r="AA820" s="210"/>
      <c r="AB820" s="210"/>
      <c r="AC820" s="210"/>
      <c r="AD820" s="210"/>
      <c r="AE820" s="210"/>
      <c r="AF820" s="210"/>
      <c r="AG820" s="210" t="s">
        <v>297</v>
      </c>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row>
    <row r="821" spans="1:60" outlineLevel="2" x14ac:dyDescent="0.2">
      <c r="A821" s="217"/>
      <c r="B821" s="218"/>
      <c r="C821" s="251" t="s">
        <v>998</v>
      </c>
      <c r="D821" s="239"/>
      <c r="E821" s="239"/>
      <c r="F821" s="239"/>
      <c r="G821" s="239"/>
      <c r="H821" s="220"/>
      <c r="I821" s="220"/>
      <c r="J821" s="220"/>
      <c r="K821" s="220"/>
      <c r="L821" s="220"/>
      <c r="M821" s="220"/>
      <c r="N821" s="219"/>
      <c r="O821" s="219"/>
      <c r="P821" s="219"/>
      <c r="Q821" s="219"/>
      <c r="R821" s="220"/>
      <c r="S821" s="220"/>
      <c r="T821" s="220"/>
      <c r="U821" s="220"/>
      <c r="V821" s="220"/>
      <c r="W821" s="220"/>
      <c r="X821" s="220"/>
      <c r="Y821" s="220"/>
      <c r="Z821" s="210"/>
      <c r="AA821" s="210"/>
      <c r="AB821" s="210"/>
      <c r="AC821" s="210"/>
      <c r="AD821" s="210"/>
      <c r="AE821" s="210"/>
      <c r="AF821" s="210"/>
      <c r="AG821" s="210" t="s">
        <v>299</v>
      </c>
      <c r="AH821" s="210"/>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row>
    <row r="822" spans="1:60" outlineLevel="2" x14ac:dyDescent="0.2">
      <c r="A822" s="217"/>
      <c r="B822" s="218"/>
      <c r="C822" s="252" t="s">
        <v>998</v>
      </c>
      <c r="D822" s="240"/>
      <c r="E822" s="240"/>
      <c r="F822" s="240"/>
      <c r="G822" s="240"/>
      <c r="H822" s="220"/>
      <c r="I822" s="220"/>
      <c r="J822" s="220"/>
      <c r="K822" s="220"/>
      <c r="L822" s="220"/>
      <c r="M822" s="220"/>
      <c r="N822" s="219"/>
      <c r="O822" s="219"/>
      <c r="P822" s="219"/>
      <c r="Q822" s="219"/>
      <c r="R822" s="220"/>
      <c r="S822" s="220"/>
      <c r="T822" s="220"/>
      <c r="U822" s="220"/>
      <c r="V822" s="220"/>
      <c r="W822" s="220"/>
      <c r="X822" s="220"/>
      <c r="Y822" s="220"/>
      <c r="Z822" s="210"/>
      <c r="AA822" s="210"/>
      <c r="AB822" s="210"/>
      <c r="AC822" s="210"/>
      <c r="AD822" s="210"/>
      <c r="AE822" s="210"/>
      <c r="AF822" s="210"/>
      <c r="AG822" s="210" t="s">
        <v>300</v>
      </c>
      <c r="AH822" s="210"/>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row>
    <row r="823" spans="1:60" outlineLevel="3" x14ac:dyDescent="0.2">
      <c r="A823" s="217"/>
      <c r="B823" s="218"/>
      <c r="C823" s="252" t="s">
        <v>998</v>
      </c>
      <c r="D823" s="240"/>
      <c r="E823" s="240"/>
      <c r="F823" s="240"/>
      <c r="G823" s="240"/>
      <c r="H823" s="220"/>
      <c r="I823" s="220"/>
      <c r="J823" s="220"/>
      <c r="K823" s="220"/>
      <c r="L823" s="220"/>
      <c r="M823" s="220"/>
      <c r="N823" s="219"/>
      <c r="O823" s="219"/>
      <c r="P823" s="219"/>
      <c r="Q823" s="219"/>
      <c r="R823" s="220"/>
      <c r="S823" s="220"/>
      <c r="T823" s="220"/>
      <c r="U823" s="220"/>
      <c r="V823" s="220"/>
      <c r="W823" s="220"/>
      <c r="X823" s="220"/>
      <c r="Y823" s="220"/>
      <c r="Z823" s="210"/>
      <c r="AA823" s="210"/>
      <c r="AB823" s="210"/>
      <c r="AC823" s="210"/>
      <c r="AD823" s="210"/>
      <c r="AE823" s="210"/>
      <c r="AF823" s="210"/>
      <c r="AG823" s="210" t="s">
        <v>300</v>
      </c>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row>
    <row r="824" spans="1:60" outlineLevel="2" x14ac:dyDescent="0.2">
      <c r="A824" s="217"/>
      <c r="B824" s="218"/>
      <c r="C824" s="253" t="s">
        <v>1003</v>
      </c>
      <c r="D824" s="221"/>
      <c r="E824" s="222"/>
      <c r="F824" s="220"/>
      <c r="G824" s="220"/>
      <c r="H824" s="220"/>
      <c r="I824" s="220"/>
      <c r="J824" s="220"/>
      <c r="K824" s="220"/>
      <c r="L824" s="220"/>
      <c r="M824" s="220"/>
      <c r="N824" s="219"/>
      <c r="O824" s="219"/>
      <c r="P824" s="219"/>
      <c r="Q824" s="219"/>
      <c r="R824" s="220"/>
      <c r="S824" s="220"/>
      <c r="T824" s="220"/>
      <c r="U824" s="220"/>
      <c r="V824" s="220"/>
      <c r="W824" s="220"/>
      <c r="X824" s="220"/>
      <c r="Y824" s="220"/>
      <c r="Z824" s="210"/>
      <c r="AA824" s="210"/>
      <c r="AB824" s="210"/>
      <c r="AC824" s="210"/>
      <c r="AD824" s="210"/>
      <c r="AE824" s="210"/>
      <c r="AF824" s="210"/>
      <c r="AG824" s="210" t="s">
        <v>314</v>
      </c>
      <c r="AH824" s="210">
        <v>0</v>
      </c>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row>
    <row r="825" spans="1:60" outlineLevel="3" x14ac:dyDescent="0.2">
      <c r="A825" s="217"/>
      <c r="B825" s="218"/>
      <c r="C825" s="253" t="s">
        <v>1004</v>
      </c>
      <c r="D825" s="221"/>
      <c r="E825" s="222">
        <v>136.12</v>
      </c>
      <c r="F825" s="220"/>
      <c r="G825" s="220"/>
      <c r="H825" s="220"/>
      <c r="I825" s="220"/>
      <c r="J825" s="220"/>
      <c r="K825" s="220"/>
      <c r="L825" s="220"/>
      <c r="M825" s="220"/>
      <c r="N825" s="219"/>
      <c r="O825" s="219"/>
      <c r="P825" s="219"/>
      <c r="Q825" s="219"/>
      <c r="R825" s="220"/>
      <c r="S825" s="220"/>
      <c r="T825" s="220"/>
      <c r="U825" s="220"/>
      <c r="V825" s="220"/>
      <c r="W825" s="220"/>
      <c r="X825" s="220"/>
      <c r="Y825" s="220"/>
      <c r="Z825" s="210"/>
      <c r="AA825" s="210"/>
      <c r="AB825" s="210"/>
      <c r="AC825" s="210"/>
      <c r="AD825" s="210"/>
      <c r="AE825" s="210"/>
      <c r="AF825" s="210"/>
      <c r="AG825" s="210" t="s">
        <v>314</v>
      </c>
      <c r="AH825" s="210">
        <v>0</v>
      </c>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row>
    <row r="826" spans="1:60" ht="22.5" outlineLevel="1" x14ac:dyDescent="0.2">
      <c r="A826" s="231">
        <v>116</v>
      </c>
      <c r="B826" s="232" t="s">
        <v>1005</v>
      </c>
      <c r="C826" s="250" t="s">
        <v>1006</v>
      </c>
      <c r="D826" s="233" t="s">
        <v>335</v>
      </c>
      <c r="E826" s="234">
        <v>31.3</v>
      </c>
      <c r="F826" s="235"/>
      <c r="G826" s="236">
        <f>ROUND(E826*F826,2)</f>
        <v>0</v>
      </c>
      <c r="H826" s="235"/>
      <c r="I826" s="236">
        <f>ROUND(E826*H826,2)</f>
        <v>0</v>
      </c>
      <c r="J826" s="235"/>
      <c r="K826" s="236">
        <f>ROUND(E826*J826,2)</f>
        <v>0</v>
      </c>
      <c r="L826" s="236">
        <v>21</v>
      </c>
      <c r="M826" s="236">
        <f>G826*(1+L826/100)</f>
        <v>0</v>
      </c>
      <c r="N826" s="234">
        <v>0.35381000000000001</v>
      </c>
      <c r="O826" s="234">
        <f>ROUND(E826*N826,2)</f>
        <v>11.07</v>
      </c>
      <c r="P826" s="234">
        <v>0</v>
      </c>
      <c r="Q826" s="234">
        <f>ROUND(E826*P826,2)</f>
        <v>0</v>
      </c>
      <c r="R826" s="236" t="s">
        <v>725</v>
      </c>
      <c r="S826" s="236" t="s">
        <v>293</v>
      </c>
      <c r="T826" s="237" t="s">
        <v>294</v>
      </c>
      <c r="U826" s="220">
        <v>0.72394999999999998</v>
      </c>
      <c r="V826" s="220">
        <f>ROUND(E826*U826,2)</f>
        <v>22.66</v>
      </c>
      <c r="W826" s="220"/>
      <c r="X826" s="220" t="s">
        <v>726</v>
      </c>
      <c r="Y826" s="220" t="s">
        <v>296</v>
      </c>
      <c r="Z826" s="210"/>
      <c r="AA826" s="210"/>
      <c r="AB826" s="210"/>
      <c r="AC826" s="210"/>
      <c r="AD826" s="210"/>
      <c r="AE826" s="210"/>
      <c r="AF826" s="210"/>
      <c r="AG826" s="210" t="s">
        <v>727</v>
      </c>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row>
    <row r="827" spans="1:60" outlineLevel="2" x14ac:dyDescent="0.2">
      <c r="A827" s="217"/>
      <c r="B827" s="218"/>
      <c r="C827" s="251" t="s">
        <v>1007</v>
      </c>
      <c r="D827" s="239"/>
      <c r="E827" s="239"/>
      <c r="F827" s="239"/>
      <c r="G827" s="239"/>
      <c r="H827" s="220"/>
      <c r="I827" s="220"/>
      <c r="J827" s="220"/>
      <c r="K827" s="220"/>
      <c r="L827" s="220"/>
      <c r="M827" s="220"/>
      <c r="N827" s="219"/>
      <c r="O827" s="219"/>
      <c r="P827" s="219"/>
      <c r="Q827" s="219"/>
      <c r="R827" s="220"/>
      <c r="S827" s="220"/>
      <c r="T827" s="220"/>
      <c r="U827" s="220"/>
      <c r="V827" s="220"/>
      <c r="W827" s="220"/>
      <c r="X827" s="220"/>
      <c r="Y827" s="220"/>
      <c r="Z827" s="210"/>
      <c r="AA827" s="210"/>
      <c r="AB827" s="210"/>
      <c r="AC827" s="210"/>
      <c r="AD827" s="210"/>
      <c r="AE827" s="210"/>
      <c r="AF827" s="210"/>
      <c r="AG827" s="210" t="s">
        <v>299</v>
      </c>
      <c r="AH827" s="210"/>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row>
    <row r="828" spans="1:60" outlineLevel="2" x14ac:dyDescent="0.2">
      <c r="A828" s="217"/>
      <c r="B828" s="218"/>
      <c r="C828" s="252" t="s">
        <v>1007</v>
      </c>
      <c r="D828" s="240"/>
      <c r="E828" s="240"/>
      <c r="F828" s="240"/>
      <c r="G828" s="240"/>
      <c r="H828" s="220"/>
      <c r="I828" s="220"/>
      <c r="J828" s="220"/>
      <c r="K828" s="220"/>
      <c r="L828" s="220"/>
      <c r="M828" s="220"/>
      <c r="N828" s="219"/>
      <c r="O828" s="219"/>
      <c r="P828" s="219"/>
      <c r="Q828" s="219"/>
      <c r="R828" s="220"/>
      <c r="S828" s="220"/>
      <c r="T828" s="220"/>
      <c r="U828" s="220"/>
      <c r="V828" s="220"/>
      <c r="W828" s="220"/>
      <c r="X828" s="220"/>
      <c r="Y828" s="220"/>
      <c r="Z828" s="210"/>
      <c r="AA828" s="210"/>
      <c r="AB828" s="210"/>
      <c r="AC828" s="210"/>
      <c r="AD828" s="210"/>
      <c r="AE828" s="210"/>
      <c r="AF828" s="210"/>
      <c r="AG828" s="210" t="s">
        <v>300</v>
      </c>
      <c r="AH828" s="210"/>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row>
    <row r="829" spans="1:60" outlineLevel="3" x14ac:dyDescent="0.2">
      <c r="A829" s="217"/>
      <c r="B829" s="218"/>
      <c r="C829" s="252" t="s">
        <v>1007</v>
      </c>
      <c r="D829" s="240"/>
      <c r="E829" s="240"/>
      <c r="F829" s="240"/>
      <c r="G829" s="240"/>
      <c r="H829" s="220"/>
      <c r="I829" s="220"/>
      <c r="J829" s="220"/>
      <c r="K829" s="220"/>
      <c r="L829" s="220"/>
      <c r="M829" s="220"/>
      <c r="N829" s="219"/>
      <c r="O829" s="219"/>
      <c r="P829" s="219"/>
      <c r="Q829" s="219"/>
      <c r="R829" s="220"/>
      <c r="S829" s="220"/>
      <c r="T829" s="220"/>
      <c r="U829" s="220"/>
      <c r="V829" s="220"/>
      <c r="W829" s="220"/>
      <c r="X829" s="220"/>
      <c r="Y829" s="220"/>
      <c r="Z829" s="210"/>
      <c r="AA829" s="210"/>
      <c r="AB829" s="210"/>
      <c r="AC829" s="210"/>
      <c r="AD829" s="210"/>
      <c r="AE829" s="210"/>
      <c r="AF829" s="210"/>
      <c r="AG829" s="210" t="s">
        <v>300</v>
      </c>
      <c r="AH829" s="210"/>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row>
    <row r="830" spans="1:60" ht="22.5" outlineLevel="1" x14ac:dyDescent="0.2">
      <c r="A830" s="231">
        <v>117</v>
      </c>
      <c r="B830" s="232" t="s">
        <v>1008</v>
      </c>
      <c r="C830" s="250" t="s">
        <v>1009</v>
      </c>
      <c r="D830" s="233" t="s">
        <v>310</v>
      </c>
      <c r="E830" s="234">
        <v>27.62</v>
      </c>
      <c r="F830" s="235"/>
      <c r="G830" s="236">
        <f>ROUND(E830*F830,2)</f>
        <v>0</v>
      </c>
      <c r="H830" s="235"/>
      <c r="I830" s="236">
        <f>ROUND(E830*H830,2)</f>
        <v>0</v>
      </c>
      <c r="J830" s="235"/>
      <c r="K830" s="236">
        <f>ROUND(E830*J830,2)</f>
        <v>0</v>
      </c>
      <c r="L830" s="236">
        <v>21</v>
      </c>
      <c r="M830" s="236">
        <f>G830*(1+L830/100)</f>
        <v>0</v>
      </c>
      <c r="N830" s="234">
        <v>9.2000000000000003E-4</v>
      </c>
      <c r="O830" s="234">
        <f>ROUND(E830*N830,2)</f>
        <v>0.03</v>
      </c>
      <c r="P830" s="234">
        <v>0</v>
      </c>
      <c r="Q830" s="234">
        <f>ROUND(E830*P830,2)</f>
        <v>0</v>
      </c>
      <c r="R830" s="236" t="s">
        <v>423</v>
      </c>
      <c r="S830" s="236" t="s">
        <v>293</v>
      </c>
      <c r="T830" s="237" t="s">
        <v>294</v>
      </c>
      <c r="U830" s="220">
        <v>0.45</v>
      </c>
      <c r="V830" s="220">
        <f>ROUND(E830*U830,2)</f>
        <v>12.43</v>
      </c>
      <c r="W830" s="220"/>
      <c r="X830" s="220" t="s">
        <v>295</v>
      </c>
      <c r="Y830" s="220" t="s">
        <v>296</v>
      </c>
      <c r="Z830" s="210"/>
      <c r="AA830" s="210"/>
      <c r="AB830" s="210"/>
      <c r="AC830" s="210"/>
      <c r="AD830" s="210"/>
      <c r="AE830" s="210"/>
      <c r="AF830" s="210"/>
      <c r="AG830" s="210" t="s">
        <v>297</v>
      </c>
      <c r="AH830" s="210"/>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row>
    <row r="831" spans="1:60" outlineLevel="2" x14ac:dyDescent="0.2">
      <c r="A831" s="217"/>
      <c r="B831" s="218"/>
      <c r="C831" s="253" t="s">
        <v>1010</v>
      </c>
      <c r="D831" s="221"/>
      <c r="E831" s="222"/>
      <c r="F831" s="220"/>
      <c r="G831" s="220"/>
      <c r="H831" s="220"/>
      <c r="I831" s="220"/>
      <c r="J831" s="220"/>
      <c r="K831" s="220"/>
      <c r="L831" s="220"/>
      <c r="M831" s="220"/>
      <c r="N831" s="219"/>
      <c r="O831" s="219"/>
      <c r="P831" s="219"/>
      <c r="Q831" s="219"/>
      <c r="R831" s="220"/>
      <c r="S831" s="220"/>
      <c r="T831" s="220"/>
      <c r="U831" s="220"/>
      <c r="V831" s="220"/>
      <c r="W831" s="220"/>
      <c r="X831" s="220"/>
      <c r="Y831" s="220"/>
      <c r="Z831" s="210"/>
      <c r="AA831" s="210"/>
      <c r="AB831" s="210"/>
      <c r="AC831" s="210"/>
      <c r="AD831" s="210"/>
      <c r="AE831" s="210"/>
      <c r="AF831" s="210"/>
      <c r="AG831" s="210" t="s">
        <v>314</v>
      </c>
      <c r="AH831" s="210">
        <v>0</v>
      </c>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row>
    <row r="832" spans="1:60" outlineLevel="3" x14ac:dyDescent="0.2">
      <c r="A832" s="217"/>
      <c r="B832" s="218"/>
      <c r="C832" s="253" t="s">
        <v>1011</v>
      </c>
      <c r="D832" s="221"/>
      <c r="E832" s="222">
        <v>27.62</v>
      </c>
      <c r="F832" s="220"/>
      <c r="G832" s="220"/>
      <c r="H832" s="220"/>
      <c r="I832" s="220"/>
      <c r="J832" s="220"/>
      <c r="K832" s="220"/>
      <c r="L832" s="220"/>
      <c r="M832" s="220"/>
      <c r="N832" s="219"/>
      <c r="O832" s="219"/>
      <c r="P832" s="219"/>
      <c r="Q832" s="219"/>
      <c r="R832" s="220"/>
      <c r="S832" s="220"/>
      <c r="T832" s="220"/>
      <c r="U832" s="220"/>
      <c r="V832" s="220"/>
      <c r="W832" s="220"/>
      <c r="X832" s="220"/>
      <c r="Y832" s="220"/>
      <c r="Z832" s="210"/>
      <c r="AA832" s="210"/>
      <c r="AB832" s="210"/>
      <c r="AC832" s="210"/>
      <c r="AD832" s="210"/>
      <c r="AE832" s="210"/>
      <c r="AF832" s="210"/>
      <c r="AG832" s="210" t="s">
        <v>314</v>
      </c>
      <c r="AH832" s="210">
        <v>0</v>
      </c>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row>
    <row r="833" spans="1:60" outlineLevel="1" x14ac:dyDescent="0.2">
      <c r="A833" s="231">
        <v>118</v>
      </c>
      <c r="B833" s="232" t="s">
        <v>1012</v>
      </c>
      <c r="C833" s="250" t="s">
        <v>1013</v>
      </c>
      <c r="D833" s="233" t="s">
        <v>310</v>
      </c>
      <c r="E833" s="234">
        <v>29.001000000000001</v>
      </c>
      <c r="F833" s="235"/>
      <c r="G833" s="236">
        <f>ROUND(E833*F833,2)</f>
        <v>0</v>
      </c>
      <c r="H833" s="235"/>
      <c r="I833" s="236">
        <f>ROUND(E833*H833,2)</f>
        <v>0</v>
      </c>
      <c r="J833" s="235"/>
      <c r="K833" s="236">
        <f>ROUND(E833*J833,2)</f>
        <v>0</v>
      </c>
      <c r="L833" s="236">
        <v>21</v>
      </c>
      <c r="M833" s="236">
        <f>G833*(1+L833/100)</f>
        <v>0</v>
      </c>
      <c r="N833" s="234">
        <v>2.904E-2</v>
      </c>
      <c r="O833" s="234">
        <f>ROUND(E833*N833,2)</f>
        <v>0.84</v>
      </c>
      <c r="P833" s="234">
        <v>0</v>
      </c>
      <c r="Q833" s="234">
        <f>ROUND(E833*P833,2)</f>
        <v>0</v>
      </c>
      <c r="R833" s="236"/>
      <c r="S833" s="236" t="s">
        <v>861</v>
      </c>
      <c r="T833" s="237" t="s">
        <v>294</v>
      </c>
      <c r="U833" s="220">
        <v>0</v>
      </c>
      <c r="V833" s="220">
        <f>ROUND(E833*U833,2)</f>
        <v>0</v>
      </c>
      <c r="W833" s="220"/>
      <c r="X833" s="220" t="s">
        <v>664</v>
      </c>
      <c r="Y833" s="220" t="s">
        <v>296</v>
      </c>
      <c r="Z833" s="210"/>
      <c r="AA833" s="210"/>
      <c r="AB833" s="210"/>
      <c r="AC833" s="210"/>
      <c r="AD833" s="210"/>
      <c r="AE833" s="210"/>
      <c r="AF833" s="210"/>
      <c r="AG833" s="210" t="s">
        <v>665</v>
      </c>
      <c r="AH833" s="210"/>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row>
    <row r="834" spans="1:60" outlineLevel="2" x14ac:dyDescent="0.2">
      <c r="A834" s="217"/>
      <c r="B834" s="218"/>
      <c r="C834" s="253" t="s">
        <v>1014</v>
      </c>
      <c r="D834" s="221"/>
      <c r="E834" s="222"/>
      <c r="F834" s="220"/>
      <c r="G834" s="220"/>
      <c r="H834" s="220"/>
      <c r="I834" s="220"/>
      <c r="J834" s="220"/>
      <c r="K834" s="220"/>
      <c r="L834" s="220"/>
      <c r="M834" s="220"/>
      <c r="N834" s="219"/>
      <c r="O834" s="219"/>
      <c r="P834" s="219"/>
      <c r="Q834" s="219"/>
      <c r="R834" s="220"/>
      <c r="S834" s="220"/>
      <c r="T834" s="220"/>
      <c r="U834" s="220"/>
      <c r="V834" s="220"/>
      <c r="W834" s="220"/>
      <c r="X834" s="220"/>
      <c r="Y834" s="220"/>
      <c r="Z834" s="210"/>
      <c r="AA834" s="210"/>
      <c r="AB834" s="210"/>
      <c r="AC834" s="210"/>
      <c r="AD834" s="210"/>
      <c r="AE834" s="210"/>
      <c r="AF834" s="210"/>
      <c r="AG834" s="210" t="s">
        <v>314</v>
      </c>
      <c r="AH834" s="210">
        <v>0</v>
      </c>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row>
    <row r="835" spans="1:60" outlineLevel="3" x14ac:dyDescent="0.2">
      <c r="A835" s="217"/>
      <c r="B835" s="218"/>
      <c r="C835" s="253" t="s">
        <v>1015</v>
      </c>
      <c r="D835" s="221"/>
      <c r="E835" s="222">
        <v>29</v>
      </c>
      <c r="F835" s="220"/>
      <c r="G835" s="220"/>
      <c r="H835" s="220"/>
      <c r="I835" s="220"/>
      <c r="J835" s="220"/>
      <c r="K835" s="220"/>
      <c r="L835" s="220"/>
      <c r="M835" s="220"/>
      <c r="N835" s="219"/>
      <c r="O835" s="219"/>
      <c r="P835" s="219"/>
      <c r="Q835" s="219"/>
      <c r="R835" s="220"/>
      <c r="S835" s="220"/>
      <c r="T835" s="220"/>
      <c r="U835" s="220"/>
      <c r="V835" s="220"/>
      <c r="W835" s="220"/>
      <c r="X835" s="220"/>
      <c r="Y835" s="220"/>
      <c r="Z835" s="210"/>
      <c r="AA835" s="210"/>
      <c r="AB835" s="210"/>
      <c r="AC835" s="210"/>
      <c r="AD835" s="210"/>
      <c r="AE835" s="210"/>
      <c r="AF835" s="210"/>
      <c r="AG835" s="210" t="s">
        <v>314</v>
      </c>
      <c r="AH835" s="210">
        <v>0</v>
      </c>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row>
    <row r="836" spans="1:60" x14ac:dyDescent="0.2">
      <c r="A836" s="224" t="s">
        <v>287</v>
      </c>
      <c r="B836" s="225" t="s">
        <v>176</v>
      </c>
      <c r="C836" s="249" t="s">
        <v>177</v>
      </c>
      <c r="D836" s="226"/>
      <c r="E836" s="227"/>
      <c r="F836" s="228"/>
      <c r="G836" s="228">
        <f>SUMIF(AG837:AG885,"&lt;&gt;NOR",G837:G885)</f>
        <v>0</v>
      </c>
      <c r="H836" s="228"/>
      <c r="I836" s="228">
        <f>SUM(I837:I885)</f>
        <v>0</v>
      </c>
      <c r="J836" s="228"/>
      <c r="K836" s="228">
        <f>SUM(K837:K885)</f>
        <v>0</v>
      </c>
      <c r="L836" s="228"/>
      <c r="M836" s="228">
        <f>SUM(M837:M885)</f>
        <v>0</v>
      </c>
      <c r="N836" s="227"/>
      <c r="O836" s="227">
        <f>SUM(O837:O885)</f>
        <v>0.96</v>
      </c>
      <c r="P836" s="227"/>
      <c r="Q836" s="227">
        <f>SUM(Q837:Q885)</f>
        <v>0</v>
      </c>
      <c r="R836" s="228"/>
      <c r="S836" s="228"/>
      <c r="T836" s="229"/>
      <c r="U836" s="223"/>
      <c r="V836" s="223">
        <f>SUM(V837:V885)</f>
        <v>41.27</v>
      </c>
      <c r="W836" s="223"/>
      <c r="X836" s="223"/>
      <c r="Y836" s="223"/>
      <c r="AG836" t="s">
        <v>288</v>
      </c>
    </row>
    <row r="837" spans="1:60" outlineLevel="1" x14ac:dyDescent="0.2">
      <c r="A837" s="231">
        <v>119</v>
      </c>
      <c r="B837" s="232" t="s">
        <v>1016</v>
      </c>
      <c r="C837" s="250" t="s">
        <v>1017</v>
      </c>
      <c r="D837" s="233" t="s">
        <v>291</v>
      </c>
      <c r="E837" s="234">
        <v>4</v>
      </c>
      <c r="F837" s="235"/>
      <c r="G837" s="236">
        <f>ROUND(E837*F837,2)</f>
        <v>0</v>
      </c>
      <c r="H837" s="235"/>
      <c r="I837" s="236">
        <f>ROUND(E837*H837,2)</f>
        <v>0</v>
      </c>
      <c r="J837" s="235"/>
      <c r="K837" s="236">
        <f>ROUND(E837*J837,2)</f>
        <v>0</v>
      </c>
      <c r="L837" s="236">
        <v>21</v>
      </c>
      <c r="M837" s="236">
        <f>G837*(1+L837/100)</f>
        <v>0</v>
      </c>
      <c r="N837" s="234">
        <v>5.5210000000000002E-2</v>
      </c>
      <c r="O837" s="234">
        <f>ROUND(E837*N837,2)</f>
        <v>0.22</v>
      </c>
      <c r="P837" s="234">
        <v>0</v>
      </c>
      <c r="Q837" s="234">
        <f>ROUND(E837*P837,2)</f>
        <v>0</v>
      </c>
      <c r="R837" s="236" t="s">
        <v>583</v>
      </c>
      <c r="S837" s="236" t="s">
        <v>293</v>
      </c>
      <c r="T837" s="237" t="s">
        <v>294</v>
      </c>
      <c r="U837" s="220">
        <v>2.097</v>
      </c>
      <c r="V837" s="220">
        <f>ROUND(E837*U837,2)</f>
        <v>8.39</v>
      </c>
      <c r="W837" s="220"/>
      <c r="X837" s="220" t="s">
        <v>295</v>
      </c>
      <c r="Y837" s="220" t="s">
        <v>296</v>
      </c>
      <c r="Z837" s="210"/>
      <c r="AA837" s="210"/>
      <c r="AB837" s="210"/>
      <c r="AC837" s="210"/>
      <c r="AD837" s="210"/>
      <c r="AE837" s="210"/>
      <c r="AF837" s="210"/>
      <c r="AG837" s="210" t="s">
        <v>297</v>
      </c>
      <c r="AH837" s="210"/>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row>
    <row r="838" spans="1:60" outlineLevel="2" x14ac:dyDescent="0.2">
      <c r="A838" s="217"/>
      <c r="B838" s="218"/>
      <c r="C838" s="251" t="s">
        <v>1018</v>
      </c>
      <c r="D838" s="239"/>
      <c r="E838" s="239"/>
      <c r="F838" s="239"/>
      <c r="G838" s="239"/>
      <c r="H838" s="220"/>
      <c r="I838" s="220"/>
      <c r="J838" s="220"/>
      <c r="K838" s="220"/>
      <c r="L838" s="220"/>
      <c r="M838" s="220"/>
      <c r="N838" s="219"/>
      <c r="O838" s="219"/>
      <c r="P838" s="219"/>
      <c r="Q838" s="219"/>
      <c r="R838" s="220"/>
      <c r="S838" s="220"/>
      <c r="T838" s="220"/>
      <c r="U838" s="220"/>
      <c r="V838" s="220"/>
      <c r="W838" s="220"/>
      <c r="X838" s="220"/>
      <c r="Y838" s="220"/>
      <c r="Z838" s="210"/>
      <c r="AA838" s="210"/>
      <c r="AB838" s="210"/>
      <c r="AC838" s="210"/>
      <c r="AD838" s="210"/>
      <c r="AE838" s="210"/>
      <c r="AF838" s="210"/>
      <c r="AG838" s="210" t="s">
        <v>299</v>
      </c>
      <c r="AH838" s="210"/>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row>
    <row r="839" spans="1:60" outlineLevel="2" x14ac:dyDescent="0.2">
      <c r="A839" s="217"/>
      <c r="B839" s="218"/>
      <c r="C839" s="252" t="s">
        <v>1018</v>
      </c>
      <c r="D839" s="240"/>
      <c r="E839" s="240"/>
      <c r="F839" s="240"/>
      <c r="G839" s="240"/>
      <c r="H839" s="220"/>
      <c r="I839" s="220"/>
      <c r="J839" s="220"/>
      <c r="K839" s="220"/>
      <c r="L839" s="220"/>
      <c r="M839" s="220"/>
      <c r="N839" s="219"/>
      <c r="O839" s="219"/>
      <c r="P839" s="219"/>
      <c r="Q839" s="219"/>
      <c r="R839" s="220"/>
      <c r="S839" s="220"/>
      <c r="T839" s="220"/>
      <c r="U839" s="220"/>
      <c r="V839" s="220"/>
      <c r="W839" s="220"/>
      <c r="X839" s="220"/>
      <c r="Y839" s="220"/>
      <c r="Z839" s="210"/>
      <c r="AA839" s="210"/>
      <c r="AB839" s="210"/>
      <c r="AC839" s="210"/>
      <c r="AD839" s="210"/>
      <c r="AE839" s="210"/>
      <c r="AF839" s="210"/>
      <c r="AG839" s="210" t="s">
        <v>300</v>
      </c>
      <c r="AH839" s="210"/>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row>
    <row r="840" spans="1:60" outlineLevel="1" x14ac:dyDescent="0.2">
      <c r="A840" s="231">
        <v>120</v>
      </c>
      <c r="B840" s="232" t="s">
        <v>1019</v>
      </c>
      <c r="C840" s="250" t="s">
        <v>1020</v>
      </c>
      <c r="D840" s="233" t="s">
        <v>291</v>
      </c>
      <c r="E840" s="234">
        <v>2</v>
      </c>
      <c r="F840" s="235"/>
      <c r="G840" s="236">
        <f>ROUND(E840*F840,2)</f>
        <v>0</v>
      </c>
      <c r="H840" s="235"/>
      <c r="I840" s="236">
        <f>ROUND(E840*H840,2)</f>
        <v>0</v>
      </c>
      <c r="J840" s="235"/>
      <c r="K840" s="236">
        <f>ROUND(E840*J840,2)</f>
        <v>0</v>
      </c>
      <c r="L840" s="236">
        <v>21</v>
      </c>
      <c r="M840" s="236">
        <f>G840*(1+L840/100)</f>
        <v>0</v>
      </c>
      <c r="N840" s="234">
        <v>8.4159999999999999E-2</v>
      </c>
      <c r="O840" s="234">
        <f>ROUND(E840*N840,2)</f>
        <v>0.17</v>
      </c>
      <c r="P840" s="234">
        <v>0</v>
      </c>
      <c r="Q840" s="234">
        <f>ROUND(E840*P840,2)</f>
        <v>0</v>
      </c>
      <c r="R840" s="236" t="s">
        <v>583</v>
      </c>
      <c r="S840" s="236" t="s">
        <v>293</v>
      </c>
      <c r="T840" s="237" t="s">
        <v>294</v>
      </c>
      <c r="U840" s="220">
        <v>2.4900000000000002</v>
      </c>
      <c r="V840" s="220">
        <f>ROUND(E840*U840,2)</f>
        <v>4.9800000000000004</v>
      </c>
      <c r="W840" s="220"/>
      <c r="X840" s="220" t="s">
        <v>295</v>
      </c>
      <c r="Y840" s="220" t="s">
        <v>296</v>
      </c>
      <c r="Z840" s="210"/>
      <c r="AA840" s="210"/>
      <c r="AB840" s="210"/>
      <c r="AC840" s="210"/>
      <c r="AD840" s="210"/>
      <c r="AE840" s="210"/>
      <c r="AF840" s="210"/>
      <c r="AG840" s="210" t="s">
        <v>297</v>
      </c>
      <c r="AH840" s="210"/>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row>
    <row r="841" spans="1:60" outlineLevel="2" x14ac:dyDescent="0.2">
      <c r="A841" s="217"/>
      <c r="B841" s="218"/>
      <c r="C841" s="251" t="s">
        <v>1018</v>
      </c>
      <c r="D841" s="239"/>
      <c r="E841" s="239"/>
      <c r="F841" s="239"/>
      <c r="G841" s="239"/>
      <c r="H841" s="220"/>
      <c r="I841" s="220"/>
      <c r="J841" s="220"/>
      <c r="K841" s="220"/>
      <c r="L841" s="220"/>
      <c r="M841" s="220"/>
      <c r="N841" s="219"/>
      <c r="O841" s="219"/>
      <c r="P841" s="219"/>
      <c r="Q841" s="219"/>
      <c r="R841" s="220"/>
      <c r="S841" s="220"/>
      <c r="T841" s="220"/>
      <c r="U841" s="220"/>
      <c r="V841" s="220"/>
      <c r="W841" s="220"/>
      <c r="X841" s="220"/>
      <c r="Y841" s="220"/>
      <c r="Z841" s="210"/>
      <c r="AA841" s="210"/>
      <c r="AB841" s="210"/>
      <c r="AC841" s="210"/>
      <c r="AD841" s="210"/>
      <c r="AE841" s="210"/>
      <c r="AF841" s="210"/>
      <c r="AG841" s="210" t="s">
        <v>299</v>
      </c>
      <c r="AH841" s="210"/>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row>
    <row r="842" spans="1:60" outlineLevel="2" x14ac:dyDescent="0.2">
      <c r="A842" s="217"/>
      <c r="B842" s="218"/>
      <c r="C842" s="252" t="s">
        <v>1018</v>
      </c>
      <c r="D842" s="240"/>
      <c r="E842" s="240"/>
      <c r="F842" s="240"/>
      <c r="G842" s="240"/>
      <c r="H842" s="220"/>
      <c r="I842" s="220"/>
      <c r="J842" s="220"/>
      <c r="K842" s="220"/>
      <c r="L842" s="220"/>
      <c r="M842" s="220"/>
      <c r="N842" s="219"/>
      <c r="O842" s="219"/>
      <c r="P842" s="219"/>
      <c r="Q842" s="219"/>
      <c r="R842" s="220"/>
      <c r="S842" s="220"/>
      <c r="T842" s="220"/>
      <c r="U842" s="220"/>
      <c r="V842" s="220"/>
      <c r="W842" s="220"/>
      <c r="X842" s="220"/>
      <c r="Y842" s="220"/>
      <c r="Z842" s="210"/>
      <c r="AA842" s="210"/>
      <c r="AB842" s="210"/>
      <c r="AC842" s="210"/>
      <c r="AD842" s="210"/>
      <c r="AE842" s="210"/>
      <c r="AF842" s="210"/>
      <c r="AG842" s="210" t="s">
        <v>300</v>
      </c>
      <c r="AH842" s="210"/>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row>
    <row r="843" spans="1:60" outlineLevel="3" x14ac:dyDescent="0.2">
      <c r="A843" s="217"/>
      <c r="B843" s="218"/>
      <c r="C843" s="252" t="s">
        <v>1018</v>
      </c>
      <c r="D843" s="240"/>
      <c r="E843" s="240"/>
      <c r="F843" s="240"/>
      <c r="G843" s="240"/>
      <c r="H843" s="220"/>
      <c r="I843" s="220"/>
      <c r="J843" s="220"/>
      <c r="K843" s="220"/>
      <c r="L843" s="220"/>
      <c r="M843" s="220"/>
      <c r="N843" s="219"/>
      <c r="O843" s="219"/>
      <c r="P843" s="219"/>
      <c r="Q843" s="219"/>
      <c r="R843" s="220"/>
      <c r="S843" s="220"/>
      <c r="T843" s="220"/>
      <c r="U843" s="220"/>
      <c r="V843" s="220"/>
      <c r="W843" s="220"/>
      <c r="X843" s="220"/>
      <c r="Y843" s="220"/>
      <c r="Z843" s="210"/>
      <c r="AA843" s="210"/>
      <c r="AB843" s="210"/>
      <c r="AC843" s="210"/>
      <c r="AD843" s="210"/>
      <c r="AE843" s="210"/>
      <c r="AF843" s="210"/>
      <c r="AG843" s="210" t="s">
        <v>300</v>
      </c>
      <c r="AH843" s="210"/>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row>
    <row r="844" spans="1:60" ht="56.25" outlineLevel="1" x14ac:dyDescent="0.2">
      <c r="A844" s="231">
        <v>121</v>
      </c>
      <c r="B844" s="232" t="s">
        <v>1021</v>
      </c>
      <c r="C844" s="250" t="s">
        <v>1022</v>
      </c>
      <c r="D844" s="233" t="s">
        <v>291</v>
      </c>
      <c r="E844" s="234">
        <v>10</v>
      </c>
      <c r="F844" s="235"/>
      <c r="G844" s="236">
        <f>ROUND(E844*F844,2)</f>
        <v>0</v>
      </c>
      <c r="H844" s="235"/>
      <c r="I844" s="236">
        <f>ROUND(E844*H844,2)</f>
        <v>0</v>
      </c>
      <c r="J844" s="235"/>
      <c r="K844" s="236">
        <f>ROUND(E844*J844,2)</f>
        <v>0</v>
      </c>
      <c r="L844" s="236">
        <v>21</v>
      </c>
      <c r="M844" s="236">
        <f>G844*(1+L844/100)</f>
        <v>0</v>
      </c>
      <c r="N844" s="234">
        <v>3.1269999999999999E-2</v>
      </c>
      <c r="O844" s="234">
        <f>ROUND(E844*N844,2)</f>
        <v>0.31</v>
      </c>
      <c r="P844" s="234">
        <v>0</v>
      </c>
      <c r="Q844" s="234">
        <f>ROUND(E844*P844,2)</f>
        <v>0</v>
      </c>
      <c r="R844" s="236" t="s">
        <v>423</v>
      </c>
      <c r="S844" s="236" t="s">
        <v>293</v>
      </c>
      <c r="T844" s="237" t="s">
        <v>294</v>
      </c>
      <c r="U844" s="220">
        <v>1.86</v>
      </c>
      <c r="V844" s="220">
        <f>ROUND(E844*U844,2)</f>
        <v>18.600000000000001</v>
      </c>
      <c r="W844" s="220"/>
      <c r="X844" s="220" t="s">
        <v>295</v>
      </c>
      <c r="Y844" s="220" t="s">
        <v>296</v>
      </c>
      <c r="Z844" s="210"/>
      <c r="AA844" s="210"/>
      <c r="AB844" s="210"/>
      <c r="AC844" s="210"/>
      <c r="AD844" s="210"/>
      <c r="AE844" s="210"/>
      <c r="AF844" s="210"/>
      <c r="AG844" s="210" t="s">
        <v>297</v>
      </c>
      <c r="AH844" s="210"/>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row>
    <row r="845" spans="1:60" outlineLevel="2" x14ac:dyDescent="0.2">
      <c r="A845" s="217"/>
      <c r="B845" s="218"/>
      <c r="C845" s="255" t="s">
        <v>1023</v>
      </c>
      <c r="D845" s="248"/>
      <c r="E845" s="248"/>
      <c r="F845" s="248"/>
      <c r="G845" s="248"/>
      <c r="H845" s="220"/>
      <c r="I845" s="220"/>
      <c r="J845" s="220"/>
      <c r="K845" s="220"/>
      <c r="L845" s="220"/>
      <c r="M845" s="220"/>
      <c r="N845" s="219"/>
      <c r="O845" s="219"/>
      <c r="P845" s="219"/>
      <c r="Q845" s="219"/>
      <c r="R845" s="220"/>
      <c r="S845" s="220"/>
      <c r="T845" s="220"/>
      <c r="U845" s="220"/>
      <c r="V845" s="220"/>
      <c r="W845" s="220"/>
      <c r="X845" s="220"/>
      <c r="Y845" s="220"/>
      <c r="Z845" s="210"/>
      <c r="AA845" s="210"/>
      <c r="AB845" s="210"/>
      <c r="AC845" s="210"/>
      <c r="AD845" s="210"/>
      <c r="AE845" s="210"/>
      <c r="AF845" s="210"/>
      <c r="AG845" s="210" t="s">
        <v>300</v>
      </c>
      <c r="AH845" s="210"/>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row>
    <row r="846" spans="1:60" outlineLevel="3" x14ac:dyDescent="0.2">
      <c r="A846" s="217"/>
      <c r="B846" s="218"/>
      <c r="C846" s="252" t="s">
        <v>1023</v>
      </c>
      <c r="D846" s="240"/>
      <c r="E846" s="240"/>
      <c r="F846" s="240"/>
      <c r="G846" s="240"/>
      <c r="H846" s="220"/>
      <c r="I846" s="220"/>
      <c r="J846" s="220"/>
      <c r="K846" s="220"/>
      <c r="L846" s="220"/>
      <c r="M846" s="220"/>
      <c r="N846" s="219"/>
      <c r="O846" s="219"/>
      <c r="P846" s="219"/>
      <c r="Q846" s="219"/>
      <c r="R846" s="220"/>
      <c r="S846" s="220"/>
      <c r="T846" s="220"/>
      <c r="U846" s="220"/>
      <c r="V846" s="220"/>
      <c r="W846" s="220"/>
      <c r="X846" s="220"/>
      <c r="Y846" s="220"/>
      <c r="Z846" s="210"/>
      <c r="AA846" s="210"/>
      <c r="AB846" s="210"/>
      <c r="AC846" s="210"/>
      <c r="AD846" s="210"/>
      <c r="AE846" s="210"/>
      <c r="AF846" s="210"/>
      <c r="AG846" s="210" t="s">
        <v>300</v>
      </c>
      <c r="AH846" s="210"/>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row>
    <row r="847" spans="1:60" outlineLevel="3" x14ac:dyDescent="0.2">
      <c r="A847" s="217"/>
      <c r="B847" s="218"/>
      <c r="C847" s="252" t="s">
        <v>1024</v>
      </c>
      <c r="D847" s="240"/>
      <c r="E847" s="240"/>
      <c r="F847" s="240"/>
      <c r="G847" s="240"/>
      <c r="H847" s="220"/>
      <c r="I847" s="220"/>
      <c r="J847" s="220"/>
      <c r="K847" s="220"/>
      <c r="L847" s="220"/>
      <c r="M847" s="220"/>
      <c r="N847" s="219"/>
      <c r="O847" s="219"/>
      <c r="P847" s="219"/>
      <c r="Q847" s="219"/>
      <c r="R847" s="220"/>
      <c r="S847" s="220"/>
      <c r="T847" s="220"/>
      <c r="U847" s="220"/>
      <c r="V847" s="220"/>
      <c r="W847" s="220"/>
      <c r="X847" s="220"/>
      <c r="Y847" s="220"/>
      <c r="Z847" s="210"/>
      <c r="AA847" s="210"/>
      <c r="AB847" s="210"/>
      <c r="AC847" s="210"/>
      <c r="AD847" s="210"/>
      <c r="AE847" s="210"/>
      <c r="AF847" s="210"/>
      <c r="AG847" s="210" t="s">
        <v>300</v>
      </c>
      <c r="AH847" s="210"/>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row>
    <row r="848" spans="1:60" outlineLevel="2" x14ac:dyDescent="0.2">
      <c r="A848" s="217"/>
      <c r="B848" s="218"/>
      <c r="C848" s="253" t="s">
        <v>1025</v>
      </c>
      <c r="D848" s="221"/>
      <c r="E848" s="222"/>
      <c r="F848" s="220"/>
      <c r="G848" s="220"/>
      <c r="H848" s="220"/>
      <c r="I848" s="220"/>
      <c r="J848" s="220"/>
      <c r="K848" s="220"/>
      <c r="L848" s="220"/>
      <c r="M848" s="220"/>
      <c r="N848" s="219"/>
      <c r="O848" s="219"/>
      <c r="P848" s="219"/>
      <c r="Q848" s="219"/>
      <c r="R848" s="220"/>
      <c r="S848" s="220"/>
      <c r="T848" s="220"/>
      <c r="U848" s="220"/>
      <c r="V848" s="220"/>
      <c r="W848" s="220"/>
      <c r="X848" s="220"/>
      <c r="Y848" s="220"/>
      <c r="Z848" s="210"/>
      <c r="AA848" s="210"/>
      <c r="AB848" s="210"/>
      <c r="AC848" s="210"/>
      <c r="AD848" s="210"/>
      <c r="AE848" s="210"/>
      <c r="AF848" s="210"/>
      <c r="AG848" s="210" t="s">
        <v>314</v>
      </c>
      <c r="AH848" s="210">
        <v>0</v>
      </c>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row>
    <row r="849" spans="1:60" outlineLevel="3" x14ac:dyDescent="0.2">
      <c r="A849" s="217"/>
      <c r="B849" s="218"/>
      <c r="C849" s="253" t="s">
        <v>1026</v>
      </c>
      <c r="D849" s="221"/>
      <c r="E849" s="222"/>
      <c r="F849" s="220"/>
      <c r="G849" s="220"/>
      <c r="H849" s="220"/>
      <c r="I849" s="220"/>
      <c r="J849" s="220"/>
      <c r="K849" s="220"/>
      <c r="L849" s="220"/>
      <c r="M849" s="220"/>
      <c r="N849" s="219"/>
      <c r="O849" s="219"/>
      <c r="P849" s="219"/>
      <c r="Q849" s="219"/>
      <c r="R849" s="220"/>
      <c r="S849" s="220"/>
      <c r="T849" s="220"/>
      <c r="U849" s="220"/>
      <c r="V849" s="220"/>
      <c r="W849" s="220"/>
      <c r="X849" s="220"/>
      <c r="Y849" s="220"/>
      <c r="Z849" s="210"/>
      <c r="AA849" s="210"/>
      <c r="AB849" s="210"/>
      <c r="AC849" s="210"/>
      <c r="AD849" s="210"/>
      <c r="AE849" s="210"/>
      <c r="AF849" s="210"/>
      <c r="AG849" s="210" t="s">
        <v>314</v>
      </c>
      <c r="AH849" s="210">
        <v>0</v>
      </c>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row>
    <row r="850" spans="1:60" outlineLevel="3" x14ac:dyDescent="0.2">
      <c r="A850" s="217"/>
      <c r="B850" s="218"/>
      <c r="C850" s="253" t="s">
        <v>1027</v>
      </c>
      <c r="D850" s="221"/>
      <c r="E850" s="222">
        <v>10</v>
      </c>
      <c r="F850" s="220"/>
      <c r="G850" s="220"/>
      <c r="H850" s="220"/>
      <c r="I850" s="220"/>
      <c r="J850" s="220"/>
      <c r="K850" s="220"/>
      <c r="L850" s="220"/>
      <c r="M850" s="220"/>
      <c r="N850" s="219"/>
      <c r="O850" s="219"/>
      <c r="P850" s="219"/>
      <c r="Q850" s="219"/>
      <c r="R850" s="220"/>
      <c r="S850" s="220"/>
      <c r="T850" s="220"/>
      <c r="U850" s="220"/>
      <c r="V850" s="220"/>
      <c r="W850" s="220"/>
      <c r="X850" s="220"/>
      <c r="Y850" s="220"/>
      <c r="Z850" s="210"/>
      <c r="AA850" s="210"/>
      <c r="AB850" s="210"/>
      <c r="AC850" s="210"/>
      <c r="AD850" s="210"/>
      <c r="AE850" s="210"/>
      <c r="AF850" s="210"/>
      <c r="AG850" s="210" t="s">
        <v>314</v>
      </c>
      <c r="AH850" s="210">
        <v>0</v>
      </c>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row>
    <row r="851" spans="1:60" ht="56.25" outlineLevel="1" x14ac:dyDescent="0.2">
      <c r="A851" s="231">
        <v>122</v>
      </c>
      <c r="B851" s="232" t="s">
        <v>1028</v>
      </c>
      <c r="C851" s="250" t="s">
        <v>1029</v>
      </c>
      <c r="D851" s="233" t="s">
        <v>291</v>
      </c>
      <c r="E851" s="234">
        <v>5</v>
      </c>
      <c r="F851" s="235"/>
      <c r="G851" s="236">
        <f>ROUND(E851*F851,2)</f>
        <v>0</v>
      </c>
      <c r="H851" s="235"/>
      <c r="I851" s="236">
        <f>ROUND(E851*H851,2)</f>
        <v>0</v>
      </c>
      <c r="J851" s="235"/>
      <c r="K851" s="236">
        <f>ROUND(E851*J851,2)</f>
        <v>0</v>
      </c>
      <c r="L851" s="236">
        <v>21</v>
      </c>
      <c r="M851" s="236">
        <f>G851*(1+L851/100)</f>
        <v>0</v>
      </c>
      <c r="N851" s="234">
        <v>3.1469999999999998E-2</v>
      </c>
      <c r="O851" s="234">
        <f>ROUND(E851*N851,2)</f>
        <v>0.16</v>
      </c>
      <c r="P851" s="234">
        <v>0</v>
      </c>
      <c r="Q851" s="234">
        <f>ROUND(E851*P851,2)</f>
        <v>0</v>
      </c>
      <c r="R851" s="236" t="s">
        <v>423</v>
      </c>
      <c r="S851" s="236" t="s">
        <v>293</v>
      </c>
      <c r="T851" s="237" t="s">
        <v>294</v>
      </c>
      <c r="U851" s="220">
        <v>1.86</v>
      </c>
      <c r="V851" s="220">
        <f>ROUND(E851*U851,2)</f>
        <v>9.3000000000000007</v>
      </c>
      <c r="W851" s="220"/>
      <c r="X851" s="220" t="s">
        <v>295</v>
      </c>
      <c r="Y851" s="220" t="s">
        <v>296</v>
      </c>
      <c r="Z851" s="210"/>
      <c r="AA851" s="210"/>
      <c r="AB851" s="210"/>
      <c r="AC851" s="210"/>
      <c r="AD851" s="210"/>
      <c r="AE851" s="210"/>
      <c r="AF851" s="210"/>
      <c r="AG851" s="210" t="s">
        <v>297</v>
      </c>
      <c r="AH851" s="210"/>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row>
    <row r="852" spans="1:60" outlineLevel="2" x14ac:dyDescent="0.2">
      <c r="A852" s="217"/>
      <c r="B852" s="218"/>
      <c r="C852" s="255" t="s">
        <v>1030</v>
      </c>
      <c r="D852" s="248"/>
      <c r="E852" s="248"/>
      <c r="F852" s="248"/>
      <c r="G852" s="248"/>
      <c r="H852" s="220"/>
      <c r="I852" s="220"/>
      <c r="J852" s="220"/>
      <c r="K852" s="220"/>
      <c r="L852" s="220"/>
      <c r="M852" s="220"/>
      <c r="N852" s="219"/>
      <c r="O852" s="219"/>
      <c r="P852" s="219"/>
      <c r="Q852" s="219"/>
      <c r="R852" s="220"/>
      <c r="S852" s="220"/>
      <c r="T852" s="220"/>
      <c r="U852" s="220"/>
      <c r="V852" s="220"/>
      <c r="W852" s="220"/>
      <c r="X852" s="220"/>
      <c r="Y852" s="220"/>
      <c r="Z852" s="210"/>
      <c r="AA852" s="210"/>
      <c r="AB852" s="210"/>
      <c r="AC852" s="210"/>
      <c r="AD852" s="210"/>
      <c r="AE852" s="210"/>
      <c r="AF852" s="210"/>
      <c r="AG852" s="210" t="s">
        <v>300</v>
      </c>
      <c r="AH852" s="210"/>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row>
    <row r="853" spans="1:60" outlineLevel="3" x14ac:dyDescent="0.2">
      <c r="A853" s="217"/>
      <c r="B853" s="218"/>
      <c r="C853" s="252" t="s">
        <v>1030</v>
      </c>
      <c r="D853" s="240"/>
      <c r="E853" s="240"/>
      <c r="F853" s="240"/>
      <c r="G853" s="240"/>
      <c r="H853" s="220"/>
      <c r="I853" s="220"/>
      <c r="J853" s="220"/>
      <c r="K853" s="220"/>
      <c r="L853" s="220"/>
      <c r="M853" s="220"/>
      <c r="N853" s="219"/>
      <c r="O853" s="219"/>
      <c r="P853" s="219"/>
      <c r="Q853" s="219"/>
      <c r="R853" s="220"/>
      <c r="S853" s="220"/>
      <c r="T853" s="220"/>
      <c r="U853" s="220"/>
      <c r="V853" s="220"/>
      <c r="W853" s="220"/>
      <c r="X853" s="220"/>
      <c r="Y853" s="220"/>
      <c r="Z853" s="210"/>
      <c r="AA853" s="210"/>
      <c r="AB853" s="210"/>
      <c r="AC853" s="210"/>
      <c r="AD853" s="210"/>
      <c r="AE853" s="210"/>
      <c r="AF853" s="210"/>
      <c r="AG853" s="210" t="s">
        <v>300</v>
      </c>
      <c r="AH853" s="210"/>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row>
    <row r="854" spans="1:60" outlineLevel="3" x14ac:dyDescent="0.2">
      <c r="A854" s="217"/>
      <c r="B854" s="218"/>
      <c r="C854" s="252" t="s">
        <v>1024</v>
      </c>
      <c r="D854" s="240"/>
      <c r="E854" s="240"/>
      <c r="F854" s="240"/>
      <c r="G854" s="240"/>
      <c r="H854" s="220"/>
      <c r="I854" s="220"/>
      <c r="J854" s="220"/>
      <c r="K854" s="220"/>
      <c r="L854" s="220"/>
      <c r="M854" s="220"/>
      <c r="N854" s="219"/>
      <c r="O854" s="219"/>
      <c r="P854" s="219"/>
      <c r="Q854" s="219"/>
      <c r="R854" s="220"/>
      <c r="S854" s="220"/>
      <c r="T854" s="220"/>
      <c r="U854" s="220"/>
      <c r="V854" s="220"/>
      <c r="W854" s="220"/>
      <c r="X854" s="220"/>
      <c r="Y854" s="220"/>
      <c r="Z854" s="210"/>
      <c r="AA854" s="210"/>
      <c r="AB854" s="210"/>
      <c r="AC854" s="210"/>
      <c r="AD854" s="210"/>
      <c r="AE854" s="210"/>
      <c r="AF854" s="210"/>
      <c r="AG854" s="210" t="s">
        <v>300</v>
      </c>
      <c r="AH854" s="210"/>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row>
    <row r="855" spans="1:60" outlineLevel="2" x14ac:dyDescent="0.2">
      <c r="A855" s="217"/>
      <c r="B855" s="218"/>
      <c r="C855" s="253" t="s">
        <v>1031</v>
      </c>
      <c r="D855" s="221"/>
      <c r="E855" s="222"/>
      <c r="F855" s="220"/>
      <c r="G855" s="220"/>
      <c r="H855" s="220"/>
      <c r="I855" s="220"/>
      <c r="J855" s="220"/>
      <c r="K855" s="220"/>
      <c r="L855" s="220"/>
      <c r="M855" s="220"/>
      <c r="N855" s="219"/>
      <c r="O855" s="219"/>
      <c r="P855" s="219"/>
      <c r="Q855" s="219"/>
      <c r="R855" s="220"/>
      <c r="S855" s="220"/>
      <c r="T855" s="220"/>
      <c r="U855" s="220"/>
      <c r="V855" s="220"/>
      <c r="W855" s="220"/>
      <c r="X855" s="220"/>
      <c r="Y855" s="220"/>
      <c r="Z855" s="210"/>
      <c r="AA855" s="210"/>
      <c r="AB855" s="210"/>
      <c r="AC855" s="210"/>
      <c r="AD855" s="210"/>
      <c r="AE855" s="210"/>
      <c r="AF855" s="210"/>
      <c r="AG855" s="210" t="s">
        <v>314</v>
      </c>
      <c r="AH855" s="210">
        <v>0</v>
      </c>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row>
    <row r="856" spans="1:60" outlineLevel="3" x14ac:dyDescent="0.2">
      <c r="A856" s="217"/>
      <c r="B856" s="218"/>
      <c r="C856" s="253" t="s">
        <v>1032</v>
      </c>
      <c r="D856" s="221"/>
      <c r="E856" s="222"/>
      <c r="F856" s="220"/>
      <c r="G856" s="220"/>
      <c r="H856" s="220"/>
      <c r="I856" s="220"/>
      <c r="J856" s="220"/>
      <c r="K856" s="220"/>
      <c r="L856" s="220"/>
      <c r="M856" s="220"/>
      <c r="N856" s="219"/>
      <c r="O856" s="219"/>
      <c r="P856" s="219"/>
      <c r="Q856" s="219"/>
      <c r="R856" s="220"/>
      <c r="S856" s="220"/>
      <c r="T856" s="220"/>
      <c r="U856" s="220"/>
      <c r="V856" s="220"/>
      <c r="W856" s="220"/>
      <c r="X856" s="220"/>
      <c r="Y856" s="220"/>
      <c r="Z856" s="210"/>
      <c r="AA856" s="210"/>
      <c r="AB856" s="210"/>
      <c r="AC856" s="210"/>
      <c r="AD856" s="210"/>
      <c r="AE856" s="210"/>
      <c r="AF856" s="210"/>
      <c r="AG856" s="210" t="s">
        <v>314</v>
      </c>
      <c r="AH856" s="210">
        <v>0</v>
      </c>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row>
    <row r="857" spans="1:60" outlineLevel="3" x14ac:dyDescent="0.2">
      <c r="A857" s="217"/>
      <c r="B857" s="218"/>
      <c r="C857" s="253" t="s">
        <v>1031</v>
      </c>
      <c r="D857" s="221"/>
      <c r="E857" s="222"/>
      <c r="F857" s="220"/>
      <c r="G857" s="220"/>
      <c r="H857" s="220"/>
      <c r="I857" s="220"/>
      <c r="J857" s="220"/>
      <c r="K857" s="220"/>
      <c r="L857" s="220"/>
      <c r="M857" s="220"/>
      <c r="N857" s="219"/>
      <c r="O857" s="219"/>
      <c r="P857" s="219"/>
      <c r="Q857" s="219"/>
      <c r="R857" s="220"/>
      <c r="S857" s="220"/>
      <c r="T857" s="220"/>
      <c r="U857" s="220"/>
      <c r="V857" s="220"/>
      <c r="W857" s="220"/>
      <c r="X857" s="220"/>
      <c r="Y857" s="220"/>
      <c r="Z857" s="210"/>
      <c r="AA857" s="210"/>
      <c r="AB857" s="210"/>
      <c r="AC857" s="210"/>
      <c r="AD857" s="210"/>
      <c r="AE857" s="210"/>
      <c r="AF857" s="210"/>
      <c r="AG857" s="210" t="s">
        <v>314</v>
      </c>
      <c r="AH857" s="210">
        <v>0</v>
      </c>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row>
    <row r="858" spans="1:60" outlineLevel="3" x14ac:dyDescent="0.2">
      <c r="A858" s="217"/>
      <c r="B858" s="218"/>
      <c r="C858" s="253" t="s">
        <v>167</v>
      </c>
      <c r="D858" s="221"/>
      <c r="E858" s="222">
        <v>5</v>
      </c>
      <c r="F858" s="220"/>
      <c r="G858" s="220"/>
      <c r="H858" s="220"/>
      <c r="I858" s="220"/>
      <c r="J858" s="220"/>
      <c r="K858" s="220"/>
      <c r="L858" s="220"/>
      <c r="M858" s="220"/>
      <c r="N858" s="219"/>
      <c r="O858" s="219"/>
      <c r="P858" s="219"/>
      <c r="Q858" s="219"/>
      <c r="R858" s="220"/>
      <c r="S858" s="220"/>
      <c r="T858" s="220"/>
      <c r="U858" s="220"/>
      <c r="V858" s="220"/>
      <c r="W858" s="220"/>
      <c r="X858" s="220"/>
      <c r="Y858" s="220"/>
      <c r="Z858" s="210"/>
      <c r="AA858" s="210"/>
      <c r="AB858" s="210"/>
      <c r="AC858" s="210"/>
      <c r="AD858" s="210"/>
      <c r="AE858" s="210"/>
      <c r="AF858" s="210"/>
      <c r="AG858" s="210" t="s">
        <v>314</v>
      </c>
      <c r="AH858" s="210">
        <v>0</v>
      </c>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row>
    <row r="859" spans="1:60" outlineLevel="1" x14ac:dyDescent="0.2">
      <c r="A859" s="241">
        <v>123</v>
      </c>
      <c r="B859" s="242" t="s">
        <v>1033</v>
      </c>
      <c r="C859" s="254" t="s">
        <v>1034</v>
      </c>
      <c r="D859" s="243" t="s">
        <v>291</v>
      </c>
      <c r="E859" s="244">
        <v>1</v>
      </c>
      <c r="F859" s="245"/>
      <c r="G859" s="246">
        <f>ROUND(E859*F859,2)</f>
        <v>0</v>
      </c>
      <c r="H859" s="245"/>
      <c r="I859" s="246">
        <f>ROUND(E859*H859,2)</f>
        <v>0</v>
      </c>
      <c r="J859" s="245"/>
      <c r="K859" s="246">
        <f>ROUND(E859*J859,2)</f>
        <v>0</v>
      </c>
      <c r="L859" s="246">
        <v>21</v>
      </c>
      <c r="M859" s="246">
        <f>G859*(1+L859/100)</f>
        <v>0</v>
      </c>
      <c r="N859" s="244">
        <v>0</v>
      </c>
      <c r="O859" s="244">
        <f>ROUND(E859*N859,2)</f>
        <v>0</v>
      </c>
      <c r="P859" s="244">
        <v>0</v>
      </c>
      <c r="Q859" s="244">
        <f>ROUND(E859*P859,2)</f>
        <v>0</v>
      </c>
      <c r="R859" s="246"/>
      <c r="S859" s="246" t="s">
        <v>861</v>
      </c>
      <c r="T859" s="247" t="s">
        <v>294</v>
      </c>
      <c r="U859" s="220">
        <v>0</v>
      </c>
      <c r="V859" s="220">
        <f>ROUND(E859*U859,2)</f>
        <v>0</v>
      </c>
      <c r="W859" s="220"/>
      <c r="X859" s="220" t="s">
        <v>295</v>
      </c>
      <c r="Y859" s="220" t="s">
        <v>296</v>
      </c>
      <c r="Z859" s="210"/>
      <c r="AA859" s="210"/>
      <c r="AB859" s="210"/>
      <c r="AC859" s="210"/>
      <c r="AD859" s="210"/>
      <c r="AE859" s="210"/>
      <c r="AF859" s="210"/>
      <c r="AG859" s="210" t="s">
        <v>297</v>
      </c>
      <c r="AH859" s="210"/>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row>
    <row r="860" spans="1:60" ht="22.5" outlineLevel="1" x14ac:dyDescent="0.2">
      <c r="A860" s="241">
        <v>124</v>
      </c>
      <c r="B860" s="242" t="s">
        <v>1035</v>
      </c>
      <c r="C860" s="254" t="s">
        <v>1036</v>
      </c>
      <c r="D860" s="243" t="s">
        <v>291</v>
      </c>
      <c r="E860" s="244">
        <v>1</v>
      </c>
      <c r="F860" s="245"/>
      <c r="G860" s="246">
        <f>ROUND(E860*F860,2)</f>
        <v>0</v>
      </c>
      <c r="H860" s="245"/>
      <c r="I860" s="246">
        <f>ROUND(E860*H860,2)</f>
        <v>0</v>
      </c>
      <c r="J860" s="245"/>
      <c r="K860" s="246">
        <f>ROUND(E860*J860,2)</f>
        <v>0</v>
      </c>
      <c r="L860" s="246">
        <v>21</v>
      </c>
      <c r="M860" s="246">
        <f>G860*(1+L860/100)</f>
        <v>0</v>
      </c>
      <c r="N860" s="244">
        <v>0</v>
      </c>
      <c r="O860" s="244">
        <f>ROUND(E860*N860,2)</f>
        <v>0</v>
      </c>
      <c r="P860" s="244">
        <v>0</v>
      </c>
      <c r="Q860" s="244">
        <f>ROUND(E860*P860,2)</f>
        <v>0</v>
      </c>
      <c r="R860" s="246"/>
      <c r="S860" s="246" t="s">
        <v>861</v>
      </c>
      <c r="T860" s="247" t="s">
        <v>294</v>
      </c>
      <c r="U860" s="220">
        <v>0</v>
      </c>
      <c r="V860" s="220">
        <f>ROUND(E860*U860,2)</f>
        <v>0</v>
      </c>
      <c r="W860" s="220"/>
      <c r="X860" s="220" t="s">
        <v>295</v>
      </c>
      <c r="Y860" s="220" t="s">
        <v>296</v>
      </c>
      <c r="Z860" s="210"/>
      <c r="AA860" s="210"/>
      <c r="AB860" s="210"/>
      <c r="AC860" s="210"/>
      <c r="AD860" s="210"/>
      <c r="AE860" s="210"/>
      <c r="AF860" s="210"/>
      <c r="AG860" s="210" t="s">
        <v>297</v>
      </c>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row>
    <row r="861" spans="1:60" ht="22.5" outlineLevel="1" x14ac:dyDescent="0.2">
      <c r="A861" s="241">
        <v>125</v>
      </c>
      <c r="B861" s="242" t="s">
        <v>1037</v>
      </c>
      <c r="C861" s="254" t="s">
        <v>1038</v>
      </c>
      <c r="D861" s="243" t="s">
        <v>291</v>
      </c>
      <c r="E861" s="244">
        <v>11</v>
      </c>
      <c r="F861" s="245"/>
      <c r="G861" s="246">
        <f>ROUND(E861*F861,2)</f>
        <v>0</v>
      </c>
      <c r="H861" s="245"/>
      <c r="I861" s="246">
        <f>ROUND(E861*H861,2)</f>
        <v>0</v>
      </c>
      <c r="J861" s="245"/>
      <c r="K861" s="246">
        <f>ROUND(E861*J861,2)</f>
        <v>0</v>
      </c>
      <c r="L861" s="246">
        <v>21</v>
      </c>
      <c r="M861" s="246">
        <f>G861*(1+L861/100)</f>
        <v>0</v>
      </c>
      <c r="N861" s="244">
        <v>0</v>
      </c>
      <c r="O861" s="244">
        <f>ROUND(E861*N861,2)</f>
        <v>0</v>
      </c>
      <c r="P861" s="244">
        <v>0</v>
      </c>
      <c r="Q861" s="244">
        <f>ROUND(E861*P861,2)</f>
        <v>0</v>
      </c>
      <c r="R861" s="246"/>
      <c r="S861" s="246" t="s">
        <v>861</v>
      </c>
      <c r="T861" s="247" t="s">
        <v>294</v>
      </c>
      <c r="U861" s="220">
        <v>0</v>
      </c>
      <c r="V861" s="220">
        <f>ROUND(E861*U861,2)</f>
        <v>0</v>
      </c>
      <c r="W861" s="220"/>
      <c r="X861" s="220" t="s">
        <v>664</v>
      </c>
      <c r="Y861" s="220" t="s">
        <v>296</v>
      </c>
      <c r="Z861" s="210"/>
      <c r="AA861" s="210"/>
      <c r="AB861" s="210"/>
      <c r="AC861" s="210"/>
      <c r="AD861" s="210"/>
      <c r="AE861" s="210"/>
      <c r="AF861" s="210"/>
      <c r="AG861" s="210" t="s">
        <v>665</v>
      </c>
      <c r="AH861" s="210"/>
      <c r="AI861" s="210"/>
      <c r="AJ861" s="210"/>
      <c r="AK861" s="210"/>
      <c r="AL861" s="210"/>
      <c r="AM861" s="210"/>
      <c r="AN861" s="210"/>
      <c r="AO861" s="210"/>
      <c r="AP861" s="210"/>
      <c r="AQ861" s="210"/>
      <c r="AR861" s="210"/>
      <c r="AS861" s="210"/>
      <c r="AT861" s="210"/>
      <c r="AU861" s="210"/>
      <c r="AV861" s="210"/>
      <c r="AW861" s="210"/>
      <c r="AX861" s="210"/>
      <c r="AY861" s="210"/>
      <c r="AZ861" s="210"/>
      <c r="BA861" s="210"/>
      <c r="BB861" s="210"/>
      <c r="BC861" s="210"/>
      <c r="BD861" s="210"/>
      <c r="BE861" s="210"/>
      <c r="BF861" s="210"/>
      <c r="BG861" s="210"/>
      <c r="BH861" s="210"/>
    </row>
    <row r="862" spans="1:60" ht="22.5" outlineLevel="1" x14ac:dyDescent="0.2">
      <c r="A862" s="241">
        <v>126</v>
      </c>
      <c r="B862" s="242" t="s">
        <v>1039</v>
      </c>
      <c r="C862" s="254" t="s">
        <v>1040</v>
      </c>
      <c r="D862" s="243" t="s">
        <v>291</v>
      </c>
      <c r="E862" s="244">
        <v>1</v>
      </c>
      <c r="F862" s="245"/>
      <c r="G862" s="246">
        <f>ROUND(E862*F862,2)</f>
        <v>0</v>
      </c>
      <c r="H862" s="245"/>
      <c r="I862" s="246">
        <f>ROUND(E862*H862,2)</f>
        <v>0</v>
      </c>
      <c r="J862" s="245"/>
      <c r="K862" s="246">
        <f>ROUND(E862*J862,2)</f>
        <v>0</v>
      </c>
      <c r="L862" s="246">
        <v>21</v>
      </c>
      <c r="M862" s="246">
        <f>G862*(1+L862/100)</f>
        <v>0</v>
      </c>
      <c r="N862" s="244">
        <v>0</v>
      </c>
      <c r="O862" s="244">
        <f>ROUND(E862*N862,2)</f>
        <v>0</v>
      </c>
      <c r="P862" s="244">
        <v>0</v>
      </c>
      <c r="Q862" s="244">
        <f>ROUND(E862*P862,2)</f>
        <v>0</v>
      </c>
      <c r="R862" s="246"/>
      <c r="S862" s="246" t="s">
        <v>861</v>
      </c>
      <c r="T862" s="247" t="s">
        <v>294</v>
      </c>
      <c r="U862" s="220">
        <v>0</v>
      </c>
      <c r="V862" s="220">
        <f>ROUND(E862*U862,2)</f>
        <v>0</v>
      </c>
      <c r="W862" s="220"/>
      <c r="X862" s="220" t="s">
        <v>664</v>
      </c>
      <c r="Y862" s="220" t="s">
        <v>296</v>
      </c>
      <c r="Z862" s="210"/>
      <c r="AA862" s="210"/>
      <c r="AB862" s="210"/>
      <c r="AC862" s="210"/>
      <c r="AD862" s="210"/>
      <c r="AE862" s="210"/>
      <c r="AF862" s="210"/>
      <c r="AG862" s="210" t="s">
        <v>665</v>
      </c>
      <c r="AH862" s="210"/>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row>
    <row r="863" spans="1:60" ht="22.5" outlineLevel="1" x14ac:dyDescent="0.2">
      <c r="A863" s="241">
        <v>127</v>
      </c>
      <c r="B863" s="242" t="s">
        <v>1041</v>
      </c>
      <c r="C863" s="254" t="s">
        <v>1042</v>
      </c>
      <c r="D863" s="243" t="s">
        <v>291</v>
      </c>
      <c r="E863" s="244">
        <v>1</v>
      </c>
      <c r="F863" s="245"/>
      <c r="G863" s="246">
        <f>ROUND(E863*F863,2)</f>
        <v>0</v>
      </c>
      <c r="H863" s="245"/>
      <c r="I863" s="246">
        <f>ROUND(E863*H863,2)</f>
        <v>0</v>
      </c>
      <c r="J863" s="245"/>
      <c r="K863" s="246">
        <f>ROUND(E863*J863,2)</f>
        <v>0</v>
      </c>
      <c r="L863" s="246">
        <v>21</v>
      </c>
      <c r="M863" s="246">
        <f>G863*(1+L863/100)</f>
        <v>0</v>
      </c>
      <c r="N863" s="244">
        <v>0</v>
      </c>
      <c r="O863" s="244">
        <f>ROUND(E863*N863,2)</f>
        <v>0</v>
      </c>
      <c r="P863" s="244">
        <v>0</v>
      </c>
      <c r="Q863" s="244">
        <f>ROUND(E863*P863,2)</f>
        <v>0</v>
      </c>
      <c r="R863" s="246"/>
      <c r="S863" s="246" t="s">
        <v>861</v>
      </c>
      <c r="T863" s="247" t="s">
        <v>294</v>
      </c>
      <c r="U863" s="220">
        <v>0</v>
      </c>
      <c r="V863" s="220">
        <f>ROUND(E863*U863,2)</f>
        <v>0</v>
      </c>
      <c r="W863" s="220"/>
      <c r="X863" s="220" t="s">
        <v>664</v>
      </c>
      <c r="Y863" s="220" t="s">
        <v>296</v>
      </c>
      <c r="Z863" s="210"/>
      <c r="AA863" s="210"/>
      <c r="AB863" s="210"/>
      <c r="AC863" s="210"/>
      <c r="AD863" s="210"/>
      <c r="AE863" s="210"/>
      <c r="AF863" s="210"/>
      <c r="AG863" s="210" t="s">
        <v>665</v>
      </c>
      <c r="AH863" s="210"/>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row>
    <row r="864" spans="1:60" ht="22.5" outlineLevel="1" x14ac:dyDescent="0.2">
      <c r="A864" s="241">
        <v>128</v>
      </c>
      <c r="B864" s="242" t="s">
        <v>1043</v>
      </c>
      <c r="C864" s="254" t="s">
        <v>1044</v>
      </c>
      <c r="D864" s="243" t="s">
        <v>291</v>
      </c>
      <c r="E864" s="244">
        <v>1</v>
      </c>
      <c r="F864" s="245"/>
      <c r="G864" s="246">
        <f>ROUND(E864*F864,2)</f>
        <v>0</v>
      </c>
      <c r="H864" s="245"/>
      <c r="I864" s="246">
        <f>ROUND(E864*H864,2)</f>
        <v>0</v>
      </c>
      <c r="J864" s="245"/>
      <c r="K864" s="246">
        <f>ROUND(E864*J864,2)</f>
        <v>0</v>
      </c>
      <c r="L864" s="246">
        <v>21</v>
      </c>
      <c r="M864" s="246">
        <f>G864*(1+L864/100)</f>
        <v>0</v>
      </c>
      <c r="N864" s="244">
        <v>0</v>
      </c>
      <c r="O864" s="244">
        <f>ROUND(E864*N864,2)</f>
        <v>0</v>
      </c>
      <c r="P864" s="244">
        <v>0</v>
      </c>
      <c r="Q864" s="244">
        <f>ROUND(E864*P864,2)</f>
        <v>0</v>
      </c>
      <c r="R864" s="246"/>
      <c r="S864" s="246" t="s">
        <v>861</v>
      </c>
      <c r="T864" s="247" t="s">
        <v>294</v>
      </c>
      <c r="U864" s="220">
        <v>0</v>
      </c>
      <c r="V864" s="220">
        <f>ROUND(E864*U864,2)</f>
        <v>0</v>
      </c>
      <c r="W864" s="220"/>
      <c r="X864" s="220" t="s">
        <v>664</v>
      </c>
      <c r="Y864" s="220" t="s">
        <v>296</v>
      </c>
      <c r="Z864" s="210"/>
      <c r="AA864" s="210"/>
      <c r="AB864" s="210"/>
      <c r="AC864" s="210"/>
      <c r="AD864" s="210"/>
      <c r="AE864" s="210"/>
      <c r="AF864" s="210"/>
      <c r="AG864" s="210" t="s">
        <v>665</v>
      </c>
      <c r="AH864" s="210"/>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row>
    <row r="865" spans="1:60" ht="22.5" outlineLevel="1" x14ac:dyDescent="0.2">
      <c r="A865" s="241">
        <v>129</v>
      </c>
      <c r="B865" s="242" t="s">
        <v>1045</v>
      </c>
      <c r="C865" s="254" t="s">
        <v>1046</v>
      </c>
      <c r="D865" s="243" t="s">
        <v>291</v>
      </c>
      <c r="E865" s="244">
        <v>2</v>
      </c>
      <c r="F865" s="245"/>
      <c r="G865" s="246">
        <f>ROUND(E865*F865,2)</f>
        <v>0</v>
      </c>
      <c r="H865" s="245"/>
      <c r="I865" s="246">
        <f>ROUND(E865*H865,2)</f>
        <v>0</v>
      </c>
      <c r="J865" s="245"/>
      <c r="K865" s="246">
        <f>ROUND(E865*J865,2)</f>
        <v>0</v>
      </c>
      <c r="L865" s="246">
        <v>21</v>
      </c>
      <c r="M865" s="246">
        <f>G865*(1+L865/100)</f>
        <v>0</v>
      </c>
      <c r="N865" s="244">
        <v>0</v>
      </c>
      <c r="O865" s="244">
        <f>ROUND(E865*N865,2)</f>
        <v>0</v>
      </c>
      <c r="P865" s="244">
        <v>0</v>
      </c>
      <c r="Q865" s="244">
        <f>ROUND(E865*P865,2)</f>
        <v>0</v>
      </c>
      <c r="R865" s="246"/>
      <c r="S865" s="246" t="s">
        <v>861</v>
      </c>
      <c r="T865" s="247" t="s">
        <v>294</v>
      </c>
      <c r="U865" s="220">
        <v>0</v>
      </c>
      <c r="V865" s="220">
        <f>ROUND(E865*U865,2)</f>
        <v>0</v>
      </c>
      <c r="W865" s="220"/>
      <c r="X865" s="220" t="s">
        <v>664</v>
      </c>
      <c r="Y865" s="220" t="s">
        <v>296</v>
      </c>
      <c r="Z865" s="210"/>
      <c r="AA865" s="210"/>
      <c r="AB865" s="210"/>
      <c r="AC865" s="210"/>
      <c r="AD865" s="210"/>
      <c r="AE865" s="210"/>
      <c r="AF865" s="210"/>
      <c r="AG865" s="210" t="s">
        <v>665</v>
      </c>
      <c r="AH865" s="210"/>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row>
    <row r="866" spans="1:60" ht="22.5" outlineLevel="1" x14ac:dyDescent="0.2">
      <c r="A866" s="241">
        <v>130</v>
      </c>
      <c r="B866" s="242" t="s">
        <v>1047</v>
      </c>
      <c r="C866" s="254" t="s">
        <v>1048</v>
      </c>
      <c r="D866" s="243" t="s">
        <v>291</v>
      </c>
      <c r="E866" s="244">
        <v>1</v>
      </c>
      <c r="F866" s="245"/>
      <c r="G866" s="246">
        <f>ROUND(E866*F866,2)</f>
        <v>0</v>
      </c>
      <c r="H866" s="245"/>
      <c r="I866" s="246">
        <f>ROUND(E866*H866,2)</f>
        <v>0</v>
      </c>
      <c r="J866" s="245"/>
      <c r="K866" s="246">
        <f>ROUND(E866*J866,2)</f>
        <v>0</v>
      </c>
      <c r="L866" s="246">
        <v>21</v>
      </c>
      <c r="M866" s="246">
        <f>G866*(1+L866/100)</f>
        <v>0</v>
      </c>
      <c r="N866" s="244">
        <v>0</v>
      </c>
      <c r="O866" s="244">
        <f>ROUND(E866*N866,2)</f>
        <v>0</v>
      </c>
      <c r="P866" s="244">
        <v>0</v>
      </c>
      <c r="Q866" s="244">
        <f>ROUND(E866*P866,2)</f>
        <v>0</v>
      </c>
      <c r="R866" s="246"/>
      <c r="S866" s="246" t="s">
        <v>861</v>
      </c>
      <c r="T866" s="247" t="s">
        <v>294</v>
      </c>
      <c r="U866" s="220">
        <v>0</v>
      </c>
      <c r="V866" s="220">
        <f>ROUND(E866*U866,2)</f>
        <v>0</v>
      </c>
      <c r="W866" s="220"/>
      <c r="X866" s="220" t="s">
        <v>664</v>
      </c>
      <c r="Y866" s="220" t="s">
        <v>296</v>
      </c>
      <c r="Z866" s="210"/>
      <c r="AA866" s="210"/>
      <c r="AB866" s="210"/>
      <c r="AC866" s="210"/>
      <c r="AD866" s="210"/>
      <c r="AE866" s="210"/>
      <c r="AF866" s="210"/>
      <c r="AG866" s="210" t="s">
        <v>665</v>
      </c>
      <c r="AH866" s="210"/>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row>
    <row r="867" spans="1:60" outlineLevel="1" x14ac:dyDescent="0.2">
      <c r="A867" s="241">
        <v>131</v>
      </c>
      <c r="B867" s="242" t="s">
        <v>1049</v>
      </c>
      <c r="C867" s="254" t="s">
        <v>1050</v>
      </c>
      <c r="D867" s="243" t="s">
        <v>291</v>
      </c>
      <c r="E867" s="244">
        <v>2</v>
      </c>
      <c r="F867" s="245"/>
      <c r="G867" s="246">
        <f>ROUND(E867*F867,2)</f>
        <v>0</v>
      </c>
      <c r="H867" s="245"/>
      <c r="I867" s="246">
        <f>ROUND(E867*H867,2)</f>
        <v>0</v>
      </c>
      <c r="J867" s="245"/>
      <c r="K867" s="246">
        <f>ROUND(E867*J867,2)</f>
        <v>0</v>
      </c>
      <c r="L867" s="246">
        <v>21</v>
      </c>
      <c r="M867" s="246">
        <f>G867*(1+L867/100)</f>
        <v>0</v>
      </c>
      <c r="N867" s="244">
        <v>0</v>
      </c>
      <c r="O867" s="244">
        <f>ROUND(E867*N867,2)</f>
        <v>0</v>
      </c>
      <c r="P867" s="244">
        <v>0</v>
      </c>
      <c r="Q867" s="244">
        <f>ROUND(E867*P867,2)</f>
        <v>0</v>
      </c>
      <c r="R867" s="246"/>
      <c r="S867" s="246" t="s">
        <v>861</v>
      </c>
      <c r="T867" s="247" t="s">
        <v>294</v>
      </c>
      <c r="U867" s="220">
        <v>0</v>
      </c>
      <c r="V867" s="220">
        <f>ROUND(E867*U867,2)</f>
        <v>0</v>
      </c>
      <c r="W867" s="220"/>
      <c r="X867" s="220" t="s">
        <v>664</v>
      </c>
      <c r="Y867" s="220" t="s">
        <v>296</v>
      </c>
      <c r="Z867" s="210"/>
      <c r="AA867" s="210"/>
      <c r="AB867" s="210"/>
      <c r="AC867" s="210"/>
      <c r="AD867" s="210"/>
      <c r="AE867" s="210"/>
      <c r="AF867" s="210"/>
      <c r="AG867" s="210" t="s">
        <v>665</v>
      </c>
      <c r="AH867" s="210"/>
      <c r="AI867" s="210"/>
      <c r="AJ867" s="210"/>
      <c r="AK867" s="210"/>
      <c r="AL867" s="210"/>
      <c r="AM867" s="210"/>
      <c r="AN867" s="210"/>
      <c r="AO867" s="210"/>
      <c r="AP867" s="210"/>
      <c r="AQ867" s="210"/>
      <c r="AR867" s="210"/>
      <c r="AS867" s="210"/>
      <c r="AT867" s="210"/>
      <c r="AU867" s="210"/>
      <c r="AV867" s="210"/>
      <c r="AW867" s="210"/>
      <c r="AX867" s="210"/>
      <c r="AY867" s="210"/>
      <c r="AZ867" s="210"/>
      <c r="BA867" s="210"/>
      <c r="BB867" s="210"/>
      <c r="BC867" s="210"/>
      <c r="BD867" s="210"/>
      <c r="BE867" s="210"/>
      <c r="BF867" s="210"/>
      <c r="BG867" s="210"/>
      <c r="BH867" s="210"/>
    </row>
    <row r="868" spans="1:60" outlineLevel="1" x14ac:dyDescent="0.2">
      <c r="A868" s="241">
        <v>132</v>
      </c>
      <c r="B868" s="242" t="s">
        <v>1051</v>
      </c>
      <c r="C868" s="254" t="s">
        <v>1052</v>
      </c>
      <c r="D868" s="243" t="s">
        <v>291</v>
      </c>
      <c r="E868" s="244">
        <v>6</v>
      </c>
      <c r="F868" s="245"/>
      <c r="G868" s="246">
        <f>ROUND(E868*F868,2)</f>
        <v>0</v>
      </c>
      <c r="H868" s="245"/>
      <c r="I868" s="246">
        <f>ROUND(E868*H868,2)</f>
        <v>0</v>
      </c>
      <c r="J868" s="245"/>
      <c r="K868" s="246">
        <f>ROUND(E868*J868,2)</f>
        <v>0</v>
      </c>
      <c r="L868" s="246">
        <v>21</v>
      </c>
      <c r="M868" s="246">
        <f>G868*(1+L868/100)</f>
        <v>0</v>
      </c>
      <c r="N868" s="244">
        <v>0</v>
      </c>
      <c r="O868" s="244">
        <f>ROUND(E868*N868,2)</f>
        <v>0</v>
      </c>
      <c r="P868" s="244">
        <v>0</v>
      </c>
      <c r="Q868" s="244">
        <f>ROUND(E868*P868,2)</f>
        <v>0</v>
      </c>
      <c r="R868" s="246"/>
      <c r="S868" s="246" t="s">
        <v>861</v>
      </c>
      <c r="T868" s="247" t="s">
        <v>294</v>
      </c>
      <c r="U868" s="220">
        <v>0</v>
      </c>
      <c r="V868" s="220">
        <f>ROUND(E868*U868,2)</f>
        <v>0</v>
      </c>
      <c r="W868" s="220"/>
      <c r="X868" s="220" t="s">
        <v>664</v>
      </c>
      <c r="Y868" s="220" t="s">
        <v>296</v>
      </c>
      <c r="Z868" s="210"/>
      <c r="AA868" s="210"/>
      <c r="AB868" s="210"/>
      <c r="AC868" s="210"/>
      <c r="AD868" s="210"/>
      <c r="AE868" s="210"/>
      <c r="AF868" s="210"/>
      <c r="AG868" s="210" t="s">
        <v>665</v>
      </c>
      <c r="AH868" s="210"/>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row>
    <row r="869" spans="1:60" ht="22.5" outlineLevel="1" x14ac:dyDescent="0.2">
      <c r="A869" s="241">
        <v>133</v>
      </c>
      <c r="B869" s="242" t="s">
        <v>1053</v>
      </c>
      <c r="C869" s="254" t="s">
        <v>1054</v>
      </c>
      <c r="D869" s="243" t="s">
        <v>291</v>
      </c>
      <c r="E869" s="244">
        <v>1</v>
      </c>
      <c r="F869" s="245"/>
      <c r="G869" s="246">
        <f>ROUND(E869*F869,2)</f>
        <v>0</v>
      </c>
      <c r="H869" s="245"/>
      <c r="I869" s="246">
        <f>ROUND(E869*H869,2)</f>
        <v>0</v>
      </c>
      <c r="J869" s="245"/>
      <c r="K869" s="246">
        <f>ROUND(E869*J869,2)</f>
        <v>0</v>
      </c>
      <c r="L869" s="246">
        <v>21</v>
      </c>
      <c r="M869" s="246">
        <f>G869*(1+L869/100)</f>
        <v>0</v>
      </c>
      <c r="N869" s="244">
        <v>0</v>
      </c>
      <c r="O869" s="244">
        <f>ROUND(E869*N869,2)</f>
        <v>0</v>
      </c>
      <c r="P869" s="244">
        <v>0</v>
      </c>
      <c r="Q869" s="244">
        <f>ROUND(E869*P869,2)</f>
        <v>0</v>
      </c>
      <c r="R869" s="246"/>
      <c r="S869" s="246" t="s">
        <v>861</v>
      </c>
      <c r="T869" s="247" t="s">
        <v>294</v>
      </c>
      <c r="U869" s="220">
        <v>0</v>
      </c>
      <c r="V869" s="220">
        <f>ROUND(E869*U869,2)</f>
        <v>0</v>
      </c>
      <c r="W869" s="220"/>
      <c r="X869" s="220" t="s">
        <v>664</v>
      </c>
      <c r="Y869" s="220" t="s">
        <v>296</v>
      </c>
      <c r="Z869" s="210"/>
      <c r="AA869" s="210"/>
      <c r="AB869" s="210"/>
      <c r="AC869" s="210"/>
      <c r="AD869" s="210"/>
      <c r="AE869" s="210"/>
      <c r="AF869" s="210"/>
      <c r="AG869" s="210" t="s">
        <v>665</v>
      </c>
      <c r="AH869" s="210"/>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row>
    <row r="870" spans="1:60" ht="22.5" outlineLevel="1" x14ac:dyDescent="0.2">
      <c r="A870" s="241">
        <v>134</v>
      </c>
      <c r="B870" s="242" t="s">
        <v>1055</v>
      </c>
      <c r="C870" s="254" t="s">
        <v>1056</v>
      </c>
      <c r="D870" s="243" t="s">
        <v>291</v>
      </c>
      <c r="E870" s="244">
        <v>3</v>
      </c>
      <c r="F870" s="245"/>
      <c r="G870" s="246">
        <f>ROUND(E870*F870,2)</f>
        <v>0</v>
      </c>
      <c r="H870" s="245"/>
      <c r="I870" s="246">
        <f>ROUND(E870*H870,2)</f>
        <v>0</v>
      </c>
      <c r="J870" s="245"/>
      <c r="K870" s="246">
        <f>ROUND(E870*J870,2)</f>
        <v>0</v>
      </c>
      <c r="L870" s="246">
        <v>21</v>
      </c>
      <c r="M870" s="246">
        <f>G870*(1+L870/100)</f>
        <v>0</v>
      </c>
      <c r="N870" s="244">
        <v>0</v>
      </c>
      <c r="O870" s="244">
        <f>ROUND(E870*N870,2)</f>
        <v>0</v>
      </c>
      <c r="P870" s="244">
        <v>0</v>
      </c>
      <c r="Q870" s="244">
        <f>ROUND(E870*P870,2)</f>
        <v>0</v>
      </c>
      <c r="R870" s="246"/>
      <c r="S870" s="246" t="s">
        <v>861</v>
      </c>
      <c r="T870" s="247" t="s">
        <v>294</v>
      </c>
      <c r="U870" s="220">
        <v>0</v>
      </c>
      <c r="V870" s="220">
        <f>ROUND(E870*U870,2)</f>
        <v>0</v>
      </c>
      <c r="W870" s="220"/>
      <c r="X870" s="220" t="s">
        <v>664</v>
      </c>
      <c r="Y870" s="220" t="s">
        <v>296</v>
      </c>
      <c r="Z870" s="210"/>
      <c r="AA870" s="210"/>
      <c r="AB870" s="210"/>
      <c r="AC870" s="210"/>
      <c r="AD870" s="210"/>
      <c r="AE870" s="210"/>
      <c r="AF870" s="210"/>
      <c r="AG870" s="210" t="s">
        <v>665</v>
      </c>
      <c r="AH870" s="210"/>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row>
    <row r="871" spans="1:60" ht="22.5" outlineLevel="1" x14ac:dyDescent="0.2">
      <c r="A871" s="241">
        <v>135</v>
      </c>
      <c r="B871" s="242" t="s">
        <v>1057</v>
      </c>
      <c r="C871" s="254" t="s">
        <v>1058</v>
      </c>
      <c r="D871" s="243" t="s">
        <v>291</v>
      </c>
      <c r="E871" s="244">
        <v>6</v>
      </c>
      <c r="F871" s="245"/>
      <c r="G871" s="246">
        <f>ROUND(E871*F871,2)</f>
        <v>0</v>
      </c>
      <c r="H871" s="245"/>
      <c r="I871" s="246">
        <f>ROUND(E871*H871,2)</f>
        <v>0</v>
      </c>
      <c r="J871" s="245"/>
      <c r="K871" s="246">
        <f>ROUND(E871*J871,2)</f>
        <v>0</v>
      </c>
      <c r="L871" s="246">
        <v>21</v>
      </c>
      <c r="M871" s="246">
        <f>G871*(1+L871/100)</f>
        <v>0</v>
      </c>
      <c r="N871" s="244">
        <v>0</v>
      </c>
      <c r="O871" s="244">
        <f>ROUND(E871*N871,2)</f>
        <v>0</v>
      </c>
      <c r="P871" s="244">
        <v>0</v>
      </c>
      <c r="Q871" s="244">
        <f>ROUND(E871*P871,2)</f>
        <v>0</v>
      </c>
      <c r="R871" s="246"/>
      <c r="S871" s="246" t="s">
        <v>861</v>
      </c>
      <c r="T871" s="247" t="s">
        <v>294</v>
      </c>
      <c r="U871" s="220">
        <v>0</v>
      </c>
      <c r="V871" s="220">
        <f>ROUND(E871*U871,2)</f>
        <v>0</v>
      </c>
      <c r="W871" s="220"/>
      <c r="X871" s="220" t="s">
        <v>664</v>
      </c>
      <c r="Y871" s="220" t="s">
        <v>296</v>
      </c>
      <c r="Z871" s="210"/>
      <c r="AA871" s="210"/>
      <c r="AB871" s="210"/>
      <c r="AC871" s="210"/>
      <c r="AD871" s="210"/>
      <c r="AE871" s="210"/>
      <c r="AF871" s="210"/>
      <c r="AG871" s="210" t="s">
        <v>665</v>
      </c>
      <c r="AH871" s="210"/>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row>
    <row r="872" spans="1:60" ht="22.5" outlineLevel="1" x14ac:dyDescent="0.2">
      <c r="A872" s="241">
        <v>136</v>
      </c>
      <c r="B872" s="242" t="s">
        <v>1059</v>
      </c>
      <c r="C872" s="254" t="s">
        <v>1060</v>
      </c>
      <c r="D872" s="243" t="s">
        <v>291</v>
      </c>
      <c r="E872" s="244">
        <v>1</v>
      </c>
      <c r="F872" s="245"/>
      <c r="G872" s="246">
        <f>ROUND(E872*F872,2)</f>
        <v>0</v>
      </c>
      <c r="H872" s="245"/>
      <c r="I872" s="246">
        <f>ROUND(E872*H872,2)</f>
        <v>0</v>
      </c>
      <c r="J872" s="245"/>
      <c r="K872" s="246">
        <f>ROUND(E872*J872,2)</f>
        <v>0</v>
      </c>
      <c r="L872" s="246">
        <v>21</v>
      </c>
      <c r="M872" s="246">
        <f>G872*(1+L872/100)</f>
        <v>0</v>
      </c>
      <c r="N872" s="244">
        <v>0</v>
      </c>
      <c r="O872" s="244">
        <f>ROUND(E872*N872,2)</f>
        <v>0</v>
      </c>
      <c r="P872" s="244">
        <v>0</v>
      </c>
      <c r="Q872" s="244">
        <f>ROUND(E872*P872,2)</f>
        <v>0</v>
      </c>
      <c r="R872" s="246"/>
      <c r="S872" s="246" t="s">
        <v>861</v>
      </c>
      <c r="T872" s="247" t="s">
        <v>294</v>
      </c>
      <c r="U872" s="220">
        <v>0</v>
      </c>
      <c r="V872" s="220">
        <f>ROUND(E872*U872,2)</f>
        <v>0</v>
      </c>
      <c r="W872" s="220"/>
      <c r="X872" s="220" t="s">
        <v>664</v>
      </c>
      <c r="Y872" s="220" t="s">
        <v>296</v>
      </c>
      <c r="Z872" s="210"/>
      <c r="AA872" s="210"/>
      <c r="AB872" s="210"/>
      <c r="AC872" s="210"/>
      <c r="AD872" s="210"/>
      <c r="AE872" s="210"/>
      <c r="AF872" s="210"/>
      <c r="AG872" s="210" t="s">
        <v>665</v>
      </c>
      <c r="AH872" s="210"/>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row>
    <row r="873" spans="1:60" ht="22.5" outlineLevel="1" x14ac:dyDescent="0.2">
      <c r="A873" s="241">
        <v>137</v>
      </c>
      <c r="B873" s="242" t="s">
        <v>1061</v>
      </c>
      <c r="C873" s="254" t="s">
        <v>1062</v>
      </c>
      <c r="D873" s="243" t="s">
        <v>291</v>
      </c>
      <c r="E873" s="244">
        <v>2</v>
      </c>
      <c r="F873" s="245"/>
      <c r="G873" s="246">
        <f>ROUND(E873*F873,2)</f>
        <v>0</v>
      </c>
      <c r="H873" s="245"/>
      <c r="I873" s="246">
        <f>ROUND(E873*H873,2)</f>
        <v>0</v>
      </c>
      <c r="J873" s="245"/>
      <c r="K873" s="246">
        <f>ROUND(E873*J873,2)</f>
        <v>0</v>
      </c>
      <c r="L873" s="246">
        <v>21</v>
      </c>
      <c r="M873" s="246">
        <f>G873*(1+L873/100)</f>
        <v>0</v>
      </c>
      <c r="N873" s="244">
        <v>0</v>
      </c>
      <c r="O873" s="244">
        <f>ROUND(E873*N873,2)</f>
        <v>0</v>
      </c>
      <c r="P873" s="244">
        <v>0</v>
      </c>
      <c r="Q873" s="244">
        <f>ROUND(E873*P873,2)</f>
        <v>0</v>
      </c>
      <c r="R873" s="246"/>
      <c r="S873" s="246" t="s">
        <v>861</v>
      </c>
      <c r="T873" s="247" t="s">
        <v>294</v>
      </c>
      <c r="U873" s="220">
        <v>0</v>
      </c>
      <c r="V873" s="220">
        <f>ROUND(E873*U873,2)</f>
        <v>0</v>
      </c>
      <c r="W873" s="220"/>
      <c r="X873" s="220" t="s">
        <v>664</v>
      </c>
      <c r="Y873" s="220" t="s">
        <v>296</v>
      </c>
      <c r="Z873" s="210"/>
      <c r="AA873" s="210"/>
      <c r="AB873" s="210"/>
      <c r="AC873" s="210"/>
      <c r="AD873" s="210"/>
      <c r="AE873" s="210"/>
      <c r="AF873" s="210"/>
      <c r="AG873" s="210" t="s">
        <v>665</v>
      </c>
      <c r="AH873" s="210"/>
      <c r="AI873" s="210"/>
      <c r="AJ873" s="210"/>
      <c r="AK873" s="210"/>
      <c r="AL873" s="210"/>
      <c r="AM873" s="210"/>
      <c r="AN873" s="210"/>
      <c r="AO873" s="210"/>
      <c r="AP873" s="210"/>
      <c r="AQ873" s="210"/>
      <c r="AR873" s="210"/>
      <c r="AS873" s="210"/>
      <c r="AT873" s="210"/>
      <c r="AU873" s="210"/>
      <c r="AV873" s="210"/>
      <c r="AW873" s="210"/>
      <c r="AX873" s="210"/>
      <c r="AY873" s="210"/>
      <c r="AZ873" s="210"/>
      <c r="BA873" s="210"/>
      <c r="BB873" s="210"/>
      <c r="BC873" s="210"/>
      <c r="BD873" s="210"/>
      <c r="BE873" s="210"/>
      <c r="BF873" s="210"/>
      <c r="BG873" s="210"/>
      <c r="BH873" s="210"/>
    </row>
    <row r="874" spans="1:60" ht="22.5" outlineLevel="1" x14ac:dyDescent="0.2">
      <c r="A874" s="241">
        <v>138</v>
      </c>
      <c r="B874" s="242" t="s">
        <v>1063</v>
      </c>
      <c r="C874" s="254" t="s">
        <v>1064</v>
      </c>
      <c r="D874" s="243" t="s">
        <v>291</v>
      </c>
      <c r="E874" s="244">
        <v>2</v>
      </c>
      <c r="F874" s="245"/>
      <c r="G874" s="246">
        <f>ROUND(E874*F874,2)</f>
        <v>0</v>
      </c>
      <c r="H874" s="245"/>
      <c r="I874" s="246">
        <f>ROUND(E874*H874,2)</f>
        <v>0</v>
      </c>
      <c r="J874" s="245"/>
      <c r="K874" s="246">
        <f>ROUND(E874*J874,2)</f>
        <v>0</v>
      </c>
      <c r="L874" s="246">
        <v>21</v>
      </c>
      <c r="M874" s="246">
        <f>G874*(1+L874/100)</f>
        <v>0</v>
      </c>
      <c r="N874" s="244">
        <v>0</v>
      </c>
      <c r="O874" s="244">
        <f>ROUND(E874*N874,2)</f>
        <v>0</v>
      </c>
      <c r="P874" s="244">
        <v>0</v>
      </c>
      <c r="Q874" s="244">
        <f>ROUND(E874*P874,2)</f>
        <v>0</v>
      </c>
      <c r="R874" s="246"/>
      <c r="S874" s="246" t="s">
        <v>861</v>
      </c>
      <c r="T874" s="247" t="s">
        <v>294</v>
      </c>
      <c r="U874" s="220">
        <v>0</v>
      </c>
      <c r="V874" s="220">
        <f>ROUND(E874*U874,2)</f>
        <v>0</v>
      </c>
      <c r="W874" s="220"/>
      <c r="X874" s="220" t="s">
        <v>664</v>
      </c>
      <c r="Y874" s="220" t="s">
        <v>296</v>
      </c>
      <c r="Z874" s="210"/>
      <c r="AA874" s="210"/>
      <c r="AB874" s="210"/>
      <c r="AC874" s="210"/>
      <c r="AD874" s="210"/>
      <c r="AE874" s="210"/>
      <c r="AF874" s="210"/>
      <c r="AG874" s="210" t="s">
        <v>665</v>
      </c>
      <c r="AH874" s="210"/>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row>
    <row r="875" spans="1:60" outlineLevel="1" x14ac:dyDescent="0.2">
      <c r="A875" s="231">
        <v>139</v>
      </c>
      <c r="B875" s="232" t="s">
        <v>1065</v>
      </c>
      <c r="C875" s="250" t="s">
        <v>1066</v>
      </c>
      <c r="D875" s="233" t="s">
        <v>310</v>
      </c>
      <c r="E875" s="234">
        <v>89.724999999999994</v>
      </c>
      <c r="F875" s="235"/>
      <c r="G875" s="236">
        <f>ROUND(E875*F875,2)</f>
        <v>0</v>
      </c>
      <c r="H875" s="235"/>
      <c r="I875" s="236">
        <f>ROUND(E875*H875,2)</f>
        <v>0</v>
      </c>
      <c r="J875" s="235"/>
      <c r="K875" s="236">
        <f>ROUND(E875*J875,2)</f>
        <v>0</v>
      </c>
      <c r="L875" s="236">
        <v>21</v>
      </c>
      <c r="M875" s="236">
        <f>G875*(1+L875/100)</f>
        <v>0</v>
      </c>
      <c r="N875" s="234">
        <v>0</v>
      </c>
      <c r="O875" s="234">
        <f>ROUND(E875*N875,2)</f>
        <v>0</v>
      </c>
      <c r="P875" s="234">
        <v>0</v>
      </c>
      <c r="Q875" s="234">
        <f>ROUND(E875*P875,2)</f>
        <v>0</v>
      </c>
      <c r="R875" s="236"/>
      <c r="S875" s="236" t="s">
        <v>861</v>
      </c>
      <c r="T875" s="237" t="s">
        <v>294</v>
      </c>
      <c r="U875" s="220">
        <v>0</v>
      </c>
      <c r="V875" s="220">
        <f>ROUND(E875*U875,2)</f>
        <v>0</v>
      </c>
      <c r="W875" s="220"/>
      <c r="X875" s="220" t="s">
        <v>295</v>
      </c>
      <c r="Y875" s="220" t="s">
        <v>296</v>
      </c>
      <c r="Z875" s="210"/>
      <c r="AA875" s="210"/>
      <c r="AB875" s="210"/>
      <c r="AC875" s="210"/>
      <c r="AD875" s="210"/>
      <c r="AE875" s="210"/>
      <c r="AF875" s="210"/>
      <c r="AG875" s="210" t="s">
        <v>297</v>
      </c>
      <c r="AH875" s="210"/>
      <c r="AI875" s="210"/>
      <c r="AJ875" s="210"/>
      <c r="AK875" s="210"/>
      <c r="AL875" s="210"/>
      <c r="AM875" s="210"/>
      <c r="AN875" s="210"/>
      <c r="AO875" s="210"/>
      <c r="AP875" s="210"/>
      <c r="AQ875" s="210"/>
      <c r="AR875" s="210"/>
      <c r="AS875" s="210"/>
      <c r="AT875" s="210"/>
      <c r="AU875" s="210"/>
      <c r="AV875" s="210"/>
      <c r="AW875" s="210"/>
      <c r="AX875" s="210"/>
      <c r="AY875" s="210"/>
      <c r="AZ875" s="210"/>
      <c r="BA875" s="210"/>
      <c r="BB875" s="210"/>
      <c r="BC875" s="210"/>
      <c r="BD875" s="210"/>
      <c r="BE875" s="210"/>
      <c r="BF875" s="210"/>
      <c r="BG875" s="210"/>
      <c r="BH875" s="210"/>
    </row>
    <row r="876" spans="1:60" outlineLevel="2" x14ac:dyDescent="0.2">
      <c r="A876" s="217"/>
      <c r="B876" s="218"/>
      <c r="C876" s="253" t="s">
        <v>1067</v>
      </c>
      <c r="D876" s="221"/>
      <c r="E876" s="222"/>
      <c r="F876" s="220"/>
      <c r="G876" s="220"/>
      <c r="H876" s="220"/>
      <c r="I876" s="220"/>
      <c r="J876" s="220"/>
      <c r="K876" s="220"/>
      <c r="L876" s="220"/>
      <c r="M876" s="220"/>
      <c r="N876" s="219"/>
      <c r="O876" s="219"/>
      <c r="P876" s="219"/>
      <c r="Q876" s="219"/>
      <c r="R876" s="220"/>
      <c r="S876" s="220"/>
      <c r="T876" s="220"/>
      <c r="U876" s="220"/>
      <c r="V876" s="220"/>
      <c r="W876" s="220"/>
      <c r="X876" s="220"/>
      <c r="Y876" s="220"/>
      <c r="Z876" s="210"/>
      <c r="AA876" s="210"/>
      <c r="AB876" s="210"/>
      <c r="AC876" s="210"/>
      <c r="AD876" s="210"/>
      <c r="AE876" s="210"/>
      <c r="AF876" s="210"/>
      <c r="AG876" s="210" t="s">
        <v>314</v>
      </c>
      <c r="AH876" s="210">
        <v>0</v>
      </c>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row>
    <row r="877" spans="1:60" outlineLevel="3" x14ac:dyDescent="0.2">
      <c r="A877" s="217"/>
      <c r="B877" s="218"/>
      <c r="C877" s="253" t="s">
        <v>1068</v>
      </c>
      <c r="D877" s="221"/>
      <c r="E877" s="222"/>
      <c r="F877" s="220"/>
      <c r="G877" s="220"/>
      <c r="H877" s="220"/>
      <c r="I877" s="220"/>
      <c r="J877" s="220"/>
      <c r="K877" s="220"/>
      <c r="L877" s="220"/>
      <c r="M877" s="220"/>
      <c r="N877" s="219"/>
      <c r="O877" s="219"/>
      <c r="P877" s="219"/>
      <c r="Q877" s="219"/>
      <c r="R877" s="220"/>
      <c r="S877" s="220"/>
      <c r="T877" s="220"/>
      <c r="U877" s="220"/>
      <c r="V877" s="220"/>
      <c r="W877" s="220"/>
      <c r="X877" s="220"/>
      <c r="Y877" s="220"/>
      <c r="Z877" s="210"/>
      <c r="AA877" s="210"/>
      <c r="AB877" s="210"/>
      <c r="AC877" s="210"/>
      <c r="AD877" s="210"/>
      <c r="AE877" s="210"/>
      <c r="AF877" s="210"/>
      <c r="AG877" s="210" t="s">
        <v>314</v>
      </c>
      <c r="AH877" s="210">
        <v>0</v>
      </c>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row>
    <row r="878" spans="1:60" outlineLevel="3" x14ac:dyDescent="0.2">
      <c r="A878" s="217"/>
      <c r="B878" s="218"/>
      <c r="C878" s="253" t="s">
        <v>1069</v>
      </c>
      <c r="D878" s="221"/>
      <c r="E878" s="222"/>
      <c r="F878" s="220"/>
      <c r="G878" s="220"/>
      <c r="H878" s="220"/>
      <c r="I878" s="220"/>
      <c r="J878" s="220"/>
      <c r="K878" s="220"/>
      <c r="L878" s="220"/>
      <c r="M878" s="220"/>
      <c r="N878" s="219"/>
      <c r="O878" s="219"/>
      <c r="P878" s="219"/>
      <c r="Q878" s="219"/>
      <c r="R878" s="220"/>
      <c r="S878" s="220"/>
      <c r="T878" s="220"/>
      <c r="U878" s="220"/>
      <c r="V878" s="220"/>
      <c r="W878" s="220"/>
      <c r="X878" s="220"/>
      <c r="Y878" s="220"/>
      <c r="Z878" s="210"/>
      <c r="AA878" s="210"/>
      <c r="AB878" s="210"/>
      <c r="AC878" s="210"/>
      <c r="AD878" s="210"/>
      <c r="AE878" s="210"/>
      <c r="AF878" s="210"/>
      <c r="AG878" s="210" t="s">
        <v>314</v>
      </c>
      <c r="AH878" s="210">
        <v>0</v>
      </c>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row>
    <row r="879" spans="1:60" outlineLevel="3" x14ac:dyDescent="0.2">
      <c r="A879" s="217"/>
      <c r="B879" s="218"/>
      <c r="C879" s="253" t="s">
        <v>1070</v>
      </c>
      <c r="D879" s="221"/>
      <c r="E879" s="222"/>
      <c r="F879" s="220"/>
      <c r="G879" s="220"/>
      <c r="H879" s="220"/>
      <c r="I879" s="220"/>
      <c r="J879" s="220"/>
      <c r="K879" s="220"/>
      <c r="L879" s="220"/>
      <c r="M879" s="220"/>
      <c r="N879" s="219"/>
      <c r="O879" s="219"/>
      <c r="P879" s="219"/>
      <c r="Q879" s="219"/>
      <c r="R879" s="220"/>
      <c r="S879" s="220"/>
      <c r="T879" s="220"/>
      <c r="U879" s="220"/>
      <c r="V879" s="220"/>
      <c r="W879" s="220"/>
      <c r="X879" s="220"/>
      <c r="Y879" s="220"/>
      <c r="Z879" s="210"/>
      <c r="AA879" s="210"/>
      <c r="AB879" s="210"/>
      <c r="AC879" s="210"/>
      <c r="AD879" s="210"/>
      <c r="AE879" s="210"/>
      <c r="AF879" s="210"/>
      <c r="AG879" s="210" t="s">
        <v>314</v>
      </c>
      <c r="AH879" s="210">
        <v>0</v>
      </c>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row>
    <row r="880" spans="1:60" outlineLevel="3" x14ac:dyDescent="0.2">
      <c r="A880" s="217"/>
      <c r="B880" s="218"/>
      <c r="C880" s="253" t="s">
        <v>1071</v>
      </c>
      <c r="D880" s="221"/>
      <c r="E880" s="222"/>
      <c r="F880" s="220"/>
      <c r="G880" s="220"/>
      <c r="H880" s="220"/>
      <c r="I880" s="220"/>
      <c r="J880" s="220"/>
      <c r="K880" s="220"/>
      <c r="L880" s="220"/>
      <c r="M880" s="220"/>
      <c r="N880" s="219"/>
      <c r="O880" s="219"/>
      <c r="P880" s="219"/>
      <c r="Q880" s="219"/>
      <c r="R880" s="220"/>
      <c r="S880" s="220"/>
      <c r="T880" s="220"/>
      <c r="U880" s="220"/>
      <c r="V880" s="220"/>
      <c r="W880" s="220"/>
      <c r="X880" s="220"/>
      <c r="Y880" s="220"/>
      <c r="Z880" s="210"/>
      <c r="AA880" s="210"/>
      <c r="AB880" s="210"/>
      <c r="AC880" s="210"/>
      <c r="AD880" s="210"/>
      <c r="AE880" s="210"/>
      <c r="AF880" s="210"/>
      <c r="AG880" s="210" t="s">
        <v>314</v>
      </c>
      <c r="AH880" s="210">
        <v>0</v>
      </c>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row>
    <row r="881" spans="1:60" outlineLevel="3" x14ac:dyDescent="0.2">
      <c r="A881" s="217"/>
      <c r="B881" s="218"/>
      <c r="C881" s="253" t="s">
        <v>1072</v>
      </c>
      <c r="D881" s="221"/>
      <c r="E881" s="222"/>
      <c r="F881" s="220"/>
      <c r="G881" s="220"/>
      <c r="H881" s="220"/>
      <c r="I881" s="220"/>
      <c r="J881" s="220"/>
      <c r="K881" s="220"/>
      <c r="L881" s="220"/>
      <c r="M881" s="220"/>
      <c r="N881" s="219"/>
      <c r="O881" s="219"/>
      <c r="P881" s="219"/>
      <c r="Q881" s="219"/>
      <c r="R881" s="220"/>
      <c r="S881" s="220"/>
      <c r="T881" s="220"/>
      <c r="U881" s="220"/>
      <c r="V881" s="220"/>
      <c r="W881" s="220"/>
      <c r="X881" s="220"/>
      <c r="Y881" s="220"/>
      <c r="Z881" s="210"/>
      <c r="AA881" s="210"/>
      <c r="AB881" s="210"/>
      <c r="AC881" s="210"/>
      <c r="AD881" s="210"/>
      <c r="AE881" s="210"/>
      <c r="AF881" s="210"/>
      <c r="AG881" s="210" t="s">
        <v>314</v>
      </c>
      <c r="AH881" s="210">
        <v>0</v>
      </c>
      <c r="AI881" s="210"/>
      <c r="AJ881" s="210"/>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row>
    <row r="882" spans="1:60" outlineLevel="3" x14ac:dyDescent="0.2">
      <c r="A882" s="217"/>
      <c r="B882" s="218"/>
      <c r="C882" s="253" t="s">
        <v>1073</v>
      </c>
      <c r="D882" s="221"/>
      <c r="E882" s="222"/>
      <c r="F882" s="220"/>
      <c r="G882" s="220"/>
      <c r="H882" s="220"/>
      <c r="I882" s="220"/>
      <c r="J882" s="220"/>
      <c r="K882" s="220"/>
      <c r="L882" s="220"/>
      <c r="M882" s="220"/>
      <c r="N882" s="219"/>
      <c r="O882" s="219"/>
      <c r="P882" s="219"/>
      <c r="Q882" s="219"/>
      <c r="R882" s="220"/>
      <c r="S882" s="220"/>
      <c r="T882" s="220"/>
      <c r="U882" s="220"/>
      <c r="V882" s="220"/>
      <c r="W882" s="220"/>
      <c r="X882" s="220"/>
      <c r="Y882" s="220"/>
      <c r="Z882" s="210"/>
      <c r="AA882" s="210"/>
      <c r="AB882" s="210"/>
      <c r="AC882" s="210"/>
      <c r="AD882" s="210"/>
      <c r="AE882" s="210"/>
      <c r="AF882" s="210"/>
      <c r="AG882" s="210" t="s">
        <v>314</v>
      </c>
      <c r="AH882" s="210">
        <v>0</v>
      </c>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row>
    <row r="883" spans="1:60" outlineLevel="3" x14ac:dyDescent="0.2">
      <c r="A883" s="217"/>
      <c r="B883" s="218"/>
      <c r="C883" s="253" t="s">
        <v>1074</v>
      </c>
      <c r="D883" s="221"/>
      <c r="E883" s="222">
        <v>89.72</v>
      </c>
      <c r="F883" s="220"/>
      <c r="G883" s="220"/>
      <c r="H883" s="220"/>
      <c r="I883" s="220"/>
      <c r="J883" s="220"/>
      <c r="K883" s="220"/>
      <c r="L883" s="220"/>
      <c r="M883" s="220"/>
      <c r="N883" s="219"/>
      <c r="O883" s="219"/>
      <c r="P883" s="219"/>
      <c r="Q883" s="219"/>
      <c r="R883" s="220"/>
      <c r="S883" s="220"/>
      <c r="T883" s="220"/>
      <c r="U883" s="220"/>
      <c r="V883" s="220"/>
      <c r="W883" s="220"/>
      <c r="X883" s="220"/>
      <c r="Y883" s="220"/>
      <c r="Z883" s="210"/>
      <c r="AA883" s="210"/>
      <c r="AB883" s="210"/>
      <c r="AC883" s="210"/>
      <c r="AD883" s="210"/>
      <c r="AE883" s="210"/>
      <c r="AF883" s="210"/>
      <c r="AG883" s="210" t="s">
        <v>314</v>
      </c>
      <c r="AH883" s="210">
        <v>0</v>
      </c>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row>
    <row r="884" spans="1:60" ht="22.5" outlineLevel="1" x14ac:dyDescent="0.2">
      <c r="A884" s="241">
        <v>140</v>
      </c>
      <c r="B884" s="242" t="s">
        <v>1075</v>
      </c>
      <c r="C884" s="254" t="s">
        <v>1076</v>
      </c>
      <c r="D884" s="243" t="s">
        <v>291</v>
      </c>
      <c r="E884" s="244">
        <v>2</v>
      </c>
      <c r="F884" s="245"/>
      <c r="G884" s="246">
        <f>ROUND(E884*F884,2)</f>
        <v>0</v>
      </c>
      <c r="H884" s="245"/>
      <c r="I884" s="246">
        <f>ROUND(E884*H884,2)</f>
        <v>0</v>
      </c>
      <c r="J884" s="245"/>
      <c r="K884" s="246">
        <f>ROUND(E884*J884,2)</f>
        <v>0</v>
      </c>
      <c r="L884" s="246">
        <v>21</v>
      </c>
      <c r="M884" s="246">
        <f>G884*(1+L884/100)</f>
        <v>0</v>
      </c>
      <c r="N884" s="244">
        <v>1.8970000000000001E-2</v>
      </c>
      <c r="O884" s="244">
        <f>ROUND(E884*N884,2)</f>
        <v>0.04</v>
      </c>
      <c r="P884" s="244">
        <v>0</v>
      </c>
      <c r="Q884" s="244">
        <f>ROUND(E884*P884,2)</f>
        <v>0</v>
      </c>
      <c r="R884" s="246" t="s">
        <v>663</v>
      </c>
      <c r="S884" s="246" t="s">
        <v>293</v>
      </c>
      <c r="T884" s="247" t="s">
        <v>294</v>
      </c>
      <c r="U884" s="220">
        <v>0</v>
      </c>
      <c r="V884" s="220">
        <f>ROUND(E884*U884,2)</f>
        <v>0</v>
      </c>
      <c r="W884" s="220"/>
      <c r="X884" s="220" t="s">
        <v>664</v>
      </c>
      <c r="Y884" s="220" t="s">
        <v>296</v>
      </c>
      <c r="Z884" s="210"/>
      <c r="AA884" s="210"/>
      <c r="AB884" s="210"/>
      <c r="AC884" s="210"/>
      <c r="AD884" s="210"/>
      <c r="AE884" s="210"/>
      <c r="AF884" s="210"/>
      <c r="AG884" s="210" t="s">
        <v>665</v>
      </c>
      <c r="AH884" s="210"/>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row>
    <row r="885" spans="1:60" ht="33.75" outlineLevel="1" x14ac:dyDescent="0.2">
      <c r="A885" s="241">
        <v>141</v>
      </c>
      <c r="B885" s="242" t="s">
        <v>1077</v>
      </c>
      <c r="C885" s="254" t="s">
        <v>1078</v>
      </c>
      <c r="D885" s="243" t="s">
        <v>291</v>
      </c>
      <c r="E885" s="244">
        <v>4</v>
      </c>
      <c r="F885" s="245"/>
      <c r="G885" s="246">
        <f>ROUND(E885*F885,2)</f>
        <v>0</v>
      </c>
      <c r="H885" s="245"/>
      <c r="I885" s="246">
        <f>ROUND(E885*H885,2)</f>
        <v>0</v>
      </c>
      <c r="J885" s="245"/>
      <c r="K885" s="246">
        <f>ROUND(E885*J885,2)</f>
        <v>0</v>
      </c>
      <c r="L885" s="246">
        <v>21</v>
      </c>
      <c r="M885" s="246">
        <f>G885*(1+L885/100)</f>
        <v>0</v>
      </c>
      <c r="N885" s="244">
        <v>1.6E-2</v>
      </c>
      <c r="O885" s="244">
        <f>ROUND(E885*N885,2)</f>
        <v>0.06</v>
      </c>
      <c r="P885" s="244">
        <v>0</v>
      </c>
      <c r="Q885" s="244">
        <f>ROUND(E885*P885,2)</f>
        <v>0</v>
      </c>
      <c r="R885" s="246" t="s">
        <v>663</v>
      </c>
      <c r="S885" s="246" t="s">
        <v>923</v>
      </c>
      <c r="T885" s="247" t="s">
        <v>294</v>
      </c>
      <c r="U885" s="220">
        <v>0</v>
      </c>
      <c r="V885" s="220">
        <f>ROUND(E885*U885,2)</f>
        <v>0</v>
      </c>
      <c r="W885" s="220"/>
      <c r="X885" s="220" t="s">
        <v>664</v>
      </c>
      <c r="Y885" s="220" t="s">
        <v>296</v>
      </c>
      <c r="Z885" s="210"/>
      <c r="AA885" s="210"/>
      <c r="AB885" s="210"/>
      <c r="AC885" s="210"/>
      <c r="AD885" s="210"/>
      <c r="AE885" s="210"/>
      <c r="AF885" s="210"/>
      <c r="AG885" s="210" t="s">
        <v>665</v>
      </c>
      <c r="AH885" s="210"/>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row>
    <row r="886" spans="1:60" x14ac:dyDescent="0.2">
      <c r="A886" s="224" t="s">
        <v>287</v>
      </c>
      <c r="B886" s="225" t="s">
        <v>180</v>
      </c>
      <c r="C886" s="249" t="s">
        <v>181</v>
      </c>
      <c r="D886" s="226"/>
      <c r="E886" s="227"/>
      <c r="F886" s="228"/>
      <c r="G886" s="228">
        <f>SUMIF(AG887:AG889,"&lt;&gt;NOR",G887:G889)</f>
        <v>0</v>
      </c>
      <c r="H886" s="228"/>
      <c r="I886" s="228">
        <f>SUM(I887:I889)</f>
        <v>0</v>
      </c>
      <c r="J886" s="228"/>
      <c r="K886" s="228">
        <f>SUM(K887:K889)</f>
        <v>0</v>
      </c>
      <c r="L886" s="228"/>
      <c r="M886" s="228">
        <f>SUM(M887:M889)</f>
        <v>0</v>
      </c>
      <c r="N886" s="227"/>
      <c r="O886" s="227">
        <f>SUM(O887:O889)</f>
        <v>0</v>
      </c>
      <c r="P886" s="227"/>
      <c r="Q886" s="227">
        <f>SUM(Q887:Q889)</f>
        <v>0</v>
      </c>
      <c r="R886" s="228"/>
      <c r="S886" s="228"/>
      <c r="T886" s="229"/>
      <c r="U886" s="223"/>
      <c r="V886" s="223">
        <f>SUM(V887:V889)</f>
        <v>0</v>
      </c>
      <c r="W886" s="223"/>
      <c r="X886" s="223"/>
      <c r="Y886" s="223"/>
      <c r="AG886" t="s">
        <v>288</v>
      </c>
    </row>
    <row r="887" spans="1:60" outlineLevel="1" x14ac:dyDescent="0.2">
      <c r="A887" s="231">
        <v>142</v>
      </c>
      <c r="B887" s="232" t="s">
        <v>1079</v>
      </c>
      <c r="C887" s="250" t="s">
        <v>1080</v>
      </c>
      <c r="D887" s="233" t="s">
        <v>343</v>
      </c>
      <c r="E887" s="234">
        <v>60</v>
      </c>
      <c r="F887" s="235"/>
      <c r="G887" s="236">
        <f>ROUND(E887*F887,2)</f>
        <v>0</v>
      </c>
      <c r="H887" s="235"/>
      <c r="I887" s="236">
        <f>ROUND(E887*H887,2)</f>
        <v>0</v>
      </c>
      <c r="J887" s="235"/>
      <c r="K887" s="236">
        <f>ROUND(E887*J887,2)</f>
        <v>0</v>
      </c>
      <c r="L887" s="236">
        <v>21</v>
      </c>
      <c r="M887" s="236">
        <f>G887*(1+L887/100)</f>
        <v>0</v>
      </c>
      <c r="N887" s="234">
        <v>0</v>
      </c>
      <c r="O887" s="234">
        <f>ROUND(E887*N887,2)</f>
        <v>0</v>
      </c>
      <c r="P887" s="234">
        <v>0</v>
      </c>
      <c r="Q887" s="234">
        <f>ROUND(E887*P887,2)</f>
        <v>0</v>
      </c>
      <c r="R887" s="236"/>
      <c r="S887" s="236" t="s">
        <v>861</v>
      </c>
      <c r="T887" s="237" t="s">
        <v>294</v>
      </c>
      <c r="U887" s="220">
        <v>0</v>
      </c>
      <c r="V887" s="220">
        <f>ROUND(E887*U887,2)</f>
        <v>0</v>
      </c>
      <c r="W887" s="220"/>
      <c r="X887" s="220" t="s">
        <v>664</v>
      </c>
      <c r="Y887" s="220" t="s">
        <v>296</v>
      </c>
      <c r="Z887" s="210"/>
      <c r="AA887" s="210"/>
      <c r="AB887" s="210"/>
      <c r="AC887" s="210"/>
      <c r="AD887" s="210"/>
      <c r="AE887" s="210"/>
      <c r="AF887" s="210"/>
      <c r="AG887" s="210" t="s">
        <v>665</v>
      </c>
      <c r="AH887" s="210"/>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row>
    <row r="888" spans="1:60" outlineLevel="2" x14ac:dyDescent="0.2">
      <c r="A888" s="217"/>
      <c r="B888" s="218"/>
      <c r="C888" s="253" t="s">
        <v>1081</v>
      </c>
      <c r="D888" s="221"/>
      <c r="E888" s="222"/>
      <c r="F888" s="220"/>
      <c r="G888" s="220"/>
      <c r="H888" s="220"/>
      <c r="I888" s="220"/>
      <c r="J888" s="220"/>
      <c r="K888" s="220"/>
      <c r="L888" s="220"/>
      <c r="M888" s="220"/>
      <c r="N888" s="219"/>
      <c r="O888" s="219"/>
      <c r="P888" s="219"/>
      <c r="Q888" s="219"/>
      <c r="R888" s="220"/>
      <c r="S888" s="220"/>
      <c r="T888" s="220"/>
      <c r="U888" s="220"/>
      <c r="V888" s="220"/>
      <c r="W888" s="220"/>
      <c r="X888" s="220"/>
      <c r="Y888" s="220"/>
      <c r="Z888" s="210"/>
      <c r="AA888" s="210"/>
      <c r="AB888" s="210"/>
      <c r="AC888" s="210"/>
      <c r="AD888" s="210"/>
      <c r="AE888" s="210"/>
      <c r="AF888" s="210"/>
      <c r="AG888" s="210" t="s">
        <v>314</v>
      </c>
      <c r="AH888" s="210">
        <v>0</v>
      </c>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row>
    <row r="889" spans="1:60" outlineLevel="3" x14ac:dyDescent="0.2">
      <c r="A889" s="217"/>
      <c r="B889" s="218"/>
      <c r="C889" s="253" t="s">
        <v>1082</v>
      </c>
      <c r="D889" s="221"/>
      <c r="E889" s="222">
        <v>60</v>
      </c>
      <c r="F889" s="220"/>
      <c r="G889" s="220"/>
      <c r="H889" s="220"/>
      <c r="I889" s="220"/>
      <c r="J889" s="220"/>
      <c r="K889" s="220"/>
      <c r="L889" s="220"/>
      <c r="M889" s="220"/>
      <c r="N889" s="219"/>
      <c r="O889" s="219"/>
      <c r="P889" s="219"/>
      <c r="Q889" s="219"/>
      <c r="R889" s="220"/>
      <c r="S889" s="220"/>
      <c r="T889" s="220"/>
      <c r="U889" s="220"/>
      <c r="V889" s="220"/>
      <c r="W889" s="220"/>
      <c r="X889" s="220"/>
      <c r="Y889" s="220"/>
      <c r="Z889" s="210"/>
      <c r="AA889" s="210"/>
      <c r="AB889" s="210"/>
      <c r="AC889" s="210"/>
      <c r="AD889" s="210"/>
      <c r="AE889" s="210"/>
      <c r="AF889" s="210"/>
      <c r="AG889" s="210" t="s">
        <v>314</v>
      </c>
      <c r="AH889" s="210">
        <v>0</v>
      </c>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row>
    <row r="890" spans="1:60" x14ac:dyDescent="0.2">
      <c r="A890" s="224" t="s">
        <v>287</v>
      </c>
      <c r="B890" s="225" t="s">
        <v>182</v>
      </c>
      <c r="C890" s="249" t="s">
        <v>183</v>
      </c>
      <c r="D890" s="226"/>
      <c r="E890" s="227"/>
      <c r="F890" s="228"/>
      <c r="G890" s="228">
        <f>SUMIF(AG891:AG892,"&lt;&gt;NOR",G891:G892)</f>
        <v>0</v>
      </c>
      <c r="H890" s="228"/>
      <c r="I890" s="228">
        <f>SUM(I891:I892)</f>
        <v>0</v>
      </c>
      <c r="J890" s="228"/>
      <c r="K890" s="228">
        <f>SUM(K891:K892)</f>
        <v>0</v>
      </c>
      <c r="L890" s="228"/>
      <c r="M890" s="228">
        <f>SUM(M891:M892)</f>
        <v>0</v>
      </c>
      <c r="N890" s="227"/>
      <c r="O890" s="227">
        <f>SUM(O891:O892)</f>
        <v>1.42</v>
      </c>
      <c r="P890" s="227"/>
      <c r="Q890" s="227">
        <f>SUM(Q891:Q892)</f>
        <v>0</v>
      </c>
      <c r="R890" s="228"/>
      <c r="S890" s="228"/>
      <c r="T890" s="229"/>
      <c r="U890" s="223"/>
      <c r="V890" s="223">
        <f>SUM(V891:V892)</f>
        <v>3.84</v>
      </c>
      <c r="W890" s="223"/>
      <c r="X890" s="223"/>
      <c r="Y890" s="223"/>
      <c r="AG890" t="s">
        <v>288</v>
      </c>
    </row>
    <row r="891" spans="1:60" ht="22.5" outlineLevel="1" x14ac:dyDescent="0.2">
      <c r="A891" s="231">
        <v>143</v>
      </c>
      <c r="B891" s="232" t="s">
        <v>1083</v>
      </c>
      <c r="C891" s="250" t="s">
        <v>1084</v>
      </c>
      <c r="D891" s="233" t="s">
        <v>335</v>
      </c>
      <c r="E891" s="234">
        <v>12</v>
      </c>
      <c r="F891" s="235"/>
      <c r="G891" s="236">
        <f>ROUND(E891*F891,2)</f>
        <v>0</v>
      </c>
      <c r="H891" s="235"/>
      <c r="I891" s="236">
        <f>ROUND(E891*H891,2)</f>
        <v>0</v>
      </c>
      <c r="J891" s="235"/>
      <c r="K891" s="236">
        <f>ROUND(E891*J891,2)</f>
        <v>0</v>
      </c>
      <c r="L891" s="236">
        <v>21</v>
      </c>
      <c r="M891" s="236">
        <f>G891*(1+L891/100)</f>
        <v>0</v>
      </c>
      <c r="N891" s="234">
        <v>0.11813</v>
      </c>
      <c r="O891" s="234">
        <f>ROUND(E891*N891,2)</f>
        <v>1.42</v>
      </c>
      <c r="P891" s="234">
        <v>0</v>
      </c>
      <c r="Q891" s="234">
        <f>ROUND(E891*P891,2)</f>
        <v>0</v>
      </c>
      <c r="R891" s="236" t="s">
        <v>311</v>
      </c>
      <c r="S891" s="236" t="s">
        <v>293</v>
      </c>
      <c r="T891" s="237" t="s">
        <v>294</v>
      </c>
      <c r="U891" s="220">
        <v>0.32</v>
      </c>
      <c r="V891" s="220">
        <f>ROUND(E891*U891,2)</f>
        <v>3.84</v>
      </c>
      <c r="W891" s="220"/>
      <c r="X891" s="220" t="s">
        <v>295</v>
      </c>
      <c r="Y891" s="220" t="s">
        <v>296</v>
      </c>
      <c r="Z891" s="210"/>
      <c r="AA891" s="210"/>
      <c r="AB891" s="210"/>
      <c r="AC891" s="210"/>
      <c r="AD891" s="210"/>
      <c r="AE891" s="210"/>
      <c r="AF891" s="210"/>
      <c r="AG891" s="210" t="s">
        <v>297</v>
      </c>
      <c r="AH891" s="210"/>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row>
    <row r="892" spans="1:60" outlineLevel="2" x14ac:dyDescent="0.2">
      <c r="A892" s="217"/>
      <c r="B892" s="218"/>
      <c r="C892" s="255" t="s">
        <v>1085</v>
      </c>
      <c r="D892" s="248"/>
      <c r="E892" s="248"/>
      <c r="F892" s="248"/>
      <c r="G892" s="248"/>
      <c r="H892" s="220"/>
      <c r="I892" s="220"/>
      <c r="J892" s="220"/>
      <c r="K892" s="220"/>
      <c r="L892" s="220"/>
      <c r="M892" s="220"/>
      <c r="N892" s="219"/>
      <c r="O892" s="219"/>
      <c r="P892" s="219"/>
      <c r="Q892" s="219"/>
      <c r="R892" s="220"/>
      <c r="S892" s="220"/>
      <c r="T892" s="220"/>
      <c r="U892" s="220"/>
      <c r="V892" s="220"/>
      <c r="W892" s="220"/>
      <c r="X892" s="220"/>
      <c r="Y892" s="220"/>
      <c r="Z892" s="210"/>
      <c r="AA892" s="210"/>
      <c r="AB892" s="210"/>
      <c r="AC892" s="210"/>
      <c r="AD892" s="210"/>
      <c r="AE892" s="210"/>
      <c r="AF892" s="210"/>
      <c r="AG892" s="210" t="s">
        <v>300</v>
      </c>
      <c r="AH892" s="210"/>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row>
    <row r="893" spans="1:60" x14ac:dyDescent="0.2">
      <c r="A893" s="224" t="s">
        <v>287</v>
      </c>
      <c r="B893" s="225" t="s">
        <v>184</v>
      </c>
      <c r="C893" s="249" t="s">
        <v>185</v>
      </c>
      <c r="D893" s="226"/>
      <c r="E893" s="227"/>
      <c r="F893" s="228"/>
      <c r="G893" s="228">
        <f>SUMIF(AG894:AG928,"&lt;&gt;NOR",G894:G928)</f>
        <v>0</v>
      </c>
      <c r="H893" s="228"/>
      <c r="I893" s="228">
        <f>SUM(I894:I928)</f>
        <v>0</v>
      </c>
      <c r="J893" s="228"/>
      <c r="K893" s="228">
        <f>SUM(K894:K928)</f>
        <v>0</v>
      </c>
      <c r="L893" s="228"/>
      <c r="M893" s="228">
        <f>SUM(M894:M928)</f>
        <v>0</v>
      </c>
      <c r="N893" s="227"/>
      <c r="O893" s="227">
        <f>SUM(O894:O928)</f>
        <v>20.360000000000003</v>
      </c>
      <c r="P893" s="227"/>
      <c r="Q893" s="227">
        <f>SUM(Q894:Q928)</f>
        <v>0</v>
      </c>
      <c r="R893" s="228"/>
      <c r="S893" s="228"/>
      <c r="T893" s="229"/>
      <c r="U893" s="223"/>
      <c r="V893" s="223">
        <f>SUM(V894:V928)</f>
        <v>450.33</v>
      </c>
      <c r="W893" s="223"/>
      <c r="X893" s="223"/>
      <c r="Y893" s="223"/>
      <c r="AG893" t="s">
        <v>288</v>
      </c>
    </row>
    <row r="894" spans="1:60" ht="22.5" outlineLevel="1" x14ac:dyDescent="0.2">
      <c r="A894" s="231">
        <v>144</v>
      </c>
      <c r="B894" s="232" t="s">
        <v>1086</v>
      </c>
      <c r="C894" s="250" t="s">
        <v>1087</v>
      </c>
      <c r="D894" s="233" t="s">
        <v>310</v>
      </c>
      <c r="E894" s="234">
        <v>740</v>
      </c>
      <c r="F894" s="235"/>
      <c r="G894" s="236">
        <f>ROUND(E894*F894,2)</f>
        <v>0</v>
      </c>
      <c r="H894" s="235"/>
      <c r="I894" s="236">
        <f>ROUND(E894*H894,2)</f>
        <v>0</v>
      </c>
      <c r="J894" s="235"/>
      <c r="K894" s="236">
        <f>ROUND(E894*J894,2)</f>
        <v>0</v>
      </c>
      <c r="L894" s="236">
        <v>21</v>
      </c>
      <c r="M894" s="236">
        <f>G894*(1+L894/100)</f>
        <v>0</v>
      </c>
      <c r="N894" s="234">
        <v>1.8380000000000001E-2</v>
      </c>
      <c r="O894" s="234">
        <f>ROUND(E894*N894,2)</f>
        <v>13.6</v>
      </c>
      <c r="P894" s="234">
        <v>0</v>
      </c>
      <c r="Q894" s="234">
        <f>ROUND(E894*P894,2)</f>
        <v>0</v>
      </c>
      <c r="R894" s="236" t="s">
        <v>1088</v>
      </c>
      <c r="S894" s="236" t="s">
        <v>293</v>
      </c>
      <c r="T894" s="237" t="s">
        <v>294</v>
      </c>
      <c r="U894" s="220">
        <v>0.14399999999999999</v>
      </c>
      <c r="V894" s="220">
        <f>ROUND(E894*U894,2)</f>
        <v>106.56</v>
      </c>
      <c r="W894" s="220"/>
      <c r="X894" s="220" t="s">
        <v>295</v>
      </c>
      <c r="Y894" s="220" t="s">
        <v>296</v>
      </c>
      <c r="Z894" s="210"/>
      <c r="AA894" s="210"/>
      <c r="AB894" s="210"/>
      <c r="AC894" s="210"/>
      <c r="AD894" s="210"/>
      <c r="AE894" s="210"/>
      <c r="AF894" s="210"/>
      <c r="AG894" s="210" t="s">
        <v>297</v>
      </c>
      <c r="AH894" s="210"/>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row>
    <row r="895" spans="1:60" outlineLevel="2" x14ac:dyDescent="0.2">
      <c r="A895" s="217"/>
      <c r="B895" s="218"/>
      <c r="C895" s="251" t="s">
        <v>1089</v>
      </c>
      <c r="D895" s="239"/>
      <c r="E895" s="239"/>
      <c r="F895" s="239"/>
      <c r="G895" s="239"/>
      <c r="H895" s="220"/>
      <c r="I895" s="220"/>
      <c r="J895" s="220"/>
      <c r="K895" s="220"/>
      <c r="L895" s="220"/>
      <c r="M895" s="220"/>
      <c r="N895" s="219"/>
      <c r="O895" s="219"/>
      <c r="P895" s="219"/>
      <c r="Q895" s="219"/>
      <c r="R895" s="220"/>
      <c r="S895" s="220"/>
      <c r="T895" s="220"/>
      <c r="U895" s="220"/>
      <c r="V895" s="220"/>
      <c r="W895" s="220"/>
      <c r="X895" s="220"/>
      <c r="Y895" s="220"/>
      <c r="Z895" s="210"/>
      <c r="AA895" s="210"/>
      <c r="AB895" s="210"/>
      <c r="AC895" s="210"/>
      <c r="AD895" s="210"/>
      <c r="AE895" s="210"/>
      <c r="AF895" s="210"/>
      <c r="AG895" s="210" t="s">
        <v>299</v>
      </c>
      <c r="AH895" s="210"/>
      <c r="AI895" s="210"/>
      <c r="AJ895" s="210"/>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c r="BE895" s="210"/>
      <c r="BF895" s="210"/>
      <c r="BG895" s="210"/>
      <c r="BH895" s="210"/>
    </row>
    <row r="896" spans="1:60" outlineLevel="2" x14ac:dyDescent="0.2">
      <c r="A896" s="217"/>
      <c r="B896" s="218"/>
      <c r="C896" s="252" t="s">
        <v>1089</v>
      </c>
      <c r="D896" s="240"/>
      <c r="E896" s="240"/>
      <c r="F896" s="240"/>
      <c r="G896" s="240"/>
      <c r="H896" s="220"/>
      <c r="I896" s="220"/>
      <c r="J896" s="220"/>
      <c r="K896" s="220"/>
      <c r="L896" s="220"/>
      <c r="M896" s="220"/>
      <c r="N896" s="219"/>
      <c r="O896" s="219"/>
      <c r="P896" s="219"/>
      <c r="Q896" s="219"/>
      <c r="R896" s="220"/>
      <c r="S896" s="220"/>
      <c r="T896" s="220"/>
      <c r="U896" s="220"/>
      <c r="V896" s="220"/>
      <c r="W896" s="220"/>
      <c r="X896" s="220"/>
      <c r="Y896" s="220"/>
      <c r="Z896" s="210"/>
      <c r="AA896" s="210"/>
      <c r="AB896" s="210"/>
      <c r="AC896" s="210"/>
      <c r="AD896" s="210"/>
      <c r="AE896" s="210"/>
      <c r="AF896" s="210"/>
      <c r="AG896" s="210" t="s">
        <v>300</v>
      </c>
      <c r="AH896" s="210"/>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row>
    <row r="897" spans="1:60" outlineLevel="3" x14ac:dyDescent="0.2">
      <c r="A897" s="217"/>
      <c r="B897" s="218"/>
      <c r="C897" s="252" t="s">
        <v>1089</v>
      </c>
      <c r="D897" s="240"/>
      <c r="E897" s="240"/>
      <c r="F897" s="240"/>
      <c r="G897" s="240"/>
      <c r="H897" s="220"/>
      <c r="I897" s="220"/>
      <c r="J897" s="220"/>
      <c r="K897" s="220"/>
      <c r="L897" s="220"/>
      <c r="M897" s="220"/>
      <c r="N897" s="219"/>
      <c r="O897" s="219"/>
      <c r="P897" s="219"/>
      <c r="Q897" s="219"/>
      <c r="R897" s="220"/>
      <c r="S897" s="220"/>
      <c r="T897" s="220"/>
      <c r="U897" s="220"/>
      <c r="V897" s="220"/>
      <c r="W897" s="220"/>
      <c r="X897" s="220"/>
      <c r="Y897" s="220"/>
      <c r="Z897" s="210"/>
      <c r="AA897" s="210"/>
      <c r="AB897" s="210"/>
      <c r="AC897" s="210"/>
      <c r="AD897" s="210"/>
      <c r="AE897" s="210"/>
      <c r="AF897" s="210"/>
      <c r="AG897" s="210" t="s">
        <v>300</v>
      </c>
      <c r="AH897" s="210"/>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row>
    <row r="898" spans="1:60" outlineLevel="2" x14ac:dyDescent="0.2">
      <c r="A898" s="217"/>
      <c r="B898" s="218"/>
      <c r="C898" s="253" t="s">
        <v>1090</v>
      </c>
      <c r="D898" s="221"/>
      <c r="E898" s="222"/>
      <c r="F898" s="220"/>
      <c r="G898" s="220"/>
      <c r="H898" s="220"/>
      <c r="I898" s="220"/>
      <c r="J898" s="220"/>
      <c r="K898" s="220"/>
      <c r="L898" s="220"/>
      <c r="M898" s="220"/>
      <c r="N898" s="219"/>
      <c r="O898" s="219"/>
      <c r="P898" s="219"/>
      <c r="Q898" s="219"/>
      <c r="R898" s="220"/>
      <c r="S898" s="220"/>
      <c r="T898" s="220"/>
      <c r="U898" s="220"/>
      <c r="V898" s="220"/>
      <c r="W898" s="220"/>
      <c r="X898" s="220"/>
      <c r="Y898" s="220"/>
      <c r="Z898" s="210"/>
      <c r="AA898" s="210"/>
      <c r="AB898" s="210"/>
      <c r="AC898" s="210"/>
      <c r="AD898" s="210"/>
      <c r="AE898" s="210"/>
      <c r="AF898" s="210"/>
      <c r="AG898" s="210" t="s">
        <v>314</v>
      </c>
      <c r="AH898" s="210">
        <v>0</v>
      </c>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row>
    <row r="899" spans="1:60" outlineLevel="3" x14ac:dyDescent="0.2">
      <c r="A899" s="217"/>
      <c r="B899" s="218"/>
      <c r="C899" s="253" t="s">
        <v>1091</v>
      </c>
      <c r="D899" s="221"/>
      <c r="E899" s="222"/>
      <c r="F899" s="220"/>
      <c r="G899" s="220"/>
      <c r="H899" s="220"/>
      <c r="I899" s="220"/>
      <c r="J899" s="220"/>
      <c r="K899" s="220"/>
      <c r="L899" s="220"/>
      <c r="M899" s="220"/>
      <c r="N899" s="219"/>
      <c r="O899" s="219"/>
      <c r="P899" s="219"/>
      <c r="Q899" s="219"/>
      <c r="R899" s="220"/>
      <c r="S899" s="220"/>
      <c r="T899" s="220"/>
      <c r="U899" s="220"/>
      <c r="V899" s="220"/>
      <c r="W899" s="220"/>
      <c r="X899" s="220"/>
      <c r="Y899" s="220"/>
      <c r="Z899" s="210"/>
      <c r="AA899" s="210"/>
      <c r="AB899" s="210"/>
      <c r="AC899" s="210"/>
      <c r="AD899" s="210"/>
      <c r="AE899" s="210"/>
      <c r="AF899" s="210"/>
      <c r="AG899" s="210" t="s">
        <v>314</v>
      </c>
      <c r="AH899" s="210">
        <v>0</v>
      </c>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row>
    <row r="900" spans="1:60" outlineLevel="3" x14ac:dyDescent="0.2">
      <c r="A900" s="217"/>
      <c r="B900" s="218"/>
      <c r="C900" s="253" t="s">
        <v>1092</v>
      </c>
      <c r="D900" s="221"/>
      <c r="E900" s="222"/>
      <c r="F900" s="220"/>
      <c r="G900" s="220"/>
      <c r="H900" s="220"/>
      <c r="I900" s="220"/>
      <c r="J900" s="220"/>
      <c r="K900" s="220"/>
      <c r="L900" s="220"/>
      <c r="M900" s="220"/>
      <c r="N900" s="219"/>
      <c r="O900" s="219"/>
      <c r="P900" s="219"/>
      <c r="Q900" s="219"/>
      <c r="R900" s="220"/>
      <c r="S900" s="220"/>
      <c r="T900" s="220"/>
      <c r="U900" s="220"/>
      <c r="V900" s="220"/>
      <c r="W900" s="220"/>
      <c r="X900" s="220"/>
      <c r="Y900" s="220"/>
      <c r="Z900" s="210"/>
      <c r="AA900" s="210"/>
      <c r="AB900" s="210"/>
      <c r="AC900" s="210"/>
      <c r="AD900" s="210"/>
      <c r="AE900" s="210"/>
      <c r="AF900" s="210"/>
      <c r="AG900" s="210" t="s">
        <v>314</v>
      </c>
      <c r="AH900" s="210">
        <v>0</v>
      </c>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row>
    <row r="901" spans="1:60" outlineLevel="3" x14ac:dyDescent="0.2">
      <c r="A901" s="217"/>
      <c r="B901" s="218"/>
      <c r="C901" s="253" t="s">
        <v>1093</v>
      </c>
      <c r="D901" s="221"/>
      <c r="E901" s="222">
        <v>740</v>
      </c>
      <c r="F901" s="220"/>
      <c r="G901" s="220"/>
      <c r="H901" s="220"/>
      <c r="I901" s="220"/>
      <c r="J901" s="220"/>
      <c r="K901" s="220"/>
      <c r="L901" s="220"/>
      <c r="M901" s="220"/>
      <c r="N901" s="219"/>
      <c r="O901" s="219"/>
      <c r="P901" s="219"/>
      <c r="Q901" s="219"/>
      <c r="R901" s="220"/>
      <c r="S901" s="220"/>
      <c r="T901" s="220"/>
      <c r="U901" s="220"/>
      <c r="V901" s="220"/>
      <c r="W901" s="220"/>
      <c r="X901" s="220"/>
      <c r="Y901" s="220"/>
      <c r="Z901" s="210"/>
      <c r="AA901" s="210"/>
      <c r="AB901" s="210"/>
      <c r="AC901" s="210"/>
      <c r="AD901" s="210"/>
      <c r="AE901" s="210"/>
      <c r="AF901" s="210"/>
      <c r="AG901" s="210" t="s">
        <v>314</v>
      </c>
      <c r="AH901" s="210">
        <v>0</v>
      </c>
      <c r="AI901" s="210"/>
      <c r="AJ901" s="210"/>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row>
    <row r="902" spans="1:60" ht="22.5" outlineLevel="1" x14ac:dyDescent="0.2">
      <c r="A902" s="231">
        <v>145</v>
      </c>
      <c r="B902" s="232" t="s">
        <v>1094</v>
      </c>
      <c r="C902" s="250" t="s">
        <v>1095</v>
      </c>
      <c r="D902" s="233" t="s">
        <v>310</v>
      </c>
      <c r="E902" s="234">
        <v>2960</v>
      </c>
      <c r="F902" s="235"/>
      <c r="G902" s="236">
        <f>ROUND(E902*F902,2)</f>
        <v>0</v>
      </c>
      <c r="H902" s="235"/>
      <c r="I902" s="236">
        <f>ROUND(E902*H902,2)</f>
        <v>0</v>
      </c>
      <c r="J902" s="235"/>
      <c r="K902" s="236">
        <f>ROUND(E902*J902,2)</f>
        <v>0</v>
      </c>
      <c r="L902" s="236">
        <v>21</v>
      </c>
      <c r="M902" s="236">
        <f>G902*(1+L902/100)</f>
        <v>0</v>
      </c>
      <c r="N902" s="234">
        <v>1.6000000000000001E-3</v>
      </c>
      <c r="O902" s="234">
        <f>ROUND(E902*N902,2)</f>
        <v>4.74</v>
      </c>
      <c r="P902" s="234">
        <v>0</v>
      </c>
      <c r="Q902" s="234">
        <f>ROUND(E902*P902,2)</f>
        <v>0</v>
      </c>
      <c r="R902" s="236" t="s">
        <v>1088</v>
      </c>
      <c r="S902" s="236" t="s">
        <v>293</v>
      </c>
      <c r="T902" s="237" t="s">
        <v>294</v>
      </c>
      <c r="U902" s="220">
        <v>6.0000000000000001E-3</v>
      </c>
      <c r="V902" s="220">
        <f>ROUND(E902*U902,2)</f>
        <v>17.760000000000002</v>
      </c>
      <c r="W902" s="220"/>
      <c r="X902" s="220" t="s">
        <v>295</v>
      </c>
      <c r="Y902" s="220" t="s">
        <v>296</v>
      </c>
      <c r="Z902" s="210"/>
      <c r="AA902" s="210"/>
      <c r="AB902" s="210"/>
      <c r="AC902" s="210"/>
      <c r="AD902" s="210"/>
      <c r="AE902" s="210"/>
      <c r="AF902" s="210"/>
      <c r="AG902" s="210" t="s">
        <v>297</v>
      </c>
      <c r="AH902" s="210"/>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row>
    <row r="903" spans="1:60" outlineLevel="2" x14ac:dyDescent="0.2">
      <c r="A903" s="217"/>
      <c r="B903" s="218"/>
      <c r="C903" s="251" t="s">
        <v>1089</v>
      </c>
      <c r="D903" s="239"/>
      <c r="E903" s="239"/>
      <c r="F903" s="239"/>
      <c r="G903" s="239"/>
      <c r="H903" s="220"/>
      <c r="I903" s="220"/>
      <c r="J903" s="220"/>
      <c r="K903" s="220"/>
      <c r="L903" s="220"/>
      <c r="M903" s="220"/>
      <c r="N903" s="219"/>
      <c r="O903" s="219"/>
      <c r="P903" s="219"/>
      <c r="Q903" s="219"/>
      <c r="R903" s="220"/>
      <c r="S903" s="220"/>
      <c r="T903" s="220"/>
      <c r="U903" s="220"/>
      <c r="V903" s="220"/>
      <c r="W903" s="220"/>
      <c r="X903" s="220"/>
      <c r="Y903" s="220"/>
      <c r="Z903" s="210"/>
      <c r="AA903" s="210"/>
      <c r="AB903" s="210"/>
      <c r="AC903" s="210"/>
      <c r="AD903" s="210"/>
      <c r="AE903" s="210"/>
      <c r="AF903" s="210"/>
      <c r="AG903" s="210" t="s">
        <v>299</v>
      </c>
      <c r="AH903" s="210"/>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row>
    <row r="904" spans="1:60" outlineLevel="2" x14ac:dyDescent="0.2">
      <c r="A904" s="217"/>
      <c r="B904" s="218"/>
      <c r="C904" s="252" t="s">
        <v>1089</v>
      </c>
      <c r="D904" s="240"/>
      <c r="E904" s="240"/>
      <c r="F904" s="240"/>
      <c r="G904" s="240"/>
      <c r="H904" s="220"/>
      <c r="I904" s="220"/>
      <c r="J904" s="220"/>
      <c r="K904" s="220"/>
      <c r="L904" s="220"/>
      <c r="M904" s="220"/>
      <c r="N904" s="219"/>
      <c r="O904" s="219"/>
      <c r="P904" s="219"/>
      <c r="Q904" s="219"/>
      <c r="R904" s="220"/>
      <c r="S904" s="220"/>
      <c r="T904" s="220"/>
      <c r="U904" s="220"/>
      <c r="V904" s="220"/>
      <c r="W904" s="220"/>
      <c r="X904" s="220"/>
      <c r="Y904" s="220"/>
      <c r="Z904" s="210"/>
      <c r="AA904" s="210"/>
      <c r="AB904" s="210"/>
      <c r="AC904" s="210"/>
      <c r="AD904" s="210"/>
      <c r="AE904" s="210"/>
      <c r="AF904" s="210"/>
      <c r="AG904" s="210" t="s">
        <v>300</v>
      </c>
      <c r="AH904" s="210"/>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row>
    <row r="905" spans="1:60" outlineLevel="3" x14ac:dyDescent="0.2">
      <c r="A905" s="217"/>
      <c r="B905" s="218"/>
      <c r="C905" s="252" t="s">
        <v>1089</v>
      </c>
      <c r="D905" s="240"/>
      <c r="E905" s="240"/>
      <c r="F905" s="240"/>
      <c r="G905" s="240"/>
      <c r="H905" s="220"/>
      <c r="I905" s="220"/>
      <c r="J905" s="220"/>
      <c r="K905" s="220"/>
      <c r="L905" s="220"/>
      <c r="M905" s="220"/>
      <c r="N905" s="219"/>
      <c r="O905" s="219"/>
      <c r="P905" s="219"/>
      <c r="Q905" s="219"/>
      <c r="R905" s="220"/>
      <c r="S905" s="220"/>
      <c r="T905" s="220"/>
      <c r="U905" s="220"/>
      <c r="V905" s="220"/>
      <c r="W905" s="220"/>
      <c r="X905" s="220"/>
      <c r="Y905" s="220"/>
      <c r="Z905" s="210"/>
      <c r="AA905" s="210"/>
      <c r="AB905" s="210"/>
      <c r="AC905" s="210"/>
      <c r="AD905" s="210"/>
      <c r="AE905" s="210"/>
      <c r="AF905" s="210"/>
      <c r="AG905" s="210" t="s">
        <v>300</v>
      </c>
      <c r="AH905" s="210"/>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row>
    <row r="906" spans="1:60" outlineLevel="2" x14ac:dyDescent="0.2">
      <c r="A906" s="217"/>
      <c r="B906" s="218"/>
      <c r="C906" s="253" t="s">
        <v>1096</v>
      </c>
      <c r="D906" s="221"/>
      <c r="E906" s="222"/>
      <c r="F906" s="220"/>
      <c r="G906" s="220"/>
      <c r="H906" s="220"/>
      <c r="I906" s="220"/>
      <c r="J906" s="220"/>
      <c r="K906" s="220"/>
      <c r="L906" s="220"/>
      <c r="M906" s="220"/>
      <c r="N906" s="219"/>
      <c r="O906" s="219"/>
      <c r="P906" s="219"/>
      <c r="Q906" s="219"/>
      <c r="R906" s="220"/>
      <c r="S906" s="220"/>
      <c r="T906" s="220"/>
      <c r="U906" s="220"/>
      <c r="V906" s="220"/>
      <c r="W906" s="220"/>
      <c r="X906" s="220"/>
      <c r="Y906" s="220"/>
      <c r="Z906" s="210"/>
      <c r="AA906" s="210"/>
      <c r="AB906" s="210"/>
      <c r="AC906" s="210"/>
      <c r="AD906" s="210"/>
      <c r="AE906" s="210"/>
      <c r="AF906" s="210"/>
      <c r="AG906" s="210" t="s">
        <v>314</v>
      </c>
      <c r="AH906" s="210">
        <v>0</v>
      </c>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row>
    <row r="907" spans="1:60" outlineLevel="3" x14ac:dyDescent="0.2">
      <c r="A907" s="217"/>
      <c r="B907" s="218"/>
      <c r="C907" s="253" t="s">
        <v>1097</v>
      </c>
      <c r="D907" s="221"/>
      <c r="E907" s="222">
        <v>2960</v>
      </c>
      <c r="F907" s="220"/>
      <c r="G907" s="220"/>
      <c r="H907" s="220"/>
      <c r="I907" s="220"/>
      <c r="J907" s="220"/>
      <c r="K907" s="220"/>
      <c r="L907" s="220"/>
      <c r="M907" s="220"/>
      <c r="N907" s="219"/>
      <c r="O907" s="219"/>
      <c r="P907" s="219"/>
      <c r="Q907" s="219"/>
      <c r="R907" s="220"/>
      <c r="S907" s="220"/>
      <c r="T907" s="220"/>
      <c r="U907" s="220"/>
      <c r="V907" s="220"/>
      <c r="W907" s="220"/>
      <c r="X907" s="220"/>
      <c r="Y907" s="220"/>
      <c r="Z907" s="210"/>
      <c r="AA907" s="210"/>
      <c r="AB907" s="210"/>
      <c r="AC907" s="210"/>
      <c r="AD907" s="210"/>
      <c r="AE907" s="210"/>
      <c r="AF907" s="210"/>
      <c r="AG907" s="210" t="s">
        <v>314</v>
      </c>
      <c r="AH907" s="210">
        <v>0</v>
      </c>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row>
    <row r="908" spans="1:60" outlineLevel="1" x14ac:dyDescent="0.2">
      <c r="A908" s="231">
        <v>146</v>
      </c>
      <c r="B908" s="232" t="s">
        <v>1098</v>
      </c>
      <c r="C908" s="250" t="s">
        <v>1099</v>
      </c>
      <c r="D908" s="233" t="s">
        <v>310</v>
      </c>
      <c r="E908" s="234">
        <v>740</v>
      </c>
      <c r="F908" s="235"/>
      <c r="G908" s="236">
        <f>ROUND(E908*F908,2)</f>
        <v>0</v>
      </c>
      <c r="H908" s="235"/>
      <c r="I908" s="236">
        <f>ROUND(E908*H908,2)</f>
        <v>0</v>
      </c>
      <c r="J908" s="235"/>
      <c r="K908" s="236">
        <f>ROUND(E908*J908,2)</f>
        <v>0</v>
      </c>
      <c r="L908" s="236">
        <v>21</v>
      </c>
      <c r="M908" s="236">
        <f>G908*(1+L908/100)</f>
        <v>0</v>
      </c>
      <c r="N908" s="234">
        <v>0</v>
      </c>
      <c r="O908" s="234">
        <f>ROUND(E908*N908,2)</f>
        <v>0</v>
      </c>
      <c r="P908" s="234">
        <v>0</v>
      </c>
      <c r="Q908" s="234">
        <f>ROUND(E908*P908,2)</f>
        <v>0</v>
      </c>
      <c r="R908" s="236" t="s">
        <v>1088</v>
      </c>
      <c r="S908" s="236" t="s">
        <v>293</v>
      </c>
      <c r="T908" s="237" t="s">
        <v>294</v>
      </c>
      <c r="U908" s="220">
        <v>0.107</v>
      </c>
      <c r="V908" s="220">
        <f>ROUND(E908*U908,2)</f>
        <v>79.180000000000007</v>
      </c>
      <c r="W908" s="220"/>
      <c r="X908" s="220" t="s">
        <v>295</v>
      </c>
      <c r="Y908" s="220" t="s">
        <v>296</v>
      </c>
      <c r="Z908" s="210"/>
      <c r="AA908" s="210"/>
      <c r="AB908" s="210"/>
      <c r="AC908" s="210"/>
      <c r="AD908" s="210"/>
      <c r="AE908" s="210"/>
      <c r="AF908" s="210"/>
      <c r="AG908" s="210" t="s">
        <v>297</v>
      </c>
      <c r="AH908" s="210"/>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row>
    <row r="909" spans="1:60" outlineLevel="2" x14ac:dyDescent="0.2">
      <c r="A909" s="217"/>
      <c r="B909" s="218"/>
      <c r="C909" s="253" t="s">
        <v>1100</v>
      </c>
      <c r="D909" s="221"/>
      <c r="E909" s="222"/>
      <c r="F909" s="220"/>
      <c r="G909" s="220"/>
      <c r="H909" s="220"/>
      <c r="I909" s="220"/>
      <c r="J909" s="220"/>
      <c r="K909" s="220"/>
      <c r="L909" s="220"/>
      <c r="M909" s="220"/>
      <c r="N909" s="219"/>
      <c r="O909" s="219"/>
      <c r="P909" s="219"/>
      <c r="Q909" s="219"/>
      <c r="R909" s="220"/>
      <c r="S909" s="220"/>
      <c r="T909" s="220"/>
      <c r="U909" s="220"/>
      <c r="V909" s="220"/>
      <c r="W909" s="220"/>
      <c r="X909" s="220"/>
      <c r="Y909" s="220"/>
      <c r="Z909" s="210"/>
      <c r="AA909" s="210"/>
      <c r="AB909" s="210"/>
      <c r="AC909" s="210"/>
      <c r="AD909" s="210"/>
      <c r="AE909" s="210"/>
      <c r="AF909" s="210"/>
      <c r="AG909" s="210" t="s">
        <v>314</v>
      </c>
      <c r="AH909" s="210">
        <v>0</v>
      </c>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row>
    <row r="910" spans="1:60" outlineLevel="3" x14ac:dyDescent="0.2">
      <c r="A910" s="217"/>
      <c r="B910" s="218"/>
      <c r="C910" s="253" t="s">
        <v>1093</v>
      </c>
      <c r="D910" s="221"/>
      <c r="E910" s="222">
        <v>740</v>
      </c>
      <c r="F910" s="220"/>
      <c r="G910" s="220"/>
      <c r="H910" s="220"/>
      <c r="I910" s="220"/>
      <c r="J910" s="220"/>
      <c r="K910" s="220"/>
      <c r="L910" s="220"/>
      <c r="M910" s="220"/>
      <c r="N910" s="219"/>
      <c r="O910" s="219"/>
      <c r="P910" s="219"/>
      <c r="Q910" s="219"/>
      <c r="R910" s="220"/>
      <c r="S910" s="220"/>
      <c r="T910" s="220"/>
      <c r="U910" s="220"/>
      <c r="V910" s="220"/>
      <c r="W910" s="220"/>
      <c r="X910" s="220"/>
      <c r="Y910" s="220"/>
      <c r="Z910" s="210"/>
      <c r="AA910" s="210"/>
      <c r="AB910" s="210"/>
      <c r="AC910" s="210"/>
      <c r="AD910" s="210"/>
      <c r="AE910" s="210"/>
      <c r="AF910" s="210"/>
      <c r="AG910" s="210" t="s">
        <v>314</v>
      </c>
      <c r="AH910" s="210">
        <v>0</v>
      </c>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row>
    <row r="911" spans="1:60" outlineLevel="1" x14ac:dyDescent="0.2">
      <c r="A911" s="231">
        <v>147</v>
      </c>
      <c r="B911" s="232" t="s">
        <v>1101</v>
      </c>
      <c r="C911" s="250" t="s">
        <v>1102</v>
      </c>
      <c r="D911" s="233" t="s">
        <v>310</v>
      </c>
      <c r="E911" s="234">
        <v>1001.2761</v>
      </c>
      <c r="F911" s="235"/>
      <c r="G911" s="236">
        <f>ROUND(E911*F911,2)</f>
        <v>0</v>
      </c>
      <c r="H911" s="235"/>
      <c r="I911" s="236">
        <f>ROUND(E911*H911,2)</f>
        <v>0</v>
      </c>
      <c r="J911" s="235"/>
      <c r="K911" s="236">
        <f>ROUND(E911*J911,2)</f>
        <v>0</v>
      </c>
      <c r="L911" s="236">
        <v>21</v>
      </c>
      <c r="M911" s="236">
        <f>G911*(1+L911/100)</f>
        <v>0</v>
      </c>
      <c r="N911" s="234">
        <v>1.58E-3</v>
      </c>
      <c r="O911" s="234">
        <f>ROUND(E911*N911,2)</f>
        <v>1.58</v>
      </c>
      <c r="P911" s="234">
        <v>0</v>
      </c>
      <c r="Q911" s="234">
        <f>ROUND(E911*P911,2)</f>
        <v>0</v>
      </c>
      <c r="R911" s="236" t="s">
        <v>1088</v>
      </c>
      <c r="S911" s="236" t="s">
        <v>293</v>
      </c>
      <c r="T911" s="237" t="s">
        <v>294</v>
      </c>
      <c r="U911" s="220">
        <v>0.214</v>
      </c>
      <c r="V911" s="220">
        <f>ROUND(E911*U911,2)</f>
        <v>214.27</v>
      </c>
      <c r="W911" s="220"/>
      <c r="X911" s="220" t="s">
        <v>295</v>
      </c>
      <c r="Y911" s="220" t="s">
        <v>296</v>
      </c>
      <c r="Z911" s="210"/>
      <c r="AA911" s="210"/>
      <c r="AB911" s="210"/>
      <c r="AC911" s="210"/>
      <c r="AD911" s="210"/>
      <c r="AE911" s="210"/>
      <c r="AF911" s="210"/>
      <c r="AG911" s="210" t="s">
        <v>297</v>
      </c>
      <c r="AH911" s="210"/>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row>
    <row r="912" spans="1:60" outlineLevel="2" x14ac:dyDescent="0.2">
      <c r="A912" s="217"/>
      <c r="B912" s="218"/>
      <c r="C912" s="253" t="s">
        <v>1103</v>
      </c>
      <c r="D912" s="221"/>
      <c r="E912" s="222"/>
      <c r="F912" s="220"/>
      <c r="G912" s="220"/>
      <c r="H912" s="220"/>
      <c r="I912" s="220"/>
      <c r="J912" s="220"/>
      <c r="K912" s="220"/>
      <c r="L912" s="220"/>
      <c r="M912" s="220"/>
      <c r="N912" s="219"/>
      <c r="O912" s="219"/>
      <c r="P912" s="219"/>
      <c r="Q912" s="219"/>
      <c r="R912" s="220"/>
      <c r="S912" s="220"/>
      <c r="T912" s="220"/>
      <c r="U912" s="220"/>
      <c r="V912" s="220"/>
      <c r="W912" s="220"/>
      <c r="X912" s="220"/>
      <c r="Y912" s="220"/>
      <c r="Z912" s="210"/>
      <c r="AA912" s="210"/>
      <c r="AB912" s="210"/>
      <c r="AC912" s="210"/>
      <c r="AD912" s="210"/>
      <c r="AE912" s="210"/>
      <c r="AF912" s="210"/>
      <c r="AG912" s="210" t="s">
        <v>314</v>
      </c>
      <c r="AH912" s="210">
        <v>0</v>
      </c>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row>
    <row r="913" spans="1:60" outlineLevel="3" x14ac:dyDescent="0.2">
      <c r="A913" s="217"/>
      <c r="B913" s="218"/>
      <c r="C913" s="253" t="s">
        <v>1104</v>
      </c>
      <c r="D913" s="221"/>
      <c r="E913" s="222"/>
      <c r="F913" s="220"/>
      <c r="G913" s="220"/>
      <c r="H913" s="220"/>
      <c r="I913" s="220"/>
      <c r="J913" s="220"/>
      <c r="K913" s="220"/>
      <c r="L913" s="220"/>
      <c r="M913" s="220"/>
      <c r="N913" s="219"/>
      <c r="O913" s="219"/>
      <c r="P913" s="219"/>
      <c r="Q913" s="219"/>
      <c r="R913" s="220"/>
      <c r="S913" s="220"/>
      <c r="T913" s="220"/>
      <c r="U913" s="220"/>
      <c r="V913" s="220"/>
      <c r="W913" s="220"/>
      <c r="X913" s="220"/>
      <c r="Y913" s="220"/>
      <c r="Z913" s="210"/>
      <c r="AA913" s="210"/>
      <c r="AB913" s="210"/>
      <c r="AC913" s="210"/>
      <c r="AD913" s="210"/>
      <c r="AE913" s="210"/>
      <c r="AF913" s="210"/>
      <c r="AG913" s="210" t="s">
        <v>314</v>
      </c>
      <c r="AH913" s="210">
        <v>0</v>
      </c>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row>
    <row r="914" spans="1:60" outlineLevel="3" x14ac:dyDescent="0.2">
      <c r="A914" s="217"/>
      <c r="B914" s="218"/>
      <c r="C914" s="253" t="s">
        <v>1105</v>
      </c>
      <c r="D914" s="221"/>
      <c r="E914" s="222"/>
      <c r="F914" s="220"/>
      <c r="G914" s="220"/>
      <c r="H914" s="220"/>
      <c r="I914" s="220"/>
      <c r="J914" s="220"/>
      <c r="K914" s="220"/>
      <c r="L914" s="220"/>
      <c r="M914" s="220"/>
      <c r="N914" s="219"/>
      <c r="O914" s="219"/>
      <c r="P914" s="219"/>
      <c r="Q914" s="219"/>
      <c r="R914" s="220"/>
      <c r="S914" s="220"/>
      <c r="T914" s="220"/>
      <c r="U914" s="220"/>
      <c r="V914" s="220"/>
      <c r="W914" s="220"/>
      <c r="X914" s="220"/>
      <c r="Y914" s="220"/>
      <c r="Z914" s="210"/>
      <c r="AA914" s="210"/>
      <c r="AB914" s="210"/>
      <c r="AC914" s="210"/>
      <c r="AD914" s="210"/>
      <c r="AE914" s="210"/>
      <c r="AF914" s="210"/>
      <c r="AG914" s="210" t="s">
        <v>314</v>
      </c>
      <c r="AH914" s="210">
        <v>0</v>
      </c>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row>
    <row r="915" spans="1:60" outlineLevel="3" x14ac:dyDescent="0.2">
      <c r="A915" s="217"/>
      <c r="B915" s="218"/>
      <c r="C915" s="253" t="s">
        <v>1106</v>
      </c>
      <c r="D915" s="221"/>
      <c r="E915" s="222"/>
      <c r="F915" s="220"/>
      <c r="G915" s="220"/>
      <c r="H915" s="220"/>
      <c r="I915" s="220"/>
      <c r="J915" s="220"/>
      <c r="K915" s="220"/>
      <c r="L915" s="220"/>
      <c r="M915" s="220"/>
      <c r="N915" s="219"/>
      <c r="O915" s="219"/>
      <c r="P915" s="219"/>
      <c r="Q915" s="219"/>
      <c r="R915" s="220"/>
      <c r="S915" s="220"/>
      <c r="T915" s="220"/>
      <c r="U915" s="220"/>
      <c r="V915" s="220"/>
      <c r="W915" s="220"/>
      <c r="X915" s="220"/>
      <c r="Y915" s="220"/>
      <c r="Z915" s="210"/>
      <c r="AA915" s="210"/>
      <c r="AB915" s="210"/>
      <c r="AC915" s="210"/>
      <c r="AD915" s="210"/>
      <c r="AE915" s="210"/>
      <c r="AF915" s="210"/>
      <c r="AG915" s="210" t="s">
        <v>314</v>
      </c>
      <c r="AH915" s="210">
        <v>0</v>
      </c>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row>
    <row r="916" spans="1:60" outlineLevel="3" x14ac:dyDescent="0.2">
      <c r="A916" s="217"/>
      <c r="B916" s="218"/>
      <c r="C916" s="253" t="s">
        <v>1107</v>
      </c>
      <c r="D916" s="221"/>
      <c r="E916" s="222"/>
      <c r="F916" s="220"/>
      <c r="G916" s="220"/>
      <c r="H916" s="220"/>
      <c r="I916" s="220"/>
      <c r="J916" s="220"/>
      <c r="K916" s="220"/>
      <c r="L916" s="220"/>
      <c r="M916" s="220"/>
      <c r="N916" s="219"/>
      <c r="O916" s="219"/>
      <c r="P916" s="219"/>
      <c r="Q916" s="219"/>
      <c r="R916" s="220"/>
      <c r="S916" s="220"/>
      <c r="T916" s="220"/>
      <c r="U916" s="220"/>
      <c r="V916" s="220"/>
      <c r="W916" s="220"/>
      <c r="X916" s="220"/>
      <c r="Y916" s="220"/>
      <c r="Z916" s="210"/>
      <c r="AA916" s="210"/>
      <c r="AB916" s="210"/>
      <c r="AC916" s="210"/>
      <c r="AD916" s="210"/>
      <c r="AE916" s="210"/>
      <c r="AF916" s="210"/>
      <c r="AG916" s="210" t="s">
        <v>314</v>
      </c>
      <c r="AH916" s="210">
        <v>0</v>
      </c>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row>
    <row r="917" spans="1:60" outlineLevel="3" x14ac:dyDescent="0.2">
      <c r="A917" s="217"/>
      <c r="B917" s="218"/>
      <c r="C917" s="253" t="s">
        <v>1108</v>
      </c>
      <c r="D917" s="221"/>
      <c r="E917" s="222"/>
      <c r="F917" s="220"/>
      <c r="G917" s="220"/>
      <c r="H917" s="220"/>
      <c r="I917" s="220"/>
      <c r="J917" s="220"/>
      <c r="K917" s="220"/>
      <c r="L917" s="220"/>
      <c r="M917" s="220"/>
      <c r="N917" s="219"/>
      <c r="O917" s="219"/>
      <c r="P917" s="219"/>
      <c r="Q917" s="219"/>
      <c r="R917" s="220"/>
      <c r="S917" s="220"/>
      <c r="T917" s="220"/>
      <c r="U917" s="220"/>
      <c r="V917" s="220"/>
      <c r="W917" s="220"/>
      <c r="X917" s="220"/>
      <c r="Y917" s="220"/>
      <c r="Z917" s="210"/>
      <c r="AA917" s="210"/>
      <c r="AB917" s="210"/>
      <c r="AC917" s="210"/>
      <c r="AD917" s="210"/>
      <c r="AE917" s="210"/>
      <c r="AF917" s="210"/>
      <c r="AG917" s="210" t="s">
        <v>314</v>
      </c>
      <c r="AH917" s="210">
        <v>0</v>
      </c>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row>
    <row r="918" spans="1:60" outlineLevel="3" x14ac:dyDescent="0.2">
      <c r="A918" s="217"/>
      <c r="B918" s="218"/>
      <c r="C918" s="253" t="s">
        <v>1109</v>
      </c>
      <c r="D918" s="221"/>
      <c r="E918" s="222">
        <v>1001.28</v>
      </c>
      <c r="F918" s="220"/>
      <c r="G918" s="220"/>
      <c r="H918" s="220"/>
      <c r="I918" s="220"/>
      <c r="J918" s="220"/>
      <c r="K918" s="220"/>
      <c r="L918" s="220"/>
      <c r="M918" s="220"/>
      <c r="N918" s="219"/>
      <c r="O918" s="219"/>
      <c r="P918" s="219"/>
      <c r="Q918" s="219"/>
      <c r="R918" s="220"/>
      <c r="S918" s="220"/>
      <c r="T918" s="220"/>
      <c r="U918" s="220"/>
      <c r="V918" s="220"/>
      <c r="W918" s="220"/>
      <c r="X918" s="220"/>
      <c r="Y918" s="220"/>
      <c r="Z918" s="210"/>
      <c r="AA918" s="210"/>
      <c r="AB918" s="210"/>
      <c r="AC918" s="210"/>
      <c r="AD918" s="210"/>
      <c r="AE918" s="210"/>
      <c r="AF918" s="210"/>
      <c r="AG918" s="210" t="s">
        <v>314</v>
      </c>
      <c r="AH918" s="210">
        <v>0</v>
      </c>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row>
    <row r="919" spans="1:60" outlineLevel="1" x14ac:dyDescent="0.2">
      <c r="A919" s="231">
        <v>148</v>
      </c>
      <c r="B919" s="232" t="s">
        <v>1110</v>
      </c>
      <c r="C919" s="250" t="s">
        <v>1111</v>
      </c>
      <c r="D919" s="233" t="s">
        <v>310</v>
      </c>
      <c r="E919" s="234">
        <v>740</v>
      </c>
      <c r="F919" s="235"/>
      <c r="G919" s="236">
        <f>ROUND(E919*F919,2)</f>
        <v>0</v>
      </c>
      <c r="H919" s="235"/>
      <c r="I919" s="236">
        <f>ROUND(E919*H919,2)</f>
        <v>0</v>
      </c>
      <c r="J919" s="235"/>
      <c r="K919" s="236">
        <f>ROUND(E919*J919,2)</f>
        <v>0</v>
      </c>
      <c r="L919" s="236">
        <v>21</v>
      </c>
      <c r="M919" s="236">
        <f>G919*(1+L919/100)</f>
        <v>0</v>
      </c>
      <c r="N919" s="234">
        <v>0</v>
      </c>
      <c r="O919" s="234">
        <f>ROUND(E919*N919,2)</f>
        <v>0</v>
      </c>
      <c r="P919" s="234">
        <v>0</v>
      </c>
      <c r="Q919" s="234">
        <f>ROUND(E919*P919,2)</f>
        <v>0</v>
      </c>
      <c r="R919" s="236" t="s">
        <v>1088</v>
      </c>
      <c r="S919" s="236" t="s">
        <v>293</v>
      </c>
      <c r="T919" s="237" t="s">
        <v>294</v>
      </c>
      <c r="U919" s="220">
        <v>2.5999999999999999E-2</v>
      </c>
      <c r="V919" s="220">
        <f>ROUND(E919*U919,2)</f>
        <v>19.239999999999998</v>
      </c>
      <c r="W919" s="220"/>
      <c r="X919" s="220" t="s">
        <v>295</v>
      </c>
      <c r="Y919" s="220" t="s">
        <v>296</v>
      </c>
      <c r="Z919" s="210"/>
      <c r="AA919" s="210"/>
      <c r="AB919" s="210"/>
      <c r="AC919" s="210"/>
      <c r="AD919" s="210"/>
      <c r="AE919" s="210"/>
      <c r="AF919" s="210"/>
      <c r="AG919" s="210" t="s">
        <v>297</v>
      </c>
      <c r="AH919" s="210"/>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row>
    <row r="920" spans="1:60" outlineLevel="2" x14ac:dyDescent="0.2">
      <c r="A920" s="217"/>
      <c r="B920" s="218"/>
      <c r="C920" s="253" t="s">
        <v>1112</v>
      </c>
      <c r="D920" s="221"/>
      <c r="E920" s="222"/>
      <c r="F920" s="220"/>
      <c r="G920" s="220"/>
      <c r="H920" s="220"/>
      <c r="I920" s="220"/>
      <c r="J920" s="220"/>
      <c r="K920" s="220"/>
      <c r="L920" s="220"/>
      <c r="M920" s="220"/>
      <c r="N920" s="219"/>
      <c r="O920" s="219"/>
      <c r="P920" s="219"/>
      <c r="Q920" s="219"/>
      <c r="R920" s="220"/>
      <c r="S920" s="220"/>
      <c r="T920" s="220"/>
      <c r="U920" s="220"/>
      <c r="V920" s="220"/>
      <c r="W920" s="220"/>
      <c r="X920" s="220"/>
      <c r="Y920" s="220"/>
      <c r="Z920" s="210"/>
      <c r="AA920" s="210"/>
      <c r="AB920" s="210"/>
      <c r="AC920" s="210"/>
      <c r="AD920" s="210"/>
      <c r="AE920" s="210"/>
      <c r="AF920" s="210"/>
      <c r="AG920" s="210" t="s">
        <v>314</v>
      </c>
      <c r="AH920" s="210">
        <v>0</v>
      </c>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row>
    <row r="921" spans="1:60" outlineLevel="3" x14ac:dyDescent="0.2">
      <c r="A921" s="217"/>
      <c r="B921" s="218"/>
      <c r="C921" s="253" t="s">
        <v>1093</v>
      </c>
      <c r="D921" s="221"/>
      <c r="E921" s="222">
        <v>740</v>
      </c>
      <c r="F921" s="220"/>
      <c r="G921" s="220"/>
      <c r="H921" s="220"/>
      <c r="I921" s="220"/>
      <c r="J921" s="220"/>
      <c r="K921" s="220"/>
      <c r="L921" s="220"/>
      <c r="M921" s="220"/>
      <c r="N921" s="219"/>
      <c r="O921" s="219"/>
      <c r="P921" s="219"/>
      <c r="Q921" s="219"/>
      <c r="R921" s="220"/>
      <c r="S921" s="220"/>
      <c r="T921" s="220"/>
      <c r="U921" s="220"/>
      <c r="V921" s="220"/>
      <c r="W921" s="220"/>
      <c r="X921" s="220"/>
      <c r="Y921" s="220"/>
      <c r="Z921" s="210"/>
      <c r="AA921" s="210"/>
      <c r="AB921" s="210"/>
      <c r="AC921" s="210"/>
      <c r="AD921" s="210"/>
      <c r="AE921" s="210"/>
      <c r="AF921" s="210"/>
      <c r="AG921" s="210" t="s">
        <v>314</v>
      </c>
      <c r="AH921" s="210">
        <v>0</v>
      </c>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row>
    <row r="922" spans="1:60" ht="22.5" outlineLevel="1" x14ac:dyDescent="0.2">
      <c r="A922" s="231">
        <v>149</v>
      </c>
      <c r="B922" s="232" t="s">
        <v>1113</v>
      </c>
      <c r="C922" s="250" t="s">
        <v>1114</v>
      </c>
      <c r="D922" s="233" t="s">
        <v>310</v>
      </c>
      <c r="E922" s="234">
        <v>2960</v>
      </c>
      <c r="F922" s="235"/>
      <c r="G922" s="236">
        <f>ROUND(E922*F922,2)</f>
        <v>0</v>
      </c>
      <c r="H922" s="235"/>
      <c r="I922" s="236">
        <f>ROUND(E922*H922,2)</f>
        <v>0</v>
      </c>
      <c r="J922" s="235"/>
      <c r="K922" s="236">
        <f>ROUND(E922*J922,2)</f>
        <v>0</v>
      </c>
      <c r="L922" s="236">
        <v>21</v>
      </c>
      <c r="M922" s="236">
        <f>G922*(1+L922/100)</f>
        <v>0</v>
      </c>
      <c r="N922" s="234">
        <v>1.4999999999999999E-4</v>
      </c>
      <c r="O922" s="234">
        <f>ROUND(E922*N922,2)</f>
        <v>0.44</v>
      </c>
      <c r="P922" s="234">
        <v>0</v>
      </c>
      <c r="Q922" s="234">
        <f>ROUND(E922*P922,2)</f>
        <v>0</v>
      </c>
      <c r="R922" s="236" t="s">
        <v>1088</v>
      </c>
      <c r="S922" s="236" t="s">
        <v>293</v>
      </c>
      <c r="T922" s="237" t="s">
        <v>294</v>
      </c>
      <c r="U922" s="220">
        <v>0</v>
      </c>
      <c r="V922" s="220">
        <f>ROUND(E922*U922,2)</f>
        <v>0</v>
      </c>
      <c r="W922" s="220"/>
      <c r="X922" s="220" t="s">
        <v>295</v>
      </c>
      <c r="Y922" s="220" t="s">
        <v>296</v>
      </c>
      <c r="Z922" s="210"/>
      <c r="AA922" s="210"/>
      <c r="AB922" s="210"/>
      <c r="AC922" s="210"/>
      <c r="AD922" s="210"/>
      <c r="AE922" s="210"/>
      <c r="AF922" s="210"/>
      <c r="AG922" s="210" t="s">
        <v>297</v>
      </c>
      <c r="AH922" s="210"/>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row>
    <row r="923" spans="1:60" outlineLevel="2" x14ac:dyDescent="0.2">
      <c r="A923" s="217"/>
      <c r="B923" s="218"/>
      <c r="C923" s="253" t="s">
        <v>1115</v>
      </c>
      <c r="D923" s="221"/>
      <c r="E923" s="222"/>
      <c r="F923" s="220"/>
      <c r="G923" s="220"/>
      <c r="H923" s="220"/>
      <c r="I923" s="220"/>
      <c r="J923" s="220"/>
      <c r="K923" s="220"/>
      <c r="L923" s="220"/>
      <c r="M923" s="220"/>
      <c r="N923" s="219"/>
      <c r="O923" s="219"/>
      <c r="P923" s="219"/>
      <c r="Q923" s="219"/>
      <c r="R923" s="220"/>
      <c r="S923" s="220"/>
      <c r="T923" s="220"/>
      <c r="U923" s="220"/>
      <c r="V923" s="220"/>
      <c r="W923" s="220"/>
      <c r="X923" s="220"/>
      <c r="Y923" s="220"/>
      <c r="Z923" s="210"/>
      <c r="AA923" s="210"/>
      <c r="AB923" s="210"/>
      <c r="AC923" s="210"/>
      <c r="AD923" s="210"/>
      <c r="AE923" s="210"/>
      <c r="AF923" s="210"/>
      <c r="AG923" s="210" t="s">
        <v>314</v>
      </c>
      <c r="AH923" s="210">
        <v>0</v>
      </c>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row>
    <row r="924" spans="1:60" outlineLevel="3" x14ac:dyDescent="0.2">
      <c r="A924" s="217"/>
      <c r="B924" s="218"/>
      <c r="C924" s="253" t="s">
        <v>1097</v>
      </c>
      <c r="D924" s="221"/>
      <c r="E924" s="222">
        <v>2960</v>
      </c>
      <c r="F924" s="220"/>
      <c r="G924" s="220"/>
      <c r="H924" s="220"/>
      <c r="I924" s="220"/>
      <c r="J924" s="220"/>
      <c r="K924" s="220"/>
      <c r="L924" s="220"/>
      <c r="M924" s="220"/>
      <c r="N924" s="219"/>
      <c r="O924" s="219"/>
      <c r="P924" s="219"/>
      <c r="Q924" s="219"/>
      <c r="R924" s="220"/>
      <c r="S924" s="220"/>
      <c r="T924" s="220"/>
      <c r="U924" s="220"/>
      <c r="V924" s="220"/>
      <c r="W924" s="220"/>
      <c r="X924" s="220"/>
      <c r="Y924" s="220"/>
      <c r="Z924" s="210"/>
      <c r="AA924" s="210"/>
      <c r="AB924" s="210"/>
      <c r="AC924" s="210"/>
      <c r="AD924" s="210"/>
      <c r="AE924" s="210"/>
      <c r="AF924" s="210"/>
      <c r="AG924" s="210" t="s">
        <v>314</v>
      </c>
      <c r="AH924" s="210">
        <v>0</v>
      </c>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row>
    <row r="925" spans="1:60" outlineLevel="1" x14ac:dyDescent="0.2">
      <c r="A925" s="231">
        <v>150</v>
      </c>
      <c r="B925" s="232" t="s">
        <v>1116</v>
      </c>
      <c r="C925" s="250" t="s">
        <v>1117</v>
      </c>
      <c r="D925" s="233" t="s">
        <v>310</v>
      </c>
      <c r="E925" s="234">
        <v>740</v>
      </c>
      <c r="F925" s="235"/>
      <c r="G925" s="236">
        <f>ROUND(E925*F925,2)</f>
        <v>0</v>
      </c>
      <c r="H925" s="235"/>
      <c r="I925" s="236">
        <f>ROUND(E925*H925,2)</f>
        <v>0</v>
      </c>
      <c r="J925" s="235"/>
      <c r="K925" s="236">
        <f>ROUND(E925*J925,2)</f>
        <v>0</v>
      </c>
      <c r="L925" s="236">
        <v>21</v>
      </c>
      <c r="M925" s="236">
        <f>G925*(1+L925/100)</f>
        <v>0</v>
      </c>
      <c r="N925" s="234">
        <v>0</v>
      </c>
      <c r="O925" s="234">
        <f>ROUND(E925*N925,2)</f>
        <v>0</v>
      </c>
      <c r="P925" s="234">
        <v>0</v>
      </c>
      <c r="Q925" s="234">
        <f>ROUND(E925*P925,2)</f>
        <v>0</v>
      </c>
      <c r="R925" s="236" t="s">
        <v>1088</v>
      </c>
      <c r="S925" s="236" t="s">
        <v>293</v>
      </c>
      <c r="T925" s="237" t="s">
        <v>294</v>
      </c>
      <c r="U925" s="220">
        <v>1.7999999999999999E-2</v>
      </c>
      <c r="V925" s="220">
        <f>ROUND(E925*U925,2)</f>
        <v>13.32</v>
      </c>
      <c r="W925" s="220"/>
      <c r="X925" s="220" t="s">
        <v>295</v>
      </c>
      <c r="Y925" s="220" t="s">
        <v>296</v>
      </c>
      <c r="Z925" s="210"/>
      <c r="AA925" s="210"/>
      <c r="AB925" s="210"/>
      <c r="AC925" s="210"/>
      <c r="AD925" s="210"/>
      <c r="AE925" s="210"/>
      <c r="AF925" s="210"/>
      <c r="AG925" s="210" t="s">
        <v>297</v>
      </c>
      <c r="AH925" s="210"/>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row>
    <row r="926" spans="1:60" outlineLevel="2" x14ac:dyDescent="0.2">
      <c r="A926" s="217"/>
      <c r="B926" s="218"/>
      <c r="C926" s="253" t="s">
        <v>1112</v>
      </c>
      <c r="D926" s="221"/>
      <c r="E926" s="222"/>
      <c r="F926" s="220"/>
      <c r="G926" s="220"/>
      <c r="H926" s="220"/>
      <c r="I926" s="220"/>
      <c r="J926" s="220"/>
      <c r="K926" s="220"/>
      <c r="L926" s="220"/>
      <c r="M926" s="220"/>
      <c r="N926" s="219"/>
      <c r="O926" s="219"/>
      <c r="P926" s="219"/>
      <c r="Q926" s="219"/>
      <c r="R926" s="220"/>
      <c r="S926" s="220"/>
      <c r="T926" s="220"/>
      <c r="U926" s="220"/>
      <c r="V926" s="220"/>
      <c r="W926" s="220"/>
      <c r="X926" s="220"/>
      <c r="Y926" s="220"/>
      <c r="Z926" s="210"/>
      <c r="AA926" s="210"/>
      <c r="AB926" s="210"/>
      <c r="AC926" s="210"/>
      <c r="AD926" s="210"/>
      <c r="AE926" s="210"/>
      <c r="AF926" s="210"/>
      <c r="AG926" s="210" t="s">
        <v>314</v>
      </c>
      <c r="AH926" s="210">
        <v>0</v>
      </c>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row>
    <row r="927" spans="1:60" outlineLevel="3" x14ac:dyDescent="0.2">
      <c r="A927" s="217"/>
      <c r="B927" s="218"/>
      <c r="C927" s="253" t="s">
        <v>1093</v>
      </c>
      <c r="D927" s="221"/>
      <c r="E927" s="222">
        <v>740</v>
      </c>
      <c r="F927" s="220"/>
      <c r="G927" s="220"/>
      <c r="H927" s="220"/>
      <c r="I927" s="220"/>
      <c r="J927" s="220"/>
      <c r="K927" s="220"/>
      <c r="L927" s="220"/>
      <c r="M927" s="220"/>
      <c r="N927" s="219"/>
      <c r="O927" s="219"/>
      <c r="P927" s="219"/>
      <c r="Q927" s="219"/>
      <c r="R927" s="220"/>
      <c r="S927" s="220"/>
      <c r="T927" s="220"/>
      <c r="U927" s="220"/>
      <c r="V927" s="220"/>
      <c r="W927" s="220"/>
      <c r="X927" s="220"/>
      <c r="Y927" s="220"/>
      <c r="Z927" s="210"/>
      <c r="AA927" s="210"/>
      <c r="AB927" s="210"/>
      <c r="AC927" s="210"/>
      <c r="AD927" s="210"/>
      <c r="AE927" s="210"/>
      <c r="AF927" s="210"/>
      <c r="AG927" s="210" t="s">
        <v>314</v>
      </c>
      <c r="AH927" s="210">
        <v>0</v>
      </c>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row>
    <row r="928" spans="1:60" outlineLevel="1" x14ac:dyDescent="0.2">
      <c r="A928" s="241">
        <v>151</v>
      </c>
      <c r="B928" s="242" t="s">
        <v>1118</v>
      </c>
      <c r="C928" s="254" t="s">
        <v>1119</v>
      </c>
      <c r="D928" s="243" t="s">
        <v>1120</v>
      </c>
      <c r="E928" s="244">
        <v>1</v>
      </c>
      <c r="F928" s="245"/>
      <c r="G928" s="246">
        <f>ROUND(E928*F928,2)</f>
        <v>0</v>
      </c>
      <c r="H928" s="245"/>
      <c r="I928" s="246">
        <f>ROUND(E928*H928,2)</f>
        <v>0</v>
      </c>
      <c r="J928" s="245"/>
      <c r="K928" s="246">
        <f>ROUND(E928*J928,2)</f>
        <v>0</v>
      </c>
      <c r="L928" s="246">
        <v>21</v>
      </c>
      <c r="M928" s="246">
        <f>G928*(1+L928/100)</f>
        <v>0</v>
      </c>
      <c r="N928" s="244">
        <v>0</v>
      </c>
      <c r="O928" s="244">
        <f>ROUND(E928*N928,2)</f>
        <v>0</v>
      </c>
      <c r="P928" s="244">
        <v>0</v>
      </c>
      <c r="Q928" s="244">
        <f>ROUND(E928*P928,2)</f>
        <v>0</v>
      </c>
      <c r="R928" s="246"/>
      <c r="S928" s="246" t="s">
        <v>861</v>
      </c>
      <c r="T928" s="247" t="s">
        <v>294</v>
      </c>
      <c r="U928" s="220">
        <v>0</v>
      </c>
      <c r="V928" s="220">
        <f>ROUND(E928*U928,2)</f>
        <v>0</v>
      </c>
      <c r="W928" s="220"/>
      <c r="X928" s="220" t="s">
        <v>664</v>
      </c>
      <c r="Y928" s="220" t="s">
        <v>296</v>
      </c>
      <c r="Z928" s="210"/>
      <c r="AA928" s="210"/>
      <c r="AB928" s="210"/>
      <c r="AC928" s="210"/>
      <c r="AD928" s="210"/>
      <c r="AE928" s="210"/>
      <c r="AF928" s="210"/>
      <c r="AG928" s="210" t="s">
        <v>665</v>
      </c>
      <c r="AH928" s="210"/>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row>
    <row r="929" spans="1:60" x14ac:dyDescent="0.2">
      <c r="A929" s="224" t="s">
        <v>287</v>
      </c>
      <c r="B929" s="225" t="s">
        <v>186</v>
      </c>
      <c r="C929" s="249" t="s">
        <v>187</v>
      </c>
      <c r="D929" s="226"/>
      <c r="E929" s="227"/>
      <c r="F929" s="228"/>
      <c r="G929" s="228">
        <f>SUMIF(AG930:AG939,"&lt;&gt;NOR",G930:G939)</f>
        <v>0</v>
      </c>
      <c r="H929" s="228"/>
      <c r="I929" s="228">
        <f>SUM(I930:I939)</f>
        <v>0</v>
      </c>
      <c r="J929" s="228"/>
      <c r="K929" s="228">
        <f>SUM(K930:K939)</f>
        <v>0</v>
      </c>
      <c r="L929" s="228"/>
      <c r="M929" s="228">
        <f>SUM(M930:M939)</f>
        <v>0</v>
      </c>
      <c r="N929" s="227"/>
      <c r="O929" s="227">
        <f>SUM(O930:O939)</f>
        <v>0.13999999999999999</v>
      </c>
      <c r="P929" s="227"/>
      <c r="Q929" s="227">
        <f>SUM(Q930:Q939)</f>
        <v>0</v>
      </c>
      <c r="R929" s="228"/>
      <c r="S929" s="228"/>
      <c r="T929" s="229"/>
      <c r="U929" s="223"/>
      <c r="V929" s="223">
        <f>SUM(V930:V939)</f>
        <v>189.38</v>
      </c>
      <c r="W929" s="223"/>
      <c r="X929" s="223"/>
      <c r="Y929" s="223"/>
      <c r="AG929" t="s">
        <v>288</v>
      </c>
    </row>
    <row r="930" spans="1:60" ht="56.25" outlineLevel="1" x14ac:dyDescent="0.2">
      <c r="A930" s="231">
        <v>152</v>
      </c>
      <c r="B930" s="232" t="s">
        <v>1121</v>
      </c>
      <c r="C930" s="250" t="s">
        <v>1122</v>
      </c>
      <c r="D930" s="233" t="s">
        <v>310</v>
      </c>
      <c r="E930" s="234">
        <v>605.47</v>
      </c>
      <c r="F930" s="235"/>
      <c r="G930" s="236">
        <f>ROUND(E930*F930,2)</f>
        <v>0</v>
      </c>
      <c r="H930" s="235"/>
      <c r="I930" s="236">
        <f>ROUND(E930*H930,2)</f>
        <v>0</v>
      </c>
      <c r="J930" s="235"/>
      <c r="K930" s="236">
        <f>ROUND(E930*J930,2)</f>
        <v>0</v>
      </c>
      <c r="L930" s="236">
        <v>21</v>
      </c>
      <c r="M930" s="236">
        <f>G930*(1+L930/100)</f>
        <v>0</v>
      </c>
      <c r="N930" s="234">
        <v>4.0000000000000003E-5</v>
      </c>
      <c r="O930" s="234">
        <f>ROUND(E930*N930,2)</f>
        <v>0.02</v>
      </c>
      <c r="P930" s="234">
        <v>0</v>
      </c>
      <c r="Q930" s="234">
        <f>ROUND(E930*P930,2)</f>
        <v>0</v>
      </c>
      <c r="R930" s="236" t="s">
        <v>423</v>
      </c>
      <c r="S930" s="236" t="s">
        <v>293</v>
      </c>
      <c r="T930" s="237" t="s">
        <v>294</v>
      </c>
      <c r="U930" s="220">
        <v>0.308</v>
      </c>
      <c r="V930" s="220">
        <f>ROUND(E930*U930,2)</f>
        <v>186.48</v>
      </c>
      <c r="W930" s="220"/>
      <c r="X930" s="220" t="s">
        <v>295</v>
      </c>
      <c r="Y930" s="220" t="s">
        <v>296</v>
      </c>
      <c r="Z930" s="210"/>
      <c r="AA930" s="210"/>
      <c r="AB930" s="210"/>
      <c r="AC930" s="210"/>
      <c r="AD930" s="210"/>
      <c r="AE930" s="210"/>
      <c r="AF930" s="210"/>
      <c r="AG930" s="210" t="s">
        <v>297</v>
      </c>
      <c r="AH930" s="210"/>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row>
    <row r="931" spans="1:60" ht="22.5" outlineLevel="2" x14ac:dyDescent="0.2">
      <c r="A931" s="217"/>
      <c r="B931" s="218"/>
      <c r="C931" s="255" t="s">
        <v>1123</v>
      </c>
      <c r="D931" s="248"/>
      <c r="E931" s="248"/>
      <c r="F931" s="248"/>
      <c r="G931" s="248"/>
      <c r="H931" s="220"/>
      <c r="I931" s="220"/>
      <c r="J931" s="220"/>
      <c r="K931" s="220"/>
      <c r="L931" s="220"/>
      <c r="M931" s="220"/>
      <c r="N931" s="219"/>
      <c r="O931" s="219"/>
      <c r="P931" s="219"/>
      <c r="Q931" s="219"/>
      <c r="R931" s="220"/>
      <c r="S931" s="220"/>
      <c r="T931" s="220"/>
      <c r="U931" s="220"/>
      <c r="V931" s="220"/>
      <c r="W931" s="220"/>
      <c r="X931" s="220"/>
      <c r="Y931" s="220"/>
      <c r="Z931" s="210"/>
      <c r="AA931" s="210"/>
      <c r="AB931" s="210"/>
      <c r="AC931" s="210"/>
      <c r="AD931" s="210"/>
      <c r="AE931" s="210"/>
      <c r="AF931" s="210"/>
      <c r="AG931" s="210" t="s">
        <v>300</v>
      </c>
      <c r="AH931" s="210"/>
      <c r="AI931" s="210"/>
      <c r="AJ931" s="210"/>
      <c r="AK931" s="210"/>
      <c r="AL931" s="210"/>
      <c r="AM931" s="210"/>
      <c r="AN931" s="210"/>
      <c r="AO931" s="210"/>
      <c r="AP931" s="210"/>
      <c r="AQ931" s="210"/>
      <c r="AR931" s="210"/>
      <c r="AS931" s="210"/>
      <c r="AT931" s="210"/>
      <c r="AU931" s="210"/>
      <c r="AV931" s="210"/>
      <c r="AW931" s="210"/>
      <c r="AX931" s="210"/>
      <c r="AY931" s="210"/>
      <c r="AZ931" s="210"/>
      <c r="BA931" s="238" t="str">
        <f>C931</f>
        <v>zárubněmi, umytí a vyčištění jiných zasklených a natíraných ploch a zařizovacích předmětů před předáním do užívání světlá výška podlaží do 4 m</v>
      </c>
      <c r="BB931" s="210"/>
      <c r="BC931" s="210"/>
      <c r="BD931" s="210"/>
      <c r="BE931" s="210"/>
      <c r="BF931" s="210"/>
      <c r="BG931" s="210"/>
      <c r="BH931" s="210"/>
    </row>
    <row r="932" spans="1:60" ht="22.5" outlineLevel="3" x14ac:dyDescent="0.2">
      <c r="A932" s="217"/>
      <c r="B932" s="218"/>
      <c r="C932" s="252" t="s">
        <v>1123</v>
      </c>
      <c r="D932" s="240"/>
      <c r="E932" s="240"/>
      <c r="F932" s="240"/>
      <c r="G932" s="240"/>
      <c r="H932" s="220"/>
      <c r="I932" s="220"/>
      <c r="J932" s="220"/>
      <c r="K932" s="220"/>
      <c r="L932" s="220"/>
      <c r="M932" s="220"/>
      <c r="N932" s="219"/>
      <c r="O932" s="219"/>
      <c r="P932" s="219"/>
      <c r="Q932" s="219"/>
      <c r="R932" s="220"/>
      <c r="S932" s="220"/>
      <c r="T932" s="220"/>
      <c r="U932" s="220"/>
      <c r="V932" s="220"/>
      <c r="W932" s="220"/>
      <c r="X932" s="220"/>
      <c r="Y932" s="220"/>
      <c r="Z932" s="210"/>
      <c r="AA932" s="210"/>
      <c r="AB932" s="210"/>
      <c r="AC932" s="210"/>
      <c r="AD932" s="210"/>
      <c r="AE932" s="210"/>
      <c r="AF932" s="210"/>
      <c r="AG932" s="210" t="s">
        <v>300</v>
      </c>
      <c r="AH932" s="210"/>
      <c r="AI932" s="210"/>
      <c r="AJ932" s="210"/>
      <c r="AK932" s="210"/>
      <c r="AL932" s="210"/>
      <c r="AM932" s="210"/>
      <c r="AN932" s="210"/>
      <c r="AO932" s="210"/>
      <c r="AP932" s="210"/>
      <c r="AQ932" s="210"/>
      <c r="AR932" s="210"/>
      <c r="AS932" s="210"/>
      <c r="AT932" s="210"/>
      <c r="AU932" s="210"/>
      <c r="AV932" s="210"/>
      <c r="AW932" s="210"/>
      <c r="AX932" s="210"/>
      <c r="AY932" s="210"/>
      <c r="AZ932" s="210"/>
      <c r="BA932" s="238" t="str">
        <f>C932</f>
        <v>zárubněmi, umytí a vyčištění jiných zasklených a natíraných ploch a zařizovacích předmětů před předáním do užívání světlá výška podlaží do 4 m</v>
      </c>
      <c r="BB932" s="210"/>
      <c r="BC932" s="210"/>
      <c r="BD932" s="210"/>
      <c r="BE932" s="210"/>
      <c r="BF932" s="210"/>
      <c r="BG932" s="210"/>
      <c r="BH932" s="210"/>
    </row>
    <row r="933" spans="1:60" outlineLevel="2" x14ac:dyDescent="0.2">
      <c r="A933" s="217"/>
      <c r="B933" s="218"/>
      <c r="C933" s="253" t="s">
        <v>1124</v>
      </c>
      <c r="D933" s="221"/>
      <c r="E933" s="222"/>
      <c r="F933" s="220"/>
      <c r="G933" s="220"/>
      <c r="H933" s="220"/>
      <c r="I933" s="220"/>
      <c r="J933" s="220"/>
      <c r="K933" s="220"/>
      <c r="L933" s="220"/>
      <c r="M933" s="220"/>
      <c r="N933" s="219"/>
      <c r="O933" s="219"/>
      <c r="P933" s="219"/>
      <c r="Q933" s="219"/>
      <c r="R933" s="220"/>
      <c r="S933" s="220"/>
      <c r="T933" s="220"/>
      <c r="U933" s="220"/>
      <c r="V933" s="220"/>
      <c r="W933" s="220"/>
      <c r="X933" s="220"/>
      <c r="Y933" s="220"/>
      <c r="Z933" s="210"/>
      <c r="AA933" s="210"/>
      <c r="AB933" s="210"/>
      <c r="AC933" s="210"/>
      <c r="AD933" s="210"/>
      <c r="AE933" s="210"/>
      <c r="AF933" s="210"/>
      <c r="AG933" s="210" t="s">
        <v>314</v>
      </c>
      <c r="AH933" s="210">
        <v>0</v>
      </c>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row>
    <row r="934" spans="1:60" outlineLevel="3" x14ac:dyDescent="0.2">
      <c r="A934" s="217"/>
      <c r="B934" s="218"/>
      <c r="C934" s="253" t="s">
        <v>1125</v>
      </c>
      <c r="D934" s="221"/>
      <c r="E934" s="222">
        <v>605.47</v>
      </c>
      <c r="F934" s="220"/>
      <c r="G934" s="220"/>
      <c r="H934" s="220"/>
      <c r="I934" s="220"/>
      <c r="J934" s="220"/>
      <c r="K934" s="220"/>
      <c r="L934" s="220"/>
      <c r="M934" s="220"/>
      <c r="N934" s="219"/>
      <c r="O934" s="219"/>
      <c r="P934" s="219"/>
      <c r="Q934" s="219"/>
      <c r="R934" s="220"/>
      <c r="S934" s="220"/>
      <c r="T934" s="220"/>
      <c r="U934" s="220"/>
      <c r="V934" s="220"/>
      <c r="W934" s="220"/>
      <c r="X934" s="220"/>
      <c r="Y934" s="220"/>
      <c r="Z934" s="210"/>
      <c r="AA934" s="210"/>
      <c r="AB934" s="210"/>
      <c r="AC934" s="210"/>
      <c r="AD934" s="210"/>
      <c r="AE934" s="210"/>
      <c r="AF934" s="210"/>
      <c r="AG934" s="210" t="s">
        <v>314</v>
      </c>
      <c r="AH934" s="210">
        <v>0</v>
      </c>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row>
    <row r="935" spans="1:60" ht="22.5" outlineLevel="1" x14ac:dyDescent="0.2">
      <c r="A935" s="231">
        <v>153</v>
      </c>
      <c r="B935" s="232" t="s">
        <v>1126</v>
      </c>
      <c r="C935" s="250" t="s">
        <v>1127</v>
      </c>
      <c r="D935" s="233" t="s">
        <v>291</v>
      </c>
      <c r="E935" s="234">
        <v>10</v>
      </c>
      <c r="F935" s="235"/>
      <c r="G935" s="236">
        <f>ROUND(E935*F935,2)</f>
        <v>0</v>
      </c>
      <c r="H935" s="235"/>
      <c r="I935" s="236">
        <f>ROUND(E935*H935,2)</f>
        <v>0</v>
      </c>
      <c r="J935" s="235"/>
      <c r="K935" s="236">
        <f>ROUND(E935*J935,2)</f>
        <v>0</v>
      </c>
      <c r="L935" s="236">
        <v>21</v>
      </c>
      <c r="M935" s="236">
        <f>G935*(1+L935/100)</f>
        <v>0</v>
      </c>
      <c r="N935" s="234">
        <v>1.17E-2</v>
      </c>
      <c r="O935" s="234">
        <f>ROUND(E935*N935,2)</f>
        <v>0.12</v>
      </c>
      <c r="P935" s="234">
        <v>0</v>
      </c>
      <c r="Q935" s="234">
        <f>ROUND(E935*P935,2)</f>
        <v>0</v>
      </c>
      <c r="R935" s="236" t="s">
        <v>423</v>
      </c>
      <c r="S935" s="236" t="s">
        <v>293</v>
      </c>
      <c r="T935" s="237" t="s">
        <v>294</v>
      </c>
      <c r="U935" s="220">
        <v>0.28999999999999998</v>
      </c>
      <c r="V935" s="220">
        <f>ROUND(E935*U935,2)</f>
        <v>2.9</v>
      </c>
      <c r="W935" s="220"/>
      <c r="X935" s="220" t="s">
        <v>295</v>
      </c>
      <c r="Y935" s="220" t="s">
        <v>296</v>
      </c>
      <c r="Z935" s="210"/>
      <c r="AA935" s="210"/>
      <c r="AB935" s="210"/>
      <c r="AC935" s="210"/>
      <c r="AD935" s="210"/>
      <c r="AE935" s="210"/>
      <c r="AF935" s="210"/>
      <c r="AG935" s="210" t="s">
        <v>297</v>
      </c>
      <c r="AH935" s="210"/>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210"/>
      <c r="BE935" s="210"/>
      <c r="BF935" s="210"/>
      <c r="BG935" s="210"/>
      <c r="BH935" s="210"/>
    </row>
    <row r="936" spans="1:60" outlineLevel="2" x14ac:dyDescent="0.2">
      <c r="A936" s="217"/>
      <c r="B936" s="218"/>
      <c r="C936" s="251" t="s">
        <v>1128</v>
      </c>
      <c r="D936" s="239"/>
      <c r="E936" s="239"/>
      <c r="F936" s="239"/>
      <c r="G936" s="239"/>
      <c r="H936" s="220"/>
      <c r="I936" s="220"/>
      <c r="J936" s="220"/>
      <c r="K936" s="220"/>
      <c r="L936" s="220"/>
      <c r="M936" s="220"/>
      <c r="N936" s="219"/>
      <c r="O936" s="219"/>
      <c r="P936" s="219"/>
      <c r="Q936" s="219"/>
      <c r="R936" s="220"/>
      <c r="S936" s="220"/>
      <c r="T936" s="220"/>
      <c r="U936" s="220"/>
      <c r="V936" s="220"/>
      <c r="W936" s="220"/>
      <c r="X936" s="220"/>
      <c r="Y936" s="220"/>
      <c r="Z936" s="210"/>
      <c r="AA936" s="210"/>
      <c r="AB936" s="210"/>
      <c r="AC936" s="210"/>
      <c r="AD936" s="210"/>
      <c r="AE936" s="210"/>
      <c r="AF936" s="210"/>
      <c r="AG936" s="210" t="s">
        <v>299</v>
      </c>
      <c r="AH936" s="210"/>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row>
    <row r="937" spans="1:60" outlineLevel="2" x14ac:dyDescent="0.2">
      <c r="A937" s="217"/>
      <c r="B937" s="218"/>
      <c r="C937" s="252" t="s">
        <v>1128</v>
      </c>
      <c r="D937" s="240"/>
      <c r="E937" s="240"/>
      <c r="F937" s="240"/>
      <c r="G937" s="240"/>
      <c r="H937" s="220"/>
      <c r="I937" s="220"/>
      <c r="J937" s="220"/>
      <c r="K937" s="220"/>
      <c r="L937" s="220"/>
      <c r="M937" s="220"/>
      <c r="N937" s="219"/>
      <c r="O937" s="219"/>
      <c r="P937" s="219"/>
      <c r="Q937" s="219"/>
      <c r="R937" s="220"/>
      <c r="S937" s="220"/>
      <c r="T937" s="220"/>
      <c r="U937" s="220"/>
      <c r="V937" s="220"/>
      <c r="W937" s="220"/>
      <c r="X937" s="220"/>
      <c r="Y937" s="220"/>
      <c r="Z937" s="210"/>
      <c r="AA937" s="210"/>
      <c r="AB937" s="210"/>
      <c r="AC937" s="210"/>
      <c r="AD937" s="210"/>
      <c r="AE937" s="210"/>
      <c r="AF937" s="210"/>
      <c r="AG937" s="210" t="s">
        <v>300</v>
      </c>
      <c r="AH937" s="210"/>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row>
    <row r="938" spans="1:60" outlineLevel="3" x14ac:dyDescent="0.2">
      <c r="A938" s="217"/>
      <c r="B938" s="218"/>
      <c r="C938" s="252" t="s">
        <v>1128</v>
      </c>
      <c r="D938" s="240"/>
      <c r="E938" s="240"/>
      <c r="F938" s="240"/>
      <c r="G938" s="240"/>
      <c r="H938" s="220"/>
      <c r="I938" s="220"/>
      <c r="J938" s="220"/>
      <c r="K938" s="220"/>
      <c r="L938" s="220"/>
      <c r="M938" s="220"/>
      <c r="N938" s="219"/>
      <c r="O938" s="219"/>
      <c r="P938" s="219"/>
      <c r="Q938" s="219"/>
      <c r="R938" s="220"/>
      <c r="S938" s="220"/>
      <c r="T938" s="220"/>
      <c r="U938" s="220"/>
      <c r="V938" s="220"/>
      <c r="W938" s="220"/>
      <c r="X938" s="220"/>
      <c r="Y938" s="220"/>
      <c r="Z938" s="210"/>
      <c r="AA938" s="210"/>
      <c r="AB938" s="210"/>
      <c r="AC938" s="210"/>
      <c r="AD938" s="210"/>
      <c r="AE938" s="210"/>
      <c r="AF938" s="210"/>
      <c r="AG938" s="210" t="s">
        <v>300</v>
      </c>
      <c r="AH938" s="210"/>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row>
    <row r="939" spans="1:60" outlineLevel="1" x14ac:dyDescent="0.2">
      <c r="A939" s="241">
        <v>154</v>
      </c>
      <c r="B939" s="242" t="s">
        <v>1129</v>
      </c>
      <c r="C939" s="254" t="s">
        <v>1130</v>
      </c>
      <c r="D939" s="243" t="s">
        <v>291</v>
      </c>
      <c r="E939" s="244">
        <v>10</v>
      </c>
      <c r="F939" s="245"/>
      <c r="G939" s="246">
        <f>ROUND(E939*F939,2)</f>
        <v>0</v>
      </c>
      <c r="H939" s="245"/>
      <c r="I939" s="246">
        <f>ROUND(E939*H939,2)</f>
        <v>0</v>
      </c>
      <c r="J939" s="245"/>
      <c r="K939" s="246">
        <f>ROUND(E939*J939,2)</f>
        <v>0</v>
      </c>
      <c r="L939" s="246">
        <v>21</v>
      </c>
      <c r="M939" s="246">
        <f>G939*(1+L939/100)</f>
        <v>0</v>
      </c>
      <c r="N939" s="244">
        <v>4.0000000000000002E-4</v>
      </c>
      <c r="O939" s="244">
        <f>ROUND(E939*N939,2)</f>
        <v>0</v>
      </c>
      <c r="P939" s="244">
        <v>0</v>
      </c>
      <c r="Q939" s="244">
        <f>ROUND(E939*P939,2)</f>
        <v>0</v>
      </c>
      <c r="R939" s="246" t="s">
        <v>663</v>
      </c>
      <c r="S939" s="246" t="s">
        <v>293</v>
      </c>
      <c r="T939" s="247" t="s">
        <v>294</v>
      </c>
      <c r="U939" s="220">
        <v>0</v>
      </c>
      <c r="V939" s="220">
        <f>ROUND(E939*U939,2)</f>
        <v>0</v>
      </c>
      <c r="W939" s="220"/>
      <c r="X939" s="220" t="s">
        <v>664</v>
      </c>
      <c r="Y939" s="220" t="s">
        <v>296</v>
      </c>
      <c r="Z939" s="210"/>
      <c r="AA939" s="210"/>
      <c r="AB939" s="210"/>
      <c r="AC939" s="210"/>
      <c r="AD939" s="210"/>
      <c r="AE939" s="210"/>
      <c r="AF939" s="210"/>
      <c r="AG939" s="210" t="s">
        <v>665</v>
      </c>
      <c r="AH939" s="210"/>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row>
    <row r="940" spans="1:60" x14ac:dyDescent="0.2">
      <c r="A940" s="224" t="s">
        <v>287</v>
      </c>
      <c r="B940" s="225" t="s">
        <v>188</v>
      </c>
      <c r="C940" s="249" t="s">
        <v>189</v>
      </c>
      <c r="D940" s="226"/>
      <c r="E940" s="227"/>
      <c r="F940" s="228"/>
      <c r="G940" s="228">
        <f>SUMIF(AG941:AG1235,"&lt;&gt;NOR",G941:G1235)</f>
        <v>0</v>
      </c>
      <c r="H940" s="228"/>
      <c r="I940" s="228">
        <f>SUM(I941:I1235)</f>
        <v>0</v>
      </c>
      <c r="J940" s="228"/>
      <c r="K940" s="228">
        <f>SUM(K941:K1235)</f>
        <v>0</v>
      </c>
      <c r="L940" s="228"/>
      <c r="M940" s="228">
        <f>SUM(M941:M1235)</f>
        <v>0</v>
      </c>
      <c r="N940" s="227"/>
      <c r="O940" s="227">
        <f>SUM(O941:O1235)</f>
        <v>0.97</v>
      </c>
      <c r="P940" s="227"/>
      <c r="Q940" s="227">
        <f>SUM(Q941:Q1235)</f>
        <v>621.6</v>
      </c>
      <c r="R940" s="228"/>
      <c r="S940" s="228"/>
      <c r="T940" s="229"/>
      <c r="U940" s="223"/>
      <c r="V940" s="223">
        <f>SUM(V941:V1235)</f>
        <v>2455.91</v>
      </c>
      <c r="W940" s="223"/>
      <c r="X940" s="223"/>
      <c r="Y940" s="223"/>
      <c r="AG940" t="s">
        <v>288</v>
      </c>
    </row>
    <row r="941" spans="1:60" outlineLevel="1" x14ac:dyDescent="0.2">
      <c r="A941" s="231">
        <v>155</v>
      </c>
      <c r="B941" s="232" t="s">
        <v>1131</v>
      </c>
      <c r="C941" s="250" t="s">
        <v>1132</v>
      </c>
      <c r="D941" s="233" t="s">
        <v>343</v>
      </c>
      <c r="E941" s="234">
        <v>24.125360000000001</v>
      </c>
      <c r="F941" s="235"/>
      <c r="G941" s="236">
        <f>ROUND(E941*F941,2)</f>
        <v>0</v>
      </c>
      <c r="H941" s="235"/>
      <c r="I941" s="236">
        <f>ROUND(E941*H941,2)</f>
        <v>0</v>
      </c>
      <c r="J941" s="235"/>
      <c r="K941" s="236">
        <f>ROUND(E941*J941,2)</f>
        <v>0</v>
      </c>
      <c r="L941" s="236">
        <v>21</v>
      </c>
      <c r="M941" s="236">
        <f>G941*(1+L941/100)</f>
        <v>0</v>
      </c>
      <c r="N941" s="234">
        <v>0</v>
      </c>
      <c r="O941" s="234">
        <f>ROUND(E941*N941,2)</f>
        <v>0</v>
      </c>
      <c r="P941" s="234">
        <v>2.85</v>
      </c>
      <c r="Q941" s="234">
        <f>ROUND(E941*P941,2)</f>
        <v>68.760000000000005</v>
      </c>
      <c r="R941" s="236"/>
      <c r="S941" s="236" t="s">
        <v>861</v>
      </c>
      <c r="T941" s="237" t="s">
        <v>294</v>
      </c>
      <c r="U941" s="220">
        <v>0</v>
      </c>
      <c r="V941" s="220">
        <f>ROUND(E941*U941,2)</f>
        <v>0</v>
      </c>
      <c r="W941" s="220"/>
      <c r="X941" s="220" t="s">
        <v>295</v>
      </c>
      <c r="Y941" s="220" t="s">
        <v>296</v>
      </c>
      <c r="Z941" s="210"/>
      <c r="AA941" s="210"/>
      <c r="AB941" s="210"/>
      <c r="AC941" s="210"/>
      <c r="AD941" s="210"/>
      <c r="AE941" s="210"/>
      <c r="AF941" s="210"/>
      <c r="AG941" s="210" t="s">
        <v>297</v>
      </c>
      <c r="AH941" s="210"/>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row>
    <row r="942" spans="1:60" outlineLevel="2" x14ac:dyDescent="0.2">
      <c r="A942" s="217"/>
      <c r="B942" s="218"/>
      <c r="C942" s="255" t="s">
        <v>1133</v>
      </c>
      <c r="D942" s="248"/>
      <c r="E942" s="248"/>
      <c r="F942" s="248"/>
      <c r="G942" s="248"/>
      <c r="H942" s="220"/>
      <c r="I942" s="220"/>
      <c r="J942" s="220"/>
      <c r="K942" s="220"/>
      <c r="L942" s="220"/>
      <c r="M942" s="220"/>
      <c r="N942" s="219"/>
      <c r="O942" s="219"/>
      <c r="P942" s="219"/>
      <c r="Q942" s="219"/>
      <c r="R942" s="220"/>
      <c r="S942" s="220"/>
      <c r="T942" s="220"/>
      <c r="U942" s="220"/>
      <c r="V942" s="220"/>
      <c r="W942" s="220"/>
      <c r="X942" s="220"/>
      <c r="Y942" s="220"/>
      <c r="Z942" s="210"/>
      <c r="AA942" s="210"/>
      <c r="AB942" s="210"/>
      <c r="AC942" s="210"/>
      <c r="AD942" s="210"/>
      <c r="AE942" s="210"/>
      <c r="AF942" s="210"/>
      <c r="AG942" s="210" t="s">
        <v>300</v>
      </c>
      <c r="AH942" s="210"/>
      <c r="AI942" s="210"/>
      <c r="AJ942" s="210"/>
      <c r="AK942" s="210"/>
      <c r="AL942" s="210"/>
      <c r="AM942" s="210"/>
      <c r="AN942" s="210"/>
      <c r="AO942" s="210"/>
      <c r="AP942" s="210"/>
      <c r="AQ942" s="210"/>
      <c r="AR942" s="210"/>
      <c r="AS942" s="210"/>
      <c r="AT942" s="210"/>
      <c r="AU942" s="210"/>
      <c r="AV942" s="210"/>
      <c r="AW942" s="210"/>
      <c r="AX942" s="210"/>
      <c r="AY942" s="210"/>
      <c r="AZ942" s="210"/>
      <c r="BA942" s="238" t="str">
        <f>C942</f>
        <v>s naložením vybouraných hmot a suti na dopravní prostředek nebo s odklizením na hromady do vzdálenosti 20 m</v>
      </c>
      <c r="BB942" s="210"/>
      <c r="BC942" s="210"/>
      <c r="BD942" s="210"/>
      <c r="BE942" s="210"/>
      <c r="BF942" s="210"/>
      <c r="BG942" s="210"/>
      <c r="BH942" s="210"/>
    </row>
    <row r="943" spans="1:60" outlineLevel="2" x14ac:dyDescent="0.2">
      <c r="A943" s="217"/>
      <c r="B943" s="218"/>
      <c r="C943" s="253" t="s">
        <v>1134</v>
      </c>
      <c r="D943" s="221"/>
      <c r="E943" s="222"/>
      <c r="F943" s="220"/>
      <c r="G943" s="220"/>
      <c r="H943" s="220"/>
      <c r="I943" s="220"/>
      <c r="J943" s="220"/>
      <c r="K943" s="220"/>
      <c r="L943" s="220"/>
      <c r="M943" s="220"/>
      <c r="N943" s="219"/>
      <c r="O943" s="219"/>
      <c r="P943" s="219"/>
      <c r="Q943" s="219"/>
      <c r="R943" s="220"/>
      <c r="S943" s="220"/>
      <c r="T943" s="220"/>
      <c r="U943" s="220"/>
      <c r="V943" s="220"/>
      <c r="W943" s="220"/>
      <c r="X943" s="220"/>
      <c r="Y943" s="220"/>
      <c r="Z943" s="210"/>
      <c r="AA943" s="210"/>
      <c r="AB943" s="210"/>
      <c r="AC943" s="210"/>
      <c r="AD943" s="210"/>
      <c r="AE943" s="210"/>
      <c r="AF943" s="210"/>
      <c r="AG943" s="210" t="s">
        <v>314</v>
      </c>
      <c r="AH943" s="210">
        <v>0</v>
      </c>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row>
    <row r="944" spans="1:60" outlineLevel="3" x14ac:dyDescent="0.2">
      <c r="A944" s="217"/>
      <c r="B944" s="218"/>
      <c r="C944" s="253" t="s">
        <v>1135</v>
      </c>
      <c r="D944" s="221"/>
      <c r="E944" s="222"/>
      <c r="F944" s="220"/>
      <c r="G944" s="220"/>
      <c r="H944" s="220"/>
      <c r="I944" s="220"/>
      <c r="J944" s="220"/>
      <c r="K944" s="220"/>
      <c r="L944" s="220"/>
      <c r="M944" s="220"/>
      <c r="N944" s="219"/>
      <c r="O944" s="219"/>
      <c r="P944" s="219"/>
      <c r="Q944" s="219"/>
      <c r="R944" s="220"/>
      <c r="S944" s="220"/>
      <c r="T944" s="220"/>
      <c r="U944" s="220"/>
      <c r="V944" s="220"/>
      <c r="W944" s="220"/>
      <c r="X944" s="220"/>
      <c r="Y944" s="220"/>
      <c r="Z944" s="210"/>
      <c r="AA944" s="210"/>
      <c r="AB944" s="210"/>
      <c r="AC944" s="210"/>
      <c r="AD944" s="210"/>
      <c r="AE944" s="210"/>
      <c r="AF944" s="210"/>
      <c r="AG944" s="210" t="s">
        <v>314</v>
      </c>
      <c r="AH944" s="210">
        <v>0</v>
      </c>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row>
    <row r="945" spans="1:60" outlineLevel="3" x14ac:dyDescent="0.2">
      <c r="A945" s="217"/>
      <c r="B945" s="218"/>
      <c r="C945" s="253" t="s">
        <v>1136</v>
      </c>
      <c r="D945" s="221"/>
      <c r="E945" s="222"/>
      <c r="F945" s="220"/>
      <c r="G945" s="220"/>
      <c r="H945" s="220"/>
      <c r="I945" s="220"/>
      <c r="J945" s="220"/>
      <c r="K945" s="220"/>
      <c r="L945" s="220"/>
      <c r="M945" s="220"/>
      <c r="N945" s="219"/>
      <c r="O945" s="219"/>
      <c r="P945" s="219"/>
      <c r="Q945" s="219"/>
      <c r="R945" s="220"/>
      <c r="S945" s="220"/>
      <c r="T945" s="220"/>
      <c r="U945" s="220"/>
      <c r="V945" s="220"/>
      <c r="W945" s="220"/>
      <c r="X945" s="220"/>
      <c r="Y945" s="220"/>
      <c r="Z945" s="210"/>
      <c r="AA945" s="210"/>
      <c r="AB945" s="210"/>
      <c r="AC945" s="210"/>
      <c r="AD945" s="210"/>
      <c r="AE945" s="210"/>
      <c r="AF945" s="210"/>
      <c r="AG945" s="210" t="s">
        <v>314</v>
      </c>
      <c r="AH945" s="210">
        <v>0</v>
      </c>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row>
    <row r="946" spans="1:60" outlineLevel="3" x14ac:dyDescent="0.2">
      <c r="A946" s="217"/>
      <c r="B946" s="218"/>
      <c r="C946" s="253" t="s">
        <v>1137</v>
      </c>
      <c r="D946" s="221"/>
      <c r="E946" s="222"/>
      <c r="F946" s="220"/>
      <c r="G946" s="220"/>
      <c r="H946" s="220"/>
      <c r="I946" s="220"/>
      <c r="J946" s="220"/>
      <c r="K946" s="220"/>
      <c r="L946" s="220"/>
      <c r="M946" s="220"/>
      <c r="N946" s="219"/>
      <c r="O946" s="219"/>
      <c r="P946" s="219"/>
      <c r="Q946" s="219"/>
      <c r="R946" s="220"/>
      <c r="S946" s="220"/>
      <c r="T946" s="220"/>
      <c r="U946" s="220"/>
      <c r="V946" s="220"/>
      <c r="W946" s="220"/>
      <c r="X946" s="220"/>
      <c r="Y946" s="220"/>
      <c r="Z946" s="210"/>
      <c r="AA946" s="210"/>
      <c r="AB946" s="210"/>
      <c r="AC946" s="210"/>
      <c r="AD946" s="210"/>
      <c r="AE946" s="210"/>
      <c r="AF946" s="210"/>
      <c r="AG946" s="210" t="s">
        <v>314</v>
      </c>
      <c r="AH946" s="210">
        <v>0</v>
      </c>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row>
    <row r="947" spans="1:60" outlineLevel="3" x14ac:dyDescent="0.2">
      <c r="A947" s="217"/>
      <c r="B947" s="218"/>
      <c r="C947" s="253" t="s">
        <v>1138</v>
      </c>
      <c r="D947" s="221"/>
      <c r="E947" s="222">
        <v>24.13</v>
      </c>
      <c r="F947" s="220"/>
      <c r="G947" s="220"/>
      <c r="H947" s="220"/>
      <c r="I947" s="220"/>
      <c r="J947" s="220"/>
      <c r="K947" s="220"/>
      <c r="L947" s="220"/>
      <c r="M947" s="220"/>
      <c r="N947" s="219"/>
      <c r="O947" s="219"/>
      <c r="P947" s="219"/>
      <c r="Q947" s="219"/>
      <c r="R947" s="220"/>
      <c r="S947" s="220"/>
      <c r="T947" s="220"/>
      <c r="U947" s="220"/>
      <c r="V947" s="220"/>
      <c r="W947" s="220"/>
      <c r="X947" s="220"/>
      <c r="Y947" s="220"/>
      <c r="Z947" s="210"/>
      <c r="AA947" s="210"/>
      <c r="AB947" s="210"/>
      <c r="AC947" s="210"/>
      <c r="AD947" s="210"/>
      <c r="AE947" s="210"/>
      <c r="AF947" s="210"/>
      <c r="AG947" s="210" t="s">
        <v>314</v>
      </c>
      <c r="AH947" s="210">
        <v>0</v>
      </c>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row>
    <row r="948" spans="1:60" outlineLevel="1" x14ac:dyDescent="0.2">
      <c r="A948" s="231">
        <v>156</v>
      </c>
      <c r="B948" s="232" t="s">
        <v>1139</v>
      </c>
      <c r="C948" s="250" t="s">
        <v>1140</v>
      </c>
      <c r="D948" s="233" t="s">
        <v>343</v>
      </c>
      <c r="E948" s="234">
        <v>2.4700000000000002</v>
      </c>
      <c r="F948" s="235"/>
      <c r="G948" s="236">
        <f>ROUND(E948*F948,2)</f>
        <v>0</v>
      </c>
      <c r="H948" s="235"/>
      <c r="I948" s="236">
        <f>ROUND(E948*H948,2)</f>
        <v>0</v>
      </c>
      <c r="J948" s="235"/>
      <c r="K948" s="236">
        <f>ROUND(E948*J948,2)</f>
        <v>0</v>
      </c>
      <c r="L948" s="236">
        <v>21</v>
      </c>
      <c r="M948" s="236">
        <f>G948*(1+L948/100)</f>
        <v>0</v>
      </c>
      <c r="N948" s="234">
        <v>0</v>
      </c>
      <c r="O948" s="234">
        <f>ROUND(E948*N948,2)</f>
        <v>0</v>
      </c>
      <c r="P948" s="234">
        <v>2</v>
      </c>
      <c r="Q948" s="234">
        <f>ROUND(E948*P948,2)</f>
        <v>4.9400000000000004</v>
      </c>
      <c r="R948" s="236" t="s">
        <v>1141</v>
      </c>
      <c r="S948" s="236" t="s">
        <v>293</v>
      </c>
      <c r="T948" s="237" t="s">
        <v>294</v>
      </c>
      <c r="U948" s="220">
        <v>6.4359999999999999</v>
      </c>
      <c r="V948" s="220">
        <f>ROUND(E948*U948,2)</f>
        <v>15.9</v>
      </c>
      <c r="W948" s="220"/>
      <c r="X948" s="220" t="s">
        <v>295</v>
      </c>
      <c r="Y948" s="220" t="s">
        <v>296</v>
      </c>
      <c r="Z948" s="210"/>
      <c r="AA948" s="210"/>
      <c r="AB948" s="210"/>
      <c r="AC948" s="210"/>
      <c r="AD948" s="210"/>
      <c r="AE948" s="210"/>
      <c r="AF948" s="210"/>
      <c r="AG948" s="210" t="s">
        <v>297</v>
      </c>
      <c r="AH948" s="210"/>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row>
    <row r="949" spans="1:60" outlineLevel="2" x14ac:dyDescent="0.2">
      <c r="A949" s="217"/>
      <c r="B949" s="218"/>
      <c r="C949" s="251" t="s">
        <v>1142</v>
      </c>
      <c r="D949" s="239"/>
      <c r="E949" s="239"/>
      <c r="F949" s="239"/>
      <c r="G949" s="239"/>
      <c r="H949" s="220"/>
      <c r="I949" s="220"/>
      <c r="J949" s="220"/>
      <c r="K949" s="220"/>
      <c r="L949" s="220"/>
      <c r="M949" s="220"/>
      <c r="N949" s="219"/>
      <c r="O949" s="219"/>
      <c r="P949" s="219"/>
      <c r="Q949" s="219"/>
      <c r="R949" s="220"/>
      <c r="S949" s="220"/>
      <c r="T949" s="220"/>
      <c r="U949" s="220"/>
      <c r="V949" s="220"/>
      <c r="W949" s="220"/>
      <c r="X949" s="220"/>
      <c r="Y949" s="220"/>
      <c r="Z949" s="210"/>
      <c r="AA949" s="210"/>
      <c r="AB949" s="210"/>
      <c r="AC949" s="210"/>
      <c r="AD949" s="210"/>
      <c r="AE949" s="210"/>
      <c r="AF949" s="210"/>
      <c r="AG949" s="210" t="s">
        <v>299</v>
      </c>
      <c r="AH949" s="210"/>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row>
    <row r="950" spans="1:60" outlineLevel="2" x14ac:dyDescent="0.2">
      <c r="A950" s="217"/>
      <c r="B950" s="218"/>
      <c r="C950" s="252" t="s">
        <v>1142</v>
      </c>
      <c r="D950" s="240"/>
      <c r="E950" s="240"/>
      <c r="F950" s="240"/>
      <c r="G950" s="240"/>
      <c r="H950" s="220"/>
      <c r="I950" s="220"/>
      <c r="J950" s="220"/>
      <c r="K950" s="220"/>
      <c r="L950" s="220"/>
      <c r="M950" s="220"/>
      <c r="N950" s="219"/>
      <c r="O950" s="219"/>
      <c r="P950" s="219"/>
      <c r="Q950" s="219"/>
      <c r="R950" s="220"/>
      <c r="S950" s="220"/>
      <c r="T950" s="220"/>
      <c r="U950" s="220"/>
      <c r="V950" s="220"/>
      <c r="W950" s="220"/>
      <c r="X950" s="220"/>
      <c r="Y950" s="220"/>
      <c r="Z950" s="210"/>
      <c r="AA950" s="210"/>
      <c r="AB950" s="210"/>
      <c r="AC950" s="210"/>
      <c r="AD950" s="210"/>
      <c r="AE950" s="210"/>
      <c r="AF950" s="210"/>
      <c r="AG950" s="210" t="s">
        <v>300</v>
      </c>
      <c r="AH950" s="210"/>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row>
    <row r="951" spans="1:60" outlineLevel="3" x14ac:dyDescent="0.2">
      <c r="A951" s="217"/>
      <c r="B951" s="218"/>
      <c r="C951" s="252" t="s">
        <v>1142</v>
      </c>
      <c r="D951" s="240"/>
      <c r="E951" s="240"/>
      <c r="F951" s="240"/>
      <c r="G951" s="240"/>
      <c r="H951" s="220"/>
      <c r="I951" s="220"/>
      <c r="J951" s="220"/>
      <c r="K951" s="220"/>
      <c r="L951" s="220"/>
      <c r="M951" s="220"/>
      <c r="N951" s="219"/>
      <c r="O951" s="219"/>
      <c r="P951" s="219"/>
      <c r="Q951" s="219"/>
      <c r="R951" s="220"/>
      <c r="S951" s="220"/>
      <c r="T951" s="220"/>
      <c r="U951" s="220"/>
      <c r="V951" s="220"/>
      <c r="W951" s="220"/>
      <c r="X951" s="220"/>
      <c r="Y951" s="220"/>
      <c r="Z951" s="210"/>
      <c r="AA951" s="210"/>
      <c r="AB951" s="210"/>
      <c r="AC951" s="210"/>
      <c r="AD951" s="210"/>
      <c r="AE951" s="210"/>
      <c r="AF951" s="210"/>
      <c r="AG951" s="210" t="s">
        <v>300</v>
      </c>
      <c r="AH951" s="210"/>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row>
    <row r="952" spans="1:60" outlineLevel="2" x14ac:dyDescent="0.2">
      <c r="A952" s="217"/>
      <c r="B952" s="218"/>
      <c r="C952" s="253" t="s">
        <v>1143</v>
      </c>
      <c r="D952" s="221"/>
      <c r="E952" s="222"/>
      <c r="F952" s="220"/>
      <c r="G952" s="220"/>
      <c r="H952" s="220"/>
      <c r="I952" s="220"/>
      <c r="J952" s="220"/>
      <c r="K952" s="220"/>
      <c r="L952" s="220"/>
      <c r="M952" s="220"/>
      <c r="N952" s="219"/>
      <c r="O952" s="219"/>
      <c r="P952" s="219"/>
      <c r="Q952" s="219"/>
      <c r="R952" s="220"/>
      <c r="S952" s="220"/>
      <c r="T952" s="220"/>
      <c r="U952" s="220"/>
      <c r="V952" s="220"/>
      <c r="W952" s="220"/>
      <c r="X952" s="220"/>
      <c r="Y952" s="220"/>
      <c r="Z952" s="210"/>
      <c r="AA952" s="210"/>
      <c r="AB952" s="210"/>
      <c r="AC952" s="210"/>
      <c r="AD952" s="210"/>
      <c r="AE952" s="210"/>
      <c r="AF952" s="210"/>
      <c r="AG952" s="210" t="s">
        <v>314</v>
      </c>
      <c r="AH952" s="210">
        <v>0</v>
      </c>
      <c r="AI952" s="210"/>
      <c r="AJ952" s="210"/>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row>
    <row r="953" spans="1:60" outlineLevel="3" x14ac:dyDescent="0.2">
      <c r="A953" s="217"/>
      <c r="B953" s="218"/>
      <c r="C953" s="253" t="s">
        <v>1144</v>
      </c>
      <c r="D953" s="221"/>
      <c r="E953" s="222">
        <v>2.4700000000000002</v>
      </c>
      <c r="F953" s="220"/>
      <c r="G953" s="220"/>
      <c r="H953" s="220"/>
      <c r="I953" s="220"/>
      <c r="J953" s="220"/>
      <c r="K953" s="220"/>
      <c r="L953" s="220"/>
      <c r="M953" s="220"/>
      <c r="N953" s="219"/>
      <c r="O953" s="219"/>
      <c r="P953" s="219"/>
      <c r="Q953" s="219"/>
      <c r="R953" s="220"/>
      <c r="S953" s="220"/>
      <c r="T953" s="220"/>
      <c r="U953" s="220"/>
      <c r="V953" s="220"/>
      <c r="W953" s="220"/>
      <c r="X953" s="220"/>
      <c r="Y953" s="220"/>
      <c r="Z953" s="210"/>
      <c r="AA953" s="210"/>
      <c r="AB953" s="210"/>
      <c r="AC953" s="210"/>
      <c r="AD953" s="210"/>
      <c r="AE953" s="210"/>
      <c r="AF953" s="210"/>
      <c r="AG953" s="210" t="s">
        <v>314</v>
      </c>
      <c r="AH953" s="210">
        <v>0</v>
      </c>
      <c r="AI953" s="210"/>
      <c r="AJ953" s="210"/>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row>
    <row r="954" spans="1:60" outlineLevel="1" x14ac:dyDescent="0.2">
      <c r="A954" s="231">
        <v>157</v>
      </c>
      <c r="B954" s="232" t="s">
        <v>1145</v>
      </c>
      <c r="C954" s="250" t="s">
        <v>1146</v>
      </c>
      <c r="D954" s="233" t="s">
        <v>310</v>
      </c>
      <c r="E954" s="234">
        <v>225.46639999999999</v>
      </c>
      <c r="F954" s="235"/>
      <c r="G954" s="236">
        <f>ROUND(E954*F954,2)</f>
        <v>0</v>
      </c>
      <c r="H954" s="235"/>
      <c r="I954" s="236">
        <f>ROUND(E954*H954,2)</f>
        <v>0</v>
      </c>
      <c r="J954" s="235"/>
      <c r="K954" s="236">
        <f>ROUND(E954*J954,2)</f>
        <v>0</v>
      </c>
      <c r="L954" s="236">
        <v>21</v>
      </c>
      <c r="M954" s="236">
        <f>G954*(1+L954/100)</f>
        <v>0</v>
      </c>
      <c r="N954" s="234">
        <v>6.7000000000000002E-4</v>
      </c>
      <c r="O954" s="234">
        <f>ROUND(E954*N954,2)</f>
        <v>0.15</v>
      </c>
      <c r="P954" s="234">
        <v>0.184</v>
      </c>
      <c r="Q954" s="234">
        <f>ROUND(E954*P954,2)</f>
        <v>41.49</v>
      </c>
      <c r="R954" s="236" t="s">
        <v>1141</v>
      </c>
      <c r="S954" s="236" t="s">
        <v>293</v>
      </c>
      <c r="T954" s="237" t="s">
        <v>294</v>
      </c>
      <c r="U954" s="220">
        <v>0.22700000000000001</v>
      </c>
      <c r="V954" s="220">
        <f>ROUND(E954*U954,2)</f>
        <v>51.18</v>
      </c>
      <c r="W954" s="220"/>
      <c r="X954" s="220" t="s">
        <v>295</v>
      </c>
      <c r="Y954" s="220" t="s">
        <v>296</v>
      </c>
      <c r="Z954" s="210"/>
      <c r="AA954" s="210"/>
      <c r="AB954" s="210"/>
      <c r="AC954" s="210"/>
      <c r="AD954" s="210"/>
      <c r="AE954" s="210"/>
      <c r="AF954" s="210"/>
      <c r="AG954" s="210" t="s">
        <v>297</v>
      </c>
      <c r="AH954" s="210"/>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c r="BG954" s="210"/>
      <c r="BH954" s="210"/>
    </row>
    <row r="955" spans="1:60" ht="22.5" outlineLevel="2" x14ac:dyDescent="0.2">
      <c r="A955" s="217"/>
      <c r="B955" s="218"/>
      <c r="C955" s="251" t="s">
        <v>1147</v>
      </c>
      <c r="D955" s="239"/>
      <c r="E955" s="239"/>
      <c r="F955" s="239"/>
      <c r="G955" s="239"/>
      <c r="H955" s="220"/>
      <c r="I955" s="220"/>
      <c r="J955" s="220"/>
      <c r="K955" s="220"/>
      <c r="L955" s="220"/>
      <c r="M955" s="220"/>
      <c r="N955" s="219"/>
      <c r="O955" s="219"/>
      <c r="P955" s="219"/>
      <c r="Q955" s="219"/>
      <c r="R955" s="220"/>
      <c r="S955" s="220"/>
      <c r="T955" s="220"/>
      <c r="U955" s="220"/>
      <c r="V955" s="220"/>
      <c r="W955" s="220"/>
      <c r="X955" s="220"/>
      <c r="Y955" s="220"/>
      <c r="Z955" s="210"/>
      <c r="AA955" s="210"/>
      <c r="AB955" s="210"/>
      <c r="AC955" s="210"/>
      <c r="AD955" s="210"/>
      <c r="AE955" s="210"/>
      <c r="AF955" s="210"/>
      <c r="AG955" s="210" t="s">
        <v>299</v>
      </c>
      <c r="AH955" s="210"/>
      <c r="AI955" s="210"/>
      <c r="AJ955" s="210"/>
      <c r="AK955" s="210"/>
      <c r="AL955" s="210"/>
      <c r="AM955" s="210"/>
      <c r="AN955" s="210"/>
      <c r="AO955" s="210"/>
      <c r="AP955" s="210"/>
      <c r="AQ955" s="210"/>
      <c r="AR955" s="210"/>
      <c r="AS955" s="210"/>
      <c r="AT955" s="210"/>
      <c r="AU955" s="210"/>
      <c r="AV955" s="210"/>
      <c r="AW955" s="210"/>
      <c r="AX955" s="210"/>
      <c r="AY955" s="210"/>
      <c r="AZ955" s="210"/>
      <c r="BA955" s="238" t="str">
        <f>C955</f>
        <v>nebo vybourání otvorů průřezové plochy přes 4 m2 v příčkách, včetně pomocného lešení o výšce podlahy do 1900 mm a pro zatížení do 1,5 kPa  (150 kg/m2),</v>
      </c>
      <c r="BB955" s="210"/>
      <c r="BC955" s="210"/>
      <c r="BD955" s="210"/>
      <c r="BE955" s="210"/>
      <c r="BF955" s="210"/>
      <c r="BG955" s="210"/>
      <c r="BH955" s="210"/>
    </row>
    <row r="956" spans="1:60" ht="22.5" outlineLevel="2" x14ac:dyDescent="0.2">
      <c r="A956" s="217"/>
      <c r="B956" s="218"/>
      <c r="C956" s="252" t="s">
        <v>1147</v>
      </c>
      <c r="D956" s="240"/>
      <c r="E956" s="240"/>
      <c r="F956" s="240"/>
      <c r="G956" s="240"/>
      <c r="H956" s="220"/>
      <c r="I956" s="220"/>
      <c r="J956" s="220"/>
      <c r="K956" s="220"/>
      <c r="L956" s="220"/>
      <c r="M956" s="220"/>
      <c r="N956" s="219"/>
      <c r="O956" s="219"/>
      <c r="P956" s="219"/>
      <c r="Q956" s="219"/>
      <c r="R956" s="220"/>
      <c r="S956" s="220"/>
      <c r="T956" s="220"/>
      <c r="U956" s="220"/>
      <c r="V956" s="220"/>
      <c r="W956" s="220"/>
      <c r="X956" s="220"/>
      <c r="Y956" s="220"/>
      <c r="Z956" s="210"/>
      <c r="AA956" s="210"/>
      <c r="AB956" s="210"/>
      <c r="AC956" s="210"/>
      <c r="AD956" s="210"/>
      <c r="AE956" s="210"/>
      <c r="AF956" s="210"/>
      <c r="AG956" s="210" t="s">
        <v>300</v>
      </c>
      <c r="AH956" s="210"/>
      <c r="AI956" s="210"/>
      <c r="AJ956" s="210"/>
      <c r="AK956" s="210"/>
      <c r="AL956" s="210"/>
      <c r="AM956" s="210"/>
      <c r="AN956" s="210"/>
      <c r="AO956" s="210"/>
      <c r="AP956" s="210"/>
      <c r="AQ956" s="210"/>
      <c r="AR956" s="210"/>
      <c r="AS956" s="210"/>
      <c r="AT956" s="210"/>
      <c r="AU956" s="210"/>
      <c r="AV956" s="210"/>
      <c r="AW956" s="210"/>
      <c r="AX956" s="210"/>
      <c r="AY956" s="210"/>
      <c r="AZ956" s="210"/>
      <c r="BA956" s="238" t="str">
        <f>C956</f>
        <v>nebo vybourání otvorů průřezové plochy přes 4 m2 v příčkách, včetně pomocného lešení o výšce podlahy do 1900 mm a pro zatížení do 1,5 kPa  (150 kg/m2),</v>
      </c>
      <c r="BB956" s="210"/>
      <c r="BC956" s="210"/>
      <c r="BD956" s="210"/>
      <c r="BE956" s="210"/>
      <c r="BF956" s="210"/>
      <c r="BG956" s="210"/>
      <c r="BH956" s="210"/>
    </row>
    <row r="957" spans="1:60" ht="22.5" outlineLevel="3" x14ac:dyDescent="0.2">
      <c r="A957" s="217"/>
      <c r="B957" s="218"/>
      <c r="C957" s="252" t="s">
        <v>1147</v>
      </c>
      <c r="D957" s="240"/>
      <c r="E957" s="240"/>
      <c r="F957" s="240"/>
      <c r="G957" s="240"/>
      <c r="H957" s="220"/>
      <c r="I957" s="220"/>
      <c r="J957" s="220"/>
      <c r="K957" s="220"/>
      <c r="L957" s="220"/>
      <c r="M957" s="220"/>
      <c r="N957" s="219"/>
      <c r="O957" s="219"/>
      <c r="P957" s="219"/>
      <c r="Q957" s="219"/>
      <c r="R957" s="220"/>
      <c r="S957" s="220"/>
      <c r="T957" s="220"/>
      <c r="U957" s="220"/>
      <c r="V957" s="220"/>
      <c r="W957" s="220"/>
      <c r="X957" s="220"/>
      <c r="Y957" s="220"/>
      <c r="Z957" s="210"/>
      <c r="AA957" s="210"/>
      <c r="AB957" s="210"/>
      <c r="AC957" s="210"/>
      <c r="AD957" s="210"/>
      <c r="AE957" s="210"/>
      <c r="AF957" s="210"/>
      <c r="AG957" s="210" t="s">
        <v>300</v>
      </c>
      <c r="AH957" s="210"/>
      <c r="AI957" s="210"/>
      <c r="AJ957" s="210"/>
      <c r="AK957" s="210"/>
      <c r="AL957" s="210"/>
      <c r="AM957" s="210"/>
      <c r="AN957" s="210"/>
      <c r="AO957" s="210"/>
      <c r="AP957" s="210"/>
      <c r="AQ957" s="210"/>
      <c r="AR957" s="210"/>
      <c r="AS957" s="210"/>
      <c r="AT957" s="210"/>
      <c r="AU957" s="210"/>
      <c r="AV957" s="210"/>
      <c r="AW957" s="210"/>
      <c r="AX957" s="210"/>
      <c r="AY957" s="210"/>
      <c r="AZ957" s="210"/>
      <c r="BA957" s="238" t="str">
        <f>C957</f>
        <v>nebo vybourání otvorů průřezové plochy přes 4 m2 v příčkách, včetně pomocného lešení o výšce podlahy do 1900 mm a pro zatížení do 1,5 kPa  (150 kg/m2),</v>
      </c>
      <c r="BB957" s="210"/>
      <c r="BC957" s="210"/>
      <c r="BD957" s="210"/>
      <c r="BE957" s="210"/>
      <c r="BF957" s="210"/>
      <c r="BG957" s="210"/>
      <c r="BH957" s="210"/>
    </row>
    <row r="958" spans="1:60" outlineLevel="2" x14ac:dyDescent="0.2">
      <c r="A958" s="217"/>
      <c r="B958" s="218"/>
      <c r="C958" s="253" t="s">
        <v>1148</v>
      </c>
      <c r="D958" s="221"/>
      <c r="E958" s="222"/>
      <c r="F958" s="220"/>
      <c r="G958" s="220"/>
      <c r="H958" s="220"/>
      <c r="I958" s="220"/>
      <c r="J958" s="220"/>
      <c r="K958" s="220"/>
      <c r="L958" s="220"/>
      <c r="M958" s="220"/>
      <c r="N958" s="219"/>
      <c r="O958" s="219"/>
      <c r="P958" s="219"/>
      <c r="Q958" s="219"/>
      <c r="R958" s="220"/>
      <c r="S958" s="220"/>
      <c r="T958" s="220"/>
      <c r="U958" s="220"/>
      <c r="V958" s="220"/>
      <c r="W958" s="220"/>
      <c r="X958" s="220"/>
      <c r="Y958" s="220"/>
      <c r="Z958" s="210"/>
      <c r="AA958" s="210"/>
      <c r="AB958" s="210"/>
      <c r="AC958" s="210"/>
      <c r="AD958" s="210"/>
      <c r="AE958" s="210"/>
      <c r="AF958" s="210"/>
      <c r="AG958" s="210" t="s">
        <v>314</v>
      </c>
      <c r="AH958" s="210">
        <v>0</v>
      </c>
      <c r="AI958" s="210"/>
      <c r="AJ958" s="210"/>
      <c r="AK958" s="210"/>
      <c r="AL958" s="210"/>
      <c r="AM958" s="210"/>
      <c r="AN958" s="210"/>
      <c r="AO958" s="210"/>
      <c r="AP958" s="210"/>
      <c r="AQ958" s="210"/>
      <c r="AR958" s="210"/>
      <c r="AS958" s="210"/>
      <c r="AT958" s="210"/>
      <c r="AU958" s="210"/>
      <c r="AV958" s="210"/>
      <c r="AW958" s="210"/>
      <c r="AX958" s="210"/>
      <c r="AY958" s="210"/>
      <c r="AZ958" s="210"/>
      <c r="BA958" s="210"/>
      <c r="BB958" s="210"/>
      <c r="BC958" s="210"/>
      <c r="BD958" s="210"/>
      <c r="BE958" s="210"/>
      <c r="BF958" s="210"/>
      <c r="BG958" s="210"/>
      <c r="BH958" s="210"/>
    </row>
    <row r="959" spans="1:60" outlineLevel="3" x14ac:dyDescent="0.2">
      <c r="A959" s="217"/>
      <c r="B959" s="218"/>
      <c r="C959" s="253" t="s">
        <v>1149</v>
      </c>
      <c r="D959" s="221"/>
      <c r="E959" s="222"/>
      <c r="F959" s="220"/>
      <c r="G959" s="220"/>
      <c r="H959" s="220"/>
      <c r="I959" s="220"/>
      <c r="J959" s="220"/>
      <c r="K959" s="220"/>
      <c r="L959" s="220"/>
      <c r="M959" s="220"/>
      <c r="N959" s="219"/>
      <c r="O959" s="219"/>
      <c r="P959" s="219"/>
      <c r="Q959" s="219"/>
      <c r="R959" s="220"/>
      <c r="S959" s="220"/>
      <c r="T959" s="220"/>
      <c r="U959" s="220"/>
      <c r="V959" s="220"/>
      <c r="W959" s="220"/>
      <c r="X959" s="220"/>
      <c r="Y959" s="220"/>
      <c r="Z959" s="210"/>
      <c r="AA959" s="210"/>
      <c r="AB959" s="210"/>
      <c r="AC959" s="210"/>
      <c r="AD959" s="210"/>
      <c r="AE959" s="210"/>
      <c r="AF959" s="210"/>
      <c r="AG959" s="210" t="s">
        <v>314</v>
      </c>
      <c r="AH959" s="210">
        <v>0</v>
      </c>
      <c r="AI959" s="210"/>
      <c r="AJ959" s="210"/>
      <c r="AK959" s="210"/>
      <c r="AL959" s="210"/>
      <c r="AM959" s="210"/>
      <c r="AN959" s="210"/>
      <c r="AO959" s="210"/>
      <c r="AP959" s="210"/>
      <c r="AQ959" s="210"/>
      <c r="AR959" s="210"/>
      <c r="AS959" s="210"/>
      <c r="AT959" s="210"/>
      <c r="AU959" s="210"/>
      <c r="AV959" s="210"/>
      <c r="AW959" s="210"/>
      <c r="AX959" s="210"/>
      <c r="AY959" s="210"/>
      <c r="AZ959" s="210"/>
      <c r="BA959" s="210"/>
      <c r="BB959" s="210"/>
      <c r="BC959" s="210"/>
      <c r="BD959" s="210"/>
      <c r="BE959" s="210"/>
      <c r="BF959" s="210"/>
      <c r="BG959" s="210"/>
      <c r="BH959" s="210"/>
    </row>
    <row r="960" spans="1:60" outlineLevel="3" x14ac:dyDescent="0.2">
      <c r="A960" s="217"/>
      <c r="B960" s="218"/>
      <c r="C960" s="253" t="s">
        <v>1150</v>
      </c>
      <c r="D960" s="221"/>
      <c r="E960" s="222"/>
      <c r="F960" s="220"/>
      <c r="G960" s="220"/>
      <c r="H960" s="220"/>
      <c r="I960" s="220"/>
      <c r="J960" s="220"/>
      <c r="K960" s="220"/>
      <c r="L960" s="220"/>
      <c r="M960" s="220"/>
      <c r="N960" s="219"/>
      <c r="O960" s="219"/>
      <c r="P960" s="219"/>
      <c r="Q960" s="219"/>
      <c r="R960" s="220"/>
      <c r="S960" s="220"/>
      <c r="T960" s="220"/>
      <c r="U960" s="220"/>
      <c r="V960" s="220"/>
      <c r="W960" s="220"/>
      <c r="X960" s="220"/>
      <c r="Y960" s="220"/>
      <c r="Z960" s="210"/>
      <c r="AA960" s="210"/>
      <c r="AB960" s="210"/>
      <c r="AC960" s="210"/>
      <c r="AD960" s="210"/>
      <c r="AE960" s="210"/>
      <c r="AF960" s="210"/>
      <c r="AG960" s="210" t="s">
        <v>314</v>
      </c>
      <c r="AH960" s="210">
        <v>0</v>
      </c>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row>
    <row r="961" spans="1:60" outlineLevel="3" x14ac:dyDescent="0.2">
      <c r="A961" s="217"/>
      <c r="B961" s="218"/>
      <c r="C961" s="253" t="s">
        <v>1151</v>
      </c>
      <c r="D961" s="221"/>
      <c r="E961" s="222"/>
      <c r="F961" s="220"/>
      <c r="G961" s="220"/>
      <c r="H961" s="220"/>
      <c r="I961" s="220"/>
      <c r="J961" s="220"/>
      <c r="K961" s="220"/>
      <c r="L961" s="220"/>
      <c r="M961" s="220"/>
      <c r="N961" s="219"/>
      <c r="O961" s="219"/>
      <c r="P961" s="219"/>
      <c r="Q961" s="219"/>
      <c r="R961" s="220"/>
      <c r="S961" s="220"/>
      <c r="T961" s="220"/>
      <c r="U961" s="220"/>
      <c r="V961" s="220"/>
      <c r="W961" s="220"/>
      <c r="X961" s="220"/>
      <c r="Y961" s="220"/>
      <c r="Z961" s="210"/>
      <c r="AA961" s="210"/>
      <c r="AB961" s="210"/>
      <c r="AC961" s="210"/>
      <c r="AD961" s="210"/>
      <c r="AE961" s="210"/>
      <c r="AF961" s="210"/>
      <c r="AG961" s="210" t="s">
        <v>314</v>
      </c>
      <c r="AH961" s="210">
        <v>0</v>
      </c>
      <c r="AI961" s="210"/>
      <c r="AJ961" s="210"/>
      <c r="AK961" s="210"/>
      <c r="AL961" s="210"/>
      <c r="AM961" s="210"/>
      <c r="AN961" s="210"/>
      <c r="AO961" s="210"/>
      <c r="AP961" s="210"/>
      <c r="AQ961" s="210"/>
      <c r="AR961" s="210"/>
      <c r="AS961" s="210"/>
      <c r="AT961" s="210"/>
      <c r="AU961" s="210"/>
      <c r="AV961" s="210"/>
      <c r="AW961" s="210"/>
      <c r="AX961" s="210"/>
      <c r="AY961" s="210"/>
      <c r="AZ961" s="210"/>
      <c r="BA961" s="210"/>
      <c r="BB961" s="210"/>
      <c r="BC961" s="210"/>
      <c r="BD961" s="210"/>
      <c r="BE961" s="210"/>
      <c r="BF961" s="210"/>
      <c r="BG961" s="210"/>
      <c r="BH961" s="210"/>
    </row>
    <row r="962" spans="1:60" outlineLevel="3" x14ac:dyDescent="0.2">
      <c r="A962" s="217"/>
      <c r="B962" s="218"/>
      <c r="C962" s="253" t="s">
        <v>1152</v>
      </c>
      <c r="D962" s="221"/>
      <c r="E962" s="222"/>
      <c r="F962" s="220"/>
      <c r="G962" s="220"/>
      <c r="H962" s="220"/>
      <c r="I962" s="220"/>
      <c r="J962" s="220"/>
      <c r="K962" s="220"/>
      <c r="L962" s="220"/>
      <c r="M962" s="220"/>
      <c r="N962" s="219"/>
      <c r="O962" s="219"/>
      <c r="P962" s="219"/>
      <c r="Q962" s="219"/>
      <c r="R962" s="220"/>
      <c r="S962" s="220"/>
      <c r="T962" s="220"/>
      <c r="U962" s="220"/>
      <c r="V962" s="220"/>
      <c r="W962" s="220"/>
      <c r="X962" s="220"/>
      <c r="Y962" s="220"/>
      <c r="Z962" s="210"/>
      <c r="AA962" s="210"/>
      <c r="AB962" s="210"/>
      <c r="AC962" s="210"/>
      <c r="AD962" s="210"/>
      <c r="AE962" s="210"/>
      <c r="AF962" s="210"/>
      <c r="AG962" s="210" t="s">
        <v>314</v>
      </c>
      <c r="AH962" s="210">
        <v>0</v>
      </c>
      <c r="AI962" s="210"/>
      <c r="AJ962" s="210"/>
      <c r="AK962" s="210"/>
      <c r="AL962" s="210"/>
      <c r="AM962" s="210"/>
      <c r="AN962" s="210"/>
      <c r="AO962" s="210"/>
      <c r="AP962" s="210"/>
      <c r="AQ962" s="210"/>
      <c r="AR962" s="210"/>
      <c r="AS962" s="210"/>
      <c r="AT962" s="210"/>
      <c r="AU962" s="210"/>
      <c r="AV962" s="210"/>
      <c r="AW962" s="210"/>
      <c r="AX962" s="210"/>
      <c r="AY962" s="210"/>
      <c r="AZ962" s="210"/>
      <c r="BA962" s="210"/>
      <c r="BB962" s="210"/>
      <c r="BC962" s="210"/>
      <c r="BD962" s="210"/>
      <c r="BE962" s="210"/>
      <c r="BF962" s="210"/>
      <c r="BG962" s="210"/>
      <c r="BH962" s="210"/>
    </row>
    <row r="963" spans="1:60" outlineLevel="3" x14ac:dyDescent="0.2">
      <c r="A963" s="217"/>
      <c r="B963" s="218"/>
      <c r="C963" s="253" t="s">
        <v>1153</v>
      </c>
      <c r="D963" s="221"/>
      <c r="E963" s="222"/>
      <c r="F963" s="220"/>
      <c r="G963" s="220"/>
      <c r="H963" s="220"/>
      <c r="I963" s="220"/>
      <c r="J963" s="220"/>
      <c r="K963" s="220"/>
      <c r="L963" s="220"/>
      <c r="M963" s="220"/>
      <c r="N963" s="219"/>
      <c r="O963" s="219"/>
      <c r="P963" s="219"/>
      <c r="Q963" s="219"/>
      <c r="R963" s="220"/>
      <c r="S963" s="220"/>
      <c r="T963" s="220"/>
      <c r="U963" s="220"/>
      <c r="V963" s="220"/>
      <c r="W963" s="220"/>
      <c r="X963" s="220"/>
      <c r="Y963" s="220"/>
      <c r="Z963" s="210"/>
      <c r="AA963" s="210"/>
      <c r="AB963" s="210"/>
      <c r="AC963" s="210"/>
      <c r="AD963" s="210"/>
      <c r="AE963" s="210"/>
      <c r="AF963" s="210"/>
      <c r="AG963" s="210" t="s">
        <v>314</v>
      </c>
      <c r="AH963" s="210">
        <v>0</v>
      </c>
      <c r="AI963" s="210"/>
      <c r="AJ963" s="210"/>
      <c r="AK963" s="210"/>
      <c r="AL963" s="210"/>
      <c r="AM963" s="210"/>
      <c r="AN963" s="210"/>
      <c r="AO963" s="210"/>
      <c r="AP963" s="210"/>
      <c r="AQ963" s="210"/>
      <c r="AR963" s="210"/>
      <c r="AS963" s="210"/>
      <c r="AT963" s="210"/>
      <c r="AU963" s="210"/>
      <c r="AV963" s="210"/>
      <c r="AW963" s="210"/>
      <c r="AX963" s="210"/>
      <c r="AY963" s="210"/>
      <c r="AZ963" s="210"/>
      <c r="BA963" s="210"/>
      <c r="BB963" s="210"/>
      <c r="BC963" s="210"/>
      <c r="BD963" s="210"/>
      <c r="BE963" s="210"/>
      <c r="BF963" s="210"/>
      <c r="BG963" s="210"/>
      <c r="BH963" s="210"/>
    </row>
    <row r="964" spans="1:60" outlineLevel="3" x14ac:dyDescent="0.2">
      <c r="A964" s="217"/>
      <c r="B964" s="218"/>
      <c r="C964" s="253" t="s">
        <v>1154</v>
      </c>
      <c r="D964" s="221"/>
      <c r="E964" s="222">
        <v>225.47</v>
      </c>
      <c r="F964" s="220"/>
      <c r="G964" s="220"/>
      <c r="H964" s="220"/>
      <c r="I964" s="220"/>
      <c r="J964" s="220"/>
      <c r="K964" s="220"/>
      <c r="L964" s="220"/>
      <c r="M964" s="220"/>
      <c r="N964" s="219"/>
      <c r="O964" s="219"/>
      <c r="P964" s="219"/>
      <c r="Q964" s="219"/>
      <c r="R964" s="220"/>
      <c r="S964" s="220"/>
      <c r="T964" s="220"/>
      <c r="U964" s="220"/>
      <c r="V964" s="220"/>
      <c r="W964" s="220"/>
      <c r="X964" s="220"/>
      <c r="Y964" s="220"/>
      <c r="Z964" s="210"/>
      <c r="AA964" s="210"/>
      <c r="AB964" s="210"/>
      <c r="AC964" s="210"/>
      <c r="AD964" s="210"/>
      <c r="AE964" s="210"/>
      <c r="AF964" s="210"/>
      <c r="AG964" s="210" t="s">
        <v>314</v>
      </c>
      <c r="AH964" s="210">
        <v>0</v>
      </c>
      <c r="AI964" s="210"/>
      <c r="AJ964" s="210"/>
      <c r="AK964" s="210"/>
      <c r="AL964" s="210"/>
      <c r="AM964" s="210"/>
      <c r="AN964" s="210"/>
      <c r="AO964" s="210"/>
      <c r="AP964" s="210"/>
      <c r="AQ964" s="210"/>
      <c r="AR964" s="210"/>
      <c r="AS964" s="210"/>
      <c r="AT964" s="210"/>
      <c r="AU964" s="210"/>
      <c r="AV964" s="210"/>
      <c r="AW964" s="210"/>
      <c r="AX964" s="210"/>
      <c r="AY964" s="210"/>
      <c r="AZ964" s="210"/>
      <c r="BA964" s="210"/>
      <c r="BB964" s="210"/>
      <c r="BC964" s="210"/>
      <c r="BD964" s="210"/>
      <c r="BE964" s="210"/>
      <c r="BF964" s="210"/>
      <c r="BG964" s="210"/>
      <c r="BH964" s="210"/>
    </row>
    <row r="965" spans="1:60" outlineLevel="1" x14ac:dyDescent="0.2">
      <c r="A965" s="231">
        <v>158</v>
      </c>
      <c r="B965" s="232" t="s">
        <v>1155</v>
      </c>
      <c r="C965" s="250" t="s">
        <v>1156</v>
      </c>
      <c r="D965" s="233" t="s">
        <v>310</v>
      </c>
      <c r="E965" s="234">
        <v>123.309</v>
      </c>
      <c r="F965" s="235"/>
      <c r="G965" s="236">
        <f>ROUND(E965*F965,2)</f>
        <v>0</v>
      </c>
      <c r="H965" s="235"/>
      <c r="I965" s="236">
        <f>ROUND(E965*H965,2)</f>
        <v>0</v>
      </c>
      <c r="J965" s="235"/>
      <c r="K965" s="236">
        <f>ROUND(E965*J965,2)</f>
        <v>0</v>
      </c>
      <c r="L965" s="236">
        <v>21</v>
      </c>
      <c r="M965" s="236">
        <f>G965*(1+L965/100)</f>
        <v>0</v>
      </c>
      <c r="N965" s="234">
        <v>6.7000000000000002E-4</v>
      </c>
      <c r="O965" s="234">
        <f>ROUND(E965*N965,2)</f>
        <v>0.08</v>
      </c>
      <c r="P965" s="234">
        <v>0.31900000000000001</v>
      </c>
      <c r="Q965" s="234">
        <f>ROUND(E965*P965,2)</f>
        <v>39.340000000000003</v>
      </c>
      <c r="R965" s="236" t="s">
        <v>1141</v>
      </c>
      <c r="S965" s="236" t="s">
        <v>293</v>
      </c>
      <c r="T965" s="237" t="s">
        <v>294</v>
      </c>
      <c r="U965" s="220">
        <v>0.317</v>
      </c>
      <c r="V965" s="220">
        <f>ROUND(E965*U965,2)</f>
        <v>39.090000000000003</v>
      </c>
      <c r="W965" s="220"/>
      <c r="X965" s="220" t="s">
        <v>295</v>
      </c>
      <c r="Y965" s="220" t="s">
        <v>296</v>
      </c>
      <c r="Z965" s="210"/>
      <c r="AA965" s="210"/>
      <c r="AB965" s="210"/>
      <c r="AC965" s="210"/>
      <c r="AD965" s="210"/>
      <c r="AE965" s="210"/>
      <c r="AF965" s="210"/>
      <c r="AG965" s="210" t="s">
        <v>297</v>
      </c>
      <c r="AH965" s="210"/>
      <c r="AI965" s="210"/>
      <c r="AJ965" s="210"/>
      <c r="AK965" s="210"/>
      <c r="AL965" s="210"/>
      <c r="AM965" s="210"/>
      <c r="AN965" s="210"/>
      <c r="AO965" s="210"/>
      <c r="AP965" s="210"/>
      <c r="AQ965" s="210"/>
      <c r="AR965" s="210"/>
      <c r="AS965" s="210"/>
      <c r="AT965" s="210"/>
      <c r="AU965" s="210"/>
      <c r="AV965" s="210"/>
      <c r="AW965" s="210"/>
      <c r="AX965" s="210"/>
      <c r="AY965" s="210"/>
      <c r="AZ965" s="210"/>
      <c r="BA965" s="210"/>
      <c r="BB965" s="210"/>
      <c r="BC965" s="210"/>
      <c r="BD965" s="210"/>
      <c r="BE965" s="210"/>
      <c r="BF965" s="210"/>
      <c r="BG965" s="210"/>
      <c r="BH965" s="210"/>
    </row>
    <row r="966" spans="1:60" ht="22.5" outlineLevel="2" x14ac:dyDescent="0.2">
      <c r="A966" s="217"/>
      <c r="B966" s="218"/>
      <c r="C966" s="251" t="s">
        <v>1147</v>
      </c>
      <c r="D966" s="239"/>
      <c r="E966" s="239"/>
      <c r="F966" s="239"/>
      <c r="G966" s="239"/>
      <c r="H966" s="220"/>
      <c r="I966" s="220"/>
      <c r="J966" s="220"/>
      <c r="K966" s="220"/>
      <c r="L966" s="220"/>
      <c r="M966" s="220"/>
      <c r="N966" s="219"/>
      <c r="O966" s="219"/>
      <c r="P966" s="219"/>
      <c r="Q966" s="219"/>
      <c r="R966" s="220"/>
      <c r="S966" s="220"/>
      <c r="T966" s="220"/>
      <c r="U966" s="220"/>
      <c r="V966" s="220"/>
      <c r="W966" s="220"/>
      <c r="X966" s="220"/>
      <c r="Y966" s="220"/>
      <c r="Z966" s="210"/>
      <c r="AA966" s="210"/>
      <c r="AB966" s="210"/>
      <c r="AC966" s="210"/>
      <c r="AD966" s="210"/>
      <c r="AE966" s="210"/>
      <c r="AF966" s="210"/>
      <c r="AG966" s="210" t="s">
        <v>299</v>
      </c>
      <c r="AH966" s="210"/>
      <c r="AI966" s="210"/>
      <c r="AJ966" s="210"/>
      <c r="AK966" s="210"/>
      <c r="AL966" s="210"/>
      <c r="AM966" s="210"/>
      <c r="AN966" s="210"/>
      <c r="AO966" s="210"/>
      <c r="AP966" s="210"/>
      <c r="AQ966" s="210"/>
      <c r="AR966" s="210"/>
      <c r="AS966" s="210"/>
      <c r="AT966" s="210"/>
      <c r="AU966" s="210"/>
      <c r="AV966" s="210"/>
      <c r="AW966" s="210"/>
      <c r="AX966" s="210"/>
      <c r="AY966" s="210"/>
      <c r="AZ966" s="210"/>
      <c r="BA966" s="238" t="str">
        <f>C966</f>
        <v>nebo vybourání otvorů průřezové plochy přes 4 m2 v příčkách, včetně pomocného lešení o výšce podlahy do 1900 mm a pro zatížení do 1,5 kPa  (150 kg/m2),</v>
      </c>
      <c r="BB966" s="210"/>
      <c r="BC966" s="210"/>
      <c r="BD966" s="210"/>
      <c r="BE966" s="210"/>
      <c r="BF966" s="210"/>
      <c r="BG966" s="210"/>
      <c r="BH966" s="210"/>
    </row>
    <row r="967" spans="1:60" ht="22.5" outlineLevel="2" x14ac:dyDescent="0.2">
      <c r="A967" s="217"/>
      <c r="B967" s="218"/>
      <c r="C967" s="252" t="s">
        <v>1147</v>
      </c>
      <c r="D967" s="240"/>
      <c r="E967" s="240"/>
      <c r="F967" s="240"/>
      <c r="G967" s="240"/>
      <c r="H967" s="220"/>
      <c r="I967" s="220"/>
      <c r="J967" s="220"/>
      <c r="K967" s="220"/>
      <c r="L967" s="220"/>
      <c r="M967" s="220"/>
      <c r="N967" s="219"/>
      <c r="O967" s="219"/>
      <c r="P967" s="219"/>
      <c r="Q967" s="219"/>
      <c r="R967" s="220"/>
      <c r="S967" s="220"/>
      <c r="T967" s="220"/>
      <c r="U967" s="220"/>
      <c r="V967" s="220"/>
      <c r="W967" s="220"/>
      <c r="X967" s="220"/>
      <c r="Y967" s="220"/>
      <c r="Z967" s="210"/>
      <c r="AA967" s="210"/>
      <c r="AB967" s="210"/>
      <c r="AC967" s="210"/>
      <c r="AD967" s="210"/>
      <c r="AE967" s="210"/>
      <c r="AF967" s="210"/>
      <c r="AG967" s="210" t="s">
        <v>300</v>
      </c>
      <c r="AH967" s="210"/>
      <c r="AI967" s="210"/>
      <c r="AJ967" s="210"/>
      <c r="AK967" s="210"/>
      <c r="AL967" s="210"/>
      <c r="AM967" s="210"/>
      <c r="AN967" s="210"/>
      <c r="AO967" s="210"/>
      <c r="AP967" s="210"/>
      <c r="AQ967" s="210"/>
      <c r="AR967" s="210"/>
      <c r="AS967" s="210"/>
      <c r="AT967" s="210"/>
      <c r="AU967" s="210"/>
      <c r="AV967" s="210"/>
      <c r="AW967" s="210"/>
      <c r="AX967" s="210"/>
      <c r="AY967" s="210"/>
      <c r="AZ967" s="210"/>
      <c r="BA967" s="238" t="str">
        <f>C967</f>
        <v>nebo vybourání otvorů průřezové plochy přes 4 m2 v příčkách, včetně pomocného lešení o výšce podlahy do 1900 mm a pro zatížení do 1,5 kPa  (150 kg/m2),</v>
      </c>
      <c r="BB967" s="210"/>
      <c r="BC967" s="210"/>
      <c r="BD967" s="210"/>
      <c r="BE967" s="210"/>
      <c r="BF967" s="210"/>
      <c r="BG967" s="210"/>
      <c r="BH967" s="210"/>
    </row>
    <row r="968" spans="1:60" ht="22.5" outlineLevel="3" x14ac:dyDescent="0.2">
      <c r="A968" s="217"/>
      <c r="B968" s="218"/>
      <c r="C968" s="252" t="s">
        <v>1147</v>
      </c>
      <c r="D968" s="240"/>
      <c r="E968" s="240"/>
      <c r="F968" s="240"/>
      <c r="G968" s="240"/>
      <c r="H968" s="220"/>
      <c r="I968" s="220"/>
      <c r="J968" s="220"/>
      <c r="K968" s="220"/>
      <c r="L968" s="220"/>
      <c r="M968" s="220"/>
      <c r="N968" s="219"/>
      <c r="O968" s="219"/>
      <c r="P968" s="219"/>
      <c r="Q968" s="219"/>
      <c r="R968" s="220"/>
      <c r="S968" s="220"/>
      <c r="T968" s="220"/>
      <c r="U968" s="220"/>
      <c r="V968" s="220"/>
      <c r="W968" s="220"/>
      <c r="X968" s="220"/>
      <c r="Y968" s="220"/>
      <c r="Z968" s="210"/>
      <c r="AA968" s="210"/>
      <c r="AB968" s="210"/>
      <c r="AC968" s="210"/>
      <c r="AD968" s="210"/>
      <c r="AE968" s="210"/>
      <c r="AF968" s="210"/>
      <c r="AG968" s="210" t="s">
        <v>300</v>
      </c>
      <c r="AH968" s="210"/>
      <c r="AI968" s="210"/>
      <c r="AJ968" s="210"/>
      <c r="AK968" s="210"/>
      <c r="AL968" s="210"/>
      <c r="AM968" s="210"/>
      <c r="AN968" s="210"/>
      <c r="AO968" s="210"/>
      <c r="AP968" s="210"/>
      <c r="AQ968" s="210"/>
      <c r="AR968" s="210"/>
      <c r="AS968" s="210"/>
      <c r="AT968" s="210"/>
      <c r="AU968" s="210"/>
      <c r="AV968" s="210"/>
      <c r="AW968" s="210"/>
      <c r="AX968" s="210"/>
      <c r="AY968" s="210"/>
      <c r="AZ968" s="210"/>
      <c r="BA968" s="238" t="str">
        <f>C968</f>
        <v>nebo vybourání otvorů průřezové plochy přes 4 m2 v příčkách, včetně pomocného lešení o výšce podlahy do 1900 mm a pro zatížení do 1,5 kPa  (150 kg/m2),</v>
      </c>
      <c r="BB968" s="210"/>
      <c r="BC968" s="210"/>
      <c r="BD968" s="210"/>
      <c r="BE968" s="210"/>
      <c r="BF968" s="210"/>
      <c r="BG968" s="210"/>
      <c r="BH968" s="210"/>
    </row>
    <row r="969" spans="1:60" outlineLevel="2" x14ac:dyDescent="0.2">
      <c r="A969" s="217"/>
      <c r="B969" s="218"/>
      <c r="C969" s="253" t="s">
        <v>1157</v>
      </c>
      <c r="D969" s="221"/>
      <c r="E969" s="222"/>
      <c r="F969" s="220"/>
      <c r="G969" s="220"/>
      <c r="H969" s="220"/>
      <c r="I969" s="220"/>
      <c r="J969" s="220"/>
      <c r="K969" s="220"/>
      <c r="L969" s="220"/>
      <c r="M969" s="220"/>
      <c r="N969" s="219"/>
      <c r="O969" s="219"/>
      <c r="P969" s="219"/>
      <c r="Q969" s="219"/>
      <c r="R969" s="220"/>
      <c r="S969" s="220"/>
      <c r="T969" s="220"/>
      <c r="U969" s="220"/>
      <c r="V969" s="220"/>
      <c r="W969" s="220"/>
      <c r="X969" s="220"/>
      <c r="Y969" s="220"/>
      <c r="Z969" s="210"/>
      <c r="AA969" s="210"/>
      <c r="AB969" s="210"/>
      <c r="AC969" s="210"/>
      <c r="AD969" s="210"/>
      <c r="AE969" s="210"/>
      <c r="AF969" s="210"/>
      <c r="AG969" s="210" t="s">
        <v>314</v>
      </c>
      <c r="AH969" s="210">
        <v>0</v>
      </c>
      <c r="AI969" s="210"/>
      <c r="AJ969" s="210"/>
      <c r="AK969" s="210"/>
      <c r="AL969" s="210"/>
      <c r="AM969" s="210"/>
      <c r="AN969" s="210"/>
      <c r="AO969" s="210"/>
      <c r="AP969" s="210"/>
      <c r="AQ969" s="210"/>
      <c r="AR969" s="210"/>
      <c r="AS969" s="210"/>
      <c r="AT969" s="210"/>
      <c r="AU969" s="210"/>
      <c r="AV969" s="210"/>
      <c r="AW969" s="210"/>
      <c r="AX969" s="210"/>
      <c r="AY969" s="210"/>
      <c r="AZ969" s="210"/>
      <c r="BA969" s="210"/>
      <c r="BB969" s="210"/>
      <c r="BC969" s="210"/>
      <c r="BD969" s="210"/>
      <c r="BE969" s="210"/>
      <c r="BF969" s="210"/>
      <c r="BG969" s="210"/>
      <c r="BH969" s="210"/>
    </row>
    <row r="970" spans="1:60" outlineLevel="3" x14ac:dyDescent="0.2">
      <c r="A970" s="217"/>
      <c r="B970" s="218"/>
      <c r="C970" s="253" t="s">
        <v>1158</v>
      </c>
      <c r="D970" s="221"/>
      <c r="E970" s="222"/>
      <c r="F970" s="220"/>
      <c r="G970" s="220"/>
      <c r="H970" s="220"/>
      <c r="I970" s="220"/>
      <c r="J970" s="220"/>
      <c r="K970" s="220"/>
      <c r="L970" s="220"/>
      <c r="M970" s="220"/>
      <c r="N970" s="219"/>
      <c r="O970" s="219"/>
      <c r="P970" s="219"/>
      <c r="Q970" s="219"/>
      <c r="R970" s="220"/>
      <c r="S970" s="220"/>
      <c r="T970" s="220"/>
      <c r="U970" s="220"/>
      <c r="V970" s="220"/>
      <c r="W970" s="220"/>
      <c r="X970" s="220"/>
      <c r="Y970" s="220"/>
      <c r="Z970" s="210"/>
      <c r="AA970" s="210"/>
      <c r="AB970" s="210"/>
      <c r="AC970" s="210"/>
      <c r="AD970" s="210"/>
      <c r="AE970" s="210"/>
      <c r="AF970" s="210"/>
      <c r="AG970" s="210" t="s">
        <v>314</v>
      </c>
      <c r="AH970" s="210">
        <v>0</v>
      </c>
      <c r="AI970" s="210"/>
      <c r="AJ970" s="210"/>
      <c r="AK970" s="210"/>
      <c r="AL970" s="210"/>
      <c r="AM970" s="210"/>
      <c r="AN970" s="210"/>
      <c r="AO970" s="210"/>
      <c r="AP970" s="210"/>
      <c r="AQ970" s="210"/>
      <c r="AR970" s="210"/>
      <c r="AS970" s="210"/>
      <c r="AT970" s="210"/>
      <c r="AU970" s="210"/>
      <c r="AV970" s="210"/>
      <c r="AW970" s="210"/>
      <c r="AX970" s="210"/>
      <c r="AY970" s="210"/>
      <c r="AZ970" s="210"/>
      <c r="BA970" s="210"/>
      <c r="BB970" s="210"/>
      <c r="BC970" s="210"/>
      <c r="BD970" s="210"/>
      <c r="BE970" s="210"/>
      <c r="BF970" s="210"/>
      <c r="BG970" s="210"/>
      <c r="BH970" s="210"/>
    </row>
    <row r="971" spans="1:60" outlineLevel="3" x14ac:dyDescent="0.2">
      <c r="A971" s="217"/>
      <c r="B971" s="218"/>
      <c r="C971" s="253" t="s">
        <v>1159</v>
      </c>
      <c r="D971" s="221"/>
      <c r="E971" s="222">
        <v>123.31</v>
      </c>
      <c r="F971" s="220"/>
      <c r="G971" s="220"/>
      <c r="H971" s="220"/>
      <c r="I971" s="220"/>
      <c r="J971" s="220"/>
      <c r="K971" s="220"/>
      <c r="L971" s="220"/>
      <c r="M971" s="220"/>
      <c r="N971" s="219"/>
      <c r="O971" s="219"/>
      <c r="P971" s="219"/>
      <c r="Q971" s="219"/>
      <c r="R971" s="220"/>
      <c r="S971" s="220"/>
      <c r="T971" s="220"/>
      <c r="U971" s="220"/>
      <c r="V971" s="220"/>
      <c r="W971" s="220"/>
      <c r="X971" s="220"/>
      <c r="Y971" s="220"/>
      <c r="Z971" s="210"/>
      <c r="AA971" s="210"/>
      <c r="AB971" s="210"/>
      <c r="AC971" s="210"/>
      <c r="AD971" s="210"/>
      <c r="AE971" s="210"/>
      <c r="AF971" s="210"/>
      <c r="AG971" s="210" t="s">
        <v>314</v>
      </c>
      <c r="AH971" s="210">
        <v>0</v>
      </c>
      <c r="AI971" s="210"/>
      <c r="AJ971" s="210"/>
      <c r="AK971" s="210"/>
      <c r="AL971" s="210"/>
      <c r="AM971" s="210"/>
      <c r="AN971" s="210"/>
      <c r="AO971" s="210"/>
      <c r="AP971" s="210"/>
      <c r="AQ971" s="210"/>
      <c r="AR971" s="210"/>
      <c r="AS971" s="210"/>
      <c r="AT971" s="210"/>
      <c r="AU971" s="210"/>
      <c r="AV971" s="210"/>
      <c r="AW971" s="210"/>
      <c r="AX971" s="210"/>
      <c r="AY971" s="210"/>
      <c r="AZ971" s="210"/>
      <c r="BA971" s="210"/>
      <c r="BB971" s="210"/>
      <c r="BC971" s="210"/>
      <c r="BD971" s="210"/>
      <c r="BE971" s="210"/>
      <c r="BF971" s="210"/>
      <c r="BG971" s="210"/>
      <c r="BH971" s="210"/>
    </row>
    <row r="972" spans="1:60" ht="22.5" outlineLevel="1" x14ac:dyDescent="0.2">
      <c r="A972" s="231">
        <v>159</v>
      </c>
      <c r="B972" s="232" t="s">
        <v>1160</v>
      </c>
      <c r="C972" s="250" t="s">
        <v>1161</v>
      </c>
      <c r="D972" s="233" t="s">
        <v>343</v>
      </c>
      <c r="E972" s="234">
        <v>37.049869999999999</v>
      </c>
      <c r="F972" s="235"/>
      <c r="G972" s="236">
        <f>ROUND(E972*F972,2)</f>
        <v>0</v>
      </c>
      <c r="H972" s="235"/>
      <c r="I972" s="236">
        <f>ROUND(E972*H972,2)</f>
        <v>0</v>
      </c>
      <c r="J972" s="235"/>
      <c r="K972" s="236">
        <f>ROUND(E972*J972,2)</f>
        <v>0</v>
      </c>
      <c r="L972" s="236">
        <v>21</v>
      </c>
      <c r="M972" s="236">
        <f>G972*(1+L972/100)</f>
        <v>0</v>
      </c>
      <c r="N972" s="234">
        <v>1.2800000000000001E-3</v>
      </c>
      <c r="O972" s="234">
        <f>ROUND(E972*N972,2)</f>
        <v>0.05</v>
      </c>
      <c r="P972" s="234">
        <v>1.95</v>
      </c>
      <c r="Q972" s="234">
        <f>ROUND(E972*P972,2)</f>
        <v>72.25</v>
      </c>
      <c r="R972" s="236" t="s">
        <v>1141</v>
      </c>
      <c r="S972" s="236" t="s">
        <v>293</v>
      </c>
      <c r="T972" s="237" t="s">
        <v>294</v>
      </c>
      <c r="U972" s="220">
        <v>1.7010000000000001</v>
      </c>
      <c r="V972" s="220">
        <f>ROUND(E972*U972,2)</f>
        <v>63.02</v>
      </c>
      <c r="W972" s="220"/>
      <c r="X972" s="220" t="s">
        <v>295</v>
      </c>
      <c r="Y972" s="220" t="s">
        <v>296</v>
      </c>
      <c r="Z972" s="210"/>
      <c r="AA972" s="210"/>
      <c r="AB972" s="210"/>
      <c r="AC972" s="210"/>
      <c r="AD972" s="210"/>
      <c r="AE972" s="210"/>
      <c r="AF972" s="210"/>
      <c r="AG972" s="210" t="s">
        <v>297</v>
      </c>
      <c r="AH972" s="210"/>
      <c r="AI972" s="210"/>
      <c r="AJ972" s="210"/>
      <c r="AK972" s="210"/>
      <c r="AL972" s="210"/>
      <c r="AM972" s="210"/>
      <c r="AN972" s="210"/>
      <c r="AO972" s="210"/>
      <c r="AP972" s="210"/>
      <c r="AQ972" s="210"/>
      <c r="AR972" s="210"/>
      <c r="AS972" s="210"/>
      <c r="AT972" s="210"/>
      <c r="AU972" s="210"/>
      <c r="AV972" s="210"/>
      <c r="AW972" s="210"/>
      <c r="AX972" s="210"/>
      <c r="AY972" s="210"/>
      <c r="AZ972" s="210"/>
      <c r="BA972" s="210"/>
      <c r="BB972" s="210"/>
      <c r="BC972" s="210"/>
      <c r="BD972" s="210"/>
      <c r="BE972" s="210"/>
      <c r="BF972" s="210"/>
      <c r="BG972" s="210"/>
      <c r="BH972" s="210"/>
    </row>
    <row r="973" spans="1:60" ht="22.5" outlineLevel="2" x14ac:dyDescent="0.2">
      <c r="A973" s="217"/>
      <c r="B973" s="218"/>
      <c r="C973" s="251" t="s">
        <v>1162</v>
      </c>
      <c r="D973" s="239"/>
      <c r="E973" s="239"/>
      <c r="F973" s="239"/>
      <c r="G973" s="239"/>
      <c r="H973" s="220"/>
      <c r="I973" s="220"/>
      <c r="J973" s="220"/>
      <c r="K973" s="220"/>
      <c r="L973" s="220"/>
      <c r="M973" s="220"/>
      <c r="N973" s="219"/>
      <c r="O973" s="219"/>
      <c r="P973" s="219"/>
      <c r="Q973" s="219"/>
      <c r="R973" s="220"/>
      <c r="S973" s="220"/>
      <c r="T973" s="220"/>
      <c r="U973" s="220"/>
      <c r="V973" s="220"/>
      <c r="W973" s="220"/>
      <c r="X973" s="220"/>
      <c r="Y973" s="220"/>
      <c r="Z973" s="210"/>
      <c r="AA973" s="210"/>
      <c r="AB973" s="210"/>
      <c r="AC973" s="210"/>
      <c r="AD973" s="210"/>
      <c r="AE973" s="210"/>
      <c r="AF973" s="210"/>
      <c r="AG973" s="210" t="s">
        <v>299</v>
      </c>
      <c r="AH973" s="210"/>
      <c r="AI973" s="210"/>
      <c r="AJ973" s="210"/>
      <c r="AK973" s="210"/>
      <c r="AL973" s="210"/>
      <c r="AM973" s="210"/>
      <c r="AN973" s="210"/>
      <c r="AO973" s="210"/>
      <c r="AP973" s="210"/>
      <c r="AQ973" s="210"/>
      <c r="AR973" s="210"/>
      <c r="AS973" s="210"/>
      <c r="AT973" s="210"/>
      <c r="AU973" s="210"/>
      <c r="AV973" s="210"/>
      <c r="AW973" s="210"/>
      <c r="AX973" s="210"/>
      <c r="AY973" s="210"/>
      <c r="AZ973" s="210"/>
      <c r="BA973" s="238" t="str">
        <f>C973</f>
        <v>nebo vybourání otvorů průřezové plochy přes 4 m2 ve zdivu nadzákladovém, včetně pomocného lešení o výšce podlahy do 1900 mm a pro zatížení do 1,5 kPa  (150 kg/m2)</v>
      </c>
      <c r="BB973" s="210"/>
      <c r="BC973" s="210"/>
      <c r="BD973" s="210"/>
      <c r="BE973" s="210"/>
      <c r="BF973" s="210"/>
      <c r="BG973" s="210"/>
      <c r="BH973" s="210"/>
    </row>
    <row r="974" spans="1:60" ht="22.5" outlineLevel="2" x14ac:dyDescent="0.2">
      <c r="A974" s="217"/>
      <c r="B974" s="218"/>
      <c r="C974" s="252" t="s">
        <v>1162</v>
      </c>
      <c r="D974" s="240"/>
      <c r="E974" s="240"/>
      <c r="F974" s="240"/>
      <c r="G974" s="240"/>
      <c r="H974" s="220"/>
      <c r="I974" s="220"/>
      <c r="J974" s="220"/>
      <c r="K974" s="220"/>
      <c r="L974" s="220"/>
      <c r="M974" s="220"/>
      <c r="N974" s="219"/>
      <c r="O974" s="219"/>
      <c r="P974" s="219"/>
      <c r="Q974" s="219"/>
      <c r="R974" s="220"/>
      <c r="S974" s="220"/>
      <c r="T974" s="220"/>
      <c r="U974" s="220"/>
      <c r="V974" s="220"/>
      <c r="W974" s="220"/>
      <c r="X974" s="220"/>
      <c r="Y974" s="220"/>
      <c r="Z974" s="210"/>
      <c r="AA974" s="210"/>
      <c r="AB974" s="210"/>
      <c r="AC974" s="210"/>
      <c r="AD974" s="210"/>
      <c r="AE974" s="210"/>
      <c r="AF974" s="210"/>
      <c r="AG974" s="210" t="s">
        <v>300</v>
      </c>
      <c r="AH974" s="210"/>
      <c r="AI974" s="210"/>
      <c r="AJ974" s="210"/>
      <c r="AK974" s="210"/>
      <c r="AL974" s="210"/>
      <c r="AM974" s="210"/>
      <c r="AN974" s="210"/>
      <c r="AO974" s="210"/>
      <c r="AP974" s="210"/>
      <c r="AQ974" s="210"/>
      <c r="AR974" s="210"/>
      <c r="AS974" s="210"/>
      <c r="AT974" s="210"/>
      <c r="AU974" s="210"/>
      <c r="AV974" s="210"/>
      <c r="AW974" s="210"/>
      <c r="AX974" s="210"/>
      <c r="AY974" s="210"/>
      <c r="AZ974" s="210"/>
      <c r="BA974" s="238" t="str">
        <f>C974</f>
        <v>nebo vybourání otvorů průřezové plochy přes 4 m2 ve zdivu nadzákladovém, včetně pomocného lešení o výšce podlahy do 1900 mm a pro zatížení do 1,5 kPa  (150 kg/m2)</v>
      </c>
      <c r="BB974" s="210"/>
      <c r="BC974" s="210"/>
      <c r="BD974" s="210"/>
      <c r="BE974" s="210"/>
      <c r="BF974" s="210"/>
      <c r="BG974" s="210"/>
      <c r="BH974" s="210"/>
    </row>
    <row r="975" spans="1:60" ht="22.5" outlineLevel="3" x14ac:dyDescent="0.2">
      <c r="A975" s="217"/>
      <c r="B975" s="218"/>
      <c r="C975" s="252" t="s">
        <v>1162</v>
      </c>
      <c r="D975" s="240"/>
      <c r="E975" s="240"/>
      <c r="F975" s="240"/>
      <c r="G975" s="240"/>
      <c r="H975" s="220"/>
      <c r="I975" s="220"/>
      <c r="J975" s="220"/>
      <c r="K975" s="220"/>
      <c r="L975" s="220"/>
      <c r="M975" s="220"/>
      <c r="N975" s="219"/>
      <c r="O975" s="219"/>
      <c r="P975" s="219"/>
      <c r="Q975" s="219"/>
      <c r="R975" s="220"/>
      <c r="S975" s="220"/>
      <c r="T975" s="220"/>
      <c r="U975" s="220"/>
      <c r="V975" s="220"/>
      <c r="W975" s="220"/>
      <c r="X975" s="220"/>
      <c r="Y975" s="220"/>
      <c r="Z975" s="210"/>
      <c r="AA975" s="210"/>
      <c r="AB975" s="210"/>
      <c r="AC975" s="210"/>
      <c r="AD975" s="210"/>
      <c r="AE975" s="210"/>
      <c r="AF975" s="210"/>
      <c r="AG975" s="210" t="s">
        <v>300</v>
      </c>
      <c r="AH975" s="210"/>
      <c r="AI975" s="210"/>
      <c r="AJ975" s="210"/>
      <c r="AK975" s="210"/>
      <c r="AL975" s="210"/>
      <c r="AM975" s="210"/>
      <c r="AN975" s="210"/>
      <c r="AO975" s="210"/>
      <c r="AP975" s="210"/>
      <c r="AQ975" s="210"/>
      <c r="AR975" s="210"/>
      <c r="AS975" s="210"/>
      <c r="AT975" s="210"/>
      <c r="AU975" s="210"/>
      <c r="AV975" s="210"/>
      <c r="AW975" s="210"/>
      <c r="AX975" s="210"/>
      <c r="AY975" s="210"/>
      <c r="AZ975" s="210"/>
      <c r="BA975" s="238" t="str">
        <f>C975</f>
        <v>nebo vybourání otvorů průřezové plochy přes 4 m2 ve zdivu nadzákladovém, včetně pomocného lešení o výšce podlahy do 1900 mm a pro zatížení do 1,5 kPa  (150 kg/m2)</v>
      </c>
      <c r="BB975" s="210"/>
      <c r="BC975" s="210"/>
      <c r="BD975" s="210"/>
      <c r="BE975" s="210"/>
      <c r="BF975" s="210"/>
      <c r="BG975" s="210"/>
      <c r="BH975" s="210"/>
    </row>
    <row r="976" spans="1:60" outlineLevel="2" x14ac:dyDescent="0.2">
      <c r="A976" s="217"/>
      <c r="B976" s="218"/>
      <c r="C976" s="253" t="s">
        <v>1163</v>
      </c>
      <c r="D976" s="221"/>
      <c r="E976" s="222"/>
      <c r="F976" s="220"/>
      <c r="G976" s="220"/>
      <c r="H976" s="220"/>
      <c r="I976" s="220"/>
      <c r="J976" s="220"/>
      <c r="K976" s="220"/>
      <c r="L976" s="220"/>
      <c r="M976" s="220"/>
      <c r="N976" s="219"/>
      <c r="O976" s="219"/>
      <c r="P976" s="219"/>
      <c r="Q976" s="219"/>
      <c r="R976" s="220"/>
      <c r="S976" s="220"/>
      <c r="T976" s="220"/>
      <c r="U976" s="220"/>
      <c r="V976" s="220"/>
      <c r="W976" s="220"/>
      <c r="X976" s="220"/>
      <c r="Y976" s="220"/>
      <c r="Z976" s="210"/>
      <c r="AA976" s="210"/>
      <c r="AB976" s="210"/>
      <c r="AC976" s="210"/>
      <c r="AD976" s="210"/>
      <c r="AE976" s="210"/>
      <c r="AF976" s="210"/>
      <c r="AG976" s="210" t="s">
        <v>314</v>
      </c>
      <c r="AH976" s="210">
        <v>0</v>
      </c>
      <c r="AI976" s="210"/>
      <c r="AJ976" s="210"/>
      <c r="AK976" s="210"/>
      <c r="AL976" s="210"/>
      <c r="AM976" s="210"/>
      <c r="AN976" s="210"/>
      <c r="AO976" s="210"/>
      <c r="AP976" s="210"/>
      <c r="AQ976" s="210"/>
      <c r="AR976" s="210"/>
      <c r="AS976" s="210"/>
      <c r="AT976" s="210"/>
      <c r="AU976" s="210"/>
      <c r="AV976" s="210"/>
      <c r="AW976" s="210"/>
      <c r="AX976" s="210"/>
      <c r="AY976" s="210"/>
      <c r="AZ976" s="210"/>
      <c r="BA976" s="210"/>
      <c r="BB976" s="210"/>
      <c r="BC976" s="210"/>
      <c r="BD976" s="210"/>
      <c r="BE976" s="210"/>
      <c r="BF976" s="210"/>
      <c r="BG976" s="210"/>
      <c r="BH976" s="210"/>
    </row>
    <row r="977" spans="1:60" outlineLevel="3" x14ac:dyDescent="0.2">
      <c r="A977" s="217"/>
      <c r="B977" s="218"/>
      <c r="C977" s="253" t="s">
        <v>1164</v>
      </c>
      <c r="D977" s="221"/>
      <c r="E977" s="222"/>
      <c r="F977" s="220"/>
      <c r="G977" s="220"/>
      <c r="H977" s="220"/>
      <c r="I977" s="220"/>
      <c r="J977" s="220"/>
      <c r="K977" s="220"/>
      <c r="L977" s="220"/>
      <c r="M977" s="220"/>
      <c r="N977" s="219"/>
      <c r="O977" s="219"/>
      <c r="P977" s="219"/>
      <c r="Q977" s="219"/>
      <c r="R977" s="220"/>
      <c r="S977" s="220"/>
      <c r="T977" s="220"/>
      <c r="U977" s="220"/>
      <c r="V977" s="220"/>
      <c r="W977" s="220"/>
      <c r="X977" s="220"/>
      <c r="Y977" s="220"/>
      <c r="Z977" s="210"/>
      <c r="AA977" s="210"/>
      <c r="AB977" s="210"/>
      <c r="AC977" s="210"/>
      <c r="AD977" s="210"/>
      <c r="AE977" s="210"/>
      <c r="AF977" s="210"/>
      <c r="AG977" s="210" t="s">
        <v>314</v>
      </c>
      <c r="AH977" s="210">
        <v>0</v>
      </c>
      <c r="AI977" s="210"/>
      <c r="AJ977" s="210"/>
      <c r="AK977" s="210"/>
      <c r="AL977" s="210"/>
      <c r="AM977" s="210"/>
      <c r="AN977" s="210"/>
      <c r="AO977" s="210"/>
      <c r="AP977" s="210"/>
      <c r="AQ977" s="210"/>
      <c r="AR977" s="210"/>
      <c r="AS977" s="210"/>
      <c r="AT977" s="210"/>
      <c r="AU977" s="210"/>
      <c r="AV977" s="210"/>
      <c r="AW977" s="210"/>
      <c r="AX977" s="210"/>
      <c r="AY977" s="210"/>
      <c r="AZ977" s="210"/>
      <c r="BA977" s="210"/>
      <c r="BB977" s="210"/>
      <c r="BC977" s="210"/>
      <c r="BD977" s="210"/>
      <c r="BE977" s="210"/>
      <c r="BF977" s="210"/>
      <c r="BG977" s="210"/>
      <c r="BH977" s="210"/>
    </row>
    <row r="978" spans="1:60" outlineLevel="3" x14ac:dyDescent="0.2">
      <c r="A978" s="217"/>
      <c r="B978" s="218"/>
      <c r="C978" s="253" t="s">
        <v>1165</v>
      </c>
      <c r="D978" s="221"/>
      <c r="E978" s="222"/>
      <c r="F978" s="220"/>
      <c r="G978" s="220"/>
      <c r="H978" s="220"/>
      <c r="I978" s="220"/>
      <c r="J978" s="220"/>
      <c r="K978" s="220"/>
      <c r="L978" s="220"/>
      <c r="M978" s="220"/>
      <c r="N978" s="219"/>
      <c r="O978" s="219"/>
      <c r="P978" s="219"/>
      <c r="Q978" s="219"/>
      <c r="R978" s="220"/>
      <c r="S978" s="220"/>
      <c r="T978" s="220"/>
      <c r="U978" s="220"/>
      <c r="V978" s="220"/>
      <c r="W978" s="220"/>
      <c r="X978" s="220"/>
      <c r="Y978" s="220"/>
      <c r="Z978" s="210"/>
      <c r="AA978" s="210"/>
      <c r="AB978" s="210"/>
      <c r="AC978" s="210"/>
      <c r="AD978" s="210"/>
      <c r="AE978" s="210"/>
      <c r="AF978" s="210"/>
      <c r="AG978" s="210" t="s">
        <v>314</v>
      </c>
      <c r="AH978" s="210">
        <v>0</v>
      </c>
      <c r="AI978" s="210"/>
      <c r="AJ978" s="210"/>
      <c r="AK978" s="210"/>
      <c r="AL978" s="210"/>
      <c r="AM978" s="210"/>
      <c r="AN978" s="210"/>
      <c r="AO978" s="210"/>
      <c r="AP978" s="210"/>
      <c r="AQ978" s="210"/>
      <c r="AR978" s="210"/>
      <c r="AS978" s="210"/>
      <c r="AT978" s="210"/>
      <c r="AU978" s="210"/>
      <c r="AV978" s="210"/>
      <c r="AW978" s="210"/>
      <c r="AX978" s="210"/>
      <c r="AY978" s="210"/>
      <c r="AZ978" s="210"/>
      <c r="BA978" s="210"/>
      <c r="BB978" s="210"/>
      <c r="BC978" s="210"/>
      <c r="BD978" s="210"/>
      <c r="BE978" s="210"/>
      <c r="BF978" s="210"/>
      <c r="BG978" s="210"/>
      <c r="BH978" s="210"/>
    </row>
    <row r="979" spans="1:60" outlineLevel="3" x14ac:dyDescent="0.2">
      <c r="A979" s="217"/>
      <c r="B979" s="218"/>
      <c r="C979" s="253" t="s">
        <v>1166</v>
      </c>
      <c r="D979" s="221"/>
      <c r="E979" s="222"/>
      <c r="F979" s="220"/>
      <c r="G979" s="220"/>
      <c r="H979" s="220"/>
      <c r="I979" s="220"/>
      <c r="J979" s="220"/>
      <c r="K979" s="220"/>
      <c r="L979" s="220"/>
      <c r="M979" s="220"/>
      <c r="N979" s="219"/>
      <c r="O979" s="219"/>
      <c r="P979" s="219"/>
      <c r="Q979" s="219"/>
      <c r="R979" s="220"/>
      <c r="S979" s="220"/>
      <c r="T979" s="220"/>
      <c r="U979" s="220"/>
      <c r="V979" s="220"/>
      <c r="W979" s="220"/>
      <c r="X979" s="220"/>
      <c r="Y979" s="220"/>
      <c r="Z979" s="210"/>
      <c r="AA979" s="210"/>
      <c r="AB979" s="210"/>
      <c r="AC979" s="210"/>
      <c r="AD979" s="210"/>
      <c r="AE979" s="210"/>
      <c r="AF979" s="210"/>
      <c r="AG979" s="210" t="s">
        <v>314</v>
      </c>
      <c r="AH979" s="210">
        <v>0</v>
      </c>
      <c r="AI979" s="210"/>
      <c r="AJ979" s="210"/>
      <c r="AK979" s="210"/>
      <c r="AL979" s="210"/>
      <c r="AM979" s="210"/>
      <c r="AN979" s="210"/>
      <c r="AO979" s="210"/>
      <c r="AP979" s="210"/>
      <c r="AQ979" s="210"/>
      <c r="AR979" s="210"/>
      <c r="AS979" s="210"/>
      <c r="AT979" s="210"/>
      <c r="AU979" s="210"/>
      <c r="AV979" s="210"/>
      <c r="AW979" s="210"/>
      <c r="AX979" s="210"/>
      <c r="AY979" s="210"/>
      <c r="AZ979" s="210"/>
      <c r="BA979" s="210"/>
      <c r="BB979" s="210"/>
      <c r="BC979" s="210"/>
      <c r="BD979" s="210"/>
      <c r="BE979" s="210"/>
      <c r="BF979" s="210"/>
      <c r="BG979" s="210"/>
      <c r="BH979" s="210"/>
    </row>
    <row r="980" spans="1:60" outlineLevel="3" x14ac:dyDescent="0.2">
      <c r="A980" s="217"/>
      <c r="B980" s="218"/>
      <c r="C980" s="253" t="s">
        <v>1167</v>
      </c>
      <c r="D980" s="221"/>
      <c r="E980" s="222"/>
      <c r="F980" s="220"/>
      <c r="G980" s="220"/>
      <c r="H980" s="220"/>
      <c r="I980" s="220"/>
      <c r="J980" s="220"/>
      <c r="K980" s="220"/>
      <c r="L980" s="220"/>
      <c r="M980" s="220"/>
      <c r="N980" s="219"/>
      <c r="O980" s="219"/>
      <c r="P980" s="219"/>
      <c r="Q980" s="219"/>
      <c r="R980" s="220"/>
      <c r="S980" s="220"/>
      <c r="T980" s="220"/>
      <c r="U980" s="220"/>
      <c r="V980" s="220"/>
      <c r="W980" s="220"/>
      <c r="X980" s="220"/>
      <c r="Y980" s="220"/>
      <c r="Z980" s="210"/>
      <c r="AA980" s="210"/>
      <c r="AB980" s="210"/>
      <c r="AC980" s="210"/>
      <c r="AD980" s="210"/>
      <c r="AE980" s="210"/>
      <c r="AF980" s="210"/>
      <c r="AG980" s="210" t="s">
        <v>314</v>
      </c>
      <c r="AH980" s="210">
        <v>0</v>
      </c>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210"/>
      <c r="BE980" s="210"/>
      <c r="BF980" s="210"/>
      <c r="BG980" s="210"/>
      <c r="BH980" s="210"/>
    </row>
    <row r="981" spans="1:60" outlineLevel="3" x14ac:dyDescent="0.2">
      <c r="A981" s="217"/>
      <c r="B981" s="218"/>
      <c r="C981" s="253" t="s">
        <v>1168</v>
      </c>
      <c r="D981" s="221"/>
      <c r="E981" s="222"/>
      <c r="F981" s="220"/>
      <c r="G981" s="220"/>
      <c r="H981" s="220"/>
      <c r="I981" s="220"/>
      <c r="J981" s="220"/>
      <c r="K981" s="220"/>
      <c r="L981" s="220"/>
      <c r="M981" s="220"/>
      <c r="N981" s="219"/>
      <c r="O981" s="219"/>
      <c r="P981" s="219"/>
      <c r="Q981" s="219"/>
      <c r="R981" s="220"/>
      <c r="S981" s="220"/>
      <c r="T981" s="220"/>
      <c r="U981" s="220"/>
      <c r="V981" s="220"/>
      <c r="W981" s="220"/>
      <c r="X981" s="220"/>
      <c r="Y981" s="220"/>
      <c r="Z981" s="210"/>
      <c r="AA981" s="210"/>
      <c r="AB981" s="210"/>
      <c r="AC981" s="210"/>
      <c r="AD981" s="210"/>
      <c r="AE981" s="210"/>
      <c r="AF981" s="210"/>
      <c r="AG981" s="210" t="s">
        <v>314</v>
      </c>
      <c r="AH981" s="210">
        <v>0</v>
      </c>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210"/>
      <c r="BE981" s="210"/>
      <c r="BF981" s="210"/>
      <c r="BG981" s="210"/>
      <c r="BH981" s="210"/>
    </row>
    <row r="982" spans="1:60" outlineLevel="3" x14ac:dyDescent="0.2">
      <c r="A982" s="217"/>
      <c r="B982" s="218"/>
      <c r="C982" s="253" t="s">
        <v>1169</v>
      </c>
      <c r="D982" s="221"/>
      <c r="E982" s="222"/>
      <c r="F982" s="220"/>
      <c r="G982" s="220"/>
      <c r="H982" s="220"/>
      <c r="I982" s="220"/>
      <c r="J982" s="220"/>
      <c r="K982" s="220"/>
      <c r="L982" s="220"/>
      <c r="M982" s="220"/>
      <c r="N982" s="219"/>
      <c r="O982" s="219"/>
      <c r="P982" s="219"/>
      <c r="Q982" s="219"/>
      <c r="R982" s="220"/>
      <c r="S982" s="220"/>
      <c r="T982" s="220"/>
      <c r="U982" s="220"/>
      <c r="V982" s="220"/>
      <c r="W982" s="220"/>
      <c r="X982" s="220"/>
      <c r="Y982" s="220"/>
      <c r="Z982" s="210"/>
      <c r="AA982" s="210"/>
      <c r="AB982" s="210"/>
      <c r="AC982" s="210"/>
      <c r="AD982" s="210"/>
      <c r="AE982" s="210"/>
      <c r="AF982" s="210"/>
      <c r="AG982" s="210" t="s">
        <v>314</v>
      </c>
      <c r="AH982" s="210">
        <v>0</v>
      </c>
      <c r="AI982" s="210"/>
      <c r="AJ982" s="210"/>
      <c r="AK982" s="210"/>
      <c r="AL982" s="210"/>
      <c r="AM982" s="210"/>
      <c r="AN982" s="210"/>
      <c r="AO982" s="210"/>
      <c r="AP982" s="210"/>
      <c r="AQ982" s="210"/>
      <c r="AR982" s="210"/>
      <c r="AS982" s="210"/>
      <c r="AT982" s="210"/>
      <c r="AU982" s="210"/>
      <c r="AV982" s="210"/>
      <c r="AW982" s="210"/>
      <c r="AX982" s="210"/>
      <c r="AY982" s="210"/>
      <c r="AZ982" s="210"/>
      <c r="BA982" s="210"/>
      <c r="BB982" s="210"/>
      <c r="BC982" s="210"/>
      <c r="BD982" s="210"/>
      <c r="BE982" s="210"/>
      <c r="BF982" s="210"/>
      <c r="BG982" s="210"/>
      <c r="BH982" s="210"/>
    </row>
    <row r="983" spans="1:60" outlineLevel="3" x14ac:dyDescent="0.2">
      <c r="A983" s="217"/>
      <c r="B983" s="218"/>
      <c r="C983" s="253" t="s">
        <v>1170</v>
      </c>
      <c r="D983" s="221"/>
      <c r="E983" s="222"/>
      <c r="F983" s="220"/>
      <c r="G983" s="220"/>
      <c r="H983" s="220"/>
      <c r="I983" s="220"/>
      <c r="J983" s="220"/>
      <c r="K983" s="220"/>
      <c r="L983" s="220"/>
      <c r="M983" s="220"/>
      <c r="N983" s="219"/>
      <c r="O983" s="219"/>
      <c r="P983" s="219"/>
      <c r="Q983" s="219"/>
      <c r="R983" s="220"/>
      <c r="S983" s="220"/>
      <c r="T983" s="220"/>
      <c r="U983" s="220"/>
      <c r="V983" s="220"/>
      <c r="W983" s="220"/>
      <c r="X983" s="220"/>
      <c r="Y983" s="220"/>
      <c r="Z983" s="210"/>
      <c r="AA983" s="210"/>
      <c r="AB983" s="210"/>
      <c r="AC983" s="210"/>
      <c r="AD983" s="210"/>
      <c r="AE983" s="210"/>
      <c r="AF983" s="210"/>
      <c r="AG983" s="210" t="s">
        <v>314</v>
      </c>
      <c r="AH983" s="210">
        <v>0</v>
      </c>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210"/>
      <c r="BE983" s="210"/>
      <c r="BF983" s="210"/>
      <c r="BG983" s="210"/>
      <c r="BH983" s="210"/>
    </row>
    <row r="984" spans="1:60" outlineLevel="3" x14ac:dyDescent="0.2">
      <c r="A984" s="217"/>
      <c r="B984" s="218"/>
      <c r="C984" s="253" t="s">
        <v>1171</v>
      </c>
      <c r="D984" s="221"/>
      <c r="E984" s="222"/>
      <c r="F984" s="220"/>
      <c r="G984" s="220"/>
      <c r="H984" s="220"/>
      <c r="I984" s="220"/>
      <c r="J984" s="220"/>
      <c r="K984" s="220"/>
      <c r="L984" s="220"/>
      <c r="M984" s="220"/>
      <c r="N984" s="219"/>
      <c r="O984" s="219"/>
      <c r="P984" s="219"/>
      <c r="Q984" s="219"/>
      <c r="R984" s="220"/>
      <c r="S984" s="220"/>
      <c r="T984" s="220"/>
      <c r="U984" s="220"/>
      <c r="V984" s="220"/>
      <c r="W984" s="220"/>
      <c r="X984" s="220"/>
      <c r="Y984" s="220"/>
      <c r="Z984" s="210"/>
      <c r="AA984" s="210"/>
      <c r="AB984" s="210"/>
      <c r="AC984" s="210"/>
      <c r="AD984" s="210"/>
      <c r="AE984" s="210"/>
      <c r="AF984" s="210"/>
      <c r="AG984" s="210" t="s">
        <v>314</v>
      </c>
      <c r="AH984" s="210">
        <v>0</v>
      </c>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210"/>
      <c r="BE984" s="210"/>
      <c r="BF984" s="210"/>
      <c r="BG984" s="210"/>
      <c r="BH984" s="210"/>
    </row>
    <row r="985" spans="1:60" outlineLevel="3" x14ac:dyDescent="0.2">
      <c r="A985" s="217"/>
      <c r="B985" s="218"/>
      <c r="C985" s="253" t="s">
        <v>1172</v>
      </c>
      <c r="D985" s="221"/>
      <c r="E985" s="222"/>
      <c r="F985" s="220"/>
      <c r="G985" s="220"/>
      <c r="H985" s="220"/>
      <c r="I985" s="220"/>
      <c r="J985" s="220"/>
      <c r="K985" s="220"/>
      <c r="L985" s="220"/>
      <c r="M985" s="220"/>
      <c r="N985" s="219"/>
      <c r="O985" s="219"/>
      <c r="P985" s="219"/>
      <c r="Q985" s="219"/>
      <c r="R985" s="220"/>
      <c r="S985" s="220"/>
      <c r="T985" s="220"/>
      <c r="U985" s="220"/>
      <c r="V985" s="220"/>
      <c r="W985" s="220"/>
      <c r="X985" s="220"/>
      <c r="Y985" s="220"/>
      <c r="Z985" s="210"/>
      <c r="AA985" s="210"/>
      <c r="AB985" s="210"/>
      <c r="AC985" s="210"/>
      <c r="AD985" s="210"/>
      <c r="AE985" s="210"/>
      <c r="AF985" s="210"/>
      <c r="AG985" s="210" t="s">
        <v>314</v>
      </c>
      <c r="AH985" s="210">
        <v>0</v>
      </c>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210"/>
      <c r="BE985" s="210"/>
      <c r="BF985" s="210"/>
      <c r="BG985" s="210"/>
      <c r="BH985" s="210"/>
    </row>
    <row r="986" spans="1:60" outlineLevel="3" x14ac:dyDescent="0.2">
      <c r="A986" s="217"/>
      <c r="B986" s="218"/>
      <c r="C986" s="253" t="s">
        <v>1173</v>
      </c>
      <c r="D986" s="221"/>
      <c r="E986" s="222"/>
      <c r="F986" s="220"/>
      <c r="G986" s="220"/>
      <c r="H986" s="220"/>
      <c r="I986" s="220"/>
      <c r="J986" s="220"/>
      <c r="K986" s="220"/>
      <c r="L986" s="220"/>
      <c r="M986" s="220"/>
      <c r="N986" s="219"/>
      <c r="O986" s="219"/>
      <c r="P986" s="219"/>
      <c r="Q986" s="219"/>
      <c r="R986" s="220"/>
      <c r="S986" s="220"/>
      <c r="T986" s="220"/>
      <c r="U986" s="220"/>
      <c r="V986" s="220"/>
      <c r="W986" s="220"/>
      <c r="X986" s="220"/>
      <c r="Y986" s="220"/>
      <c r="Z986" s="210"/>
      <c r="AA986" s="210"/>
      <c r="AB986" s="210"/>
      <c r="AC986" s="210"/>
      <c r="AD986" s="210"/>
      <c r="AE986" s="210"/>
      <c r="AF986" s="210"/>
      <c r="AG986" s="210" t="s">
        <v>314</v>
      </c>
      <c r="AH986" s="210">
        <v>0</v>
      </c>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210"/>
      <c r="BE986" s="210"/>
      <c r="BF986" s="210"/>
      <c r="BG986" s="210"/>
      <c r="BH986" s="210"/>
    </row>
    <row r="987" spans="1:60" outlineLevel="3" x14ac:dyDescent="0.2">
      <c r="A987" s="217"/>
      <c r="B987" s="218"/>
      <c r="C987" s="253" t="s">
        <v>1174</v>
      </c>
      <c r="D987" s="221"/>
      <c r="E987" s="222"/>
      <c r="F987" s="220"/>
      <c r="G987" s="220"/>
      <c r="H987" s="220"/>
      <c r="I987" s="220"/>
      <c r="J987" s="220"/>
      <c r="K987" s="220"/>
      <c r="L987" s="220"/>
      <c r="M987" s="220"/>
      <c r="N987" s="219"/>
      <c r="O987" s="219"/>
      <c r="P987" s="219"/>
      <c r="Q987" s="219"/>
      <c r="R987" s="220"/>
      <c r="S987" s="220"/>
      <c r="T987" s="220"/>
      <c r="U987" s="220"/>
      <c r="V987" s="220"/>
      <c r="W987" s="220"/>
      <c r="X987" s="220"/>
      <c r="Y987" s="220"/>
      <c r="Z987" s="210"/>
      <c r="AA987" s="210"/>
      <c r="AB987" s="210"/>
      <c r="AC987" s="210"/>
      <c r="AD987" s="210"/>
      <c r="AE987" s="210"/>
      <c r="AF987" s="210"/>
      <c r="AG987" s="210" t="s">
        <v>314</v>
      </c>
      <c r="AH987" s="210">
        <v>0</v>
      </c>
      <c r="AI987" s="210"/>
      <c r="AJ987" s="210"/>
      <c r="AK987" s="210"/>
      <c r="AL987" s="210"/>
      <c r="AM987" s="210"/>
      <c r="AN987" s="210"/>
      <c r="AO987" s="210"/>
      <c r="AP987" s="210"/>
      <c r="AQ987" s="210"/>
      <c r="AR987" s="210"/>
      <c r="AS987" s="210"/>
      <c r="AT987" s="210"/>
      <c r="AU987" s="210"/>
      <c r="AV987" s="210"/>
      <c r="AW987" s="210"/>
      <c r="AX987" s="210"/>
      <c r="AY987" s="210"/>
      <c r="AZ987" s="210"/>
      <c r="BA987" s="210"/>
      <c r="BB987" s="210"/>
      <c r="BC987" s="210"/>
      <c r="BD987" s="210"/>
      <c r="BE987" s="210"/>
      <c r="BF987" s="210"/>
      <c r="BG987" s="210"/>
      <c r="BH987" s="210"/>
    </row>
    <row r="988" spans="1:60" outlineLevel="3" x14ac:dyDescent="0.2">
      <c r="A988" s="217"/>
      <c r="B988" s="218"/>
      <c r="C988" s="253" t="s">
        <v>1175</v>
      </c>
      <c r="D988" s="221"/>
      <c r="E988" s="222"/>
      <c r="F988" s="220"/>
      <c r="G988" s="220"/>
      <c r="H988" s="220"/>
      <c r="I988" s="220"/>
      <c r="J988" s="220"/>
      <c r="K988" s="220"/>
      <c r="L988" s="220"/>
      <c r="M988" s="220"/>
      <c r="N988" s="219"/>
      <c r="O988" s="219"/>
      <c r="P988" s="219"/>
      <c r="Q988" s="219"/>
      <c r="R988" s="220"/>
      <c r="S988" s="220"/>
      <c r="T988" s="220"/>
      <c r="U988" s="220"/>
      <c r="V988" s="220"/>
      <c r="W988" s="220"/>
      <c r="X988" s="220"/>
      <c r="Y988" s="220"/>
      <c r="Z988" s="210"/>
      <c r="AA988" s="210"/>
      <c r="AB988" s="210"/>
      <c r="AC988" s="210"/>
      <c r="AD988" s="210"/>
      <c r="AE988" s="210"/>
      <c r="AF988" s="210"/>
      <c r="AG988" s="210" t="s">
        <v>314</v>
      </c>
      <c r="AH988" s="210">
        <v>0</v>
      </c>
      <c r="AI988" s="210"/>
      <c r="AJ988" s="210"/>
      <c r="AK988" s="210"/>
      <c r="AL988" s="210"/>
      <c r="AM988" s="210"/>
      <c r="AN988" s="210"/>
      <c r="AO988" s="210"/>
      <c r="AP988" s="210"/>
      <c r="AQ988" s="210"/>
      <c r="AR988" s="210"/>
      <c r="AS988" s="210"/>
      <c r="AT988" s="210"/>
      <c r="AU988" s="210"/>
      <c r="AV988" s="210"/>
      <c r="AW988" s="210"/>
      <c r="AX988" s="210"/>
      <c r="AY988" s="210"/>
      <c r="AZ988" s="210"/>
      <c r="BA988" s="210"/>
      <c r="BB988" s="210"/>
      <c r="BC988" s="210"/>
      <c r="BD988" s="210"/>
      <c r="BE988" s="210"/>
      <c r="BF988" s="210"/>
      <c r="BG988" s="210"/>
      <c r="BH988" s="210"/>
    </row>
    <row r="989" spans="1:60" outlineLevel="3" x14ac:dyDescent="0.2">
      <c r="A989" s="217"/>
      <c r="B989" s="218"/>
      <c r="C989" s="253" t="s">
        <v>1176</v>
      </c>
      <c r="D989" s="221"/>
      <c r="E989" s="222"/>
      <c r="F989" s="220"/>
      <c r="G989" s="220"/>
      <c r="H989" s="220"/>
      <c r="I989" s="220"/>
      <c r="J989" s="220"/>
      <c r="K989" s="220"/>
      <c r="L989" s="220"/>
      <c r="M989" s="220"/>
      <c r="N989" s="219"/>
      <c r="O989" s="219"/>
      <c r="P989" s="219"/>
      <c r="Q989" s="219"/>
      <c r="R989" s="220"/>
      <c r="S989" s="220"/>
      <c r="T989" s="220"/>
      <c r="U989" s="220"/>
      <c r="V989" s="220"/>
      <c r="W989" s="220"/>
      <c r="X989" s="220"/>
      <c r="Y989" s="220"/>
      <c r="Z989" s="210"/>
      <c r="AA989" s="210"/>
      <c r="AB989" s="210"/>
      <c r="AC989" s="210"/>
      <c r="AD989" s="210"/>
      <c r="AE989" s="210"/>
      <c r="AF989" s="210"/>
      <c r="AG989" s="210" t="s">
        <v>314</v>
      </c>
      <c r="AH989" s="210">
        <v>0</v>
      </c>
      <c r="AI989" s="210"/>
      <c r="AJ989" s="210"/>
      <c r="AK989" s="210"/>
      <c r="AL989" s="210"/>
      <c r="AM989" s="210"/>
      <c r="AN989" s="210"/>
      <c r="AO989" s="210"/>
      <c r="AP989" s="210"/>
      <c r="AQ989" s="210"/>
      <c r="AR989" s="210"/>
      <c r="AS989" s="210"/>
      <c r="AT989" s="210"/>
      <c r="AU989" s="210"/>
      <c r="AV989" s="210"/>
      <c r="AW989" s="210"/>
      <c r="AX989" s="210"/>
      <c r="AY989" s="210"/>
      <c r="AZ989" s="210"/>
      <c r="BA989" s="210"/>
      <c r="BB989" s="210"/>
      <c r="BC989" s="210"/>
      <c r="BD989" s="210"/>
      <c r="BE989" s="210"/>
      <c r="BF989" s="210"/>
      <c r="BG989" s="210"/>
      <c r="BH989" s="210"/>
    </row>
    <row r="990" spans="1:60" outlineLevel="3" x14ac:dyDescent="0.2">
      <c r="A990" s="217"/>
      <c r="B990" s="218"/>
      <c r="C990" s="253" t="s">
        <v>1177</v>
      </c>
      <c r="D990" s="221"/>
      <c r="E990" s="222"/>
      <c r="F990" s="220"/>
      <c r="G990" s="220"/>
      <c r="H990" s="220"/>
      <c r="I990" s="220"/>
      <c r="J990" s="220"/>
      <c r="K990" s="220"/>
      <c r="L990" s="220"/>
      <c r="M990" s="220"/>
      <c r="N990" s="219"/>
      <c r="O990" s="219"/>
      <c r="P990" s="219"/>
      <c r="Q990" s="219"/>
      <c r="R990" s="220"/>
      <c r="S990" s="220"/>
      <c r="T990" s="220"/>
      <c r="U990" s="220"/>
      <c r="V990" s="220"/>
      <c r="W990" s="220"/>
      <c r="X990" s="220"/>
      <c r="Y990" s="220"/>
      <c r="Z990" s="210"/>
      <c r="AA990" s="210"/>
      <c r="AB990" s="210"/>
      <c r="AC990" s="210"/>
      <c r="AD990" s="210"/>
      <c r="AE990" s="210"/>
      <c r="AF990" s="210"/>
      <c r="AG990" s="210" t="s">
        <v>314</v>
      </c>
      <c r="AH990" s="210">
        <v>0</v>
      </c>
      <c r="AI990" s="210"/>
      <c r="AJ990" s="210"/>
      <c r="AK990" s="210"/>
      <c r="AL990" s="210"/>
      <c r="AM990" s="210"/>
      <c r="AN990" s="210"/>
      <c r="AO990" s="210"/>
      <c r="AP990" s="210"/>
      <c r="AQ990" s="210"/>
      <c r="AR990" s="210"/>
      <c r="AS990" s="210"/>
      <c r="AT990" s="210"/>
      <c r="AU990" s="210"/>
      <c r="AV990" s="210"/>
      <c r="AW990" s="210"/>
      <c r="AX990" s="210"/>
      <c r="AY990" s="210"/>
      <c r="AZ990" s="210"/>
      <c r="BA990" s="210"/>
      <c r="BB990" s="210"/>
      <c r="BC990" s="210"/>
      <c r="BD990" s="210"/>
      <c r="BE990" s="210"/>
      <c r="BF990" s="210"/>
      <c r="BG990" s="210"/>
      <c r="BH990" s="210"/>
    </row>
    <row r="991" spans="1:60" outlineLevel="3" x14ac:dyDescent="0.2">
      <c r="A991" s="217"/>
      <c r="B991" s="218"/>
      <c r="C991" s="253" t="s">
        <v>1178</v>
      </c>
      <c r="D991" s="221"/>
      <c r="E991" s="222"/>
      <c r="F991" s="220"/>
      <c r="G991" s="220"/>
      <c r="H991" s="220"/>
      <c r="I991" s="220"/>
      <c r="J991" s="220"/>
      <c r="K991" s="220"/>
      <c r="L991" s="220"/>
      <c r="M991" s="220"/>
      <c r="N991" s="219"/>
      <c r="O991" s="219"/>
      <c r="P991" s="219"/>
      <c r="Q991" s="219"/>
      <c r="R991" s="220"/>
      <c r="S991" s="220"/>
      <c r="T991" s="220"/>
      <c r="U991" s="220"/>
      <c r="V991" s="220"/>
      <c r="W991" s="220"/>
      <c r="X991" s="220"/>
      <c r="Y991" s="220"/>
      <c r="Z991" s="210"/>
      <c r="AA991" s="210"/>
      <c r="AB991" s="210"/>
      <c r="AC991" s="210"/>
      <c r="AD991" s="210"/>
      <c r="AE991" s="210"/>
      <c r="AF991" s="210"/>
      <c r="AG991" s="210" t="s">
        <v>314</v>
      </c>
      <c r="AH991" s="210">
        <v>0</v>
      </c>
      <c r="AI991" s="210"/>
      <c r="AJ991" s="210"/>
      <c r="AK991" s="210"/>
      <c r="AL991" s="210"/>
      <c r="AM991" s="210"/>
      <c r="AN991" s="210"/>
      <c r="AO991" s="210"/>
      <c r="AP991" s="210"/>
      <c r="AQ991" s="210"/>
      <c r="AR991" s="210"/>
      <c r="AS991" s="210"/>
      <c r="AT991" s="210"/>
      <c r="AU991" s="210"/>
      <c r="AV991" s="210"/>
      <c r="AW991" s="210"/>
      <c r="AX991" s="210"/>
      <c r="AY991" s="210"/>
      <c r="AZ991" s="210"/>
      <c r="BA991" s="210"/>
      <c r="BB991" s="210"/>
      <c r="BC991" s="210"/>
      <c r="BD991" s="210"/>
      <c r="BE991" s="210"/>
      <c r="BF991" s="210"/>
      <c r="BG991" s="210"/>
      <c r="BH991" s="210"/>
    </row>
    <row r="992" spans="1:60" outlineLevel="3" x14ac:dyDescent="0.2">
      <c r="A992" s="217"/>
      <c r="B992" s="218"/>
      <c r="C992" s="253" t="s">
        <v>1179</v>
      </c>
      <c r="D992" s="221"/>
      <c r="E992" s="222">
        <v>37.049999999999997</v>
      </c>
      <c r="F992" s="220"/>
      <c r="G992" s="220"/>
      <c r="H992" s="220"/>
      <c r="I992" s="220"/>
      <c r="J992" s="220"/>
      <c r="K992" s="220"/>
      <c r="L992" s="220"/>
      <c r="M992" s="220"/>
      <c r="N992" s="219"/>
      <c r="O992" s="219"/>
      <c r="P992" s="219"/>
      <c r="Q992" s="219"/>
      <c r="R992" s="220"/>
      <c r="S992" s="220"/>
      <c r="T992" s="220"/>
      <c r="U992" s="220"/>
      <c r="V992" s="220"/>
      <c r="W992" s="220"/>
      <c r="X992" s="220"/>
      <c r="Y992" s="220"/>
      <c r="Z992" s="210"/>
      <c r="AA992" s="210"/>
      <c r="AB992" s="210"/>
      <c r="AC992" s="210"/>
      <c r="AD992" s="210"/>
      <c r="AE992" s="210"/>
      <c r="AF992" s="210"/>
      <c r="AG992" s="210" t="s">
        <v>314</v>
      </c>
      <c r="AH992" s="210">
        <v>0</v>
      </c>
      <c r="AI992" s="210"/>
      <c r="AJ992" s="210"/>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c r="BG992" s="210"/>
      <c r="BH992" s="210"/>
    </row>
    <row r="993" spans="1:60" ht="22.5" outlineLevel="1" x14ac:dyDescent="0.2">
      <c r="A993" s="231">
        <v>160</v>
      </c>
      <c r="B993" s="232" t="s">
        <v>1180</v>
      </c>
      <c r="C993" s="250" t="s">
        <v>1181</v>
      </c>
      <c r="D993" s="233" t="s">
        <v>343</v>
      </c>
      <c r="E993" s="234">
        <v>1.2569999999999999</v>
      </c>
      <c r="F993" s="235"/>
      <c r="G993" s="236">
        <f>ROUND(E993*F993,2)</f>
        <v>0</v>
      </c>
      <c r="H993" s="235"/>
      <c r="I993" s="236">
        <f>ROUND(E993*H993,2)</f>
        <v>0</v>
      </c>
      <c r="J993" s="235"/>
      <c r="K993" s="236">
        <f>ROUND(E993*J993,2)</f>
        <v>0</v>
      </c>
      <c r="L993" s="236">
        <v>21</v>
      </c>
      <c r="M993" s="236">
        <f>G993*(1+L993/100)</f>
        <v>0</v>
      </c>
      <c r="N993" s="234">
        <v>0</v>
      </c>
      <c r="O993" s="234">
        <f>ROUND(E993*N993,2)</f>
        <v>0</v>
      </c>
      <c r="P993" s="234">
        <v>1.671</v>
      </c>
      <c r="Q993" s="234">
        <f>ROUND(E993*P993,2)</f>
        <v>2.1</v>
      </c>
      <c r="R993" s="236" t="s">
        <v>1141</v>
      </c>
      <c r="S993" s="236" t="s">
        <v>293</v>
      </c>
      <c r="T993" s="237" t="s">
        <v>294</v>
      </c>
      <c r="U993" s="220">
        <v>2.79</v>
      </c>
      <c r="V993" s="220">
        <f>ROUND(E993*U993,2)</f>
        <v>3.51</v>
      </c>
      <c r="W993" s="220"/>
      <c r="X993" s="220" t="s">
        <v>295</v>
      </c>
      <c r="Y993" s="220" t="s">
        <v>296</v>
      </c>
      <c r="Z993" s="210"/>
      <c r="AA993" s="210"/>
      <c r="AB993" s="210"/>
      <c r="AC993" s="210"/>
      <c r="AD993" s="210"/>
      <c r="AE993" s="210"/>
      <c r="AF993" s="210"/>
      <c r="AG993" s="210" t="s">
        <v>297</v>
      </c>
      <c r="AH993" s="210"/>
      <c r="AI993" s="210"/>
      <c r="AJ993" s="210"/>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c r="BG993" s="210"/>
      <c r="BH993" s="210"/>
    </row>
    <row r="994" spans="1:60" ht="22.5" outlineLevel="2" x14ac:dyDescent="0.2">
      <c r="A994" s="217"/>
      <c r="B994" s="218"/>
      <c r="C994" s="251" t="s">
        <v>1162</v>
      </c>
      <c r="D994" s="239"/>
      <c r="E994" s="239"/>
      <c r="F994" s="239"/>
      <c r="G994" s="239"/>
      <c r="H994" s="220"/>
      <c r="I994" s="220"/>
      <c r="J994" s="220"/>
      <c r="K994" s="220"/>
      <c r="L994" s="220"/>
      <c r="M994" s="220"/>
      <c r="N994" s="219"/>
      <c r="O994" s="219"/>
      <c r="P994" s="219"/>
      <c r="Q994" s="219"/>
      <c r="R994" s="220"/>
      <c r="S994" s="220"/>
      <c r="T994" s="220"/>
      <c r="U994" s="220"/>
      <c r="V994" s="220"/>
      <c r="W994" s="220"/>
      <c r="X994" s="220"/>
      <c r="Y994" s="220"/>
      <c r="Z994" s="210"/>
      <c r="AA994" s="210"/>
      <c r="AB994" s="210"/>
      <c r="AC994" s="210"/>
      <c r="AD994" s="210"/>
      <c r="AE994" s="210"/>
      <c r="AF994" s="210"/>
      <c r="AG994" s="210" t="s">
        <v>299</v>
      </c>
      <c r="AH994" s="210"/>
      <c r="AI994" s="210"/>
      <c r="AJ994" s="210"/>
      <c r="AK994" s="210"/>
      <c r="AL994" s="210"/>
      <c r="AM994" s="210"/>
      <c r="AN994" s="210"/>
      <c r="AO994" s="210"/>
      <c r="AP994" s="210"/>
      <c r="AQ994" s="210"/>
      <c r="AR994" s="210"/>
      <c r="AS994" s="210"/>
      <c r="AT994" s="210"/>
      <c r="AU994" s="210"/>
      <c r="AV994" s="210"/>
      <c r="AW994" s="210"/>
      <c r="AX994" s="210"/>
      <c r="AY994" s="210"/>
      <c r="AZ994" s="210"/>
      <c r="BA994" s="238" t="str">
        <f>C994</f>
        <v>nebo vybourání otvorů průřezové plochy přes 4 m2 ve zdivu nadzákladovém, včetně pomocného lešení o výšce podlahy do 1900 mm a pro zatížení do 1,5 kPa  (150 kg/m2)</v>
      </c>
      <c r="BB994" s="210"/>
      <c r="BC994" s="210"/>
      <c r="BD994" s="210"/>
      <c r="BE994" s="210"/>
      <c r="BF994" s="210"/>
      <c r="BG994" s="210"/>
      <c r="BH994" s="210"/>
    </row>
    <row r="995" spans="1:60" ht="22.5" outlineLevel="2" x14ac:dyDescent="0.2">
      <c r="A995" s="217"/>
      <c r="B995" s="218"/>
      <c r="C995" s="252" t="s">
        <v>1162</v>
      </c>
      <c r="D995" s="240"/>
      <c r="E995" s="240"/>
      <c r="F995" s="240"/>
      <c r="G995" s="240"/>
      <c r="H995" s="220"/>
      <c r="I995" s="220"/>
      <c r="J995" s="220"/>
      <c r="K995" s="220"/>
      <c r="L995" s="220"/>
      <c r="M995" s="220"/>
      <c r="N995" s="219"/>
      <c r="O995" s="219"/>
      <c r="P995" s="219"/>
      <c r="Q995" s="219"/>
      <c r="R995" s="220"/>
      <c r="S995" s="220"/>
      <c r="T995" s="220"/>
      <c r="U995" s="220"/>
      <c r="V995" s="220"/>
      <c r="W995" s="220"/>
      <c r="X995" s="220"/>
      <c r="Y995" s="220"/>
      <c r="Z995" s="210"/>
      <c r="AA995" s="210"/>
      <c r="AB995" s="210"/>
      <c r="AC995" s="210"/>
      <c r="AD995" s="210"/>
      <c r="AE995" s="210"/>
      <c r="AF995" s="210"/>
      <c r="AG995" s="210" t="s">
        <v>300</v>
      </c>
      <c r="AH995" s="210"/>
      <c r="AI995" s="210"/>
      <c r="AJ995" s="210"/>
      <c r="AK995" s="210"/>
      <c r="AL995" s="210"/>
      <c r="AM995" s="210"/>
      <c r="AN995" s="210"/>
      <c r="AO995" s="210"/>
      <c r="AP995" s="210"/>
      <c r="AQ995" s="210"/>
      <c r="AR995" s="210"/>
      <c r="AS995" s="210"/>
      <c r="AT995" s="210"/>
      <c r="AU995" s="210"/>
      <c r="AV995" s="210"/>
      <c r="AW995" s="210"/>
      <c r="AX995" s="210"/>
      <c r="AY995" s="210"/>
      <c r="AZ995" s="210"/>
      <c r="BA995" s="238" t="str">
        <f>C995</f>
        <v>nebo vybourání otvorů průřezové plochy přes 4 m2 ve zdivu nadzákladovém, včetně pomocného lešení o výšce podlahy do 1900 mm a pro zatížení do 1,5 kPa  (150 kg/m2)</v>
      </c>
      <c r="BB995" s="210"/>
      <c r="BC995" s="210"/>
      <c r="BD995" s="210"/>
      <c r="BE995" s="210"/>
      <c r="BF995" s="210"/>
      <c r="BG995" s="210"/>
      <c r="BH995" s="210"/>
    </row>
    <row r="996" spans="1:60" ht="22.5" outlineLevel="3" x14ac:dyDescent="0.2">
      <c r="A996" s="217"/>
      <c r="B996" s="218"/>
      <c r="C996" s="252" t="s">
        <v>1162</v>
      </c>
      <c r="D996" s="240"/>
      <c r="E996" s="240"/>
      <c r="F996" s="240"/>
      <c r="G996" s="240"/>
      <c r="H996" s="220"/>
      <c r="I996" s="220"/>
      <c r="J996" s="220"/>
      <c r="K996" s="220"/>
      <c r="L996" s="220"/>
      <c r="M996" s="220"/>
      <c r="N996" s="219"/>
      <c r="O996" s="219"/>
      <c r="P996" s="219"/>
      <c r="Q996" s="219"/>
      <c r="R996" s="220"/>
      <c r="S996" s="220"/>
      <c r="T996" s="220"/>
      <c r="U996" s="220"/>
      <c r="V996" s="220"/>
      <c r="W996" s="220"/>
      <c r="X996" s="220"/>
      <c r="Y996" s="220"/>
      <c r="Z996" s="210"/>
      <c r="AA996" s="210"/>
      <c r="AB996" s="210"/>
      <c r="AC996" s="210"/>
      <c r="AD996" s="210"/>
      <c r="AE996" s="210"/>
      <c r="AF996" s="210"/>
      <c r="AG996" s="210" t="s">
        <v>300</v>
      </c>
      <c r="AH996" s="210"/>
      <c r="AI996" s="210"/>
      <c r="AJ996" s="210"/>
      <c r="AK996" s="210"/>
      <c r="AL996" s="210"/>
      <c r="AM996" s="210"/>
      <c r="AN996" s="210"/>
      <c r="AO996" s="210"/>
      <c r="AP996" s="210"/>
      <c r="AQ996" s="210"/>
      <c r="AR996" s="210"/>
      <c r="AS996" s="210"/>
      <c r="AT996" s="210"/>
      <c r="AU996" s="210"/>
      <c r="AV996" s="210"/>
      <c r="AW996" s="210"/>
      <c r="AX996" s="210"/>
      <c r="AY996" s="210"/>
      <c r="AZ996" s="210"/>
      <c r="BA996" s="238" t="str">
        <f>C996</f>
        <v>nebo vybourání otvorů průřezové plochy přes 4 m2 ve zdivu nadzákladovém, včetně pomocného lešení o výšce podlahy do 1900 mm a pro zatížení do 1,5 kPa  (150 kg/m2)</v>
      </c>
      <c r="BB996" s="210"/>
      <c r="BC996" s="210"/>
      <c r="BD996" s="210"/>
      <c r="BE996" s="210"/>
      <c r="BF996" s="210"/>
      <c r="BG996" s="210"/>
      <c r="BH996" s="210"/>
    </row>
    <row r="997" spans="1:60" outlineLevel="2" x14ac:dyDescent="0.2">
      <c r="A997" s="217"/>
      <c r="B997" s="218"/>
      <c r="C997" s="253" t="s">
        <v>1182</v>
      </c>
      <c r="D997" s="221"/>
      <c r="E997" s="222"/>
      <c r="F997" s="220"/>
      <c r="G997" s="220"/>
      <c r="H997" s="220"/>
      <c r="I997" s="220"/>
      <c r="J997" s="220"/>
      <c r="K997" s="220"/>
      <c r="L997" s="220"/>
      <c r="M997" s="220"/>
      <c r="N997" s="219"/>
      <c r="O997" s="219"/>
      <c r="P997" s="219"/>
      <c r="Q997" s="219"/>
      <c r="R997" s="220"/>
      <c r="S997" s="220"/>
      <c r="T997" s="220"/>
      <c r="U997" s="220"/>
      <c r="V997" s="220"/>
      <c r="W997" s="220"/>
      <c r="X997" s="220"/>
      <c r="Y997" s="220"/>
      <c r="Z997" s="210"/>
      <c r="AA997" s="210"/>
      <c r="AB997" s="210"/>
      <c r="AC997" s="210"/>
      <c r="AD997" s="210"/>
      <c r="AE997" s="210"/>
      <c r="AF997" s="210"/>
      <c r="AG997" s="210" t="s">
        <v>314</v>
      </c>
      <c r="AH997" s="210">
        <v>0</v>
      </c>
      <c r="AI997" s="210"/>
      <c r="AJ997" s="210"/>
      <c r="AK997" s="210"/>
      <c r="AL997" s="210"/>
      <c r="AM997" s="210"/>
      <c r="AN997" s="210"/>
      <c r="AO997" s="210"/>
      <c r="AP997" s="210"/>
      <c r="AQ997" s="210"/>
      <c r="AR997" s="210"/>
      <c r="AS997" s="210"/>
      <c r="AT997" s="210"/>
      <c r="AU997" s="210"/>
      <c r="AV997" s="210"/>
      <c r="AW997" s="210"/>
      <c r="AX997" s="210"/>
      <c r="AY997" s="210"/>
      <c r="AZ997" s="210"/>
      <c r="BA997" s="210"/>
      <c r="BB997" s="210"/>
      <c r="BC997" s="210"/>
      <c r="BD997" s="210"/>
      <c r="BE997" s="210"/>
      <c r="BF997" s="210"/>
      <c r="BG997" s="210"/>
      <c r="BH997" s="210"/>
    </row>
    <row r="998" spans="1:60" outlineLevel="3" x14ac:dyDescent="0.2">
      <c r="A998" s="217"/>
      <c r="B998" s="218"/>
      <c r="C998" s="253" t="s">
        <v>1183</v>
      </c>
      <c r="D998" s="221"/>
      <c r="E998" s="222"/>
      <c r="F998" s="220"/>
      <c r="G998" s="220"/>
      <c r="H998" s="220"/>
      <c r="I998" s="220"/>
      <c r="J998" s="220"/>
      <c r="K998" s="220"/>
      <c r="L998" s="220"/>
      <c r="M998" s="220"/>
      <c r="N998" s="219"/>
      <c r="O998" s="219"/>
      <c r="P998" s="219"/>
      <c r="Q998" s="219"/>
      <c r="R998" s="220"/>
      <c r="S998" s="220"/>
      <c r="T998" s="220"/>
      <c r="U998" s="220"/>
      <c r="V998" s="220"/>
      <c r="W998" s="220"/>
      <c r="X998" s="220"/>
      <c r="Y998" s="220"/>
      <c r="Z998" s="210"/>
      <c r="AA998" s="210"/>
      <c r="AB998" s="210"/>
      <c r="AC998" s="210"/>
      <c r="AD998" s="210"/>
      <c r="AE998" s="210"/>
      <c r="AF998" s="210"/>
      <c r="AG998" s="210" t="s">
        <v>314</v>
      </c>
      <c r="AH998" s="210">
        <v>0</v>
      </c>
      <c r="AI998" s="210"/>
      <c r="AJ998" s="210"/>
      <c r="AK998" s="210"/>
      <c r="AL998" s="210"/>
      <c r="AM998" s="210"/>
      <c r="AN998" s="210"/>
      <c r="AO998" s="210"/>
      <c r="AP998" s="210"/>
      <c r="AQ998" s="210"/>
      <c r="AR998" s="210"/>
      <c r="AS998" s="210"/>
      <c r="AT998" s="210"/>
      <c r="AU998" s="210"/>
      <c r="AV998" s="210"/>
      <c r="AW998" s="210"/>
      <c r="AX998" s="210"/>
      <c r="AY998" s="210"/>
      <c r="AZ998" s="210"/>
      <c r="BA998" s="210"/>
      <c r="BB998" s="210"/>
      <c r="BC998" s="210"/>
      <c r="BD998" s="210"/>
      <c r="BE998" s="210"/>
      <c r="BF998" s="210"/>
      <c r="BG998" s="210"/>
      <c r="BH998" s="210"/>
    </row>
    <row r="999" spans="1:60" outlineLevel="3" x14ac:dyDescent="0.2">
      <c r="A999" s="217"/>
      <c r="B999" s="218"/>
      <c r="C999" s="253" t="s">
        <v>1184</v>
      </c>
      <c r="D999" s="221"/>
      <c r="E999" s="222">
        <v>1.26</v>
      </c>
      <c r="F999" s="220"/>
      <c r="G999" s="220"/>
      <c r="H999" s="220"/>
      <c r="I999" s="220"/>
      <c r="J999" s="220"/>
      <c r="K999" s="220"/>
      <c r="L999" s="220"/>
      <c r="M999" s="220"/>
      <c r="N999" s="219"/>
      <c r="O999" s="219"/>
      <c r="P999" s="219"/>
      <c r="Q999" s="219"/>
      <c r="R999" s="220"/>
      <c r="S999" s="220"/>
      <c r="T999" s="220"/>
      <c r="U999" s="220"/>
      <c r="V999" s="220"/>
      <c r="W999" s="220"/>
      <c r="X999" s="220"/>
      <c r="Y999" s="220"/>
      <c r="Z999" s="210"/>
      <c r="AA999" s="210"/>
      <c r="AB999" s="210"/>
      <c r="AC999" s="210"/>
      <c r="AD999" s="210"/>
      <c r="AE999" s="210"/>
      <c r="AF999" s="210"/>
      <c r="AG999" s="210" t="s">
        <v>314</v>
      </c>
      <c r="AH999" s="210">
        <v>0</v>
      </c>
      <c r="AI999" s="210"/>
      <c r="AJ999" s="210"/>
      <c r="AK999" s="210"/>
      <c r="AL999" s="210"/>
      <c r="AM999" s="210"/>
      <c r="AN999" s="210"/>
      <c r="AO999" s="210"/>
      <c r="AP999" s="210"/>
      <c r="AQ999" s="210"/>
      <c r="AR999" s="210"/>
      <c r="AS999" s="210"/>
      <c r="AT999" s="210"/>
      <c r="AU999" s="210"/>
      <c r="AV999" s="210"/>
      <c r="AW999" s="210"/>
      <c r="AX999" s="210"/>
      <c r="AY999" s="210"/>
      <c r="AZ999" s="210"/>
      <c r="BA999" s="210"/>
      <c r="BB999" s="210"/>
      <c r="BC999" s="210"/>
      <c r="BD999" s="210"/>
      <c r="BE999" s="210"/>
      <c r="BF999" s="210"/>
      <c r="BG999" s="210"/>
      <c r="BH999" s="210"/>
    </row>
    <row r="1000" spans="1:60" outlineLevel="1" x14ac:dyDescent="0.2">
      <c r="A1000" s="231">
        <v>161</v>
      </c>
      <c r="B1000" s="232" t="s">
        <v>1185</v>
      </c>
      <c r="C1000" s="250" t="s">
        <v>1186</v>
      </c>
      <c r="D1000" s="233" t="s">
        <v>343</v>
      </c>
      <c r="E1000" s="234">
        <v>8.9034999999999993</v>
      </c>
      <c r="F1000" s="235"/>
      <c r="G1000" s="236">
        <f>ROUND(E1000*F1000,2)</f>
        <v>0</v>
      </c>
      <c r="H1000" s="235"/>
      <c r="I1000" s="236">
        <f>ROUND(E1000*H1000,2)</f>
        <v>0</v>
      </c>
      <c r="J1000" s="235"/>
      <c r="K1000" s="236">
        <f>ROUND(E1000*J1000,2)</f>
        <v>0</v>
      </c>
      <c r="L1000" s="236">
        <v>21</v>
      </c>
      <c r="M1000" s="236">
        <f>G1000*(1+L1000/100)</f>
        <v>0</v>
      </c>
      <c r="N1000" s="234">
        <v>1.47E-3</v>
      </c>
      <c r="O1000" s="234">
        <f>ROUND(E1000*N1000,2)</f>
        <v>0.01</v>
      </c>
      <c r="P1000" s="234">
        <v>2.2000000000000002</v>
      </c>
      <c r="Q1000" s="234">
        <f>ROUND(E1000*P1000,2)</f>
        <v>19.59</v>
      </c>
      <c r="R1000" s="236" t="s">
        <v>1141</v>
      </c>
      <c r="S1000" s="236" t="s">
        <v>293</v>
      </c>
      <c r="T1000" s="237" t="s">
        <v>294</v>
      </c>
      <c r="U1000" s="220">
        <v>4.9960000000000004</v>
      </c>
      <c r="V1000" s="220">
        <f>ROUND(E1000*U1000,2)</f>
        <v>44.48</v>
      </c>
      <c r="W1000" s="220"/>
      <c r="X1000" s="220" t="s">
        <v>295</v>
      </c>
      <c r="Y1000" s="220" t="s">
        <v>296</v>
      </c>
      <c r="Z1000" s="210"/>
      <c r="AA1000" s="210"/>
      <c r="AB1000" s="210"/>
      <c r="AC1000" s="210"/>
      <c r="AD1000" s="210"/>
      <c r="AE1000" s="210"/>
      <c r="AF1000" s="210"/>
      <c r="AG1000" s="210" t="s">
        <v>297</v>
      </c>
      <c r="AH1000" s="210"/>
      <c r="AI1000" s="210"/>
      <c r="AJ1000" s="210"/>
      <c r="AK1000" s="210"/>
      <c r="AL1000" s="210"/>
      <c r="AM1000" s="210"/>
      <c r="AN1000" s="210"/>
      <c r="AO1000" s="210"/>
      <c r="AP1000" s="210"/>
      <c r="AQ1000" s="210"/>
      <c r="AR1000" s="210"/>
      <c r="AS1000" s="210"/>
      <c r="AT1000" s="210"/>
      <c r="AU1000" s="210"/>
      <c r="AV1000" s="210"/>
      <c r="AW1000" s="210"/>
      <c r="AX1000" s="210"/>
      <c r="AY1000" s="210"/>
      <c r="AZ1000" s="210"/>
      <c r="BA1000" s="210"/>
      <c r="BB1000" s="210"/>
      <c r="BC1000" s="210"/>
      <c r="BD1000" s="210"/>
      <c r="BE1000" s="210"/>
      <c r="BF1000" s="210"/>
      <c r="BG1000" s="210"/>
      <c r="BH1000" s="210"/>
    </row>
    <row r="1001" spans="1:60" ht="22.5" outlineLevel="2" x14ac:dyDescent="0.2">
      <c r="A1001" s="217"/>
      <c r="B1001" s="218"/>
      <c r="C1001" s="251" t="s">
        <v>1187</v>
      </c>
      <c r="D1001" s="239"/>
      <c r="E1001" s="239"/>
      <c r="F1001" s="239"/>
      <c r="G1001" s="239"/>
      <c r="H1001" s="220"/>
      <c r="I1001" s="220"/>
      <c r="J1001" s="220"/>
      <c r="K1001" s="220"/>
      <c r="L1001" s="220"/>
      <c r="M1001" s="220"/>
      <c r="N1001" s="219"/>
      <c r="O1001" s="219"/>
      <c r="P1001" s="219"/>
      <c r="Q1001" s="219"/>
      <c r="R1001" s="220"/>
      <c r="S1001" s="220"/>
      <c r="T1001" s="220"/>
      <c r="U1001" s="220"/>
      <c r="V1001" s="220"/>
      <c r="W1001" s="220"/>
      <c r="X1001" s="220"/>
      <c r="Y1001" s="220"/>
      <c r="Z1001" s="210"/>
      <c r="AA1001" s="210"/>
      <c r="AB1001" s="210"/>
      <c r="AC1001" s="210"/>
      <c r="AD1001" s="210"/>
      <c r="AE1001" s="210"/>
      <c r="AF1001" s="210"/>
      <c r="AG1001" s="210" t="s">
        <v>299</v>
      </c>
      <c r="AH1001" s="210"/>
      <c r="AI1001" s="210"/>
      <c r="AJ1001" s="210"/>
      <c r="AK1001" s="210"/>
      <c r="AL1001" s="210"/>
      <c r="AM1001" s="210"/>
      <c r="AN1001" s="210"/>
      <c r="AO1001" s="210"/>
      <c r="AP1001" s="210"/>
      <c r="AQ1001" s="210"/>
      <c r="AR1001" s="210"/>
      <c r="AS1001" s="210"/>
      <c r="AT1001" s="210"/>
      <c r="AU1001" s="210"/>
      <c r="AV1001" s="210"/>
      <c r="AW1001" s="210"/>
      <c r="AX1001" s="210"/>
      <c r="AY1001" s="210"/>
      <c r="AZ1001" s="210"/>
      <c r="BA1001" s="238" t="str">
        <f>C1001</f>
        <v>nebo vybourání otvorů průřezové plochy přes 4 m2 ve zdivu z betonu prostého, včetně pomocného lešení o výšce podlahy do 1900 mm a pro zatížení do 1,5 kPa  (150 kg/m2),</v>
      </c>
      <c r="BB1001" s="210"/>
      <c r="BC1001" s="210"/>
      <c r="BD1001" s="210"/>
      <c r="BE1001" s="210"/>
      <c r="BF1001" s="210"/>
      <c r="BG1001" s="210"/>
      <c r="BH1001" s="210"/>
    </row>
    <row r="1002" spans="1:60" ht="22.5" outlineLevel="2" x14ac:dyDescent="0.2">
      <c r="A1002" s="217"/>
      <c r="B1002" s="218"/>
      <c r="C1002" s="252" t="s">
        <v>1187</v>
      </c>
      <c r="D1002" s="240"/>
      <c r="E1002" s="240"/>
      <c r="F1002" s="240"/>
      <c r="G1002" s="240"/>
      <c r="H1002" s="220"/>
      <c r="I1002" s="220"/>
      <c r="J1002" s="220"/>
      <c r="K1002" s="220"/>
      <c r="L1002" s="220"/>
      <c r="M1002" s="220"/>
      <c r="N1002" s="219"/>
      <c r="O1002" s="219"/>
      <c r="P1002" s="219"/>
      <c r="Q1002" s="219"/>
      <c r="R1002" s="220"/>
      <c r="S1002" s="220"/>
      <c r="T1002" s="220"/>
      <c r="U1002" s="220"/>
      <c r="V1002" s="220"/>
      <c r="W1002" s="220"/>
      <c r="X1002" s="220"/>
      <c r="Y1002" s="220"/>
      <c r="Z1002" s="210"/>
      <c r="AA1002" s="210"/>
      <c r="AB1002" s="210"/>
      <c r="AC1002" s="210"/>
      <c r="AD1002" s="210"/>
      <c r="AE1002" s="210"/>
      <c r="AF1002" s="210"/>
      <c r="AG1002" s="210" t="s">
        <v>300</v>
      </c>
      <c r="AH1002" s="210"/>
      <c r="AI1002" s="210"/>
      <c r="AJ1002" s="210"/>
      <c r="AK1002" s="210"/>
      <c r="AL1002" s="210"/>
      <c r="AM1002" s="210"/>
      <c r="AN1002" s="210"/>
      <c r="AO1002" s="210"/>
      <c r="AP1002" s="210"/>
      <c r="AQ1002" s="210"/>
      <c r="AR1002" s="210"/>
      <c r="AS1002" s="210"/>
      <c r="AT1002" s="210"/>
      <c r="AU1002" s="210"/>
      <c r="AV1002" s="210"/>
      <c r="AW1002" s="210"/>
      <c r="AX1002" s="210"/>
      <c r="AY1002" s="210"/>
      <c r="AZ1002" s="210"/>
      <c r="BA1002" s="238" t="str">
        <f>C1002</f>
        <v>nebo vybourání otvorů průřezové plochy přes 4 m2 ve zdivu z betonu prostého, včetně pomocného lešení o výšce podlahy do 1900 mm a pro zatížení do 1,5 kPa  (150 kg/m2),</v>
      </c>
      <c r="BB1002" s="210"/>
      <c r="BC1002" s="210"/>
      <c r="BD1002" s="210"/>
      <c r="BE1002" s="210"/>
      <c r="BF1002" s="210"/>
      <c r="BG1002" s="210"/>
      <c r="BH1002" s="210"/>
    </row>
    <row r="1003" spans="1:60" ht="22.5" outlineLevel="3" x14ac:dyDescent="0.2">
      <c r="A1003" s="217"/>
      <c r="B1003" s="218"/>
      <c r="C1003" s="252" t="s">
        <v>1187</v>
      </c>
      <c r="D1003" s="240"/>
      <c r="E1003" s="240"/>
      <c r="F1003" s="240"/>
      <c r="G1003" s="240"/>
      <c r="H1003" s="220"/>
      <c r="I1003" s="220"/>
      <c r="J1003" s="220"/>
      <c r="K1003" s="220"/>
      <c r="L1003" s="220"/>
      <c r="M1003" s="220"/>
      <c r="N1003" s="219"/>
      <c r="O1003" s="219"/>
      <c r="P1003" s="219"/>
      <c r="Q1003" s="219"/>
      <c r="R1003" s="220"/>
      <c r="S1003" s="220"/>
      <c r="T1003" s="220"/>
      <c r="U1003" s="220"/>
      <c r="V1003" s="220"/>
      <c r="W1003" s="220"/>
      <c r="X1003" s="220"/>
      <c r="Y1003" s="220"/>
      <c r="Z1003" s="210"/>
      <c r="AA1003" s="210"/>
      <c r="AB1003" s="210"/>
      <c r="AC1003" s="210"/>
      <c r="AD1003" s="210"/>
      <c r="AE1003" s="210"/>
      <c r="AF1003" s="210"/>
      <c r="AG1003" s="210" t="s">
        <v>300</v>
      </c>
      <c r="AH1003" s="210"/>
      <c r="AI1003" s="210"/>
      <c r="AJ1003" s="210"/>
      <c r="AK1003" s="210"/>
      <c r="AL1003" s="210"/>
      <c r="AM1003" s="210"/>
      <c r="AN1003" s="210"/>
      <c r="AO1003" s="210"/>
      <c r="AP1003" s="210"/>
      <c r="AQ1003" s="210"/>
      <c r="AR1003" s="210"/>
      <c r="AS1003" s="210"/>
      <c r="AT1003" s="210"/>
      <c r="AU1003" s="210"/>
      <c r="AV1003" s="210"/>
      <c r="AW1003" s="210"/>
      <c r="AX1003" s="210"/>
      <c r="AY1003" s="210"/>
      <c r="AZ1003" s="210"/>
      <c r="BA1003" s="238" t="str">
        <f>C1003</f>
        <v>nebo vybourání otvorů průřezové plochy přes 4 m2 ve zdivu z betonu prostého, včetně pomocného lešení o výšce podlahy do 1900 mm a pro zatížení do 1,5 kPa  (150 kg/m2),</v>
      </c>
      <c r="BB1003" s="210"/>
      <c r="BC1003" s="210"/>
      <c r="BD1003" s="210"/>
      <c r="BE1003" s="210"/>
      <c r="BF1003" s="210"/>
      <c r="BG1003" s="210"/>
      <c r="BH1003" s="210"/>
    </row>
    <row r="1004" spans="1:60" outlineLevel="2" x14ac:dyDescent="0.2">
      <c r="A1004" s="217"/>
      <c r="B1004" s="218"/>
      <c r="C1004" s="253" t="s">
        <v>1188</v>
      </c>
      <c r="D1004" s="221"/>
      <c r="E1004" s="222"/>
      <c r="F1004" s="220"/>
      <c r="G1004" s="220"/>
      <c r="H1004" s="220"/>
      <c r="I1004" s="220"/>
      <c r="J1004" s="220"/>
      <c r="K1004" s="220"/>
      <c r="L1004" s="220"/>
      <c r="M1004" s="220"/>
      <c r="N1004" s="219"/>
      <c r="O1004" s="219"/>
      <c r="P1004" s="219"/>
      <c r="Q1004" s="219"/>
      <c r="R1004" s="220"/>
      <c r="S1004" s="220"/>
      <c r="T1004" s="220"/>
      <c r="U1004" s="220"/>
      <c r="V1004" s="220"/>
      <c r="W1004" s="220"/>
      <c r="X1004" s="220"/>
      <c r="Y1004" s="220"/>
      <c r="Z1004" s="210"/>
      <c r="AA1004" s="210"/>
      <c r="AB1004" s="210"/>
      <c r="AC1004" s="210"/>
      <c r="AD1004" s="210"/>
      <c r="AE1004" s="210"/>
      <c r="AF1004" s="210"/>
      <c r="AG1004" s="210" t="s">
        <v>314</v>
      </c>
      <c r="AH1004" s="210">
        <v>0</v>
      </c>
      <c r="AI1004" s="210"/>
      <c r="AJ1004" s="210"/>
      <c r="AK1004" s="210"/>
      <c r="AL1004" s="210"/>
      <c r="AM1004" s="210"/>
      <c r="AN1004" s="210"/>
      <c r="AO1004" s="210"/>
      <c r="AP1004" s="210"/>
      <c r="AQ1004" s="210"/>
      <c r="AR1004" s="210"/>
      <c r="AS1004" s="210"/>
      <c r="AT1004" s="210"/>
      <c r="AU1004" s="210"/>
      <c r="AV1004" s="210"/>
      <c r="AW1004" s="210"/>
      <c r="AX1004" s="210"/>
      <c r="AY1004" s="210"/>
      <c r="AZ1004" s="210"/>
      <c r="BA1004" s="210"/>
      <c r="BB1004" s="210"/>
      <c r="BC1004" s="210"/>
      <c r="BD1004" s="210"/>
      <c r="BE1004" s="210"/>
      <c r="BF1004" s="210"/>
      <c r="BG1004" s="210"/>
      <c r="BH1004" s="210"/>
    </row>
    <row r="1005" spans="1:60" outlineLevel="3" x14ac:dyDescent="0.2">
      <c r="A1005" s="217"/>
      <c r="B1005" s="218"/>
      <c r="C1005" s="253" t="s">
        <v>1189</v>
      </c>
      <c r="D1005" s="221"/>
      <c r="E1005" s="222"/>
      <c r="F1005" s="220"/>
      <c r="G1005" s="220"/>
      <c r="H1005" s="220"/>
      <c r="I1005" s="220"/>
      <c r="J1005" s="220"/>
      <c r="K1005" s="220"/>
      <c r="L1005" s="220"/>
      <c r="M1005" s="220"/>
      <c r="N1005" s="219"/>
      <c r="O1005" s="219"/>
      <c r="P1005" s="219"/>
      <c r="Q1005" s="219"/>
      <c r="R1005" s="220"/>
      <c r="S1005" s="220"/>
      <c r="T1005" s="220"/>
      <c r="U1005" s="220"/>
      <c r="V1005" s="220"/>
      <c r="W1005" s="220"/>
      <c r="X1005" s="220"/>
      <c r="Y1005" s="220"/>
      <c r="Z1005" s="210"/>
      <c r="AA1005" s="210"/>
      <c r="AB1005" s="210"/>
      <c r="AC1005" s="210"/>
      <c r="AD1005" s="210"/>
      <c r="AE1005" s="210"/>
      <c r="AF1005" s="210"/>
      <c r="AG1005" s="210" t="s">
        <v>314</v>
      </c>
      <c r="AH1005" s="210">
        <v>0</v>
      </c>
      <c r="AI1005" s="210"/>
      <c r="AJ1005" s="210"/>
      <c r="AK1005" s="210"/>
      <c r="AL1005" s="210"/>
      <c r="AM1005" s="210"/>
      <c r="AN1005" s="210"/>
      <c r="AO1005" s="210"/>
      <c r="AP1005" s="210"/>
      <c r="AQ1005" s="210"/>
      <c r="AR1005" s="210"/>
      <c r="AS1005" s="210"/>
      <c r="AT1005" s="210"/>
      <c r="AU1005" s="210"/>
      <c r="AV1005" s="210"/>
      <c r="AW1005" s="210"/>
      <c r="AX1005" s="210"/>
      <c r="AY1005" s="210"/>
      <c r="AZ1005" s="210"/>
      <c r="BA1005" s="210"/>
      <c r="BB1005" s="210"/>
      <c r="BC1005" s="210"/>
      <c r="BD1005" s="210"/>
      <c r="BE1005" s="210"/>
      <c r="BF1005" s="210"/>
      <c r="BG1005" s="210"/>
      <c r="BH1005" s="210"/>
    </row>
    <row r="1006" spans="1:60" outlineLevel="3" x14ac:dyDescent="0.2">
      <c r="A1006" s="217"/>
      <c r="B1006" s="218"/>
      <c r="C1006" s="253" t="s">
        <v>1190</v>
      </c>
      <c r="D1006" s="221"/>
      <c r="E1006" s="222"/>
      <c r="F1006" s="220"/>
      <c r="G1006" s="220"/>
      <c r="H1006" s="220"/>
      <c r="I1006" s="220"/>
      <c r="J1006" s="220"/>
      <c r="K1006" s="220"/>
      <c r="L1006" s="220"/>
      <c r="M1006" s="220"/>
      <c r="N1006" s="219"/>
      <c r="O1006" s="219"/>
      <c r="P1006" s="219"/>
      <c r="Q1006" s="219"/>
      <c r="R1006" s="220"/>
      <c r="S1006" s="220"/>
      <c r="T1006" s="220"/>
      <c r="U1006" s="220"/>
      <c r="V1006" s="220"/>
      <c r="W1006" s="220"/>
      <c r="X1006" s="220"/>
      <c r="Y1006" s="220"/>
      <c r="Z1006" s="210"/>
      <c r="AA1006" s="210"/>
      <c r="AB1006" s="210"/>
      <c r="AC1006" s="210"/>
      <c r="AD1006" s="210"/>
      <c r="AE1006" s="210"/>
      <c r="AF1006" s="210"/>
      <c r="AG1006" s="210" t="s">
        <v>314</v>
      </c>
      <c r="AH1006" s="210">
        <v>0</v>
      </c>
      <c r="AI1006" s="210"/>
      <c r="AJ1006" s="210"/>
      <c r="AK1006" s="210"/>
      <c r="AL1006" s="210"/>
      <c r="AM1006" s="210"/>
      <c r="AN1006" s="210"/>
      <c r="AO1006" s="210"/>
      <c r="AP1006" s="210"/>
      <c r="AQ1006" s="210"/>
      <c r="AR1006" s="210"/>
      <c r="AS1006" s="210"/>
      <c r="AT1006" s="210"/>
      <c r="AU1006" s="210"/>
      <c r="AV1006" s="210"/>
      <c r="AW1006" s="210"/>
      <c r="AX1006" s="210"/>
      <c r="AY1006" s="210"/>
      <c r="AZ1006" s="210"/>
      <c r="BA1006" s="210"/>
      <c r="BB1006" s="210"/>
      <c r="BC1006" s="210"/>
      <c r="BD1006" s="210"/>
      <c r="BE1006" s="210"/>
      <c r="BF1006" s="210"/>
      <c r="BG1006" s="210"/>
      <c r="BH1006" s="210"/>
    </row>
    <row r="1007" spans="1:60" outlineLevel="3" x14ac:dyDescent="0.2">
      <c r="A1007" s="217"/>
      <c r="B1007" s="218"/>
      <c r="C1007" s="253" t="s">
        <v>1191</v>
      </c>
      <c r="D1007" s="221"/>
      <c r="E1007" s="222"/>
      <c r="F1007" s="220"/>
      <c r="G1007" s="220"/>
      <c r="H1007" s="220"/>
      <c r="I1007" s="220"/>
      <c r="J1007" s="220"/>
      <c r="K1007" s="220"/>
      <c r="L1007" s="220"/>
      <c r="M1007" s="220"/>
      <c r="N1007" s="219"/>
      <c r="O1007" s="219"/>
      <c r="P1007" s="219"/>
      <c r="Q1007" s="219"/>
      <c r="R1007" s="220"/>
      <c r="S1007" s="220"/>
      <c r="T1007" s="220"/>
      <c r="U1007" s="220"/>
      <c r="V1007" s="220"/>
      <c r="W1007" s="220"/>
      <c r="X1007" s="220"/>
      <c r="Y1007" s="220"/>
      <c r="Z1007" s="210"/>
      <c r="AA1007" s="210"/>
      <c r="AB1007" s="210"/>
      <c r="AC1007" s="210"/>
      <c r="AD1007" s="210"/>
      <c r="AE1007" s="210"/>
      <c r="AF1007" s="210"/>
      <c r="AG1007" s="210" t="s">
        <v>314</v>
      </c>
      <c r="AH1007" s="210">
        <v>0</v>
      </c>
      <c r="AI1007" s="210"/>
      <c r="AJ1007" s="210"/>
      <c r="AK1007" s="210"/>
      <c r="AL1007" s="210"/>
      <c r="AM1007" s="210"/>
      <c r="AN1007" s="210"/>
      <c r="AO1007" s="210"/>
      <c r="AP1007" s="210"/>
      <c r="AQ1007" s="210"/>
      <c r="AR1007" s="210"/>
      <c r="AS1007" s="210"/>
      <c r="AT1007" s="210"/>
      <c r="AU1007" s="210"/>
      <c r="AV1007" s="210"/>
      <c r="AW1007" s="210"/>
      <c r="AX1007" s="210"/>
      <c r="AY1007" s="210"/>
      <c r="AZ1007" s="210"/>
      <c r="BA1007" s="210"/>
      <c r="BB1007" s="210"/>
      <c r="BC1007" s="210"/>
      <c r="BD1007" s="210"/>
      <c r="BE1007" s="210"/>
      <c r="BF1007" s="210"/>
      <c r="BG1007" s="210"/>
      <c r="BH1007" s="210"/>
    </row>
    <row r="1008" spans="1:60" outlineLevel="3" x14ac:dyDescent="0.2">
      <c r="A1008" s="217"/>
      <c r="B1008" s="218"/>
      <c r="C1008" s="253" t="s">
        <v>1192</v>
      </c>
      <c r="D1008" s="221"/>
      <c r="E1008" s="222">
        <v>8.9</v>
      </c>
      <c r="F1008" s="220"/>
      <c r="G1008" s="220"/>
      <c r="H1008" s="220"/>
      <c r="I1008" s="220"/>
      <c r="J1008" s="220"/>
      <c r="K1008" s="220"/>
      <c r="L1008" s="220"/>
      <c r="M1008" s="220"/>
      <c r="N1008" s="219"/>
      <c r="O1008" s="219"/>
      <c r="P1008" s="219"/>
      <c r="Q1008" s="219"/>
      <c r="R1008" s="220"/>
      <c r="S1008" s="220"/>
      <c r="T1008" s="220"/>
      <c r="U1008" s="220"/>
      <c r="V1008" s="220"/>
      <c r="W1008" s="220"/>
      <c r="X1008" s="220"/>
      <c r="Y1008" s="220"/>
      <c r="Z1008" s="210"/>
      <c r="AA1008" s="210"/>
      <c r="AB1008" s="210"/>
      <c r="AC1008" s="210"/>
      <c r="AD1008" s="210"/>
      <c r="AE1008" s="210"/>
      <c r="AF1008" s="210"/>
      <c r="AG1008" s="210" t="s">
        <v>314</v>
      </c>
      <c r="AH1008" s="210">
        <v>0</v>
      </c>
      <c r="AI1008" s="210"/>
      <c r="AJ1008" s="210"/>
      <c r="AK1008" s="210"/>
      <c r="AL1008" s="210"/>
      <c r="AM1008" s="210"/>
      <c r="AN1008" s="210"/>
      <c r="AO1008" s="210"/>
      <c r="AP1008" s="210"/>
      <c r="AQ1008" s="210"/>
      <c r="AR1008" s="210"/>
      <c r="AS1008" s="210"/>
      <c r="AT1008" s="210"/>
      <c r="AU1008" s="210"/>
      <c r="AV1008" s="210"/>
      <c r="AW1008" s="210"/>
      <c r="AX1008" s="210"/>
      <c r="AY1008" s="210"/>
      <c r="AZ1008" s="210"/>
      <c r="BA1008" s="210"/>
      <c r="BB1008" s="210"/>
      <c r="BC1008" s="210"/>
      <c r="BD1008" s="210"/>
      <c r="BE1008" s="210"/>
      <c r="BF1008" s="210"/>
      <c r="BG1008" s="210"/>
      <c r="BH1008" s="210"/>
    </row>
    <row r="1009" spans="1:60" ht="22.5" outlineLevel="1" x14ac:dyDescent="0.2">
      <c r="A1009" s="231">
        <v>162</v>
      </c>
      <c r="B1009" s="232" t="s">
        <v>1193</v>
      </c>
      <c r="C1009" s="250" t="s">
        <v>1194</v>
      </c>
      <c r="D1009" s="233" t="s">
        <v>343</v>
      </c>
      <c r="E1009" s="234">
        <v>1.3095000000000001</v>
      </c>
      <c r="F1009" s="235"/>
      <c r="G1009" s="236">
        <f>ROUND(E1009*F1009,2)</f>
        <v>0</v>
      </c>
      <c r="H1009" s="235"/>
      <c r="I1009" s="236">
        <f>ROUND(E1009*H1009,2)</f>
        <v>0</v>
      </c>
      <c r="J1009" s="235"/>
      <c r="K1009" s="236">
        <f>ROUND(E1009*J1009,2)</f>
        <v>0</v>
      </c>
      <c r="L1009" s="236">
        <v>21</v>
      </c>
      <c r="M1009" s="236">
        <f>G1009*(1+L1009/100)</f>
        <v>0</v>
      </c>
      <c r="N1009" s="234">
        <v>1.0789999999999999E-2</v>
      </c>
      <c r="O1009" s="234">
        <f>ROUND(E1009*N1009,2)</f>
        <v>0.01</v>
      </c>
      <c r="P1009" s="234">
        <v>2.4</v>
      </c>
      <c r="Q1009" s="234">
        <f>ROUND(E1009*P1009,2)</f>
        <v>3.14</v>
      </c>
      <c r="R1009" s="236" t="s">
        <v>1141</v>
      </c>
      <c r="S1009" s="236" t="s">
        <v>293</v>
      </c>
      <c r="T1009" s="237" t="s">
        <v>294</v>
      </c>
      <c r="U1009" s="220">
        <v>9.6709999999999994</v>
      </c>
      <c r="V1009" s="220">
        <f>ROUND(E1009*U1009,2)</f>
        <v>12.66</v>
      </c>
      <c r="W1009" s="220"/>
      <c r="X1009" s="220" t="s">
        <v>295</v>
      </c>
      <c r="Y1009" s="220" t="s">
        <v>296</v>
      </c>
      <c r="Z1009" s="210"/>
      <c r="AA1009" s="210"/>
      <c r="AB1009" s="210"/>
      <c r="AC1009" s="210"/>
      <c r="AD1009" s="210"/>
      <c r="AE1009" s="210"/>
      <c r="AF1009" s="210"/>
      <c r="AG1009" s="210" t="s">
        <v>297</v>
      </c>
      <c r="AH1009" s="210"/>
      <c r="AI1009" s="210"/>
      <c r="AJ1009" s="210"/>
      <c r="AK1009" s="210"/>
      <c r="AL1009" s="210"/>
      <c r="AM1009" s="210"/>
      <c r="AN1009" s="210"/>
      <c r="AO1009" s="210"/>
      <c r="AP1009" s="210"/>
      <c r="AQ1009" s="210"/>
      <c r="AR1009" s="210"/>
      <c r="AS1009" s="210"/>
      <c r="AT1009" s="210"/>
      <c r="AU1009" s="210"/>
      <c r="AV1009" s="210"/>
      <c r="AW1009" s="210"/>
      <c r="AX1009" s="210"/>
      <c r="AY1009" s="210"/>
      <c r="AZ1009" s="210"/>
      <c r="BA1009" s="210"/>
      <c r="BB1009" s="210"/>
      <c r="BC1009" s="210"/>
      <c r="BD1009" s="210"/>
      <c r="BE1009" s="210"/>
      <c r="BF1009" s="210"/>
      <c r="BG1009" s="210"/>
      <c r="BH1009" s="210"/>
    </row>
    <row r="1010" spans="1:60" outlineLevel="2" x14ac:dyDescent="0.2">
      <c r="A1010" s="217"/>
      <c r="B1010" s="218"/>
      <c r="C1010" s="251" t="s">
        <v>1195</v>
      </c>
      <c r="D1010" s="239"/>
      <c r="E1010" s="239"/>
      <c r="F1010" s="239"/>
      <c r="G1010" s="239"/>
      <c r="H1010" s="220"/>
      <c r="I1010" s="220"/>
      <c r="J1010" s="220"/>
      <c r="K1010" s="220"/>
      <c r="L1010" s="220"/>
      <c r="M1010" s="220"/>
      <c r="N1010" s="219"/>
      <c r="O1010" s="219"/>
      <c r="P1010" s="219"/>
      <c r="Q1010" s="219"/>
      <c r="R1010" s="220"/>
      <c r="S1010" s="220"/>
      <c r="T1010" s="220"/>
      <c r="U1010" s="220"/>
      <c r="V1010" s="220"/>
      <c r="W1010" s="220"/>
      <c r="X1010" s="220"/>
      <c r="Y1010" s="220"/>
      <c r="Z1010" s="210"/>
      <c r="AA1010" s="210"/>
      <c r="AB1010" s="210"/>
      <c r="AC1010" s="210"/>
      <c r="AD1010" s="210"/>
      <c r="AE1010" s="210"/>
      <c r="AF1010" s="210"/>
      <c r="AG1010" s="210" t="s">
        <v>299</v>
      </c>
      <c r="AH1010" s="210"/>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38" t="str">
        <f>C1010</f>
        <v>uložených ve zdivu, včetně pomocného lešení o výšce podlahy do 1900 mm a pro zatížení do 1,5 kPa  (150 kg/m2),</v>
      </c>
      <c r="BB1010" s="210"/>
      <c r="BC1010" s="210"/>
      <c r="BD1010" s="210"/>
      <c r="BE1010" s="210"/>
      <c r="BF1010" s="210"/>
      <c r="BG1010" s="210"/>
      <c r="BH1010" s="210"/>
    </row>
    <row r="1011" spans="1:60" outlineLevel="2" x14ac:dyDescent="0.2">
      <c r="A1011" s="217"/>
      <c r="B1011" s="218"/>
      <c r="C1011" s="252" t="s">
        <v>1195</v>
      </c>
      <c r="D1011" s="240"/>
      <c r="E1011" s="240"/>
      <c r="F1011" s="240"/>
      <c r="G1011" s="240"/>
      <c r="H1011" s="220"/>
      <c r="I1011" s="220"/>
      <c r="J1011" s="220"/>
      <c r="K1011" s="220"/>
      <c r="L1011" s="220"/>
      <c r="M1011" s="220"/>
      <c r="N1011" s="219"/>
      <c r="O1011" s="219"/>
      <c r="P1011" s="219"/>
      <c r="Q1011" s="219"/>
      <c r="R1011" s="220"/>
      <c r="S1011" s="220"/>
      <c r="T1011" s="220"/>
      <c r="U1011" s="220"/>
      <c r="V1011" s="220"/>
      <c r="W1011" s="220"/>
      <c r="X1011" s="220"/>
      <c r="Y1011" s="220"/>
      <c r="Z1011" s="210"/>
      <c r="AA1011" s="210"/>
      <c r="AB1011" s="210"/>
      <c r="AC1011" s="210"/>
      <c r="AD1011" s="210"/>
      <c r="AE1011" s="210"/>
      <c r="AF1011" s="210"/>
      <c r="AG1011" s="210" t="s">
        <v>300</v>
      </c>
      <c r="AH1011" s="210"/>
      <c r="AI1011" s="210"/>
      <c r="AJ1011" s="210"/>
      <c r="AK1011" s="210"/>
      <c r="AL1011" s="210"/>
      <c r="AM1011" s="210"/>
      <c r="AN1011" s="210"/>
      <c r="AO1011" s="210"/>
      <c r="AP1011" s="210"/>
      <c r="AQ1011" s="210"/>
      <c r="AR1011" s="210"/>
      <c r="AS1011" s="210"/>
      <c r="AT1011" s="210"/>
      <c r="AU1011" s="210"/>
      <c r="AV1011" s="210"/>
      <c r="AW1011" s="210"/>
      <c r="AX1011" s="210"/>
      <c r="AY1011" s="210"/>
      <c r="AZ1011" s="210"/>
      <c r="BA1011" s="238" t="str">
        <f>C1011</f>
        <v>uložených ve zdivu, včetně pomocného lešení o výšce podlahy do 1900 mm a pro zatížení do 1,5 kPa  (150 kg/m2),</v>
      </c>
      <c r="BB1011" s="210"/>
      <c r="BC1011" s="210"/>
      <c r="BD1011" s="210"/>
      <c r="BE1011" s="210"/>
      <c r="BF1011" s="210"/>
      <c r="BG1011" s="210"/>
      <c r="BH1011" s="210"/>
    </row>
    <row r="1012" spans="1:60" outlineLevel="3" x14ac:dyDescent="0.2">
      <c r="A1012" s="217"/>
      <c r="B1012" s="218"/>
      <c r="C1012" s="252" t="s">
        <v>1195</v>
      </c>
      <c r="D1012" s="240"/>
      <c r="E1012" s="240"/>
      <c r="F1012" s="240"/>
      <c r="G1012" s="240"/>
      <c r="H1012" s="220"/>
      <c r="I1012" s="220"/>
      <c r="J1012" s="220"/>
      <c r="K1012" s="220"/>
      <c r="L1012" s="220"/>
      <c r="M1012" s="220"/>
      <c r="N1012" s="219"/>
      <c r="O1012" s="219"/>
      <c r="P1012" s="219"/>
      <c r="Q1012" s="219"/>
      <c r="R1012" s="220"/>
      <c r="S1012" s="220"/>
      <c r="T1012" s="220"/>
      <c r="U1012" s="220"/>
      <c r="V1012" s="220"/>
      <c r="W1012" s="220"/>
      <c r="X1012" s="220"/>
      <c r="Y1012" s="220"/>
      <c r="Z1012" s="210"/>
      <c r="AA1012" s="210"/>
      <c r="AB1012" s="210"/>
      <c r="AC1012" s="210"/>
      <c r="AD1012" s="210"/>
      <c r="AE1012" s="210"/>
      <c r="AF1012" s="210"/>
      <c r="AG1012" s="210" t="s">
        <v>300</v>
      </c>
      <c r="AH1012" s="210"/>
      <c r="AI1012" s="210"/>
      <c r="AJ1012" s="210"/>
      <c r="AK1012" s="210"/>
      <c r="AL1012" s="210"/>
      <c r="AM1012" s="210"/>
      <c r="AN1012" s="210"/>
      <c r="AO1012" s="210"/>
      <c r="AP1012" s="210"/>
      <c r="AQ1012" s="210"/>
      <c r="AR1012" s="210"/>
      <c r="AS1012" s="210"/>
      <c r="AT1012" s="210"/>
      <c r="AU1012" s="210"/>
      <c r="AV1012" s="210"/>
      <c r="AW1012" s="210"/>
      <c r="AX1012" s="210"/>
      <c r="AY1012" s="210"/>
      <c r="AZ1012" s="210"/>
      <c r="BA1012" s="238" t="str">
        <f>C1012</f>
        <v>uložených ve zdivu, včetně pomocného lešení o výšce podlahy do 1900 mm a pro zatížení do 1,5 kPa  (150 kg/m2),</v>
      </c>
      <c r="BB1012" s="210"/>
      <c r="BC1012" s="210"/>
      <c r="BD1012" s="210"/>
      <c r="BE1012" s="210"/>
      <c r="BF1012" s="210"/>
      <c r="BG1012" s="210"/>
      <c r="BH1012" s="210"/>
    </row>
    <row r="1013" spans="1:60" outlineLevel="2" x14ac:dyDescent="0.2">
      <c r="A1013" s="217"/>
      <c r="B1013" s="218"/>
      <c r="C1013" s="253" t="s">
        <v>1196</v>
      </c>
      <c r="D1013" s="221"/>
      <c r="E1013" s="222"/>
      <c r="F1013" s="220"/>
      <c r="G1013" s="220"/>
      <c r="H1013" s="220"/>
      <c r="I1013" s="220"/>
      <c r="J1013" s="220"/>
      <c r="K1013" s="220"/>
      <c r="L1013" s="220"/>
      <c r="M1013" s="220"/>
      <c r="N1013" s="219"/>
      <c r="O1013" s="219"/>
      <c r="P1013" s="219"/>
      <c r="Q1013" s="219"/>
      <c r="R1013" s="220"/>
      <c r="S1013" s="220"/>
      <c r="T1013" s="220"/>
      <c r="U1013" s="220"/>
      <c r="V1013" s="220"/>
      <c r="W1013" s="220"/>
      <c r="X1013" s="220"/>
      <c r="Y1013" s="220"/>
      <c r="Z1013" s="210"/>
      <c r="AA1013" s="210"/>
      <c r="AB1013" s="210"/>
      <c r="AC1013" s="210"/>
      <c r="AD1013" s="210"/>
      <c r="AE1013" s="210"/>
      <c r="AF1013" s="210"/>
      <c r="AG1013" s="210" t="s">
        <v>314</v>
      </c>
      <c r="AH1013" s="210">
        <v>0</v>
      </c>
      <c r="AI1013" s="210"/>
      <c r="AJ1013" s="210"/>
      <c r="AK1013" s="210"/>
      <c r="AL1013" s="210"/>
      <c r="AM1013" s="210"/>
      <c r="AN1013" s="210"/>
      <c r="AO1013" s="210"/>
      <c r="AP1013" s="210"/>
      <c r="AQ1013" s="210"/>
      <c r="AR1013" s="210"/>
      <c r="AS1013" s="210"/>
      <c r="AT1013" s="210"/>
      <c r="AU1013" s="210"/>
      <c r="AV1013" s="210"/>
      <c r="AW1013" s="210"/>
      <c r="AX1013" s="210"/>
      <c r="AY1013" s="210"/>
      <c r="AZ1013" s="210"/>
      <c r="BA1013" s="210"/>
      <c r="BB1013" s="210"/>
      <c r="BC1013" s="210"/>
      <c r="BD1013" s="210"/>
      <c r="BE1013" s="210"/>
      <c r="BF1013" s="210"/>
      <c r="BG1013" s="210"/>
      <c r="BH1013" s="210"/>
    </row>
    <row r="1014" spans="1:60" outlineLevel="3" x14ac:dyDescent="0.2">
      <c r="A1014" s="217"/>
      <c r="B1014" s="218"/>
      <c r="C1014" s="253" t="s">
        <v>1197</v>
      </c>
      <c r="D1014" s="221"/>
      <c r="E1014" s="222"/>
      <c r="F1014" s="220"/>
      <c r="G1014" s="220"/>
      <c r="H1014" s="220"/>
      <c r="I1014" s="220"/>
      <c r="J1014" s="220"/>
      <c r="K1014" s="220"/>
      <c r="L1014" s="220"/>
      <c r="M1014" s="220"/>
      <c r="N1014" s="219"/>
      <c r="O1014" s="219"/>
      <c r="P1014" s="219"/>
      <c r="Q1014" s="219"/>
      <c r="R1014" s="220"/>
      <c r="S1014" s="220"/>
      <c r="T1014" s="220"/>
      <c r="U1014" s="220"/>
      <c r="V1014" s="220"/>
      <c r="W1014" s="220"/>
      <c r="X1014" s="220"/>
      <c r="Y1014" s="220"/>
      <c r="Z1014" s="210"/>
      <c r="AA1014" s="210"/>
      <c r="AB1014" s="210"/>
      <c r="AC1014" s="210"/>
      <c r="AD1014" s="210"/>
      <c r="AE1014" s="210"/>
      <c r="AF1014" s="210"/>
      <c r="AG1014" s="210" t="s">
        <v>314</v>
      </c>
      <c r="AH1014" s="210">
        <v>0</v>
      </c>
      <c r="AI1014" s="210"/>
      <c r="AJ1014" s="210"/>
      <c r="AK1014" s="210"/>
      <c r="AL1014" s="210"/>
      <c r="AM1014" s="210"/>
      <c r="AN1014" s="210"/>
      <c r="AO1014" s="210"/>
      <c r="AP1014" s="210"/>
      <c r="AQ1014" s="210"/>
      <c r="AR1014" s="210"/>
      <c r="AS1014" s="210"/>
      <c r="AT1014" s="210"/>
      <c r="AU1014" s="210"/>
      <c r="AV1014" s="210"/>
      <c r="AW1014" s="210"/>
      <c r="AX1014" s="210"/>
      <c r="AY1014" s="210"/>
      <c r="AZ1014" s="210"/>
      <c r="BA1014" s="210"/>
      <c r="BB1014" s="210"/>
      <c r="BC1014" s="210"/>
      <c r="BD1014" s="210"/>
      <c r="BE1014" s="210"/>
      <c r="BF1014" s="210"/>
      <c r="BG1014" s="210"/>
      <c r="BH1014" s="210"/>
    </row>
    <row r="1015" spans="1:60" outlineLevel="3" x14ac:dyDescent="0.2">
      <c r="A1015" s="217"/>
      <c r="B1015" s="218"/>
      <c r="C1015" s="253" t="s">
        <v>1198</v>
      </c>
      <c r="D1015" s="221"/>
      <c r="E1015" s="222"/>
      <c r="F1015" s="220"/>
      <c r="G1015" s="220"/>
      <c r="H1015" s="220"/>
      <c r="I1015" s="220"/>
      <c r="J1015" s="220"/>
      <c r="K1015" s="220"/>
      <c r="L1015" s="220"/>
      <c r="M1015" s="220"/>
      <c r="N1015" s="219"/>
      <c r="O1015" s="219"/>
      <c r="P1015" s="219"/>
      <c r="Q1015" s="219"/>
      <c r="R1015" s="220"/>
      <c r="S1015" s="220"/>
      <c r="T1015" s="220"/>
      <c r="U1015" s="220"/>
      <c r="V1015" s="220"/>
      <c r="W1015" s="220"/>
      <c r="X1015" s="220"/>
      <c r="Y1015" s="220"/>
      <c r="Z1015" s="210"/>
      <c r="AA1015" s="210"/>
      <c r="AB1015" s="210"/>
      <c r="AC1015" s="210"/>
      <c r="AD1015" s="210"/>
      <c r="AE1015" s="210"/>
      <c r="AF1015" s="210"/>
      <c r="AG1015" s="210" t="s">
        <v>314</v>
      </c>
      <c r="AH1015" s="210">
        <v>0</v>
      </c>
      <c r="AI1015" s="210"/>
      <c r="AJ1015" s="210"/>
      <c r="AK1015" s="210"/>
      <c r="AL1015" s="210"/>
      <c r="AM1015" s="210"/>
      <c r="AN1015" s="210"/>
      <c r="AO1015" s="210"/>
      <c r="AP1015" s="210"/>
      <c r="AQ1015" s="210"/>
      <c r="AR1015" s="210"/>
      <c r="AS1015" s="210"/>
      <c r="AT1015" s="210"/>
      <c r="AU1015" s="210"/>
      <c r="AV1015" s="210"/>
      <c r="AW1015" s="210"/>
      <c r="AX1015" s="210"/>
      <c r="AY1015" s="210"/>
      <c r="AZ1015" s="210"/>
      <c r="BA1015" s="210"/>
      <c r="BB1015" s="210"/>
      <c r="BC1015" s="210"/>
      <c r="BD1015" s="210"/>
      <c r="BE1015" s="210"/>
      <c r="BF1015" s="210"/>
      <c r="BG1015" s="210"/>
      <c r="BH1015" s="210"/>
    </row>
    <row r="1016" spans="1:60" outlineLevel="3" x14ac:dyDescent="0.2">
      <c r="A1016" s="217"/>
      <c r="B1016" s="218"/>
      <c r="C1016" s="253" t="s">
        <v>1199</v>
      </c>
      <c r="D1016" s="221"/>
      <c r="E1016" s="222"/>
      <c r="F1016" s="220"/>
      <c r="G1016" s="220"/>
      <c r="H1016" s="220"/>
      <c r="I1016" s="220"/>
      <c r="J1016" s="220"/>
      <c r="K1016" s="220"/>
      <c r="L1016" s="220"/>
      <c r="M1016" s="220"/>
      <c r="N1016" s="219"/>
      <c r="O1016" s="219"/>
      <c r="P1016" s="219"/>
      <c r="Q1016" s="219"/>
      <c r="R1016" s="220"/>
      <c r="S1016" s="220"/>
      <c r="T1016" s="220"/>
      <c r="U1016" s="220"/>
      <c r="V1016" s="220"/>
      <c r="W1016" s="220"/>
      <c r="X1016" s="220"/>
      <c r="Y1016" s="220"/>
      <c r="Z1016" s="210"/>
      <c r="AA1016" s="210"/>
      <c r="AB1016" s="210"/>
      <c r="AC1016" s="210"/>
      <c r="AD1016" s="210"/>
      <c r="AE1016" s="210"/>
      <c r="AF1016" s="210"/>
      <c r="AG1016" s="210" t="s">
        <v>314</v>
      </c>
      <c r="AH1016" s="210">
        <v>0</v>
      </c>
      <c r="AI1016" s="210"/>
      <c r="AJ1016" s="210"/>
      <c r="AK1016" s="210"/>
      <c r="AL1016" s="210"/>
      <c r="AM1016" s="210"/>
      <c r="AN1016" s="210"/>
      <c r="AO1016" s="210"/>
      <c r="AP1016" s="210"/>
      <c r="AQ1016" s="210"/>
      <c r="AR1016" s="210"/>
      <c r="AS1016" s="210"/>
      <c r="AT1016" s="210"/>
      <c r="AU1016" s="210"/>
      <c r="AV1016" s="210"/>
      <c r="AW1016" s="210"/>
      <c r="AX1016" s="210"/>
      <c r="AY1016" s="210"/>
      <c r="AZ1016" s="210"/>
      <c r="BA1016" s="210"/>
      <c r="BB1016" s="210"/>
      <c r="BC1016" s="210"/>
      <c r="BD1016" s="210"/>
      <c r="BE1016" s="210"/>
      <c r="BF1016" s="210"/>
      <c r="BG1016" s="210"/>
      <c r="BH1016" s="210"/>
    </row>
    <row r="1017" spans="1:60" outlineLevel="3" x14ac:dyDescent="0.2">
      <c r="A1017" s="217"/>
      <c r="B1017" s="218"/>
      <c r="C1017" s="253" t="s">
        <v>1200</v>
      </c>
      <c r="D1017" s="221"/>
      <c r="E1017" s="222"/>
      <c r="F1017" s="220"/>
      <c r="G1017" s="220"/>
      <c r="H1017" s="220"/>
      <c r="I1017" s="220"/>
      <c r="J1017" s="220"/>
      <c r="K1017" s="220"/>
      <c r="L1017" s="220"/>
      <c r="M1017" s="220"/>
      <c r="N1017" s="219"/>
      <c r="O1017" s="219"/>
      <c r="P1017" s="219"/>
      <c r="Q1017" s="219"/>
      <c r="R1017" s="220"/>
      <c r="S1017" s="220"/>
      <c r="T1017" s="220"/>
      <c r="U1017" s="220"/>
      <c r="V1017" s="220"/>
      <c r="W1017" s="220"/>
      <c r="X1017" s="220"/>
      <c r="Y1017" s="220"/>
      <c r="Z1017" s="210"/>
      <c r="AA1017" s="210"/>
      <c r="AB1017" s="210"/>
      <c r="AC1017" s="210"/>
      <c r="AD1017" s="210"/>
      <c r="AE1017" s="210"/>
      <c r="AF1017" s="210"/>
      <c r="AG1017" s="210" t="s">
        <v>314</v>
      </c>
      <c r="AH1017" s="210">
        <v>0</v>
      </c>
      <c r="AI1017" s="210"/>
      <c r="AJ1017" s="210"/>
      <c r="AK1017" s="210"/>
      <c r="AL1017" s="210"/>
      <c r="AM1017" s="210"/>
      <c r="AN1017" s="210"/>
      <c r="AO1017" s="210"/>
      <c r="AP1017" s="210"/>
      <c r="AQ1017" s="210"/>
      <c r="AR1017" s="210"/>
      <c r="AS1017" s="210"/>
      <c r="AT1017" s="210"/>
      <c r="AU1017" s="210"/>
      <c r="AV1017" s="210"/>
      <c r="AW1017" s="210"/>
      <c r="AX1017" s="210"/>
      <c r="AY1017" s="210"/>
      <c r="AZ1017" s="210"/>
      <c r="BA1017" s="210"/>
      <c r="BB1017" s="210"/>
      <c r="BC1017" s="210"/>
      <c r="BD1017" s="210"/>
      <c r="BE1017" s="210"/>
      <c r="BF1017" s="210"/>
      <c r="BG1017" s="210"/>
      <c r="BH1017" s="210"/>
    </row>
    <row r="1018" spans="1:60" outlineLevel="3" x14ac:dyDescent="0.2">
      <c r="A1018" s="217"/>
      <c r="B1018" s="218"/>
      <c r="C1018" s="253" t="s">
        <v>1201</v>
      </c>
      <c r="D1018" s="221"/>
      <c r="E1018" s="222"/>
      <c r="F1018" s="220"/>
      <c r="G1018" s="220"/>
      <c r="H1018" s="220"/>
      <c r="I1018" s="220"/>
      <c r="J1018" s="220"/>
      <c r="K1018" s="220"/>
      <c r="L1018" s="220"/>
      <c r="M1018" s="220"/>
      <c r="N1018" s="219"/>
      <c r="O1018" s="219"/>
      <c r="P1018" s="219"/>
      <c r="Q1018" s="219"/>
      <c r="R1018" s="220"/>
      <c r="S1018" s="220"/>
      <c r="T1018" s="220"/>
      <c r="U1018" s="220"/>
      <c r="V1018" s="220"/>
      <c r="W1018" s="220"/>
      <c r="X1018" s="220"/>
      <c r="Y1018" s="220"/>
      <c r="Z1018" s="210"/>
      <c r="AA1018" s="210"/>
      <c r="AB1018" s="210"/>
      <c r="AC1018" s="210"/>
      <c r="AD1018" s="210"/>
      <c r="AE1018" s="210"/>
      <c r="AF1018" s="210"/>
      <c r="AG1018" s="210" t="s">
        <v>314</v>
      </c>
      <c r="AH1018" s="210">
        <v>0</v>
      </c>
      <c r="AI1018" s="210"/>
      <c r="AJ1018" s="210"/>
      <c r="AK1018" s="210"/>
      <c r="AL1018" s="210"/>
      <c r="AM1018" s="210"/>
      <c r="AN1018" s="210"/>
      <c r="AO1018" s="210"/>
      <c r="AP1018" s="210"/>
      <c r="AQ1018" s="210"/>
      <c r="AR1018" s="210"/>
      <c r="AS1018" s="210"/>
      <c r="AT1018" s="210"/>
      <c r="AU1018" s="210"/>
      <c r="AV1018" s="210"/>
      <c r="AW1018" s="210"/>
      <c r="AX1018" s="210"/>
      <c r="AY1018" s="210"/>
      <c r="AZ1018" s="210"/>
      <c r="BA1018" s="210"/>
      <c r="BB1018" s="210"/>
      <c r="BC1018" s="210"/>
      <c r="BD1018" s="210"/>
      <c r="BE1018" s="210"/>
      <c r="BF1018" s="210"/>
      <c r="BG1018" s="210"/>
      <c r="BH1018" s="210"/>
    </row>
    <row r="1019" spans="1:60" outlineLevel="3" x14ac:dyDescent="0.2">
      <c r="A1019" s="217"/>
      <c r="B1019" s="218"/>
      <c r="C1019" s="253" t="s">
        <v>1202</v>
      </c>
      <c r="D1019" s="221"/>
      <c r="E1019" s="222">
        <v>1.31</v>
      </c>
      <c r="F1019" s="220"/>
      <c r="G1019" s="220"/>
      <c r="H1019" s="220"/>
      <c r="I1019" s="220"/>
      <c r="J1019" s="220"/>
      <c r="K1019" s="220"/>
      <c r="L1019" s="220"/>
      <c r="M1019" s="220"/>
      <c r="N1019" s="219"/>
      <c r="O1019" s="219"/>
      <c r="P1019" s="219"/>
      <c r="Q1019" s="219"/>
      <c r="R1019" s="220"/>
      <c r="S1019" s="220"/>
      <c r="T1019" s="220"/>
      <c r="U1019" s="220"/>
      <c r="V1019" s="220"/>
      <c r="W1019" s="220"/>
      <c r="X1019" s="220"/>
      <c r="Y1019" s="220"/>
      <c r="Z1019" s="210"/>
      <c r="AA1019" s="210"/>
      <c r="AB1019" s="210"/>
      <c r="AC1019" s="210"/>
      <c r="AD1019" s="210"/>
      <c r="AE1019" s="210"/>
      <c r="AF1019" s="210"/>
      <c r="AG1019" s="210" t="s">
        <v>314</v>
      </c>
      <c r="AH1019" s="210">
        <v>0</v>
      </c>
      <c r="AI1019" s="210"/>
      <c r="AJ1019" s="210"/>
      <c r="AK1019" s="210"/>
      <c r="AL1019" s="210"/>
      <c r="AM1019" s="210"/>
      <c r="AN1019" s="210"/>
      <c r="AO1019" s="210"/>
      <c r="AP1019" s="210"/>
      <c r="AQ1019" s="210"/>
      <c r="AR1019" s="210"/>
      <c r="AS1019" s="210"/>
      <c r="AT1019" s="210"/>
      <c r="AU1019" s="210"/>
      <c r="AV1019" s="210"/>
      <c r="AW1019" s="210"/>
      <c r="AX1019" s="210"/>
      <c r="AY1019" s="210"/>
      <c r="AZ1019" s="210"/>
      <c r="BA1019" s="210"/>
      <c r="BB1019" s="210"/>
      <c r="BC1019" s="210"/>
      <c r="BD1019" s="210"/>
      <c r="BE1019" s="210"/>
      <c r="BF1019" s="210"/>
      <c r="BG1019" s="210"/>
      <c r="BH1019" s="210"/>
    </row>
    <row r="1020" spans="1:60" ht="22.5" outlineLevel="1" x14ac:dyDescent="0.2">
      <c r="A1020" s="231">
        <v>163</v>
      </c>
      <c r="B1020" s="232" t="s">
        <v>1203</v>
      </c>
      <c r="C1020" s="250" t="s">
        <v>1204</v>
      </c>
      <c r="D1020" s="233" t="s">
        <v>343</v>
      </c>
      <c r="E1020" s="234">
        <v>20.4786</v>
      </c>
      <c r="F1020" s="235"/>
      <c r="G1020" s="236">
        <f>ROUND(E1020*F1020,2)</f>
        <v>0</v>
      </c>
      <c r="H1020" s="235"/>
      <c r="I1020" s="236">
        <f>ROUND(E1020*H1020,2)</f>
        <v>0</v>
      </c>
      <c r="J1020" s="235"/>
      <c r="K1020" s="236">
        <f>ROUND(E1020*J1020,2)</f>
        <v>0</v>
      </c>
      <c r="L1020" s="236">
        <v>21</v>
      </c>
      <c r="M1020" s="236">
        <f>G1020*(1+L1020/100)</f>
        <v>0</v>
      </c>
      <c r="N1020" s="234">
        <v>0</v>
      </c>
      <c r="O1020" s="234">
        <f>ROUND(E1020*N1020,2)</f>
        <v>0</v>
      </c>
      <c r="P1020" s="234">
        <v>2.2000000000000002</v>
      </c>
      <c r="Q1020" s="234">
        <f>ROUND(E1020*P1020,2)</f>
        <v>45.05</v>
      </c>
      <c r="R1020" s="236" t="s">
        <v>1141</v>
      </c>
      <c r="S1020" s="236" t="s">
        <v>293</v>
      </c>
      <c r="T1020" s="237" t="s">
        <v>294</v>
      </c>
      <c r="U1020" s="220">
        <v>7.1950000000000003</v>
      </c>
      <c r="V1020" s="220">
        <f>ROUND(E1020*U1020,2)</f>
        <v>147.34</v>
      </c>
      <c r="W1020" s="220"/>
      <c r="X1020" s="220" t="s">
        <v>295</v>
      </c>
      <c r="Y1020" s="220" t="s">
        <v>296</v>
      </c>
      <c r="Z1020" s="210"/>
      <c r="AA1020" s="210"/>
      <c r="AB1020" s="210"/>
      <c r="AC1020" s="210"/>
      <c r="AD1020" s="210"/>
      <c r="AE1020" s="210"/>
      <c r="AF1020" s="210"/>
      <c r="AG1020" s="210" t="s">
        <v>297</v>
      </c>
      <c r="AH1020" s="210"/>
      <c r="AI1020" s="210"/>
      <c r="AJ1020" s="210"/>
      <c r="AK1020" s="210"/>
      <c r="AL1020" s="210"/>
      <c r="AM1020" s="210"/>
      <c r="AN1020" s="210"/>
      <c r="AO1020" s="210"/>
      <c r="AP1020" s="210"/>
      <c r="AQ1020" s="210"/>
      <c r="AR1020" s="210"/>
      <c r="AS1020" s="210"/>
      <c r="AT1020" s="210"/>
      <c r="AU1020" s="210"/>
      <c r="AV1020" s="210"/>
      <c r="AW1020" s="210"/>
      <c r="AX1020" s="210"/>
      <c r="AY1020" s="210"/>
      <c r="AZ1020" s="210"/>
      <c r="BA1020" s="210"/>
      <c r="BB1020" s="210"/>
      <c r="BC1020" s="210"/>
      <c r="BD1020" s="210"/>
      <c r="BE1020" s="210"/>
      <c r="BF1020" s="210"/>
      <c r="BG1020" s="210"/>
      <c r="BH1020" s="210"/>
    </row>
    <row r="1021" spans="1:60" ht="33.75" outlineLevel="2" x14ac:dyDescent="0.2">
      <c r="A1021" s="217"/>
      <c r="B1021" s="218"/>
      <c r="C1021" s="253" t="s">
        <v>1205</v>
      </c>
      <c r="D1021" s="221"/>
      <c r="E1021" s="222"/>
      <c r="F1021" s="220"/>
      <c r="G1021" s="220"/>
      <c r="H1021" s="220"/>
      <c r="I1021" s="220"/>
      <c r="J1021" s="220"/>
      <c r="K1021" s="220"/>
      <c r="L1021" s="220"/>
      <c r="M1021" s="220"/>
      <c r="N1021" s="219"/>
      <c r="O1021" s="219"/>
      <c r="P1021" s="219"/>
      <c r="Q1021" s="219"/>
      <c r="R1021" s="220"/>
      <c r="S1021" s="220"/>
      <c r="T1021" s="220"/>
      <c r="U1021" s="220"/>
      <c r="V1021" s="220"/>
      <c r="W1021" s="220"/>
      <c r="X1021" s="220"/>
      <c r="Y1021" s="220"/>
      <c r="Z1021" s="210"/>
      <c r="AA1021" s="210"/>
      <c r="AB1021" s="210"/>
      <c r="AC1021" s="210"/>
      <c r="AD1021" s="210"/>
      <c r="AE1021" s="210"/>
      <c r="AF1021" s="210"/>
      <c r="AG1021" s="210" t="s">
        <v>314</v>
      </c>
      <c r="AH1021" s="210">
        <v>0</v>
      </c>
      <c r="AI1021" s="210"/>
      <c r="AJ1021" s="210"/>
      <c r="AK1021" s="210"/>
      <c r="AL1021" s="210"/>
      <c r="AM1021" s="210"/>
      <c r="AN1021" s="210"/>
      <c r="AO1021" s="210"/>
      <c r="AP1021" s="210"/>
      <c r="AQ1021" s="210"/>
      <c r="AR1021" s="210"/>
      <c r="AS1021" s="210"/>
      <c r="AT1021" s="210"/>
      <c r="AU1021" s="210"/>
      <c r="AV1021" s="210"/>
      <c r="AW1021" s="210"/>
      <c r="AX1021" s="210"/>
      <c r="AY1021" s="210"/>
      <c r="AZ1021" s="210"/>
      <c r="BA1021" s="210"/>
      <c r="BB1021" s="210"/>
      <c r="BC1021" s="210"/>
      <c r="BD1021" s="210"/>
      <c r="BE1021" s="210"/>
      <c r="BF1021" s="210"/>
      <c r="BG1021" s="210"/>
      <c r="BH1021" s="210"/>
    </row>
    <row r="1022" spans="1:60" outlineLevel="3" x14ac:dyDescent="0.2">
      <c r="A1022" s="217"/>
      <c r="B1022" s="218"/>
      <c r="C1022" s="253" t="s">
        <v>1206</v>
      </c>
      <c r="D1022" s="221"/>
      <c r="E1022" s="222">
        <v>20.48</v>
      </c>
      <c r="F1022" s="220"/>
      <c r="G1022" s="220"/>
      <c r="H1022" s="220"/>
      <c r="I1022" s="220"/>
      <c r="J1022" s="220"/>
      <c r="K1022" s="220"/>
      <c r="L1022" s="220"/>
      <c r="M1022" s="220"/>
      <c r="N1022" s="219"/>
      <c r="O1022" s="219"/>
      <c r="P1022" s="219"/>
      <c r="Q1022" s="219"/>
      <c r="R1022" s="220"/>
      <c r="S1022" s="220"/>
      <c r="T1022" s="220"/>
      <c r="U1022" s="220"/>
      <c r="V1022" s="220"/>
      <c r="W1022" s="220"/>
      <c r="X1022" s="220"/>
      <c r="Y1022" s="220"/>
      <c r="Z1022" s="210"/>
      <c r="AA1022" s="210"/>
      <c r="AB1022" s="210"/>
      <c r="AC1022" s="210"/>
      <c r="AD1022" s="210"/>
      <c r="AE1022" s="210"/>
      <c r="AF1022" s="210"/>
      <c r="AG1022" s="210" t="s">
        <v>314</v>
      </c>
      <c r="AH1022" s="210">
        <v>0</v>
      </c>
      <c r="AI1022" s="210"/>
      <c r="AJ1022" s="210"/>
      <c r="AK1022" s="210"/>
      <c r="AL1022" s="210"/>
      <c r="AM1022" s="210"/>
      <c r="AN1022" s="210"/>
      <c r="AO1022" s="210"/>
      <c r="AP1022" s="210"/>
      <c r="AQ1022" s="210"/>
      <c r="AR1022" s="210"/>
      <c r="AS1022" s="210"/>
      <c r="AT1022" s="210"/>
      <c r="AU1022" s="210"/>
      <c r="AV1022" s="210"/>
      <c r="AW1022" s="210"/>
      <c r="AX1022" s="210"/>
      <c r="AY1022" s="210"/>
      <c r="AZ1022" s="210"/>
      <c r="BA1022" s="210"/>
      <c r="BB1022" s="210"/>
      <c r="BC1022" s="210"/>
      <c r="BD1022" s="210"/>
      <c r="BE1022" s="210"/>
      <c r="BF1022" s="210"/>
      <c r="BG1022" s="210"/>
      <c r="BH1022" s="210"/>
    </row>
    <row r="1023" spans="1:60" ht="22.5" outlineLevel="1" x14ac:dyDescent="0.2">
      <c r="A1023" s="231">
        <v>164</v>
      </c>
      <c r="B1023" s="232" t="s">
        <v>1207</v>
      </c>
      <c r="C1023" s="250" t="s">
        <v>1208</v>
      </c>
      <c r="D1023" s="233" t="s">
        <v>343</v>
      </c>
      <c r="E1023" s="234">
        <v>104.33750000000001</v>
      </c>
      <c r="F1023" s="235"/>
      <c r="G1023" s="236">
        <f>ROUND(E1023*F1023,2)</f>
        <v>0</v>
      </c>
      <c r="H1023" s="235"/>
      <c r="I1023" s="236">
        <f>ROUND(E1023*H1023,2)</f>
        <v>0</v>
      </c>
      <c r="J1023" s="235"/>
      <c r="K1023" s="236">
        <f>ROUND(E1023*J1023,2)</f>
        <v>0</v>
      </c>
      <c r="L1023" s="236">
        <v>21</v>
      </c>
      <c r="M1023" s="236">
        <f>G1023*(1+L1023/100)</f>
        <v>0</v>
      </c>
      <c r="N1023" s="234">
        <v>0</v>
      </c>
      <c r="O1023" s="234">
        <f>ROUND(E1023*N1023,2)</f>
        <v>0</v>
      </c>
      <c r="P1023" s="234">
        <v>2.2000000000000002</v>
      </c>
      <c r="Q1023" s="234">
        <f>ROUND(E1023*P1023,2)</f>
        <v>229.54</v>
      </c>
      <c r="R1023" s="236" t="s">
        <v>1141</v>
      </c>
      <c r="S1023" s="236" t="s">
        <v>293</v>
      </c>
      <c r="T1023" s="237" t="s">
        <v>294</v>
      </c>
      <c r="U1023" s="220">
        <v>5.867</v>
      </c>
      <c r="V1023" s="220">
        <f>ROUND(E1023*U1023,2)</f>
        <v>612.15</v>
      </c>
      <c r="W1023" s="220"/>
      <c r="X1023" s="220" t="s">
        <v>295</v>
      </c>
      <c r="Y1023" s="220" t="s">
        <v>296</v>
      </c>
      <c r="Z1023" s="210"/>
      <c r="AA1023" s="210"/>
      <c r="AB1023" s="210"/>
      <c r="AC1023" s="210"/>
      <c r="AD1023" s="210"/>
      <c r="AE1023" s="210"/>
      <c r="AF1023" s="210"/>
      <c r="AG1023" s="210" t="s">
        <v>297</v>
      </c>
      <c r="AH1023" s="210"/>
      <c r="AI1023" s="210"/>
      <c r="AJ1023" s="210"/>
      <c r="AK1023" s="210"/>
      <c r="AL1023" s="210"/>
      <c r="AM1023" s="210"/>
      <c r="AN1023" s="210"/>
      <c r="AO1023" s="210"/>
      <c r="AP1023" s="210"/>
      <c r="AQ1023" s="210"/>
      <c r="AR1023" s="210"/>
      <c r="AS1023" s="210"/>
      <c r="AT1023" s="210"/>
      <c r="AU1023" s="210"/>
      <c r="AV1023" s="210"/>
      <c r="AW1023" s="210"/>
      <c r="AX1023" s="210"/>
      <c r="AY1023" s="210"/>
      <c r="AZ1023" s="210"/>
      <c r="BA1023" s="210"/>
      <c r="BB1023" s="210"/>
      <c r="BC1023" s="210"/>
      <c r="BD1023" s="210"/>
      <c r="BE1023" s="210"/>
      <c r="BF1023" s="210"/>
      <c r="BG1023" s="210"/>
      <c r="BH1023" s="210"/>
    </row>
    <row r="1024" spans="1:60" outlineLevel="2" x14ac:dyDescent="0.2">
      <c r="A1024" s="217"/>
      <c r="B1024" s="218"/>
      <c r="C1024" s="253" t="s">
        <v>1209</v>
      </c>
      <c r="D1024" s="221"/>
      <c r="E1024" s="222"/>
      <c r="F1024" s="220"/>
      <c r="G1024" s="220"/>
      <c r="H1024" s="220"/>
      <c r="I1024" s="220"/>
      <c r="J1024" s="220"/>
      <c r="K1024" s="220"/>
      <c r="L1024" s="220"/>
      <c r="M1024" s="220"/>
      <c r="N1024" s="219"/>
      <c r="O1024" s="219"/>
      <c r="P1024" s="219"/>
      <c r="Q1024" s="219"/>
      <c r="R1024" s="220"/>
      <c r="S1024" s="220"/>
      <c r="T1024" s="220"/>
      <c r="U1024" s="220"/>
      <c r="V1024" s="220"/>
      <c r="W1024" s="220"/>
      <c r="X1024" s="220"/>
      <c r="Y1024" s="220"/>
      <c r="Z1024" s="210"/>
      <c r="AA1024" s="210"/>
      <c r="AB1024" s="210"/>
      <c r="AC1024" s="210"/>
      <c r="AD1024" s="210"/>
      <c r="AE1024" s="210"/>
      <c r="AF1024" s="210"/>
      <c r="AG1024" s="210" t="s">
        <v>314</v>
      </c>
      <c r="AH1024" s="210">
        <v>0</v>
      </c>
      <c r="AI1024" s="210"/>
      <c r="AJ1024" s="210"/>
      <c r="AK1024" s="210"/>
      <c r="AL1024" s="210"/>
      <c r="AM1024" s="210"/>
      <c r="AN1024" s="210"/>
      <c r="AO1024" s="210"/>
      <c r="AP1024" s="210"/>
      <c r="AQ1024" s="210"/>
      <c r="AR1024" s="210"/>
      <c r="AS1024" s="210"/>
      <c r="AT1024" s="210"/>
      <c r="AU1024" s="210"/>
      <c r="AV1024" s="210"/>
      <c r="AW1024" s="210"/>
      <c r="AX1024" s="210"/>
      <c r="AY1024" s="210"/>
      <c r="AZ1024" s="210"/>
      <c r="BA1024" s="210"/>
      <c r="BB1024" s="210"/>
      <c r="BC1024" s="210"/>
      <c r="BD1024" s="210"/>
      <c r="BE1024" s="210"/>
      <c r="BF1024" s="210"/>
      <c r="BG1024" s="210"/>
      <c r="BH1024" s="210"/>
    </row>
    <row r="1025" spans="1:60" ht="33.75" outlineLevel="3" x14ac:dyDescent="0.2">
      <c r="A1025" s="217"/>
      <c r="B1025" s="218"/>
      <c r="C1025" s="253" t="s">
        <v>1210</v>
      </c>
      <c r="D1025" s="221"/>
      <c r="E1025" s="222"/>
      <c r="F1025" s="220"/>
      <c r="G1025" s="220"/>
      <c r="H1025" s="220"/>
      <c r="I1025" s="220"/>
      <c r="J1025" s="220"/>
      <c r="K1025" s="220"/>
      <c r="L1025" s="220"/>
      <c r="M1025" s="220"/>
      <c r="N1025" s="219"/>
      <c r="O1025" s="219"/>
      <c r="P1025" s="219"/>
      <c r="Q1025" s="219"/>
      <c r="R1025" s="220"/>
      <c r="S1025" s="220"/>
      <c r="T1025" s="220"/>
      <c r="U1025" s="220"/>
      <c r="V1025" s="220"/>
      <c r="W1025" s="220"/>
      <c r="X1025" s="220"/>
      <c r="Y1025" s="220"/>
      <c r="Z1025" s="210"/>
      <c r="AA1025" s="210"/>
      <c r="AB1025" s="210"/>
      <c r="AC1025" s="210"/>
      <c r="AD1025" s="210"/>
      <c r="AE1025" s="210"/>
      <c r="AF1025" s="210"/>
      <c r="AG1025" s="210" t="s">
        <v>314</v>
      </c>
      <c r="AH1025" s="210">
        <v>0</v>
      </c>
      <c r="AI1025" s="210"/>
      <c r="AJ1025" s="210"/>
      <c r="AK1025" s="210"/>
      <c r="AL1025" s="210"/>
      <c r="AM1025" s="210"/>
      <c r="AN1025" s="210"/>
      <c r="AO1025" s="210"/>
      <c r="AP1025" s="210"/>
      <c r="AQ1025" s="210"/>
      <c r="AR1025" s="210"/>
      <c r="AS1025" s="210"/>
      <c r="AT1025" s="210"/>
      <c r="AU1025" s="210"/>
      <c r="AV1025" s="210"/>
      <c r="AW1025" s="210"/>
      <c r="AX1025" s="210"/>
      <c r="AY1025" s="210"/>
      <c r="AZ1025" s="210"/>
      <c r="BA1025" s="210"/>
      <c r="BB1025" s="210"/>
      <c r="BC1025" s="210"/>
      <c r="BD1025" s="210"/>
      <c r="BE1025" s="210"/>
      <c r="BF1025" s="210"/>
      <c r="BG1025" s="210"/>
      <c r="BH1025" s="210"/>
    </row>
    <row r="1026" spans="1:60" outlineLevel="3" x14ac:dyDescent="0.2">
      <c r="A1026" s="217"/>
      <c r="B1026" s="218"/>
      <c r="C1026" s="253" t="s">
        <v>1211</v>
      </c>
      <c r="D1026" s="221"/>
      <c r="E1026" s="222">
        <v>104.34</v>
      </c>
      <c r="F1026" s="220"/>
      <c r="G1026" s="220"/>
      <c r="H1026" s="220"/>
      <c r="I1026" s="220"/>
      <c r="J1026" s="220"/>
      <c r="K1026" s="220"/>
      <c r="L1026" s="220"/>
      <c r="M1026" s="220"/>
      <c r="N1026" s="219"/>
      <c r="O1026" s="219"/>
      <c r="P1026" s="219"/>
      <c r="Q1026" s="219"/>
      <c r="R1026" s="220"/>
      <c r="S1026" s="220"/>
      <c r="T1026" s="220"/>
      <c r="U1026" s="220"/>
      <c r="V1026" s="220"/>
      <c r="W1026" s="220"/>
      <c r="X1026" s="220"/>
      <c r="Y1026" s="220"/>
      <c r="Z1026" s="210"/>
      <c r="AA1026" s="210"/>
      <c r="AB1026" s="210"/>
      <c r="AC1026" s="210"/>
      <c r="AD1026" s="210"/>
      <c r="AE1026" s="210"/>
      <c r="AF1026" s="210"/>
      <c r="AG1026" s="210" t="s">
        <v>314</v>
      </c>
      <c r="AH1026" s="210">
        <v>0</v>
      </c>
      <c r="AI1026" s="210"/>
      <c r="AJ1026" s="210"/>
      <c r="AK1026" s="210"/>
      <c r="AL1026" s="210"/>
      <c r="AM1026" s="210"/>
      <c r="AN1026" s="210"/>
      <c r="AO1026" s="210"/>
      <c r="AP1026" s="210"/>
      <c r="AQ1026" s="210"/>
      <c r="AR1026" s="210"/>
      <c r="AS1026" s="210"/>
      <c r="AT1026" s="210"/>
      <c r="AU1026" s="210"/>
      <c r="AV1026" s="210"/>
      <c r="AW1026" s="210"/>
      <c r="AX1026" s="210"/>
      <c r="AY1026" s="210"/>
      <c r="AZ1026" s="210"/>
      <c r="BA1026" s="210"/>
      <c r="BB1026" s="210"/>
      <c r="BC1026" s="210"/>
      <c r="BD1026" s="210"/>
      <c r="BE1026" s="210"/>
      <c r="BF1026" s="210"/>
      <c r="BG1026" s="210"/>
      <c r="BH1026" s="210"/>
    </row>
    <row r="1027" spans="1:60" ht="22.5" outlineLevel="1" x14ac:dyDescent="0.2">
      <c r="A1027" s="231">
        <v>165</v>
      </c>
      <c r="B1027" s="232" t="s">
        <v>1212</v>
      </c>
      <c r="C1027" s="250" t="s">
        <v>1213</v>
      </c>
      <c r="D1027" s="233" t="s">
        <v>343</v>
      </c>
      <c r="E1027" s="234">
        <v>20.4786</v>
      </c>
      <c r="F1027" s="235"/>
      <c r="G1027" s="236">
        <f>ROUND(E1027*F1027,2)</f>
        <v>0</v>
      </c>
      <c r="H1027" s="235"/>
      <c r="I1027" s="236">
        <f>ROUND(E1027*H1027,2)</f>
        <v>0</v>
      </c>
      <c r="J1027" s="235"/>
      <c r="K1027" s="236">
        <f>ROUND(E1027*J1027,2)</f>
        <v>0</v>
      </c>
      <c r="L1027" s="236">
        <v>21</v>
      </c>
      <c r="M1027" s="236">
        <f>G1027*(1+L1027/100)</f>
        <v>0</v>
      </c>
      <c r="N1027" s="234">
        <v>0</v>
      </c>
      <c r="O1027" s="234">
        <f>ROUND(E1027*N1027,2)</f>
        <v>0</v>
      </c>
      <c r="P1027" s="234">
        <v>0</v>
      </c>
      <c r="Q1027" s="234">
        <f>ROUND(E1027*P1027,2)</f>
        <v>0</v>
      </c>
      <c r="R1027" s="236" t="s">
        <v>1141</v>
      </c>
      <c r="S1027" s="236" t="s">
        <v>293</v>
      </c>
      <c r="T1027" s="237" t="s">
        <v>294</v>
      </c>
      <c r="U1027" s="220">
        <v>4.8280000000000003</v>
      </c>
      <c r="V1027" s="220">
        <f>ROUND(E1027*U1027,2)</f>
        <v>98.87</v>
      </c>
      <c r="W1027" s="220"/>
      <c r="X1027" s="220" t="s">
        <v>295</v>
      </c>
      <c r="Y1027" s="220" t="s">
        <v>296</v>
      </c>
      <c r="Z1027" s="210"/>
      <c r="AA1027" s="210"/>
      <c r="AB1027" s="210"/>
      <c r="AC1027" s="210"/>
      <c r="AD1027" s="210"/>
      <c r="AE1027" s="210"/>
      <c r="AF1027" s="210"/>
      <c r="AG1027" s="210" t="s">
        <v>297</v>
      </c>
      <c r="AH1027" s="210"/>
      <c r="AI1027" s="210"/>
      <c r="AJ1027" s="210"/>
      <c r="AK1027" s="210"/>
      <c r="AL1027" s="210"/>
      <c r="AM1027" s="210"/>
      <c r="AN1027" s="210"/>
      <c r="AO1027" s="210"/>
      <c r="AP1027" s="210"/>
      <c r="AQ1027" s="210"/>
      <c r="AR1027" s="210"/>
      <c r="AS1027" s="210"/>
      <c r="AT1027" s="210"/>
      <c r="AU1027" s="210"/>
      <c r="AV1027" s="210"/>
      <c r="AW1027" s="210"/>
      <c r="AX1027" s="210"/>
      <c r="AY1027" s="210"/>
      <c r="AZ1027" s="210"/>
      <c r="BA1027" s="210"/>
      <c r="BB1027" s="210"/>
      <c r="BC1027" s="210"/>
      <c r="BD1027" s="210"/>
      <c r="BE1027" s="210"/>
      <c r="BF1027" s="210"/>
      <c r="BG1027" s="210"/>
      <c r="BH1027" s="210"/>
    </row>
    <row r="1028" spans="1:60" outlineLevel="2" x14ac:dyDescent="0.2">
      <c r="A1028" s="217"/>
      <c r="B1028" s="218"/>
      <c r="C1028" s="253" t="s">
        <v>1214</v>
      </c>
      <c r="D1028" s="221"/>
      <c r="E1028" s="222"/>
      <c r="F1028" s="220"/>
      <c r="G1028" s="220"/>
      <c r="H1028" s="220"/>
      <c r="I1028" s="220"/>
      <c r="J1028" s="220"/>
      <c r="K1028" s="220"/>
      <c r="L1028" s="220"/>
      <c r="M1028" s="220"/>
      <c r="N1028" s="219"/>
      <c r="O1028" s="219"/>
      <c r="P1028" s="219"/>
      <c r="Q1028" s="219"/>
      <c r="R1028" s="220"/>
      <c r="S1028" s="220"/>
      <c r="T1028" s="220"/>
      <c r="U1028" s="220"/>
      <c r="V1028" s="220"/>
      <c r="W1028" s="220"/>
      <c r="X1028" s="220"/>
      <c r="Y1028" s="220"/>
      <c r="Z1028" s="210"/>
      <c r="AA1028" s="210"/>
      <c r="AB1028" s="210"/>
      <c r="AC1028" s="210"/>
      <c r="AD1028" s="210"/>
      <c r="AE1028" s="210"/>
      <c r="AF1028" s="210"/>
      <c r="AG1028" s="210" t="s">
        <v>314</v>
      </c>
      <c r="AH1028" s="210">
        <v>0</v>
      </c>
      <c r="AI1028" s="210"/>
      <c r="AJ1028" s="210"/>
      <c r="AK1028" s="210"/>
      <c r="AL1028" s="210"/>
      <c r="AM1028" s="210"/>
      <c r="AN1028" s="210"/>
      <c r="AO1028" s="210"/>
      <c r="AP1028" s="210"/>
      <c r="AQ1028" s="210"/>
      <c r="AR1028" s="210"/>
      <c r="AS1028" s="210"/>
      <c r="AT1028" s="210"/>
      <c r="AU1028" s="210"/>
      <c r="AV1028" s="210"/>
      <c r="AW1028" s="210"/>
      <c r="AX1028" s="210"/>
      <c r="AY1028" s="210"/>
      <c r="AZ1028" s="210"/>
      <c r="BA1028" s="210"/>
      <c r="BB1028" s="210"/>
      <c r="BC1028" s="210"/>
      <c r="BD1028" s="210"/>
      <c r="BE1028" s="210"/>
      <c r="BF1028" s="210"/>
      <c r="BG1028" s="210"/>
      <c r="BH1028" s="210"/>
    </row>
    <row r="1029" spans="1:60" outlineLevel="3" x14ac:dyDescent="0.2">
      <c r="A1029" s="217"/>
      <c r="B1029" s="218"/>
      <c r="C1029" s="253" t="s">
        <v>1206</v>
      </c>
      <c r="D1029" s="221"/>
      <c r="E1029" s="222">
        <v>20.48</v>
      </c>
      <c r="F1029" s="220"/>
      <c r="G1029" s="220"/>
      <c r="H1029" s="220"/>
      <c r="I1029" s="220"/>
      <c r="J1029" s="220"/>
      <c r="K1029" s="220"/>
      <c r="L1029" s="220"/>
      <c r="M1029" s="220"/>
      <c r="N1029" s="219"/>
      <c r="O1029" s="219"/>
      <c r="P1029" s="219"/>
      <c r="Q1029" s="219"/>
      <c r="R1029" s="220"/>
      <c r="S1029" s="220"/>
      <c r="T1029" s="220"/>
      <c r="U1029" s="220"/>
      <c r="V1029" s="220"/>
      <c r="W1029" s="220"/>
      <c r="X1029" s="220"/>
      <c r="Y1029" s="220"/>
      <c r="Z1029" s="210"/>
      <c r="AA1029" s="210"/>
      <c r="AB1029" s="210"/>
      <c r="AC1029" s="210"/>
      <c r="AD1029" s="210"/>
      <c r="AE1029" s="210"/>
      <c r="AF1029" s="210"/>
      <c r="AG1029" s="210" t="s">
        <v>314</v>
      </c>
      <c r="AH1029" s="210">
        <v>0</v>
      </c>
      <c r="AI1029" s="210"/>
      <c r="AJ1029" s="210"/>
      <c r="AK1029" s="210"/>
      <c r="AL1029" s="210"/>
      <c r="AM1029" s="210"/>
      <c r="AN1029" s="210"/>
      <c r="AO1029" s="210"/>
      <c r="AP1029" s="210"/>
      <c r="AQ1029" s="210"/>
      <c r="AR1029" s="210"/>
      <c r="AS1029" s="210"/>
      <c r="AT1029" s="210"/>
      <c r="AU1029" s="210"/>
      <c r="AV1029" s="210"/>
      <c r="AW1029" s="210"/>
      <c r="AX1029" s="210"/>
      <c r="AY1029" s="210"/>
      <c r="AZ1029" s="210"/>
      <c r="BA1029" s="210"/>
      <c r="BB1029" s="210"/>
      <c r="BC1029" s="210"/>
      <c r="BD1029" s="210"/>
      <c r="BE1029" s="210"/>
      <c r="BF1029" s="210"/>
      <c r="BG1029" s="210"/>
      <c r="BH1029" s="210"/>
    </row>
    <row r="1030" spans="1:60" ht="22.5" outlineLevel="1" x14ac:dyDescent="0.2">
      <c r="A1030" s="231">
        <v>166</v>
      </c>
      <c r="B1030" s="232" t="s">
        <v>1215</v>
      </c>
      <c r="C1030" s="250" t="s">
        <v>1216</v>
      </c>
      <c r="D1030" s="233" t="s">
        <v>343</v>
      </c>
      <c r="E1030" s="234">
        <v>104.33750000000001</v>
      </c>
      <c r="F1030" s="235"/>
      <c r="G1030" s="236">
        <f>ROUND(E1030*F1030,2)</f>
        <v>0</v>
      </c>
      <c r="H1030" s="235"/>
      <c r="I1030" s="236">
        <f>ROUND(E1030*H1030,2)</f>
        <v>0</v>
      </c>
      <c r="J1030" s="235"/>
      <c r="K1030" s="236">
        <f>ROUND(E1030*J1030,2)</f>
        <v>0</v>
      </c>
      <c r="L1030" s="236">
        <v>21</v>
      </c>
      <c r="M1030" s="236">
        <f>G1030*(1+L1030/100)</f>
        <v>0</v>
      </c>
      <c r="N1030" s="234">
        <v>0</v>
      </c>
      <c r="O1030" s="234">
        <f>ROUND(E1030*N1030,2)</f>
        <v>0</v>
      </c>
      <c r="P1030" s="234">
        <v>0</v>
      </c>
      <c r="Q1030" s="234">
        <f>ROUND(E1030*P1030,2)</f>
        <v>0</v>
      </c>
      <c r="R1030" s="236" t="s">
        <v>1141</v>
      </c>
      <c r="S1030" s="236" t="s">
        <v>293</v>
      </c>
      <c r="T1030" s="237" t="s">
        <v>294</v>
      </c>
      <c r="U1030" s="220">
        <v>4.0289999999999999</v>
      </c>
      <c r="V1030" s="220">
        <f>ROUND(E1030*U1030,2)</f>
        <v>420.38</v>
      </c>
      <c r="W1030" s="220"/>
      <c r="X1030" s="220" t="s">
        <v>295</v>
      </c>
      <c r="Y1030" s="220" t="s">
        <v>296</v>
      </c>
      <c r="Z1030" s="210"/>
      <c r="AA1030" s="210"/>
      <c r="AB1030" s="210"/>
      <c r="AC1030" s="210"/>
      <c r="AD1030" s="210"/>
      <c r="AE1030" s="210"/>
      <c r="AF1030" s="210"/>
      <c r="AG1030" s="210" t="s">
        <v>297</v>
      </c>
      <c r="AH1030" s="210"/>
      <c r="AI1030" s="210"/>
      <c r="AJ1030" s="210"/>
      <c r="AK1030" s="210"/>
      <c r="AL1030" s="210"/>
      <c r="AM1030" s="210"/>
      <c r="AN1030" s="210"/>
      <c r="AO1030" s="210"/>
      <c r="AP1030" s="210"/>
      <c r="AQ1030" s="210"/>
      <c r="AR1030" s="210"/>
      <c r="AS1030" s="210"/>
      <c r="AT1030" s="210"/>
      <c r="AU1030" s="210"/>
      <c r="AV1030" s="210"/>
      <c r="AW1030" s="210"/>
      <c r="AX1030" s="210"/>
      <c r="AY1030" s="210"/>
      <c r="AZ1030" s="210"/>
      <c r="BA1030" s="210"/>
      <c r="BB1030" s="210"/>
      <c r="BC1030" s="210"/>
      <c r="BD1030" s="210"/>
      <c r="BE1030" s="210"/>
      <c r="BF1030" s="210"/>
      <c r="BG1030" s="210"/>
      <c r="BH1030" s="210"/>
    </row>
    <row r="1031" spans="1:60" outlineLevel="2" x14ac:dyDescent="0.2">
      <c r="A1031" s="217"/>
      <c r="B1031" s="218"/>
      <c r="C1031" s="253" t="s">
        <v>1217</v>
      </c>
      <c r="D1031" s="221"/>
      <c r="E1031" s="222"/>
      <c r="F1031" s="220"/>
      <c r="G1031" s="220"/>
      <c r="H1031" s="220"/>
      <c r="I1031" s="220"/>
      <c r="J1031" s="220"/>
      <c r="K1031" s="220"/>
      <c r="L1031" s="220"/>
      <c r="M1031" s="220"/>
      <c r="N1031" s="219"/>
      <c r="O1031" s="219"/>
      <c r="P1031" s="219"/>
      <c r="Q1031" s="219"/>
      <c r="R1031" s="220"/>
      <c r="S1031" s="220"/>
      <c r="T1031" s="220"/>
      <c r="U1031" s="220"/>
      <c r="V1031" s="220"/>
      <c r="W1031" s="220"/>
      <c r="X1031" s="220"/>
      <c r="Y1031" s="220"/>
      <c r="Z1031" s="210"/>
      <c r="AA1031" s="210"/>
      <c r="AB1031" s="210"/>
      <c r="AC1031" s="210"/>
      <c r="AD1031" s="210"/>
      <c r="AE1031" s="210"/>
      <c r="AF1031" s="210"/>
      <c r="AG1031" s="210" t="s">
        <v>314</v>
      </c>
      <c r="AH1031" s="210">
        <v>0</v>
      </c>
      <c r="AI1031" s="210"/>
      <c r="AJ1031" s="210"/>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c r="BG1031" s="210"/>
      <c r="BH1031" s="210"/>
    </row>
    <row r="1032" spans="1:60" outlineLevel="3" x14ac:dyDescent="0.2">
      <c r="A1032" s="217"/>
      <c r="B1032" s="218"/>
      <c r="C1032" s="253" t="s">
        <v>1211</v>
      </c>
      <c r="D1032" s="221"/>
      <c r="E1032" s="222">
        <v>104.34</v>
      </c>
      <c r="F1032" s="220"/>
      <c r="G1032" s="220"/>
      <c r="H1032" s="220"/>
      <c r="I1032" s="220"/>
      <c r="J1032" s="220"/>
      <c r="K1032" s="220"/>
      <c r="L1032" s="220"/>
      <c r="M1032" s="220"/>
      <c r="N1032" s="219"/>
      <c r="O1032" s="219"/>
      <c r="P1032" s="219"/>
      <c r="Q1032" s="219"/>
      <c r="R1032" s="220"/>
      <c r="S1032" s="220"/>
      <c r="T1032" s="220"/>
      <c r="U1032" s="220"/>
      <c r="V1032" s="220"/>
      <c r="W1032" s="220"/>
      <c r="X1032" s="220"/>
      <c r="Y1032" s="220"/>
      <c r="Z1032" s="210"/>
      <c r="AA1032" s="210"/>
      <c r="AB1032" s="210"/>
      <c r="AC1032" s="210"/>
      <c r="AD1032" s="210"/>
      <c r="AE1032" s="210"/>
      <c r="AF1032" s="210"/>
      <c r="AG1032" s="210" t="s">
        <v>314</v>
      </c>
      <c r="AH1032" s="210">
        <v>0</v>
      </c>
      <c r="AI1032" s="210"/>
      <c r="AJ1032" s="210"/>
      <c r="AK1032" s="210"/>
      <c r="AL1032" s="210"/>
      <c r="AM1032" s="210"/>
      <c r="AN1032" s="210"/>
      <c r="AO1032" s="210"/>
      <c r="AP1032" s="210"/>
      <c r="AQ1032" s="210"/>
      <c r="AR1032" s="210"/>
      <c r="AS1032" s="210"/>
      <c r="AT1032" s="210"/>
      <c r="AU1032" s="210"/>
      <c r="AV1032" s="210"/>
      <c r="AW1032" s="210"/>
      <c r="AX1032" s="210"/>
      <c r="AY1032" s="210"/>
      <c r="AZ1032" s="210"/>
      <c r="BA1032" s="210"/>
      <c r="BB1032" s="210"/>
      <c r="BC1032" s="210"/>
      <c r="BD1032" s="210"/>
      <c r="BE1032" s="210"/>
      <c r="BF1032" s="210"/>
      <c r="BG1032" s="210"/>
      <c r="BH1032" s="210"/>
    </row>
    <row r="1033" spans="1:60" outlineLevel="1" x14ac:dyDescent="0.2">
      <c r="A1033" s="231">
        <v>167</v>
      </c>
      <c r="B1033" s="232" t="s">
        <v>1218</v>
      </c>
      <c r="C1033" s="250" t="s">
        <v>1219</v>
      </c>
      <c r="D1033" s="233" t="s">
        <v>310</v>
      </c>
      <c r="E1033" s="234">
        <v>122.2805</v>
      </c>
      <c r="F1033" s="235"/>
      <c r="G1033" s="236">
        <f>ROUND(E1033*F1033,2)</f>
        <v>0</v>
      </c>
      <c r="H1033" s="235"/>
      <c r="I1033" s="236">
        <f>ROUND(E1033*H1033,2)</f>
        <v>0</v>
      </c>
      <c r="J1033" s="235"/>
      <c r="K1033" s="236">
        <f>ROUND(E1033*J1033,2)</f>
        <v>0</v>
      </c>
      <c r="L1033" s="236">
        <v>21</v>
      </c>
      <c r="M1033" s="236">
        <f>G1033*(1+L1033/100)</f>
        <v>0</v>
      </c>
      <c r="N1033" s="234">
        <v>0</v>
      </c>
      <c r="O1033" s="234">
        <f>ROUND(E1033*N1033,2)</f>
        <v>0</v>
      </c>
      <c r="P1033" s="234">
        <v>0.02</v>
      </c>
      <c r="Q1033" s="234">
        <f>ROUND(E1033*P1033,2)</f>
        <v>2.4500000000000002</v>
      </c>
      <c r="R1033" s="236" t="s">
        <v>1141</v>
      </c>
      <c r="S1033" s="236" t="s">
        <v>293</v>
      </c>
      <c r="T1033" s="237" t="s">
        <v>294</v>
      </c>
      <c r="U1033" s="220">
        <v>0.23</v>
      </c>
      <c r="V1033" s="220">
        <f>ROUND(E1033*U1033,2)</f>
        <v>28.12</v>
      </c>
      <c r="W1033" s="220"/>
      <c r="X1033" s="220" t="s">
        <v>295</v>
      </c>
      <c r="Y1033" s="220" t="s">
        <v>296</v>
      </c>
      <c r="Z1033" s="210"/>
      <c r="AA1033" s="210"/>
      <c r="AB1033" s="210"/>
      <c r="AC1033" s="210"/>
      <c r="AD1033" s="210"/>
      <c r="AE1033" s="210"/>
      <c r="AF1033" s="210"/>
      <c r="AG1033" s="210" t="s">
        <v>297</v>
      </c>
      <c r="AH1033" s="210"/>
      <c r="AI1033" s="210"/>
      <c r="AJ1033" s="210"/>
      <c r="AK1033" s="210"/>
      <c r="AL1033" s="210"/>
      <c r="AM1033" s="210"/>
      <c r="AN1033" s="210"/>
      <c r="AO1033" s="210"/>
      <c r="AP1033" s="210"/>
      <c r="AQ1033" s="210"/>
      <c r="AR1033" s="210"/>
      <c r="AS1033" s="210"/>
      <c r="AT1033" s="210"/>
      <c r="AU1033" s="210"/>
      <c r="AV1033" s="210"/>
      <c r="AW1033" s="210"/>
      <c r="AX1033" s="210"/>
      <c r="AY1033" s="210"/>
      <c r="AZ1033" s="210"/>
      <c r="BA1033" s="210"/>
      <c r="BB1033" s="210"/>
      <c r="BC1033" s="210"/>
      <c r="BD1033" s="210"/>
      <c r="BE1033" s="210"/>
      <c r="BF1033" s="210"/>
      <c r="BG1033" s="210"/>
      <c r="BH1033" s="210"/>
    </row>
    <row r="1034" spans="1:60" outlineLevel="2" x14ac:dyDescent="0.2">
      <c r="A1034" s="217"/>
      <c r="B1034" s="218"/>
      <c r="C1034" s="251" t="s">
        <v>1220</v>
      </c>
      <c r="D1034" s="239"/>
      <c r="E1034" s="239"/>
      <c r="F1034" s="239"/>
      <c r="G1034" s="239"/>
      <c r="H1034" s="220"/>
      <c r="I1034" s="220"/>
      <c r="J1034" s="220"/>
      <c r="K1034" s="220"/>
      <c r="L1034" s="220"/>
      <c r="M1034" s="220"/>
      <c r="N1034" s="219"/>
      <c r="O1034" s="219"/>
      <c r="P1034" s="219"/>
      <c r="Q1034" s="219"/>
      <c r="R1034" s="220"/>
      <c r="S1034" s="220"/>
      <c r="T1034" s="220"/>
      <c r="U1034" s="220"/>
      <c r="V1034" s="220"/>
      <c r="W1034" s="220"/>
      <c r="X1034" s="220"/>
      <c r="Y1034" s="220"/>
      <c r="Z1034" s="210"/>
      <c r="AA1034" s="210"/>
      <c r="AB1034" s="210"/>
      <c r="AC1034" s="210"/>
      <c r="AD1034" s="210"/>
      <c r="AE1034" s="210"/>
      <c r="AF1034" s="210"/>
      <c r="AG1034" s="210" t="s">
        <v>299</v>
      </c>
      <c r="AH1034" s="210"/>
      <c r="AI1034" s="210"/>
      <c r="AJ1034" s="210"/>
      <c r="AK1034" s="210"/>
      <c r="AL1034" s="210"/>
      <c r="AM1034" s="210"/>
      <c r="AN1034" s="210"/>
      <c r="AO1034" s="210"/>
      <c r="AP1034" s="210"/>
      <c r="AQ1034" s="210"/>
      <c r="AR1034" s="210"/>
      <c r="AS1034" s="210"/>
      <c r="AT1034" s="210"/>
      <c r="AU1034" s="210"/>
      <c r="AV1034" s="210"/>
      <c r="AW1034" s="210"/>
      <c r="AX1034" s="210"/>
      <c r="AY1034" s="210"/>
      <c r="AZ1034" s="210"/>
      <c r="BA1034" s="210"/>
      <c r="BB1034" s="210"/>
      <c r="BC1034" s="210"/>
      <c r="BD1034" s="210"/>
      <c r="BE1034" s="210"/>
      <c r="BF1034" s="210"/>
      <c r="BG1034" s="210"/>
      <c r="BH1034" s="210"/>
    </row>
    <row r="1035" spans="1:60" outlineLevel="2" x14ac:dyDescent="0.2">
      <c r="A1035" s="217"/>
      <c r="B1035" s="218"/>
      <c r="C1035" s="252" t="s">
        <v>1220</v>
      </c>
      <c r="D1035" s="240"/>
      <c r="E1035" s="240"/>
      <c r="F1035" s="240"/>
      <c r="G1035" s="240"/>
      <c r="H1035" s="220"/>
      <c r="I1035" s="220"/>
      <c r="J1035" s="220"/>
      <c r="K1035" s="220"/>
      <c r="L1035" s="220"/>
      <c r="M1035" s="220"/>
      <c r="N1035" s="219"/>
      <c r="O1035" s="219"/>
      <c r="P1035" s="219"/>
      <c r="Q1035" s="219"/>
      <c r="R1035" s="220"/>
      <c r="S1035" s="220"/>
      <c r="T1035" s="220"/>
      <c r="U1035" s="220"/>
      <c r="V1035" s="220"/>
      <c r="W1035" s="220"/>
      <c r="X1035" s="220"/>
      <c r="Y1035" s="220"/>
      <c r="Z1035" s="210"/>
      <c r="AA1035" s="210"/>
      <c r="AB1035" s="210"/>
      <c r="AC1035" s="210"/>
      <c r="AD1035" s="210"/>
      <c r="AE1035" s="210"/>
      <c r="AF1035" s="210"/>
      <c r="AG1035" s="210" t="s">
        <v>300</v>
      </c>
      <c r="AH1035" s="210"/>
      <c r="AI1035" s="210"/>
      <c r="AJ1035" s="210"/>
      <c r="AK1035" s="210"/>
      <c r="AL1035" s="210"/>
      <c r="AM1035" s="210"/>
      <c r="AN1035" s="210"/>
      <c r="AO1035" s="210"/>
      <c r="AP1035" s="210"/>
      <c r="AQ1035" s="210"/>
      <c r="AR1035" s="210"/>
      <c r="AS1035" s="210"/>
      <c r="AT1035" s="210"/>
      <c r="AU1035" s="210"/>
      <c r="AV1035" s="210"/>
      <c r="AW1035" s="210"/>
      <c r="AX1035" s="210"/>
      <c r="AY1035" s="210"/>
      <c r="AZ1035" s="210"/>
      <c r="BA1035" s="210"/>
      <c r="BB1035" s="210"/>
      <c r="BC1035" s="210"/>
      <c r="BD1035" s="210"/>
      <c r="BE1035" s="210"/>
      <c r="BF1035" s="210"/>
      <c r="BG1035" s="210"/>
      <c r="BH1035" s="210"/>
    </row>
    <row r="1036" spans="1:60" outlineLevel="3" x14ac:dyDescent="0.2">
      <c r="A1036" s="217"/>
      <c r="B1036" s="218"/>
      <c r="C1036" s="252" t="s">
        <v>1220</v>
      </c>
      <c r="D1036" s="240"/>
      <c r="E1036" s="240"/>
      <c r="F1036" s="240"/>
      <c r="G1036" s="240"/>
      <c r="H1036" s="220"/>
      <c r="I1036" s="220"/>
      <c r="J1036" s="220"/>
      <c r="K1036" s="220"/>
      <c r="L1036" s="220"/>
      <c r="M1036" s="220"/>
      <c r="N1036" s="219"/>
      <c r="O1036" s="219"/>
      <c r="P1036" s="219"/>
      <c r="Q1036" s="219"/>
      <c r="R1036" s="220"/>
      <c r="S1036" s="220"/>
      <c r="T1036" s="220"/>
      <c r="U1036" s="220"/>
      <c r="V1036" s="220"/>
      <c r="W1036" s="220"/>
      <c r="X1036" s="220"/>
      <c r="Y1036" s="220"/>
      <c r="Z1036" s="210"/>
      <c r="AA1036" s="210"/>
      <c r="AB1036" s="210"/>
      <c r="AC1036" s="210"/>
      <c r="AD1036" s="210"/>
      <c r="AE1036" s="210"/>
      <c r="AF1036" s="210"/>
      <c r="AG1036" s="210" t="s">
        <v>300</v>
      </c>
      <c r="AH1036" s="210"/>
      <c r="AI1036" s="210"/>
      <c r="AJ1036" s="210"/>
      <c r="AK1036" s="210"/>
      <c r="AL1036" s="210"/>
      <c r="AM1036" s="210"/>
      <c r="AN1036" s="210"/>
      <c r="AO1036" s="210"/>
      <c r="AP1036" s="210"/>
      <c r="AQ1036" s="210"/>
      <c r="AR1036" s="210"/>
      <c r="AS1036" s="210"/>
      <c r="AT1036" s="210"/>
      <c r="AU1036" s="210"/>
      <c r="AV1036" s="210"/>
      <c r="AW1036" s="210"/>
      <c r="AX1036" s="210"/>
      <c r="AY1036" s="210"/>
      <c r="AZ1036" s="210"/>
      <c r="BA1036" s="210"/>
      <c r="BB1036" s="210"/>
      <c r="BC1036" s="210"/>
      <c r="BD1036" s="210"/>
      <c r="BE1036" s="210"/>
      <c r="BF1036" s="210"/>
      <c r="BG1036" s="210"/>
      <c r="BH1036" s="210"/>
    </row>
    <row r="1037" spans="1:60" ht="22.5" outlineLevel="2" x14ac:dyDescent="0.2">
      <c r="A1037" s="217"/>
      <c r="B1037" s="218"/>
      <c r="C1037" s="253" t="s">
        <v>1221</v>
      </c>
      <c r="D1037" s="221"/>
      <c r="E1037" s="222"/>
      <c r="F1037" s="220"/>
      <c r="G1037" s="220"/>
      <c r="H1037" s="220"/>
      <c r="I1037" s="220"/>
      <c r="J1037" s="220"/>
      <c r="K1037" s="220"/>
      <c r="L1037" s="220"/>
      <c r="M1037" s="220"/>
      <c r="N1037" s="219"/>
      <c r="O1037" s="219"/>
      <c r="P1037" s="219"/>
      <c r="Q1037" s="219"/>
      <c r="R1037" s="220"/>
      <c r="S1037" s="220"/>
      <c r="T1037" s="220"/>
      <c r="U1037" s="220"/>
      <c r="V1037" s="220"/>
      <c r="W1037" s="220"/>
      <c r="X1037" s="220"/>
      <c r="Y1037" s="220"/>
      <c r="Z1037" s="210"/>
      <c r="AA1037" s="210"/>
      <c r="AB1037" s="210"/>
      <c r="AC1037" s="210"/>
      <c r="AD1037" s="210"/>
      <c r="AE1037" s="210"/>
      <c r="AF1037" s="210"/>
      <c r="AG1037" s="210" t="s">
        <v>314</v>
      </c>
      <c r="AH1037" s="210">
        <v>0</v>
      </c>
      <c r="AI1037" s="210"/>
      <c r="AJ1037" s="210"/>
      <c r="AK1037" s="210"/>
      <c r="AL1037" s="210"/>
      <c r="AM1037" s="210"/>
      <c r="AN1037" s="210"/>
      <c r="AO1037" s="210"/>
      <c r="AP1037" s="210"/>
      <c r="AQ1037" s="210"/>
      <c r="AR1037" s="210"/>
      <c r="AS1037" s="210"/>
      <c r="AT1037" s="210"/>
      <c r="AU1037" s="210"/>
      <c r="AV1037" s="210"/>
      <c r="AW1037" s="210"/>
      <c r="AX1037" s="210"/>
      <c r="AY1037" s="210"/>
      <c r="AZ1037" s="210"/>
      <c r="BA1037" s="210"/>
      <c r="BB1037" s="210"/>
      <c r="BC1037" s="210"/>
      <c r="BD1037" s="210"/>
      <c r="BE1037" s="210"/>
      <c r="BF1037" s="210"/>
      <c r="BG1037" s="210"/>
      <c r="BH1037" s="210"/>
    </row>
    <row r="1038" spans="1:60" outlineLevel="3" x14ac:dyDescent="0.2">
      <c r="A1038" s="217"/>
      <c r="B1038" s="218"/>
      <c r="C1038" s="253" t="s">
        <v>1222</v>
      </c>
      <c r="D1038" s="221"/>
      <c r="E1038" s="222"/>
      <c r="F1038" s="220"/>
      <c r="G1038" s="220"/>
      <c r="H1038" s="220"/>
      <c r="I1038" s="220"/>
      <c r="J1038" s="220"/>
      <c r="K1038" s="220"/>
      <c r="L1038" s="220"/>
      <c r="M1038" s="220"/>
      <c r="N1038" s="219"/>
      <c r="O1038" s="219"/>
      <c r="P1038" s="219"/>
      <c r="Q1038" s="219"/>
      <c r="R1038" s="220"/>
      <c r="S1038" s="220"/>
      <c r="T1038" s="220"/>
      <c r="U1038" s="220"/>
      <c r="V1038" s="220"/>
      <c r="W1038" s="220"/>
      <c r="X1038" s="220"/>
      <c r="Y1038" s="220"/>
      <c r="Z1038" s="210"/>
      <c r="AA1038" s="210"/>
      <c r="AB1038" s="210"/>
      <c r="AC1038" s="210"/>
      <c r="AD1038" s="210"/>
      <c r="AE1038" s="210"/>
      <c r="AF1038" s="210"/>
      <c r="AG1038" s="210" t="s">
        <v>314</v>
      </c>
      <c r="AH1038" s="210">
        <v>0</v>
      </c>
      <c r="AI1038" s="210"/>
      <c r="AJ1038" s="210"/>
      <c r="AK1038" s="210"/>
      <c r="AL1038" s="210"/>
      <c r="AM1038" s="210"/>
      <c r="AN1038" s="210"/>
      <c r="AO1038" s="210"/>
      <c r="AP1038" s="210"/>
      <c r="AQ1038" s="210"/>
      <c r="AR1038" s="210"/>
      <c r="AS1038" s="210"/>
      <c r="AT1038" s="210"/>
      <c r="AU1038" s="210"/>
      <c r="AV1038" s="210"/>
      <c r="AW1038" s="210"/>
      <c r="AX1038" s="210"/>
      <c r="AY1038" s="210"/>
      <c r="AZ1038" s="210"/>
      <c r="BA1038" s="210"/>
      <c r="BB1038" s="210"/>
      <c r="BC1038" s="210"/>
      <c r="BD1038" s="210"/>
      <c r="BE1038" s="210"/>
      <c r="BF1038" s="210"/>
      <c r="BG1038" s="210"/>
      <c r="BH1038" s="210"/>
    </row>
    <row r="1039" spans="1:60" outlineLevel="3" x14ac:dyDescent="0.2">
      <c r="A1039" s="217"/>
      <c r="B1039" s="218"/>
      <c r="C1039" s="253" t="s">
        <v>1223</v>
      </c>
      <c r="D1039" s="221"/>
      <c r="E1039" s="222">
        <v>122.28</v>
      </c>
      <c r="F1039" s="220"/>
      <c r="G1039" s="220"/>
      <c r="H1039" s="220"/>
      <c r="I1039" s="220"/>
      <c r="J1039" s="220"/>
      <c r="K1039" s="220"/>
      <c r="L1039" s="220"/>
      <c r="M1039" s="220"/>
      <c r="N1039" s="219"/>
      <c r="O1039" s="219"/>
      <c r="P1039" s="219"/>
      <c r="Q1039" s="219"/>
      <c r="R1039" s="220"/>
      <c r="S1039" s="220"/>
      <c r="T1039" s="220"/>
      <c r="U1039" s="220"/>
      <c r="V1039" s="220"/>
      <c r="W1039" s="220"/>
      <c r="X1039" s="220"/>
      <c r="Y1039" s="220"/>
      <c r="Z1039" s="210"/>
      <c r="AA1039" s="210"/>
      <c r="AB1039" s="210"/>
      <c r="AC1039" s="210"/>
      <c r="AD1039" s="210"/>
      <c r="AE1039" s="210"/>
      <c r="AF1039" s="210"/>
      <c r="AG1039" s="210" t="s">
        <v>314</v>
      </c>
      <c r="AH1039" s="210">
        <v>0</v>
      </c>
      <c r="AI1039" s="210"/>
      <c r="AJ1039" s="210"/>
      <c r="AK1039" s="210"/>
      <c r="AL1039" s="210"/>
      <c r="AM1039" s="210"/>
      <c r="AN1039" s="210"/>
      <c r="AO1039" s="210"/>
      <c r="AP1039" s="210"/>
      <c r="AQ1039" s="210"/>
      <c r="AR1039" s="210"/>
      <c r="AS1039" s="210"/>
      <c r="AT1039" s="210"/>
      <c r="AU1039" s="210"/>
      <c r="AV1039" s="210"/>
      <c r="AW1039" s="210"/>
      <c r="AX1039" s="210"/>
      <c r="AY1039" s="210"/>
      <c r="AZ1039" s="210"/>
      <c r="BA1039" s="210"/>
      <c r="BB1039" s="210"/>
      <c r="BC1039" s="210"/>
      <c r="BD1039" s="210"/>
      <c r="BE1039" s="210"/>
      <c r="BF1039" s="210"/>
      <c r="BG1039" s="210"/>
      <c r="BH1039" s="210"/>
    </row>
    <row r="1040" spans="1:60" outlineLevel="1" x14ac:dyDescent="0.2">
      <c r="A1040" s="231">
        <v>168</v>
      </c>
      <c r="B1040" s="232" t="s">
        <v>1224</v>
      </c>
      <c r="C1040" s="250" t="s">
        <v>1225</v>
      </c>
      <c r="D1040" s="233" t="s">
        <v>291</v>
      </c>
      <c r="E1040" s="234">
        <v>180</v>
      </c>
      <c r="F1040" s="235"/>
      <c r="G1040" s="236">
        <f>ROUND(E1040*F1040,2)</f>
        <v>0</v>
      </c>
      <c r="H1040" s="235"/>
      <c r="I1040" s="236">
        <f>ROUND(E1040*H1040,2)</f>
        <v>0</v>
      </c>
      <c r="J1040" s="235"/>
      <c r="K1040" s="236">
        <f>ROUND(E1040*J1040,2)</f>
        <v>0</v>
      </c>
      <c r="L1040" s="236">
        <v>21</v>
      </c>
      <c r="M1040" s="236">
        <f>G1040*(1+L1040/100)</f>
        <v>0</v>
      </c>
      <c r="N1040" s="234">
        <v>0</v>
      </c>
      <c r="O1040" s="234">
        <f>ROUND(E1040*N1040,2)</f>
        <v>0</v>
      </c>
      <c r="P1040" s="234">
        <v>0</v>
      </c>
      <c r="Q1040" s="234">
        <f>ROUND(E1040*P1040,2)</f>
        <v>0</v>
      </c>
      <c r="R1040" s="236" t="s">
        <v>1141</v>
      </c>
      <c r="S1040" s="236" t="s">
        <v>293</v>
      </c>
      <c r="T1040" s="237" t="s">
        <v>294</v>
      </c>
      <c r="U1040" s="220">
        <v>0.03</v>
      </c>
      <c r="V1040" s="220">
        <f>ROUND(E1040*U1040,2)</f>
        <v>5.4</v>
      </c>
      <c r="W1040" s="220"/>
      <c r="X1040" s="220" t="s">
        <v>295</v>
      </c>
      <c r="Y1040" s="220" t="s">
        <v>296</v>
      </c>
      <c r="Z1040" s="210"/>
      <c r="AA1040" s="210"/>
      <c r="AB1040" s="210"/>
      <c r="AC1040" s="210"/>
      <c r="AD1040" s="210"/>
      <c r="AE1040" s="210"/>
      <c r="AF1040" s="210"/>
      <c r="AG1040" s="210" t="s">
        <v>297</v>
      </c>
      <c r="AH1040" s="210"/>
      <c r="AI1040" s="210"/>
      <c r="AJ1040" s="210"/>
      <c r="AK1040" s="210"/>
      <c r="AL1040" s="210"/>
      <c r="AM1040" s="210"/>
      <c r="AN1040" s="210"/>
      <c r="AO1040" s="210"/>
      <c r="AP1040" s="210"/>
      <c r="AQ1040" s="210"/>
      <c r="AR1040" s="210"/>
      <c r="AS1040" s="210"/>
      <c r="AT1040" s="210"/>
      <c r="AU1040" s="210"/>
      <c r="AV1040" s="210"/>
      <c r="AW1040" s="210"/>
      <c r="AX1040" s="210"/>
      <c r="AY1040" s="210"/>
      <c r="AZ1040" s="210"/>
      <c r="BA1040" s="210"/>
      <c r="BB1040" s="210"/>
      <c r="BC1040" s="210"/>
      <c r="BD1040" s="210"/>
      <c r="BE1040" s="210"/>
      <c r="BF1040" s="210"/>
      <c r="BG1040" s="210"/>
      <c r="BH1040" s="210"/>
    </row>
    <row r="1041" spans="1:60" outlineLevel="2" x14ac:dyDescent="0.2">
      <c r="A1041" s="217"/>
      <c r="B1041" s="218"/>
      <c r="C1041" s="251" t="s">
        <v>1226</v>
      </c>
      <c r="D1041" s="239"/>
      <c r="E1041" s="239"/>
      <c r="F1041" s="239"/>
      <c r="G1041" s="239"/>
      <c r="H1041" s="220"/>
      <c r="I1041" s="220"/>
      <c r="J1041" s="220"/>
      <c r="K1041" s="220"/>
      <c r="L1041" s="220"/>
      <c r="M1041" s="220"/>
      <c r="N1041" s="219"/>
      <c r="O1041" s="219"/>
      <c r="P1041" s="219"/>
      <c r="Q1041" s="219"/>
      <c r="R1041" s="220"/>
      <c r="S1041" s="220"/>
      <c r="T1041" s="220"/>
      <c r="U1041" s="220"/>
      <c r="V1041" s="220"/>
      <c r="W1041" s="220"/>
      <c r="X1041" s="220"/>
      <c r="Y1041" s="220"/>
      <c r="Z1041" s="210"/>
      <c r="AA1041" s="210"/>
      <c r="AB1041" s="210"/>
      <c r="AC1041" s="210"/>
      <c r="AD1041" s="210"/>
      <c r="AE1041" s="210"/>
      <c r="AF1041" s="210"/>
      <c r="AG1041" s="210" t="s">
        <v>299</v>
      </c>
      <c r="AH1041" s="210"/>
      <c r="AI1041" s="210"/>
      <c r="AJ1041" s="210"/>
      <c r="AK1041" s="210"/>
      <c r="AL1041" s="210"/>
      <c r="AM1041" s="210"/>
      <c r="AN1041" s="210"/>
      <c r="AO1041" s="210"/>
      <c r="AP1041" s="210"/>
      <c r="AQ1041" s="210"/>
      <c r="AR1041" s="210"/>
      <c r="AS1041" s="210"/>
      <c r="AT1041" s="210"/>
      <c r="AU1041" s="210"/>
      <c r="AV1041" s="210"/>
      <c r="AW1041" s="210"/>
      <c r="AX1041" s="210"/>
      <c r="AY1041" s="210"/>
      <c r="AZ1041" s="210"/>
      <c r="BA1041" s="210"/>
      <c r="BB1041" s="210"/>
      <c r="BC1041" s="210"/>
      <c r="BD1041" s="210"/>
      <c r="BE1041" s="210"/>
      <c r="BF1041" s="210"/>
      <c r="BG1041" s="210"/>
      <c r="BH1041" s="210"/>
    </row>
    <row r="1042" spans="1:60" outlineLevel="2" x14ac:dyDescent="0.2">
      <c r="A1042" s="217"/>
      <c r="B1042" s="218"/>
      <c r="C1042" s="252" t="s">
        <v>1226</v>
      </c>
      <c r="D1042" s="240"/>
      <c r="E1042" s="240"/>
      <c r="F1042" s="240"/>
      <c r="G1042" s="240"/>
      <c r="H1042" s="220"/>
      <c r="I1042" s="220"/>
      <c r="J1042" s="220"/>
      <c r="K1042" s="220"/>
      <c r="L1042" s="220"/>
      <c r="M1042" s="220"/>
      <c r="N1042" s="219"/>
      <c r="O1042" s="219"/>
      <c r="P1042" s="219"/>
      <c r="Q1042" s="219"/>
      <c r="R1042" s="220"/>
      <c r="S1042" s="220"/>
      <c r="T1042" s="220"/>
      <c r="U1042" s="220"/>
      <c r="V1042" s="220"/>
      <c r="W1042" s="220"/>
      <c r="X1042" s="220"/>
      <c r="Y1042" s="220"/>
      <c r="Z1042" s="210"/>
      <c r="AA1042" s="210"/>
      <c r="AB1042" s="210"/>
      <c r="AC1042" s="210"/>
      <c r="AD1042" s="210"/>
      <c r="AE1042" s="210"/>
      <c r="AF1042" s="210"/>
      <c r="AG1042" s="210" t="s">
        <v>300</v>
      </c>
      <c r="AH1042" s="210"/>
      <c r="AI1042" s="210"/>
      <c r="AJ1042" s="210"/>
      <c r="AK1042" s="210"/>
      <c r="AL1042" s="210"/>
      <c r="AM1042" s="210"/>
      <c r="AN1042" s="210"/>
      <c r="AO1042" s="210"/>
      <c r="AP1042" s="210"/>
      <c r="AQ1042" s="210"/>
      <c r="AR1042" s="210"/>
      <c r="AS1042" s="210"/>
      <c r="AT1042" s="210"/>
      <c r="AU1042" s="210"/>
      <c r="AV1042" s="210"/>
      <c r="AW1042" s="210"/>
      <c r="AX1042" s="210"/>
      <c r="AY1042" s="210"/>
      <c r="AZ1042" s="210"/>
      <c r="BA1042" s="210"/>
      <c r="BB1042" s="210"/>
      <c r="BC1042" s="210"/>
      <c r="BD1042" s="210"/>
      <c r="BE1042" s="210"/>
      <c r="BF1042" s="210"/>
      <c r="BG1042" s="210"/>
      <c r="BH1042" s="210"/>
    </row>
    <row r="1043" spans="1:60" outlineLevel="3" x14ac:dyDescent="0.2">
      <c r="A1043" s="217"/>
      <c r="B1043" s="218"/>
      <c r="C1043" s="252" t="s">
        <v>1226</v>
      </c>
      <c r="D1043" s="240"/>
      <c r="E1043" s="240"/>
      <c r="F1043" s="240"/>
      <c r="G1043" s="240"/>
      <c r="H1043" s="220"/>
      <c r="I1043" s="220"/>
      <c r="J1043" s="220"/>
      <c r="K1043" s="220"/>
      <c r="L1043" s="220"/>
      <c r="M1043" s="220"/>
      <c r="N1043" s="219"/>
      <c r="O1043" s="219"/>
      <c r="P1043" s="219"/>
      <c r="Q1043" s="219"/>
      <c r="R1043" s="220"/>
      <c r="S1043" s="220"/>
      <c r="T1043" s="220"/>
      <c r="U1043" s="220"/>
      <c r="V1043" s="220"/>
      <c r="W1043" s="220"/>
      <c r="X1043" s="220"/>
      <c r="Y1043" s="220"/>
      <c r="Z1043" s="210"/>
      <c r="AA1043" s="210"/>
      <c r="AB1043" s="210"/>
      <c r="AC1043" s="210"/>
      <c r="AD1043" s="210"/>
      <c r="AE1043" s="210"/>
      <c r="AF1043" s="210"/>
      <c r="AG1043" s="210" t="s">
        <v>300</v>
      </c>
      <c r="AH1043" s="210"/>
      <c r="AI1043" s="210"/>
      <c r="AJ1043" s="210"/>
      <c r="AK1043" s="210"/>
      <c r="AL1043" s="210"/>
      <c r="AM1043" s="210"/>
      <c r="AN1043" s="210"/>
      <c r="AO1043" s="210"/>
      <c r="AP1043" s="210"/>
      <c r="AQ1043" s="210"/>
      <c r="AR1043" s="210"/>
      <c r="AS1043" s="210"/>
      <c r="AT1043" s="210"/>
      <c r="AU1043" s="210"/>
      <c r="AV1043" s="210"/>
      <c r="AW1043" s="210"/>
      <c r="AX1043" s="210"/>
      <c r="AY1043" s="210"/>
      <c r="AZ1043" s="210"/>
      <c r="BA1043" s="210"/>
      <c r="BB1043" s="210"/>
      <c r="BC1043" s="210"/>
      <c r="BD1043" s="210"/>
      <c r="BE1043" s="210"/>
      <c r="BF1043" s="210"/>
      <c r="BG1043" s="210"/>
      <c r="BH1043" s="210"/>
    </row>
    <row r="1044" spans="1:60" outlineLevel="2" x14ac:dyDescent="0.2">
      <c r="A1044" s="217"/>
      <c r="B1044" s="218"/>
      <c r="C1044" s="253" t="s">
        <v>1227</v>
      </c>
      <c r="D1044" s="221"/>
      <c r="E1044" s="222"/>
      <c r="F1044" s="220"/>
      <c r="G1044" s="220"/>
      <c r="H1044" s="220"/>
      <c r="I1044" s="220"/>
      <c r="J1044" s="220"/>
      <c r="K1044" s="220"/>
      <c r="L1044" s="220"/>
      <c r="M1044" s="220"/>
      <c r="N1044" s="219"/>
      <c r="O1044" s="219"/>
      <c r="P1044" s="219"/>
      <c r="Q1044" s="219"/>
      <c r="R1044" s="220"/>
      <c r="S1044" s="220"/>
      <c r="T1044" s="220"/>
      <c r="U1044" s="220"/>
      <c r="V1044" s="220"/>
      <c r="W1044" s="220"/>
      <c r="X1044" s="220"/>
      <c r="Y1044" s="220"/>
      <c r="Z1044" s="210"/>
      <c r="AA1044" s="210"/>
      <c r="AB1044" s="210"/>
      <c r="AC1044" s="210"/>
      <c r="AD1044" s="210"/>
      <c r="AE1044" s="210"/>
      <c r="AF1044" s="210"/>
      <c r="AG1044" s="210" t="s">
        <v>314</v>
      </c>
      <c r="AH1044" s="210">
        <v>0</v>
      </c>
      <c r="AI1044" s="210"/>
      <c r="AJ1044" s="210"/>
      <c r="AK1044" s="210"/>
      <c r="AL1044" s="210"/>
      <c r="AM1044" s="210"/>
      <c r="AN1044" s="210"/>
      <c r="AO1044" s="210"/>
      <c r="AP1044" s="210"/>
      <c r="AQ1044" s="210"/>
      <c r="AR1044" s="210"/>
      <c r="AS1044" s="210"/>
      <c r="AT1044" s="210"/>
      <c r="AU1044" s="210"/>
      <c r="AV1044" s="210"/>
      <c r="AW1044" s="210"/>
      <c r="AX1044" s="210"/>
      <c r="AY1044" s="210"/>
      <c r="AZ1044" s="210"/>
      <c r="BA1044" s="210"/>
      <c r="BB1044" s="210"/>
      <c r="BC1044" s="210"/>
      <c r="BD1044" s="210"/>
      <c r="BE1044" s="210"/>
      <c r="BF1044" s="210"/>
      <c r="BG1044" s="210"/>
      <c r="BH1044" s="210"/>
    </row>
    <row r="1045" spans="1:60" outlineLevel="3" x14ac:dyDescent="0.2">
      <c r="A1045" s="217"/>
      <c r="B1045" s="218"/>
      <c r="C1045" s="253" t="s">
        <v>1228</v>
      </c>
      <c r="D1045" s="221"/>
      <c r="E1045" s="222"/>
      <c r="F1045" s="220"/>
      <c r="G1045" s="220"/>
      <c r="H1045" s="220"/>
      <c r="I1045" s="220"/>
      <c r="J1045" s="220"/>
      <c r="K1045" s="220"/>
      <c r="L1045" s="220"/>
      <c r="M1045" s="220"/>
      <c r="N1045" s="219"/>
      <c r="O1045" s="219"/>
      <c r="P1045" s="219"/>
      <c r="Q1045" s="219"/>
      <c r="R1045" s="220"/>
      <c r="S1045" s="220"/>
      <c r="T1045" s="220"/>
      <c r="U1045" s="220"/>
      <c r="V1045" s="220"/>
      <c r="W1045" s="220"/>
      <c r="X1045" s="220"/>
      <c r="Y1045" s="220"/>
      <c r="Z1045" s="210"/>
      <c r="AA1045" s="210"/>
      <c r="AB1045" s="210"/>
      <c r="AC1045" s="210"/>
      <c r="AD1045" s="210"/>
      <c r="AE1045" s="210"/>
      <c r="AF1045" s="210"/>
      <c r="AG1045" s="210" t="s">
        <v>314</v>
      </c>
      <c r="AH1045" s="210">
        <v>0</v>
      </c>
      <c r="AI1045" s="210"/>
      <c r="AJ1045" s="210"/>
      <c r="AK1045" s="210"/>
      <c r="AL1045" s="210"/>
      <c r="AM1045" s="210"/>
      <c r="AN1045" s="210"/>
      <c r="AO1045" s="210"/>
      <c r="AP1045" s="210"/>
      <c r="AQ1045" s="210"/>
      <c r="AR1045" s="210"/>
      <c r="AS1045" s="210"/>
      <c r="AT1045" s="210"/>
      <c r="AU1045" s="210"/>
      <c r="AV1045" s="210"/>
      <c r="AW1045" s="210"/>
      <c r="AX1045" s="210"/>
      <c r="AY1045" s="210"/>
      <c r="AZ1045" s="210"/>
      <c r="BA1045" s="210"/>
      <c r="BB1045" s="210"/>
      <c r="BC1045" s="210"/>
      <c r="BD1045" s="210"/>
      <c r="BE1045" s="210"/>
      <c r="BF1045" s="210"/>
      <c r="BG1045" s="210"/>
      <c r="BH1045" s="210"/>
    </row>
    <row r="1046" spans="1:60" outlineLevel="3" x14ac:dyDescent="0.2">
      <c r="A1046" s="217"/>
      <c r="B1046" s="218"/>
      <c r="C1046" s="253" t="s">
        <v>1229</v>
      </c>
      <c r="D1046" s="221"/>
      <c r="E1046" s="222">
        <v>180</v>
      </c>
      <c r="F1046" s="220"/>
      <c r="G1046" s="220"/>
      <c r="H1046" s="220"/>
      <c r="I1046" s="220"/>
      <c r="J1046" s="220"/>
      <c r="K1046" s="220"/>
      <c r="L1046" s="220"/>
      <c r="M1046" s="220"/>
      <c r="N1046" s="219"/>
      <c r="O1046" s="219"/>
      <c r="P1046" s="219"/>
      <c r="Q1046" s="219"/>
      <c r="R1046" s="220"/>
      <c r="S1046" s="220"/>
      <c r="T1046" s="220"/>
      <c r="U1046" s="220"/>
      <c r="V1046" s="220"/>
      <c r="W1046" s="220"/>
      <c r="X1046" s="220"/>
      <c r="Y1046" s="220"/>
      <c r="Z1046" s="210"/>
      <c r="AA1046" s="210"/>
      <c r="AB1046" s="210"/>
      <c r="AC1046" s="210"/>
      <c r="AD1046" s="210"/>
      <c r="AE1046" s="210"/>
      <c r="AF1046" s="210"/>
      <c r="AG1046" s="210" t="s">
        <v>314</v>
      </c>
      <c r="AH1046" s="210">
        <v>0</v>
      </c>
      <c r="AI1046" s="210"/>
      <c r="AJ1046" s="210"/>
      <c r="AK1046" s="210"/>
      <c r="AL1046" s="210"/>
      <c r="AM1046" s="210"/>
      <c r="AN1046" s="210"/>
      <c r="AO1046" s="210"/>
      <c r="AP1046" s="210"/>
      <c r="AQ1046" s="210"/>
      <c r="AR1046" s="210"/>
      <c r="AS1046" s="210"/>
      <c r="AT1046" s="210"/>
      <c r="AU1046" s="210"/>
      <c r="AV1046" s="210"/>
      <c r="AW1046" s="210"/>
      <c r="AX1046" s="210"/>
      <c r="AY1046" s="210"/>
      <c r="AZ1046" s="210"/>
      <c r="BA1046" s="210"/>
      <c r="BB1046" s="210"/>
      <c r="BC1046" s="210"/>
      <c r="BD1046" s="210"/>
      <c r="BE1046" s="210"/>
      <c r="BF1046" s="210"/>
      <c r="BG1046" s="210"/>
      <c r="BH1046" s="210"/>
    </row>
    <row r="1047" spans="1:60" outlineLevel="1" x14ac:dyDescent="0.2">
      <c r="A1047" s="231">
        <v>169</v>
      </c>
      <c r="B1047" s="232" t="s">
        <v>1230</v>
      </c>
      <c r="C1047" s="250" t="s">
        <v>1231</v>
      </c>
      <c r="D1047" s="233" t="s">
        <v>291</v>
      </c>
      <c r="E1047" s="234">
        <v>126</v>
      </c>
      <c r="F1047" s="235"/>
      <c r="G1047" s="236">
        <f>ROUND(E1047*F1047,2)</f>
        <v>0</v>
      </c>
      <c r="H1047" s="235"/>
      <c r="I1047" s="236">
        <f>ROUND(E1047*H1047,2)</f>
        <v>0</v>
      </c>
      <c r="J1047" s="235"/>
      <c r="K1047" s="236">
        <f>ROUND(E1047*J1047,2)</f>
        <v>0</v>
      </c>
      <c r="L1047" s="236">
        <v>21</v>
      </c>
      <c r="M1047" s="236">
        <f>G1047*(1+L1047/100)</f>
        <v>0</v>
      </c>
      <c r="N1047" s="234">
        <v>0</v>
      </c>
      <c r="O1047" s="234">
        <f>ROUND(E1047*N1047,2)</f>
        <v>0</v>
      </c>
      <c r="P1047" s="234">
        <v>0</v>
      </c>
      <c r="Q1047" s="234">
        <f>ROUND(E1047*P1047,2)</f>
        <v>0</v>
      </c>
      <c r="R1047" s="236" t="s">
        <v>1141</v>
      </c>
      <c r="S1047" s="236" t="s">
        <v>293</v>
      </c>
      <c r="T1047" s="237" t="s">
        <v>294</v>
      </c>
      <c r="U1047" s="220">
        <v>0.06</v>
      </c>
      <c r="V1047" s="220">
        <f>ROUND(E1047*U1047,2)</f>
        <v>7.56</v>
      </c>
      <c r="W1047" s="220"/>
      <c r="X1047" s="220" t="s">
        <v>295</v>
      </c>
      <c r="Y1047" s="220" t="s">
        <v>296</v>
      </c>
      <c r="Z1047" s="210"/>
      <c r="AA1047" s="210"/>
      <c r="AB1047" s="210"/>
      <c r="AC1047" s="210"/>
      <c r="AD1047" s="210"/>
      <c r="AE1047" s="210"/>
      <c r="AF1047" s="210"/>
      <c r="AG1047" s="210" t="s">
        <v>297</v>
      </c>
      <c r="AH1047" s="210"/>
      <c r="AI1047" s="210"/>
      <c r="AJ1047" s="210"/>
      <c r="AK1047" s="210"/>
      <c r="AL1047" s="210"/>
      <c r="AM1047" s="210"/>
      <c r="AN1047" s="210"/>
      <c r="AO1047" s="210"/>
      <c r="AP1047" s="210"/>
      <c r="AQ1047" s="210"/>
      <c r="AR1047" s="210"/>
      <c r="AS1047" s="210"/>
      <c r="AT1047" s="210"/>
      <c r="AU1047" s="210"/>
      <c r="AV1047" s="210"/>
      <c r="AW1047" s="210"/>
      <c r="AX1047" s="210"/>
      <c r="AY1047" s="210"/>
      <c r="AZ1047" s="210"/>
      <c r="BA1047" s="210"/>
      <c r="BB1047" s="210"/>
      <c r="BC1047" s="210"/>
      <c r="BD1047" s="210"/>
      <c r="BE1047" s="210"/>
      <c r="BF1047" s="210"/>
      <c r="BG1047" s="210"/>
      <c r="BH1047" s="210"/>
    </row>
    <row r="1048" spans="1:60" outlineLevel="2" x14ac:dyDescent="0.2">
      <c r="A1048" s="217"/>
      <c r="B1048" s="218"/>
      <c r="C1048" s="251" t="s">
        <v>1226</v>
      </c>
      <c r="D1048" s="239"/>
      <c r="E1048" s="239"/>
      <c r="F1048" s="239"/>
      <c r="G1048" s="239"/>
      <c r="H1048" s="220"/>
      <c r="I1048" s="220"/>
      <c r="J1048" s="220"/>
      <c r="K1048" s="220"/>
      <c r="L1048" s="220"/>
      <c r="M1048" s="220"/>
      <c r="N1048" s="219"/>
      <c r="O1048" s="219"/>
      <c r="P1048" s="219"/>
      <c r="Q1048" s="219"/>
      <c r="R1048" s="220"/>
      <c r="S1048" s="220"/>
      <c r="T1048" s="220"/>
      <c r="U1048" s="220"/>
      <c r="V1048" s="220"/>
      <c r="W1048" s="220"/>
      <c r="X1048" s="220"/>
      <c r="Y1048" s="220"/>
      <c r="Z1048" s="210"/>
      <c r="AA1048" s="210"/>
      <c r="AB1048" s="210"/>
      <c r="AC1048" s="210"/>
      <c r="AD1048" s="210"/>
      <c r="AE1048" s="210"/>
      <c r="AF1048" s="210"/>
      <c r="AG1048" s="210" t="s">
        <v>299</v>
      </c>
      <c r="AH1048" s="210"/>
      <c r="AI1048" s="210"/>
      <c r="AJ1048" s="210"/>
      <c r="AK1048" s="210"/>
      <c r="AL1048" s="210"/>
      <c r="AM1048" s="210"/>
      <c r="AN1048" s="210"/>
      <c r="AO1048" s="210"/>
      <c r="AP1048" s="210"/>
      <c r="AQ1048" s="210"/>
      <c r="AR1048" s="210"/>
      <c r="AS1048" s="210"/>
      <c r="AT1048" s="210"/>
      <c r="AU1048" s="210"/>
      <c r="AV1048" s="210"/>
      <c r="AW1048" s="210"/>
      <c r="AX1048" s="210"/>
      <c r="AY1048" s="210"/>
      <c r="AZ1048" s="210"/>
      <c r="BA1048" s="210"/>
      <c r="BB1048" s="210"/>
      <c r="BC1048" s="210"/>
      <c r="BD1048" s="210"/>
      <c r="BE1048" s="210"/>
      <c r="BF1048" s="210"/>
      <c r="BG1048" s="210"/>
      <c r="BH1048" s="210"/>
    </row>
    <row r="1049" spans="1:60" outlineLevel="2" x14ac:dyDescent="0.2">
      <c r="A1049" s="217"/>
      <c r="B1049" s="218"/>
      <c r="C1049" s="252" t="s">
        <v>1226</v>
      </c>
      <c r="D1049" s="240"/>
      <c r="E1049" s="240"/>
      <c r="F1049" s="240"/>
      <c r="G1049" s="240"/>
      <c r="H1049" s="220"/>
      <c r="I1049" s="220"/>
      <c r="J1049" s="220"/>
      <c r="K1049" s="220"/>
      <c r="L1049" s="220"/>
      <c r="M1049" s="220"/>
      <c r="N1049" s="219"/>
      <c r="O1049" s="219"/>
      <c r="P1049" s="219"/>
      <c r="Q1049" s="219"/>
      <c r="R1049" s="220"/>
      <c r="S1049" s="220"/>
      <c r="T1049" s="220"/>
      <c r="U1049" s="220"/>
      <c r="V1049" s="220"/>
      <c r="W1049" s="220"/>
      <c r="X1049" s="220"/>
      <c r="Y1049" s="220"/>
      <c r="Z1049" s="210"/>
      <c r="AA1049" s="210"/>
      <c r="AB1049" s="210"/>
      <c r="AC1049" s="210"/>
      <c r="AD1049" s="210"/>
      <c r="AE1049" s="210"/>
      <c r="AF1049" s="210"/>
      <c r="AG1049" s="210" t="s">
        <v>300</v>
      </c>
      <c r="AH1049" s="210"/>
      <c r="AI1049" s="210"/>
      <c r="AJ1049" s="210"/>
      <c r="AK1049" s="210"/>
      <c r="AL1049" s="210"/>
      <c r="AM1049" s="210"/>
      <c r="AN1049" s="210"/>
      <c r="AO1049" s="210"/>
      <c r="AP1049" s="210"/>
      <c r="AQ1049" s="210"/>
      <c r="AR1049" s="210"/>
      <c r="AS1049" s="210"/>
      <c r="AT1049" s="210"/>
      <c r="AU1049" s="210"/>
      <c r="AV1049" s="210"/>
      <c r="AW1049" s="210"/>
      <c r="AX1049" s="210"/>
      <c r="AY1049" s="210"/>
      <c r="AZ1049" s="210"/>
      <c r="BA1049" s="210"/>
      <c r="BB1049" s="210"/>
      <c r="BC1049" s="210"/>
      <c r="BD1049" s="210"/>
      <c r="BE1049" s="210"/>
      <c r="BF1049" s="210"/>
      <c r="BG1049" s="210"/>
      <c r="BH1049" s="210"/>
    </row>
    <row r="1050" spans="1:60" outlineLevel="3" x14ac:dyDescent="0.2">
      <c r="A1050" s="217"/>
      <c r="B1050" s="218"/>
      <c r="C1050" s="252" t="s">
        <v>1226</v>
      </c>
      <c r="D1050" s="240"/>
      <c r="E1050" s="240"/>
      <c r="F1050" s="240"/>
      <c r="G1050" s="240"/>
      <c r="H1050" s="220"/>
      <c r="I1050" s="220"/>
      <c r="J1050" s="220"/>
      <c r="K1050" s="220"/>
      <c r="L1050" s="220"/>
      <c r="M1050" s="220"/>
      <c r="N1050" s="219"/>
      <c r="O1050" s="219"/>
      <c r="P1050" s="219"/>
      <c r="Q1050" s="219"/>
      <c r="R1050" s="220"/>
      <c r="S1050" s="220"/>
      <c r="T1050" s="220"/>
      <c r="U1050" s="220"/>
      <c r="V1050" s="220"/>
      <c r="W1050" s="220"/>
      <c r="X1050" s="220"/>
      <c r="Y1050" s="220"/>
      <c r="Z1050" s="210"/>
      <c r="AA1050" s="210"/>
      <c r="AB1050" s="210"/>
      <c r="AC1050" s="210"/>
      <c r="AD1050" s="210"/>
      <c r="AE1050" s="210"/>
      <c r="AF1050" s="210"/>
      <c r="AG1050" s="210" t="s">
        <v>300</v>
      </c>
      <c r="AH1050" s="210"/>
      <c r="AI1050" s="210"/>
      <c r="AJ1050" s="210"/>
      <c r="AK1050" s="210"/>
      <c r="AL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c r="BG1050" s="210"/>
      <c r="BH1050" s="210"/>
    </row>
    <row r="1051" spans="1:60" outlineLevel="2" x14ac:dyDescent="0.2">
      <c r="A1051" s="217"/>
      <c r="B1051" s="218"/>
      <c r="C1051" s="253" t="s">
        <v>1232</v>
      </c>
      <c r="D1051" s="221"/>
      <c r="E1051" s="222"/>
      <c r="F1051" s="220"/>
      <c r="G1051" s="220"/>
      <c r="H1051" s="220"/>
      <c r="I1051" s="220"/>
      <c r="J1051" s="220"/>
      <c r="K1051" s="220"/>
      <c r="L1051" s="220"/>
      <c r="M1051" s="220"/>
      <c r="N1051" s="219"/>
      <c r="O1051" s="219"/>
      <c r="P1051" s="219"/>
      <c r="Q1051" s="219"/>
      <c r="R1051" s="220"/>
      <c r="S1051" s="220"/>
      <c r="T1051" s="220"/>
      <c r="U1051" s="220"/>
      <c r="V1051" s="220"/>
      <c r="W1051" s="220"/>
      <c r="X1051" s="220"/>
      <c r="Y1051" s="220"/>
      <c r="Z1051" s="210"/>
      <c r="AA1051" s="210"/>
      <c r="AB1051" s="210"/>
      <c r="AC1051" s="210"/>
      <c r="AD1051" s="210"/>
      <c r="AE1051" s="210"/>
      <c r="AF1051" s="210"/>
      <c r="AG1051" s="210" t="s">
        <v>314</v>
      </c>
      <c r="AH1051" s="210">
        <v>0</v>
      </c>
      <c r="AI1051" s="210"/>
      <c r="AJ1051" s="210"/>
      <c r="AK1051" s="210"/>
      <c r="AL1051" s="210"/>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c r="BG1051" s="210"/>
      <c r="BH1051" s="210"/>
    </row>
    <row r="1052" spans="1:60" outlineLevel="3" x14ac:dyDescent="0.2">
      <c r="A1052" s="217"/>
      <c r="B1052" s="218"/>
      <c r="C1052" s="253" t="s">
        <v>1233</v>
      </c>
      <c r="D1052" s="221"/>
      <c r="E1052" s="222"/>
      <c r="F1052" s="220"/>
      <c r="G1052" s="220"/>
      <c r="H1052" s="220"/>
      <c r="I1052" s="220"/>
      <c r="J1052" s="220"/>
      <c r="K1052" s="220"/>
      <c r="L1052" s="220"/>
      <c r="M1052" s="220"/>
      <c r="N1052" s="219"/>
      <c r="O1052" s="219"/>
      <c r="P1052" s="219"/>
      <c r="Q1052" s="219"/>
      <c r="R1052" s="220"/>
      <c r="S1052" s="220"/>
      <c r="T1052" s="220"/>
      <c r="U1052" s="220"/>
      <c r="V1052" s="220"/>
      <c r="W1052" s="220"/>
      <c r="X1052" s="220"/>
      <c r="Y1052" s="220"/>
      <c r="Z1052" s="210"/>
      <c r="AA1052" s="210"/>
      <c r="AB1052" s="210"/>
      <c r="AC1052" s="210"/>
      <c r="AD1052" s="210"/>
      <c r="AE1052" s="210"/>
      <c r="AF1052" s="210"/>
      <c r="AG1052" s="210" t="s">
        <v>314</v>
      </c>
      <c r="AH1052" s="210">
        <v>0</v>
      </c>
      <c r="AI1052" s="210"/>
      <c r="AJ1052" s="210"/>
      <c r="AK1052" s="210"/>
      <c r="AL1052" s="210"/>
      <c r="AM1052" s="210"/>
      <c r="AN1052" s="210"/>
      <c r="AO1052" s="210"/>
      <c r="AP1052" s="210"/>
      <c r="AQ1052" s="210"/>
      <c r="AR1052" s="210"/>
      <c r="AS1052" s="210"/>
      <c r="AT1052" s="210"/>
      <c r="AU1052" s="210"/>
      <c r="AV1052" s="210"/>
      <c r="AW1052" s="210"/>
      <c r="AX1052" s="210"/>
      <c r="AY1052" s="210"/>
      <c r="AZ1052" s="210"/>
      <c r="BA1052" s="210"/>
      <c r="BB1052" s="210"/>
      <c r="BC1052" s="210"/>
      <c r="BD1052" s="210"/>
      <c r="BE1052" s="210"/>
      <c r="BF1052" s="210"/>
      <c r="BG1052" s="210"/>
      <c r="BH1052" s="210"/>
    </row>
    <row r="1053" spans="1:60" outlineLevel="3" x14ac:dyDescent="0.2">
      <c r="A1053" s="217"/>
      <c r="B1053" s="218"/>
      <c r="C1053" s="253" t="s">
        <v>1234</v>
      </c>
      <c r="D1053" s="221"/>
      <c r="E1053" s="222">
        <v>126</v>
      </c>
      <c r="F1053" s="220"/>
      <c r="G1053" s="220"/>
      <c r="H1053" s="220"/>
      <c r="I1053" s="220"/>
      <c r="J1053" s="220"/>
      <c r="K1053" s="220"/>
      <c r="L1053" s="220"/>
      <c r="M1053" s="220"/>
      <c r="N1053" s="219"/>
      <c r="O1053" s="219"/>
      <c r="P1053" s="219"/>
      <c r="Q1053" s="219"/>
      <c r="R1053" s="220"/>
      <c r="S1053" s="220"/>
      <c r="T1053" s="220"/>
      <c r="U1053" s="220"/>
      <c r="V1053" s="220"/>
      <c r="W1053" s="220"/>
      <c r="X1053" s="220"/>
      <c r="Y1053" s="220"/>
      <c r="Z1053" s="210"/>
      <c r="AA1053" s="210"/>
      <c r="AB1053" s="210"/>
      <c r="AC1053" s="210"/>
      <c r="AD1053" s="210"/>
      <c r="AE1053" s="210"/>
      <c r="AF1053" s="210"/>
      <c r="AG1053" s="210" t="s">
        <v>314</v>
      </c>
      <c r="AH1053" s="210">
        <v>0</v>
      </c>
      <c r="AI1053" s="210"/>
      <c r="AJ1053" s="210"/>
      <c r="AK1053" s="210"/>
      <c r="AL1053" s="210"/>
      <c r="AM1053" s="210"/>
      <c r="AN1053" s="210"/>
      <c r="AO1053" s="210"/>
      <c r="AP1053" s="210"/>
      <c r="AQ1053" s="210"/>
      <c r="AR1053" s="210"/>
      <c r="AS1053" s="210"/>
      <c r="AT1053" s="210"/>
      <c r="AU1053" s="210"/>
      <c r="AV1053" s="210"/>
      <c r="AW1053" s="210"/>
      <c r="AX1053" s="210"/>
      <c r="AY1053" s="210"/>
      <c r="AZ1053" s="210"/>
      <c r="BA1053" s="210"/>
      <c r="BB1053" s="210"/>
      <c r="BC1053" s="210"/>
      <c r="BD1053" s="210"/>
      <c r="BE1053" s="210"/>
      <c r="BF1053" s="210"/>
      <c r="BG1053" s="210"/>
      <c r="BH1053" s="210"/>
    </row>
    <row r="1054" spans="1:60" outlineLevel="1" x14ac:dyDescent="0.2">
      <c r="A1054" s="231">
        <v>170</v>
      </c>
      <c r="B1054" s="232" t="s">
        <v>1235</v>
      </c>
      <c r="C1054" s="250" t="s">
        <v>1236</v>
      </c>
      <c r="D1054" s="233" t="s">
        <v>291</v>
      </c>
      <c r="E1054" s="234">
        <v>35</v>
      </c>
      <c r="F1054" s="235"/>
      <c r="G1054" s="236">
        <f>ROUND(E1054*F1054,2)</f>
        <v>0</v>
      </c>
      <c r="H1054" s="235"/>
      <c r="I1054" s="236">
        <f>ROUND(E1054*H1054,2)</f>
        <v>0</v>
      </c>
      <c r="J1054" s="235"/>
      <c r="K1054" s="236">
        <f>ROUND(E1054*J1054,2)</f>
        <v>0</v>
      </c>
      <c r="L1054" s="236">
        <v>21</v>
      </c>
      <c r="M1054" s="236">
        <f>G1054*(1+L1054/100)</f>
        <v>0</v>
      </c>
      <c r="N1054" s="234">
        <v>0</v>
      </c>
      <c r="O1054" s="234">
        <f>ROUND(E1054*N1054,2)</f>
        <v>0</v>
      </c>
      <c r="P1054" s="234">
        <v>0</v>
      </c>
      <c r="Q1054" s="234">
        <f>ROUND(E1054*P1054,2)</f>
        <v>0</v>
      </c>
      <c r="R1054" s="236" t="s">
        <v>1141</v>
      </c>
      <c r="S1054" s="236" t="s">
        <v>293</v>
      </c>
      <c r="T1054" s="237" t="s">
        <v>294</v>
      </c>
      <c r="U1054" s="220">
        <v>0.05</v>
      </c>
      <c r="V1054" s="220">
        <f>ROUND(E1054*U1054,2)</f>
        <v>1.75</v>
      </c>
      <c r="W1054" s="220"/>
      <c r="X1054" s="220" t="s">
        <v>295</v>
      </c>
      <c r="Y1054" s="220" t="s">
        <v>296</v>
      </c>
      <c r="Z1054" s="210"/>
      <c r="AA1054" s="210"/>
      <c r="AB1054" s="210"/>
      <c r="AC1054" s="210"/>
      <c r="AD1054" s="210"/>
      <c r="AE1054" s="210"/>
      <c r="AF1054" s="210"/>
      <c r="AG1054" s="210" t="s">
        <v>297</v>
      </c>
      <c r="AH1054" s="210"/>
      <c r="AI1054" s="210"/>
      <c r="AJ1054" s="210"/>
      <c r="AK1054" s="210"/>
      <c r="AL1054" s="210"/>
      <c r="AM1054" s="210"/>
      <c r="AN1054" s="210"/>
      <c r="AO1054" s="210"/>
      <c r="AP1054" s="210"/>
      <c r="AQ1054" s="210"/>
      <c r="AR1054" s="210"/>
      <c r="AS1054" s="210"/>
      <c r="AT1054" s="210"/>
      <c r="AU1054" s="210"/>
      <c r="AV1054" s="210"/>
      <c r="AW1054" s="210"/>
      <c r="AX1054" s="210"/>
      <c r="AY1054" s="210"/>
      <c r="AZ1054" s="210"/>
      <c r="BA1054" s="210"/>
      <c r="BB1054" s="210"/>
      <c r="BC1054" s="210"/>
      <c r="BD1054" s="210"/>
      <c r="BE1054" s="210"/>
      <c r="BF1054" s="210"/>
      <c r="BG1054" s="210"/>
      <c r="BH1054" s="210"/>
    </row>
    <row r="1055" spans="1:60" outlineLevel="2" x14ac:dyDescent="0.2">
      <c r="A1055" s="217"/>
      <c r="B1055" s="218"/>
      <c r="C1055" s="251" t="s">
        <v>1226</v>
      </c>
      <c r="D1055" s="239"/>
      <c r="E1055" s="239"/>
      <c r="F1055" s="239"/>
      <c r="G1055" s="239"/>
      <c r="H1055" s="220"/>
      <c r="I1055" s="220"/>
      <c r="J1055" s="220"/>
      <c r="K1055" s="220"/>
      <c r="L1055" s="220"/>
      <c r="M1055" s="220"/>
      <c r="N1055" s="219"/>
      <c r="O1055" s="219"/>
      <c r="P1055" s="219"/>
      <c r="Q1055" s="219"/>
      <c r="R1055" s="220"/>
      <c r="S1055" s="220"/>
      <c r="T1055" s="220"/>
      <c r="U1055" s="220"/>
      <c r="V1055" s="220"/>
      <c r="W1055" s="220"/>
      <c r="X1055" s="220"/>
      <c r="Y1055" s="220"/>
      <c r="Z1055" s="210"/>
      <c r="AA1055" s="210"/>
      <c r="AB1055" s="210"/>
      <c r="AC1055" s="210"/>
      <c r="AD1055" s="210"/>
      <c r="AE1055" s="210"/>
      <c r="AF1055" s="210"/>
      <c r="AG1055" s="210" t="s">
        <v>299</v>
      </c>
      <c r="AH1055" s="210"/>
      <c r="AI1055" s="210"/>
      <c r="AJ1055" s="210"/>
      <c r="AK1055" s="210"/>
      <c r="AL1055" s="210"/>
      <c r="AM1055" s="210"/>
      <c r="AN1055" s="210"/>
      <c r="AO1055" s="210"/>
      <c r="AP1055" s="210"/>
      <c r="AQ1055" s="210"/>
      <c r="AR1055" s="210"/>
      <c r="AS1055" s="210"/>
      <c r="AT1055" s="210"/>
      <c r="AU1055" s="210"/>
      <c r="AV1055" s="210"/>
      <c r="AW1055" s="210"/>
      <c r="AX1055" s="210"/>
      <c r="AY1055" s="210"/>
      <c r="AZ1055" s="210"/>
      <c r="BA1055" s="210"/>
      <c r="BB1055" s="210"/>
      <c r="BC1055" s="210"/>
      <c r="BD1055" s="210"/>
      <c r="BE1055" s="210"/>
      <c r="BF1055" s="210"/>
      <c r="BG1055" s="210"/>
      <c r="BH1055" s="210"/>
    </row>
    <row r="1056" spans="1:60" outlineLevel="2" x14ac:dyDescent="0.2">
      <c r="A1056" s="217"/>
      <c r="B1056" s="218"/>
      <c r="C1056" s="252" t="s">
        <v>1226</v>
      </c>
      <c r="D1056" s="240"/>
      <c r="E1056" s="240"/>
      <c r="F1056" s="240"/>
      <c r="G1056" s="240"/>
      <c r="H1056" s="220"/>
      <c r="I1056" s="220"/>
      <c r="J1056" s="220"/>
      <c r="K1056" s="220"/>
      <c r="L1056" s="220"/>
      <c r="M1056" s="220"/>
      <c r="N1056" s="219"/>
      <c r="O1056" s="219"/>
      <c r="P1056" s="219"/>
      <c r="Q1056" s="219"/>
      <c r="R1056" s="220"/>
      <c r="S1056" s="220"/>
      <c r="T1056" s="220"/>
      <c r="U1056" s="220"/>
      <c r="V1056" s="220"/>
      <c r="W1056" s="220"/>
      <c r="X1056" s="220"/>
      <c r="Y1056" s="220"/>
      <c r="Z1056" s="210"/>
      <c r="AA1056" s="210"/>
      <c r="AB1056" s="210"/>
      <c r="AC1056" s="210"/>
      <c r="AD1056" s="210"/>
      <c r="AE1056" s="210"/>
      <c r="AF1056" s="210"/>
      <c r="AG1056" s="210" t="s">
        <v>300</v>
      </c>
      <c r="AH1056" s="210"/>
      <c r="AI1056" s="210"/>
      <c r="AJ1056" s="210"/>
      <c r="AK1056" s="210"/>
      <c r="AL1056" s="210"/>
      <c r="AM1056" s="210"/>
      <c r="AN1056" s="210"/>
      <c r="AO1056" s="210"/>
      <c r="AP1056" s="210"/>
      <c r="AQ1056" s="210"/>
      <c r="AR1056" s="210"/>
      <c r="AS1056" s="210"/>
      <c r="AT1056" s="210"/>
      <c r="AU1056" s="210"/>
      <c r="AV1056" s="210"/>
      <c r="AW1056" s="210"/>
      <c r="AX1056" s="210"/>
      <c r="AY1056" s="210"/>
      <c r="AZ1056" s="210"/>
      <c r="BA1056" s="210"/>
      <c r="BB1056" s="210"/>
      <c r="BC1056" s="210"/>
      <c r="BD1056" s="210"/>
      <c r="BE1056" s="210"/>
      <c r="BF1056" s="210"/>
      <c r="BG1056" s="210"/>
      <c r="BH1056" s="210"/>
    </row>
    <row r="1057" spans="1:60" outlineLevel="3" x14ac:dyDescent="0.2">
      <c r="A1057" s="217"/>
      <c r="B1057" s="218"/>
      <c r="C1057" s="252" t="s">
        <v>1226</v>
      </c>
      <c r="D1057" s="240"/>
      <c r="E1057" s="240"/>
      <c r="F1057" s="240"/>
      <c r="G1057" s="240"/>
      <c r="H1057" s="220"/>
      <c r="I1057" s="220"/>
      <c r="J1057" s="220"/>
      <c r="K1057" s="220"/>
      <c r="L1057" s="220"/>
      <c r="M1057" s="220"/>
      <c r="N1057" s="219"/>
      <c r="O1057" s="219"/>
      <c r="P1057" s="219"/>
      <c r="Q1057" s="219"/>
      <c r="R1057" s="220"/>
      <c r="S1057" s="220"/>
      <c r="T1057" s="220"/>
      <c r="U1057" s="220"/>
      <c r="V1057" s="220"/>
      <c r="W1057" s="220"/>
      <c r="X1057" s="220"/>
      <c r="Y1057" s="220"/>
      <c r="Z1057" s="210"/>
      <c r="AA1057" s="210"/>
      <c r="AB1057" s="210"/>
      <c r="AC1057" s="210"/>
      <c r="AD1057" s="210"/>
      <c r="AE1057" s="210"/>
      <c r="AF1057" s="210"/>
      <c r="AG1057" s="210" t="s">
        <v>300</v>
      </c>
      <c r="AH1057" s="210"/>
      <c r="AI1057" s="210"/>
      <c r="AJ1057" s="210"/>
      <c r="AK1057" s="210"/>
      <c r="AL1057" s="210"/>
      <c r="AM1057" s="210"/>
      <c r="AN1057" s="210"/>
      <c r="AO1057" s="210"/>
      <c r="AP1057" s="210"/>
      <c r="AQ1057" s="210"/>
      <c r="AR1057" s="210"/>
      <c r="AS1057" s="210"/>
      <c r="AT1057" s="210"/>
      <c r="AU1057" s="210"/>
      <c r="AV1057" s="210"/>
      <c r="AW1057" s="210"/>
      <c r="AX1057" s="210"/>
      <c r="AY1057" s="210"/>
      <c r="AZ1057" s="210"/>
      <c r="BA1057" s="210"/>
      <c r="BB1057" s="210"/>
      <c r="BC1057" s="210"/>
      <c r="BD1057" s="210"/>
      <c r="BE1057" s="210"/>
      <c r="BF1057" s="210"/>
      <c r="BG1057" s="210"/>
      <c r="BH1057" s="210"/>
    </row>
    <row r="1058" spans="1:60" outlineLevel="2" x14ac:dyDescent="0.2">
      <c r="A1058" s="217"/>
      <c r="B1058" s="218"/>
      <c r="C1058" s="253" t="s">
        <v>1237</v>
      </c>
      <c r="D1058" s="221"/>
      <c r="E1058" s="222"/>
      <c r="F1058" s="220"/>
      <c r="G1058" s="220"/>
      <c r="H1058" s="220"/>
      <c r="I1058" s="220"/>
      <c r="J1058" s="220"/>
      <c r="K1058" s="220"/>
      <c r="L1058" s="220"/>
      <c r="M1058" s="220"/>
      <c r="N1058" s="219"/>
      <c r="O1058" s="219"/>
      <c r="P1058" s="219"/>
      <c r="Q1058" s="219"/>
      <c r="R1058" s="220"/>
      <c r="S1058" s="220"/>
      <c r="T1058" s="220"/>
      <c r="U1058" s="220"/>
      <c r="V1058" s="220"/>
      <c r="W1058" s="220"/>
      <c r="X1058" s="220"/>
      <c r="Y1058" s="220"/>
      <c r="Z1058" s="210"/>
      <c r="AA1058" s="210"/>
      <c r="AB1058" s="210"/>
      <c r="AC1058" s="210"/>
      <c r="AD1058" s="210"/>
      <c r="AE1058" s="210"/>
      <c r="AF1058" s="210"/>
      <c r="AG1058" s="210" t="s">
        <v>314</v>
      </c>
      <c r="AH1058" s="210">
        <v>0</v>
      </c>
      <c r="AI1058" s="210"/>
      <c r="AJ1058" s="210"/>
      <c r="AK1058" s="210"/>
      <c r="AL1058" s="210"/>
      <c r="AM1058" s="210"/>
      <c r="AN1058" s="210"/>
      <c r="AO1058" s="210"/>
      <c r="AP1058" s="210"/>
      <c r="AQ1058" s="210"/>
      <c r="AR1058" s="210"/>
      <c r="AS1058" s="210"/>
      <c r="AT1058" s="210"/>
      <c r="AU1058" s="210"/>
      <c r="AV1058" s="210"/>
      <c r="AW1058" s="210"/>
      <c r="AX1058" s="210"/>
      <c r="AY1058" s="210"/>
      <c r="AZ1058" s="210"/>
      <c r="BA1058" s="210"/>
      <c r="BB1058" s="210"/>
      <c r="BC1058" s="210"/>
      <c r="BD1058" s="210"/>
      <c r="BE1058" s="210"/>
      <c r="BF1058" s="210"/>
      <c r="BG1058" s="210"/>
      <c r="BH1058" s="210"/>
    </row>
    <row r="1059" spans="1:60" outlineLevel="3" x14ac:dyDescent="0.2">
      <c r="A1059" s="217"/>
      <c r="B1059" s="218"/>
      <c r="C1059" s="253" t="s">
        <v>1238</v>
      </c>
      <c r="D1059" s="221"/>
      <c r="E1059" s="222"/>
      <c r="F1059" s="220"/>
      <c r="G1059" s="220"/>
      <c r="H1059" s="220"/>
      <c r="I1059" s="220"/>
      <c r="J1059" s="220"/>
      <c r="K1059" s="220"/>
      <c r="L1059" s="220"/>
      <c r="M1059" s="220"/>
      <c r="N1059" s="219"/>
      <c r="O1059" s="219"/>
      <c r="P1059" s="219"/>
      <c r="Q1059" s="219"/>
      <c r="R1059" s="220"/>
      <c r="S1059" s="220"/>
      <c r="T1059" s="220"/>
      <c r="U1059" s="220"/>
      <c r="V1059" s="220"/>
      <c r="W1059" s="220"/>
      <c r="X1059" s="220"/>
      <c r="Y1059" s="220"/>
      <c r="Z1059" s="210"/>
      <c r="AA1059" s="210"/>
      <c r="AB1059" s="210"/>
      <c r="AC1059" s="210"/>
      <c r="AD1059" s="210"/>
      <c r="AE1059" s="210"/>
      <c r="AF1059" s="210"/>
      <c r="AG1059" s="210" t="s">
        <v>314</v>
      </c>
      <c r="AH1059" s="210">
        <v>0</v>
      </c>
      <c r="AI1059" s="210"/>
      <c r="AJ1059" s="210"/>
      <c r="AK1059" s="210"/>
      <c r="AL1059" s="210"/>
      <c r="AM1059" s="210"/>
      <c r="AN1059" s="210"/>
      <c r="AO1059" s="210"/>
      <c r="AP1059" s="210"/>
      <c r="AQ1059" s="210"/>
      <c r="AR1059" s="210"/>
      <c r="AS1059" s="210"/>
      <c r="AT1059" s="210"/>
      <c r="AU1059" s="210"/>
      <c r="AV1059" s="210"/>
      <c r="AW1059" s="210"/>
      <c r="AX1059" s="210"/>
      <c r="AY1059" s="210"/>
      <c r="AZ1059" s="210"/>
      <c r="BA1059" s="210"/>
      <c r="BB1059" s="210"/>
      <c r="BC1059" s="210"/>
      <c r="BD1059" s="210"/>
      <c r="BE1059" s="210"/>
      <c r="BF1059" s="210"/>
      <c r="BG1059" s="210"/>
      <c r="BH1059" s="210"/>
    </row>
    <row r="1060" spans="1:60" outlineLevel="3" x14ac:dyDescent="0.2">
      <c r="A1060" s="217"/>
      <c r="B1060" s="218"/>
      <c r="C1060" s="253" t="s">
        <v>1239</v>
      </c>
      <c r="D1060" s="221"/>
      <c r="E1060" s="222">
        <v>35</v>
      </c>
      <c r="F1060" s="220"/>
      <c r="G1060" s="220"/>
      <c r="H1060" s="220"/>
      <c r="I1060" s="220"/>
      <c r="J1060" s="220"/>
      <c r="K1060" s="220"/>
      <c r="L1060" s="220"/>
      <c r="M1060" s="220"/>
      <c r="N1060" s="219"/>
      <c r="O1060" s="219"/>
      <c r="P1060" s="219"/>
      <c r="Q1060" s="219"/>
      <c r="R1060" s="220"/>
      <c r="S1060" s="220"/>
      <c r="T1060" s="220"/>
      <c r="U1060" s="220"/>
      <c r="V1060" s="220"/>
      <c r="W1060" s="220"/>
      <c r="X1060" s="220"/>
      <c r="Y1060" s="220"/>
      <c r="Z1060" s="210"/>
      <c r="AA1060" s="210"/>
      <c r="AB1060" s="210"/>
      <c r="AC1060" s="210"/>
      <c r="AD1060" s="210"/>
      <c r="AE1060" s="210"/>
      <c r="AF1060" s="210"/>
      <c r="AG1060" s="210" t="s">
        <v>314</v>
      </c>
      <c r="AH1060" s="210">
        <v>0</v>
      </c>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row>
    <row r="1061" spans="1:60" outlineLevel="1" x14ac:dyDescent="0.2">
      <c r="A1061" s="231">
        <v>171</v>
      </c>
      <c r="B1061" s="232" t="s">
        <v>1240</v>
      </c>
      <c r="C1061" s="250" t="s">
        <v>1241</v>
      </c>
      <c r="D1061" s="233" t="s">
        <v>291</v>
      </c>
      <c r="E1061" s="234">
        <v>6</v>
      </c>
      <c r="F1061" s="235"/>
      <c r="G1061" s="236">
        <f>ROUND(E1061*F1061,2)</f>
        <v>0</v>
      </c>
      <c r="H1061" s="235"/>
      <c r="I1061" s="236">
        <f>ROUND(E1061*H1061,2)</f>
        <v>0</v>
      </c>
      <c r="J1061" s="235"/>
      <c r="K1061" s="236">
        <f>ROUND(E1061*J1061,2)</f>
        <v>0</v>
      </c>
      <c r="L1061" s="236">
        <v>21</v>
      </c>
      <c r="M1061" s="236">
        <f>G1061*(1+L1061/100)</f>
        <v>0</v>
      </c>
      <c r="N1061" s="234">
        <v>0</v>
      </c>
      <c r="O1061" s="234">
        <f>ROUND(E1061*N1061,2)</f>
        <v>0</v>
      </c>
      <c r="P1061" s="234">
        <v>0</v>
      </c>
      <c r="Q1061" s="234">
        <f>ROUND(E1061*P1061,2)</f>
        <v>0</v>
      </c>
      <c r="R1061" s="236" t="s">
        <v>1141</v>
      </c>
      <c r="S1061" s="236" t="s">
        <v>293</v>
      </c>
      <c r="T1061" s="237" t="s">
        <v>294</v>
      </c>
      <c r="U1061" s="220">
        <v>0.09</v>
      </c>
      <c r="V1061" s="220">
        <f>ROUND(E1061*U1061,2)</f>
        <v>0.54</v>
      </c>
      <c r="W1061" s="220"/>
      <c r="X1061" s="220" t="s">
        <v>295</v>
      </c>
      <c r="Y1061" s="220" t="s">
        <v>296</v>
      </c>
      <c r="Z1061" s="210"/>
      <c r="AA1061" s="210"/>
      <c r="AB1061" s="210"/>
      <c r="AC1061" s="210"/>
      <c r="AD1061" s="210"/>
      <c r="AE1061" s="210"/>
      <c r="AF1061" s="210"/>
      <c r="AG1061" s="210" t="s">
        <v>297</v>
      </c>
      <c r="AH1061" s="210"/>
      <c r="AI1061" s="210"/>
      <c r="AJ1061" s="210"/>
      <c r="AK1061" s="210"/>
      <c r="AL1061" s="210"/>
      <c r="AM1061" s="210"/>
      <c r="AN1061" s="210"/>
      <c r="AO1061" s="210"/>
      <c r="AP1061" s="210"/>
      <c r="AQ1061" s="210"/>
      <c r="AR1061" s="210"/>
      <c r="AS1061" s="210"/>
      <c r="AT1061" s="210"/>
      <c r="AU1061" s="210"/>
      <c r="AV1061" s="210"/>
      <c r="AW1061" s="210"/>
      <c r="AX1061" s="210"/>
      <c r="AY1061" s="210"/>
      <c r="AZ1061" s="210"/>
      <c r="BA1061" s="210"/>
      <c r="BB1061" s="210"/>
      <c r="BC1061" s="210"/>
      <c r="BD1061" s="210"/>
      <c r="BE1061" s="210"/>
      <c r="BF1061" s="210"/>
      <c r="BG1061" s="210"/>
      <c r="BH1061" s="210"/>
    </row>
    <row r="1062" spans="1:60" outlineLevel="2" x14ac:dyDescent="0.2">
      <c r="A1062" s="217"/>
      <c r="B1062" s="218"/>
      <c r="C1062" s="251" t="s">
        <v>1226</v>
      </c>
      <c r="D1062" s="239"/>
      <c r="E1062" s="239"/>
      <c r="F1062" s="239"/>
      <c r="G1062" s="239"/>
      <c r="H1062" s="220"/>
      <c r="I1062" s="220"/>
      <c r="J1062" s="220"/>
      <c r="K1062" s="220"/>
      <c r="L1062" s="220"/>
      <c r="M1062" s="220"/>
      <c r="N1062" s="219"/>
      <c r="O1062" s="219"/>
      <c r="P1062" s="219"/>
      <c r="Q1062" s="219"/>
      <c r="R1062" s="220"/>
      <c r="S1062" s="220"/>
      <c r="T1062" s="220"/>
      <c r="U1062" s="220"/>
      <c r="V1062" s="220"/>
      <c r="W1062" s="220"/>
      <c r="X1062" s="220"/>
      <c r="Y1062" s="220"/>
      <c r="Z1062" s="210"/>
      <c r="AA1062" s="210"/>
      <c r="AB1062" s="210"/>
      <c r="AC1062" s="210"/>
      <c r="AD1062" s="210"/>
      <c r="AE1062" s="210"/>
      <c r="AF1062" s="210"/>
      <c r="AG1062" s="210" t="s">
        <v>299</v>
      </c>
      <c r="AH1062" s="210"/>
      <c r="AI1062" s="210"/>
      <c r="AJ1062" s="210"/>
      <c r="AK1062" s="210"/>
      <c r="AL1062" s="210"/>
      <c r="AM1062" s="210"/>
      <c r="AN1062" s="210"/>
      <c r="AO1062" s="210"/>
      <c r="AP1062" s="210"/>
      <c r="AQ1062" s="210"/>
      <c r="AR1062" s="210"/>
      <c r="AS1062" s="210"/>
      <c r="AT1062" s="210"/>
      <c r="AU1062" s="210"/>
      <c r="AV1062" s="210"/>
      <c r="AW1062" s="210"/>
      <c r="AX1062" s="210"/>
      <c r="AY1062" s="210"/>
      <c r="AZ1062" s="210"/>
      <c r="BA1062" s="210"/>
      <c r="BB1062" s="210"/>
      <c r="BC1062" s="210"/>
      <c r="BD1062" s="210"/>
      <c r="BE1062" s="210"/>
      <c r="BF1062" s="210"/>
      <c r="BG1062" s="210"/>
      <c r="BH1062" s="210"/>
    </row>
    <row r="1063" spans="1:60" outlineLevel="2" x14ac:dyDescent="0.2">
      <c r="A1063" s="217"/>
      <c r="B1063" s="218"/>
      <c r="C1063" s="252" t="s">
        <v>1226</v>
      </c>
      <c r="D1063" s="240"/>
      <c r="E1063" s="240"/>
      <c r="F1063" s="240"/>
      <c r="G1063" s="240"/>
      <c r="H1063" s="220"/>
      <c r="I1063" s="220"/>
      <c r="J1063" s="220"/>
      <c r="K1063" s="220"/>
      <c r="L1063" s="220"/>
      <c r="M1063" s="220"/>
      <c r="N1063" s="219"/>
      <c r="O1063" s="219"/>
      <c r="P1063" s="219"/>
      <c r="Q1063" s="219"/>
      <c r="R1063" s="220"/>
      <c r="S1063" s="220"/>
      <c r="T1063" s="220"/>
      <c r="U1063" s="220"/>
      <c r="V1063" s="220"/>
      <c r="W1063" s="220"/>
      <c r="X1063" s="220"/>
      <c r="Y1063" s="220"/>
      <c r="Z1063" s="210"/>
      <c r="AA1063" s="210"/>
      <c r="AB1063" s="210"/>
      <c r="AC1063" s="210"/>
      <c r="AD1063" s="210"/>
      <c r="AE1063" s="210"/>
      <c r="AF1063" s="210"/>
      <c r="AG1063" s="210" t="s">
        <v>300</v>
      </c>
      <c r="AH1063" s="210"/>
      <c r="AI1063" s="210"/>
      <c r="AJ1063" s="210"/>
      <c r="AK1063" s="210"/>
      <c r="AL1063" s="210"/>
      <c r="AM1063" s="210"/>
      <c r="AN1063" s="210"/>
      <c r="AO1063" s="210"/>
      <c r="AP1063" s="210"/>
      <c r="AQ1063" s="210"/>
      <c r="AR1063" s="210"/>
      <c r="AS1063" s="210"/>
      <c r="AT1063" s="210"/>
      <c r="AU1063" s="210"/>
      <c r="AV1063" s="210"/>
      <c r="AW1063" s="210"/>
      <c r="AX1063" s="210"/>
      <c r="AY1063" s="210"/>
      <c r="AZ1063" s="210"/>
      <c r="BA1063" s="210"/>
      <c r="BB1063" s="210"/>
      <c r="BC1063" s="210"/>
      <c r="BD1063" s="210"/>
      <c r="BE1063" s="210"/>
      <c r="BF1063" s="210"/>
      <c r="BG1063" s="210"/>
      <c r="BH1063" s="210"/>
    </row>
    <row r="1064" spans="1:60" outlineLevel="3" x14ac:dyDescent="0.2">
      <c r="A1064" s="217"/>
      <c r="B1064" s="218"/>
      <c r="C1064" s="252" t="s">
        <v>1226</v>
      </c>
      <c r="D1064" s="240"/>
      <c r="E1064" s="240"/>
      <c r="F1064" s="240"/>
      <c r="G1064" s="240"/>
      <c r="H1064" s="220"/>
      <c r="I1064" s="220"/>
      <c r="J1064" s="220"/>
      <c r="K1064" s="220"/>
      <c r="L1064" s="220"/>
      <c r="M1064" s="220"/>
      <c r="N1064" s="219"/>
      <c r="O1064" s="219"/>
      <c r="P1064" s="219"/>
      <c r="Q1064" s="219"/>
      <c r="R1064" s="220"/>
      <c r="S1064" s="220"/>
      <c r="T1064" s="220"/>
      <c r="U1064" s="220"/>
      <c r="V1064" s="220"/>
      <c r="W1064" s="220"/>
      <c r="X1064" s="220"/>
      <c r="Y1064" s="220"/>
      <c r="Z1064" s="210"/>
      <c r="AA1064" s="210"/>
      <c r="AB1064" s="210"/>
      <c r="AC1064" s="210"/>
      <c r="AD1064" s="210"/>
      <c r="AE1064" s="210"/>
      <c r="AF1064" s="210"/>
      <c r="AG1064" s="210" t="s">
        <v>300</v>
      </c>
      <c r="AH1064" s="210"/>
      <c r="AI1064" s="210"/>
      <c r="AJ1064" s="210"/>
      <c r="AK1064" s="210"/>
      <c r="AL1064" s="210"/>
      <c r="AM1064" s="210"/>
      <c r="AN1064" s="210"/>
      <c r="AO1064" s="210"/>
      <c r="AP1064" s="210"/>
      <c r="AQ1064" s="210"/>
      <c r="AR1064" s="210"/>
      <c r="AS1064" s="210"/>
      <c r="AT1064" s="210"/>
      <c r="AU1064" s="210"/>
      <c r="AV1064" s="210"/>
      <c r="AW1064" s="210"/>
      <c r="AX1064" s="210"/>
      <c r="AY1064" s="210"/>
      <c r="AZ1064" s="210"/>
      <c r="BA1064" s="210"/>
      <c r="BB1064" s="210"/>
      <c r="BC1064" s="210"/>
      <c r="BD1064" s="210"/>
      <c r="BE1064" s="210"/>
      <c r="BF1064" s="210"/>
      <c r="BG1064" s="210"/>
      <c r="BH1064" s="210"/>
    </row>
    <row r="1065" spans="1:60" outlineLevel="2" x14ac:dyDescent="0.2">
      <c r="A1065" s="217"/>
      <c r="B1065" s="218"/>
      <c r="C1065" s="253" t="s">
        <v>1242</v>
      </c>
      <c r="D1065" s="221"/>
      <c r="E1065" s="222"/>
      <c r="F1065" s="220"/>
      <c r="G1065" s="220"/>
      <c r="H1065" s="220"/>
      <c r="I1065" s="220"/>
      <c r="J1065" s="220"/>
      <c r="K1065" s="220"/>
      <c r="L1065" s="220"/>
      <c r="M1065" s="220"/>
      <c r="N1065" s="219"/>
      <c r="O1065" s="219"/>
      <c r="P1065" s="219"/>
      <c r="Q1065" s="219"/>
      <c r="R1065" s="220"/>
      <c r="S1065" s="220"/>
      <c r="T1065" s="220"/>
      <c r="U1065" s="220"/>
      <c r="V1065" s="220"/>
      <c r="W1065" s="220"/>
      <c r="X1065" s="220"/>
      <c r="Y1065" s="220"/>
      <c r="Z1065" s="210"/>
      <c r="AA1065" s="210"/>
      <c r="AB1065" s="210"/>
      <c r="AC1065" s="210"/>
      <c r="AD1065" s="210"/>
      <c r="AE1065" s="210"/>
      <c r="AF1065" s="210"/>
      <c r="AG1065" s="210" t="s">
        <v>314</v>
      </c>
      <c r="AH1065" s="210">
        <v>0</v>
      </c>
      <c r="AI1065" s="210"/>
      <c r="AJ1065" s="210"/>
      <c r="AK1065" s="210"/>
      <c r="AL1065" s="210"/>
      <c r="AM1065" s="210"/>
      <c r="AN1065" s="210"/>
      <c r="AO1065" s="210"/>
      <c r="AP1065" s="210"/>
      <c r="AQ1065" s="210"/>
      <c r="AR1065" s="210"/>
      <c r="AS1065" s="210"/>
      <c r="AT1065" s="210"/>
      <c r="AU1065" s="210"/>
      <c r="AV1065" s="210"/>
      <c r="AW1065" s="210"/>
      <c r="AX1065" s="210"/>
      <c r="AY1065" s="210"/>
      <c r="AZ1065" s="210"/>
      <c r="BA1065" s="210"/>
      <c r="BB1065" s="210"/>
      <c r="BC1065" s="210"/>
      <c r="BD1065" s="210"/>
      <c r="BE1065" s="210"/>
      <c r="BF1065" s="210"/>
      <c r="BG1065" s="210"/>
      <c r="BH1065" s="210"/>
    </row>
    <row r="1066" spans="1:60" outlineLevel="3" x14ac:dyDescent="0.2">
      <c r="A1066" s="217"/>
      <c r="B1066" s="218"/>
      <c r="C1066" s="253" t="s">
        <v>168</v>
      </c>
      <c r="D1066" s="221"/>
      <c r="E1066" s="222">
        <v>6</v>
      </c>
      <c r="F1066" s="220"/>
      <c r="G1066" s="220"/>
      <c r="H1066" s="220"/>
      <c r="I1066" s="220"/>
      <c r="J1066" s="220"/>
      <c r="K1066" s="220"/>
      <c r="L1066" s="220"/>
      <c r="M1066" s="220"/>
      <c r="N1066" s="219"/>
      <c r="O1066" s="219"/>
      <c r="P1066" s="219"/>
      <c r="Q1066" s="219"/>
      <c r="R1066" s="220"/>
      <c r="S1066" s="220"/>
      <c r="T1066" s="220"/>
      <c r="U1066" s="220"/>
      <c r="V1066" s="220"/>
      <c r="W1066" s="220"/>
      <c r="X1066" s="220"/>
      <c r="Y1066" s="220"/>
      <c r="Z1066" s="210"/>
      <c r="AA1066" s="210"/>
      <c r="AB1066" s="210"/>
      <c r="AC1066" s="210"/>
      <c r="AD1066" s="210"/>
      <c r="AE1066" s="210"/>
      <c r="AF1066" s="210"/>
      <c r="AG1066" s="210" t="s">
        <v>314</v>
      </c>
      <c r="AH1066" s="210">
        <v>0</v>
      </c>
      <c r="AI1066" s="210"/>
      <c r="AJ1066" s="210"/>
      <c r="AK1066" s="210"/>
      <c r="AL1066" s="210"/>
      <c r="AM1066" s="210"/>
      <c r="AN1066" s="210"/>
      <c r="AO1066" s="210"/>
      <c r="AP1066" s="210"/>
      <c r="AQ1066" s="210"/>
      <c r="AR1066" s="210"/>
      <c r="AS1066" s="210"/>
      <c r="AT1066" s="210"/>
      <c r="AU1066" s="210"/>
      <c r="AV1066" s="210"/>
      <c r="AW1066" s="210"/>
      <c r="AX1066" s="210"/>
      <c r="AY1066" s="210"/>
      <c r="AZ1066" s="210"/>
      <c r="BA1066" s="210"/>
      <c r="BB1066" s="210"/>
      <c r="BC1066" s="210"/>
      <c r="BD1066" s="210"/>
      <c r="BE1066" s="210"/>
      <c r="BF1066" s="210"/>
      <c r="BG1066" s="210"/>
      <c r="BH1066" s="210"/>
    </row>
    <row r="1067" spans="1:60" outlineLevel="1" x14ac:dyDescent="0.2">
      <c r="A1067" s="231">
        <v>172</v>
      </c>
      <c r="B1067" s="232" t="s">
        <v>1243</v>
      </c>
      <c r="C1067" s="250" t="s">
        <v>1244</v>
      </c>
      <c r="D1067" s="233" t="s">
        <v>310</v>
      </c>
      <c r="E1067" s="234">
        <v>5.82</v>
      </c>
      <c r="F1067" s="235"/>
      <c r="G1067" s="236">
        <f>ROUND(E1067*F1067,2)</f>
        <v>0</v>
      </c>
      <c r="H1067" s="235"/>
      <c r="I1067" s="236">
        <f>ROUND(E1067*H1067,2)</f>
        <v>0</v>
      </c>
      <c r="J1067" s="235"/>
      <c r="K1067" s="236">
        <f>ROUND(E1067*J1067,2)</f>
        <v>0</v>
      </c>
      <c r="L1067" s="236">
        <v>21</v>
      </c>
      <c r="M1067" s="236">
        <f>G1067*(1+L1067/100)</f>
        <v>0</v>
      </c>
      <c r="N1067" s="234">
        <v>2.1900000000000001E-3</v>
      </c>
      <c r="O1067" s="234">
        <f>ROUND(E1067*N1067,2)</f>
        <v>0.01</v>
      </c>
      <c r="P1067" s="234">
        <v>7.4999999999999997E-2</v>
      </c>
      <c r="Q1067" s="234">
        <f>ROUND(E1067*P1067,2)</f>
        <v>0.44</v>
      </c>
      <c r="R1067" s="236" t="s">
        <v>1141</v>
      </c>
      <c r="S1067" s="236" t="s">
        <v>293</v>
      </c>
      <c r="T1067" s="237" t="s">
        <v>294</v>
      </c>
      <c r="U1067" s="220">
        <v>0.95499999999999996</v>
      </c>
      <c r="V1067" s="220">
        <f>ROUND(E1067*U1067,2)</f>
        <v>5.56</v>
      </c>
      <c r="W1067" s="220"/>
      <c r="X1067" s="220" t="s">
        <v>295</v>
      </c>
      <c r="Y1067" s="220" t="s">
        <v>296</v>
      </c>
      <c r="Z1067" s="210"/>
      <c r="AA1067" s="210"/>
      <c r="AB1067" s="210"/>
      <c r="AC1067" s="210"/>
      <c r="AD1067" s="210"/>
      <c r="AE1067" s="210"/>
      <c r="AF1067" s="210"/>
      <c r="AG1067" s="210" t="s">
        <v>297</v>
      </c>
      <c r="AH1067" s="210"/>
      <c r="AI1067" s="210"/>
      <c r="AJ1067" s="210"/>
      <c r="AK1067" s="210"/>
      <c r="AL1067" s="210"/>
      <c r="AM1067" s="210"/>
      <c r="AN1067" s="210"/>
      <c r="AO1067" s="210"/>
      <c r="AP1067" s="210"/>
      <c r="AQ1067" s="210"/>
      <c r="AR1067" s="210"/>
      <c r="AS1067" s="210"/>
      <c r="AT1067" s="210"/>
      <c r="AU1067" s="210"/>
      <c r="AV1067" s="210"/>
      <c r="AW1067" s="210"/>
      <c r="AX1067" s="210"/>
      <c r="AY1067" s="210"/>
      <c r="AZ1067" s="210"/>
      <c r="BA1067" s="210"/>
      <c r="BB1067" s="210"/>
      <c r="BC1067" s="210"/>
      <c r="BD1067" s="210"/>
      <c r="BE1067" s="210"/>
      <c r="BF1067" s="210"/>
      <c r="BG1067" s="210"/>
      <c r="BH1067" s="210"/>
    </row>
    <row r="1068" spans="1:60" outlineLevel="2" x14ac:dyDescent="0.2">
      <c r="A1068" s="217"/>
      <c r="B1068" s="218"/>
      <c r="C1068" s="251" t="s">
        <v>1245</v>
      </c>
      <c r="D1068" s="239"/>
      <c r="E1068" s="239"/>
      <c r="F1068" s="239"/>
      <c r="G1068" s="239"/>
      <c r="H1068" s="220"/>
      <c r="I1068" s="220"/>
      <c r="J1068" s="220"/>
      <c r="K1068" s="220"/>
      <c r="L1068" s="220"/>
      <c r="M1068" s="220"/>
      <c r="N1068" s="219"/>
      <c r="O1068" s="219"/>
      <c r="P1068" s="219"/>
      <c r="Q1068" s="219"/>
      <c r="R1068" s="220"/>
      <c r="S1068" s="220"/>
      <c r="T1068" s="220"/>
      <c r="U1068" s="220"/>
      <c r="V1068" s="220"/>
      <c r="W1068" s="220"/>
      <c r="X1068" s="220"/>
      <c r="Y1068" s="220"/>
      <c r="Z1068" s="210"/>
      <c r="AA1068" s="210"/>
      <c r="AB1068" s="210"/>
      <c r="AC1068" s="210"/>
      <c r="AD1068" s="210"/>
      <c r="AE1068" s="210"/>
      <c r="AF1068" s="210"/>
      <c r="AG1068" s="210" t="s">
        <v>299</v>
      </c>
      <c r="AH1068" s="210"/>
      <c r="AI1068" s="210"/>
      <c r="AJ1068" s="210"/>
      <c r="AK1068" s="210"/>
      <c r="AL1068" s="210"/>
      <c r="AM1068" s="210"/>
      <c r="AN1068" s="210"/>
      <c r="AO1068" s="210"/>
      <c r="AP1068" s="210"/>
      <c r="AQ1068" s="210"/>
      <c r="AR1068" s="210"/>
      <c r="AS1068" s="210"/>
      <c r="AT1068" s="210"/>
      <c r="AU1068" s="210"/>
      <c r="AV1068" s="210"/>
      <c r="AW1068" s="210"/>
      <c r="AX1068" s="210"/>
      <c r="AY1068" s="210"/>
      <c r="AZ1068" s="210"/>
      <c r="BA1068" s="210"/>
      <c r="BB1068" s="210"/>
      <c r="BC1068" s="210"/>
      <c r="BD1068" s="210"/>
      <c r="BE1068" s="210"/>
      <c r="BF1068" s="210"/>
      <c r="BG1068" s="210"/>
      <c r="BH1068" s="210"/>
    </row>
    <row r="1069" spans="1:60" outlineLevel="2" x14ac:dyDescent="0.2">
      <c r="A1069" s="217"/>
      <c r="B1069" s="218"/>
      <c r="C1069" s="252" t="s">
        <v>1245</v>
      </c>
      <c r="D1069" s="240"/>
      <c r="E1069" s="240"/>
      <c r="F1069" s="240"/>
      <c r="G1069" s="240"/>
      <c r="H1069" s="220"/>
      <c r="I1069" s="220"/>
      <c r="J1069" s="220"/>
      <c r="K1069" s="220"/>
      <c r="L1069" s="220"/>
      <c r="M1069" s="220"/>
      <c r="N1069" s="219"/>
      <c r="O1069" s="219"/>
      <c r="P1069" s="219"/>
      <c r="Q1069" s="219"/>
      <c r="R1069" s="220"/>
      <c r="S1069" s="220"/>
      <c r="T1069" s="220"/>
      <c r="U1069" s="220"/>
      <c r="V1069" s="220"/>
      <c r="W1069" s="220"/>
      <c r="X1069" s="220"/>
      <c r="Y1069" s="220"/>
      <c r="Z1069" s="210"/>
      <c r="AA1069" s="210"/>
      <c r="AB1069" s="210"/>
      <c r="AC1069" s="210"/>
      <c r="AD1069" s="210"/>
      <c r="AE1069" s="210"/>
      <c r="AF1069" s="210"/>
      <c r="AG1069" s="210" t="s">
        <v>300</v>
      </c>
      <c r="AH1069" s="210"/>
      <c r="AI1069" s="210"/>
      <c r="AJ1069" s="210"/>
      <c r="AK1069" s="210"/>
      <c r="AL1069" s="210"/>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c r="BG1069" s="210"/>
      <c r="BH1069" s="210"/>
    </row>
    <row r="1070" spans="1:60" outlineLevel="3" x14ac:dyDescent="0.2">
      <c r="A1070" s="217"/>
      <c r="B1070" s="218"/>
      <c r="C1070" s="252" t="s">
        <v>1245</v>
      </c>
      <c r="D1070" s="240"/>
      <c r="E1070" s="240"/>
      <c r="F1070" s="240"/>
      <c r="G1070" s="240"/>
      <c r="H1070" s="220"/>
      <c r="I1070" s="220"/>
      <c r="J1070" s="220"/>
      <c r="K1070" s="220"/>
      <c r="L1070" s="220"/>
      <c r="M1070" s="220"/>
      <c r="N1070" s="219"/>
      <c r="O1070" s="219"/>
      <c r="P1070" s="219"/>
      <c r="Q1070" s="219"/>
      <c r="R1070" s="220"/>
      <c r="S1070" s="220"/>
      <c r="T1070" s="220"/>
      <c r="U1070" s="220"/>
      <c r="V1070" s="220"/>
      <c r="W1070" s="220"/>
      <c r="X1070" s="220"/>
      <c r="Y1070" s="220"/>
      <c r="Z1070" s="210"/>
      <c r="AA1070" s="210"/>
      <c r="AB1070" s="210"/>
      <c r="AC1070" s="210"/>
      <c r="AD1070" s="210"/>
      <c r="AE1070" s="210"/>
      <c r="AF1070" s="210"/>
      <c r="AG1070" s="210" t="s">
        <v>300</v>
      </c>
      <c r="AH1070" s="210"/>
      <c r="AI1070" s="210"/>
      <c r="AJ1070" s="210"/>
      <c r="AK1070" s="210"/>
      <c r="AL1070" s="210"/>
      <c r="AM1070" s="210"/>
      <c r="AN1070" s="210"/>
      <c r="AO1070" s="210"/>
      <c r="AP1070" s="210"/>
      <c r="AQ1070" s="210"/>
      <c r="AR1070" s="210"/>
      <c r="AS1070" s="210"/>
      <c r="AT1070" s="210"/>
      <c r="AU1070" s="210"/>
      <c r="AV1070" s="210"/>
      <c r="AW1070" s="210"/>
      <c r="AX1070" s="210"/>
      <c r="AY1070" s="210"/>
      <c r="AZ1070" s="210"/>
      <c r="BA1070" s="210"/>
      <c r="BB1070" s="210"/>
      <c r="BC1070" s="210"/>
      <c r="BD1070" s="210"/>
      <c r="BE1070" s="210"/>
      <c r="BF1070" s="210"/>
      <c r="BG1070" s="210"/>
      <c r="BH1070" s="210"/>
    </row>
    <row r="1071" spans="1:60" outlineLevel="2" x14ac:dyDescent="0.2">
      <c r="A1071" s="217"/>
      <c r="B1071" s="218"/>
      <c r="C1071" s="253" t="s">
        <v>1246</v>
      </c>
      <c r="D1071" s="221"/>
      <c r="E1071" s="222"/>
      <c r="F1071" s="220"/>
      <c r="G1071" s="220"/>
      <c r="H1071" s="220"/>
      <c r="I1071" s="220"/>
      <c r="J1071" s="220"/>
      <c r="K1071" s="220"/>
      <c r="L1071" s="220"/>
      <c r="M1071" s="220"/>
      <c r="N1071" s="219"/>
      <c r="O1071" s="219"/>
      <c r="P1071" s="219"/>
      <c r="Q1071" s="219"/>
      <c r="R1071" s="220"/>
      <c r="S1071" s="220"/>
      <c r="T1071" s="220"/>
      <c r="U1071" s="220"/>
      <c r="V1071" s="220"/>
      <c r="W1071" s="220"/>
      <c r="X1071" s="220"/>
      <c r="Y1071" s="220"/>
      <c r="Z1071" s="210"/>
      <c r="AA1071" s="210"/>
      <c r="AB1071" s="210"/>
      <c r="AC1071" s="210"/>
      <c r="AD1071" s="210"/>
      <c r="AE1071" s="210"/>
      <c r="AF1071" s="210"/>
      <c r="AG1071" s="210" t="s">
        <v>314</v>
      </c>
      <c r="AH1071" s="210">
        <v>0</v>
      </c>
      <c r="AI1071" s="210"/>
      <c r="AJ1071" s="210"/>
      <c r="AK1071" s="210"/>
      <c r="AL1071" s="210"/>
      <c r="AM1071" s="210"/>
      <c r="AN1071" s="210"/>
      <c r="AO1071" s="210"/>
      <c r="AP1071" s="210"/>
      <c r="AQ1071" s="210"/>
      <c r="AR1071" s="210"/>
      <c r="AS1071" s="210"/>
      <c r="AT1071" s="210"/>
      <c r="AU1071" s="210"/>
      <c r="AV1071" s="210"/>
      <c r="AW1071" s="210"/>
      <c r="AX1071" s="210"/>
      <c r="AY1071" s="210"/>
      <c r="AZ1071" s="210"/>
      <c r="BA1071" s="210"/>
      <c r="BB1071" s="210"/>
      <c r="BC1071" s="210"/>
      <c r="BD1071" s="210"/>
      <c r="BE1071" s="210"/>
      <c r="BF1071" s="210"/>
      <c r="BG1071" s="210"/>
      <c r="BH1071" s="210"/>
    </row>
    <row r="1072" spans="1:60" outlineLevel="3" x14ac:dyDescent="0.2">
      <c r="A1072" s="217"/>
      <c r="B1072" s="218"/>
      <c r="C1072" s="253" t="s">
        <v>1247</v>
      </c>
      <c r="D1072" s="221"/>
      <c r="E1072" s="222"/>
      <c r="F1072" s="220"/>
      <c r="G1072" s="220"/>
      <c r="H1072" s="220"/>
      <c r="I1072" s="220"/>
      <c r="J1072" s="220"/>
      <c r="K1072" s="220"/>
      <c r="L1072" s="220"/>
      <c r="M1072" s="220"/>
      <c r="N1072" s="219"/>
      <c r="O1072" s="219"/>
      <c r="P1072" s="219"/>
      <c r="Q1072" s="219"/>
      <c r="R1072" s="220"/>
      <c r="S1072" s="220"/>
      <c r="T1072" s="220"/>
      <c r="U1072" s="220"/>
      <c r="V1072" s="220"/>
      <c r="W1072" s="220"/>
      <c r="X1072" s="220"/>
      <c r="Y1072" s="220"/>
      <c r="Z1072" s="210"/>
      <c r="AA1072" s="210"/>
      <c r="AB1072" s="210"/>
      <c r="AC1072" s="210"/>
      <c r="AD1072" s="210"/>
      <c r="AE1072" s="210"/>
      <c r="AF1072" s="210"/>
      <c r="AG1072" s="210" t="s">
        <v>314</v>
      </c>
      <c r="AH1072" s="210">
        <v>0</v>
      </c>
      <c r="AI1072" s="210"/>
      <c r="AJ1072" s="210"/>
      <c r="AK1072" s="210"/>
      <c r="AL1072" s="210"/>
      <c r="AM1072" s="210"/>
      <c r="AN1072" s="210"/>
      <c r="AO1072" s="210"/>
      <c r="AP1072" s="210"/>
      <c r="AQ1072" s="210"/>
      <c r="AR1072" s="210"/>
      <c r="AS1072" s="210"/>
      <c r="AT1072" s="210"/>
      <c r="AU1072" s="210"/>
      <c r="AV1072" s="210"/>
      <c r="AW1072" s="210"/>
      <c r="AX1072" s="210"/>
      <c r="AY1072" s="210"/>
      <c r="AZ1072" s="210"/>
      <c r="BA1072" s="210"/>
      <c r="BB1072" s="210"/>
      <c r="BC1072" s="210"/>
      <c r="BD1072" s="210"/>
      <c r="BE1072" s="210"/>
      <c r="BF1072" s="210"/>
      <c r="BG1072" s="210"/>
      <c r="BH1072" s="210"/>
    </row>
    <row r="1073" spans="1:60" outlineLevel="3" x14ac:dyDescent="0.2">
      <c r="A1073" s="217"/>
      <c r="B1073" s="218"/>
      <c r="C1073" s="253" t="s">
        <v>1248</v>
      </c>
      <c r="D1073" s="221"/>
      <c r="E1073" s="222"/>
      <c r="F1073" s="220"/>
      <c r="G1073" s="220"/>
      <c r="H1073" s="220"/>
      <c r="I1073" s="220"/>
      <c r="J1073" s="220"/>
      <c r="K1073" s="220"/>
      <c r="L1073" s="220"/>
      <c r="M1073" s="220"/>
      <c r="N1073" s="219"/>
      <c r="O1073" s="219"/>
      <c r="P1073" s="219"/>
      <c r="Q1073" s="219"/>
      <c r="R1073" s="220"/>
      <c r="S1073" s="220"/>
      <c r="T1073" s="220"/>
      <c r="U1073" s="220"/>
      <c r="V1073" s="220"/>
      <c r="W1073" s="220"/>
      <c r="X1073" s="220"/>
      <c r="Y1073" s="220"/>
      <c r="Z1073" s="210"/>
      <c r="AA1073" s="210"/>
      <c r="AB1073" s="210"/>
      <c r="AC1073" s="210"/>
      <c r="AD1073" s="210"/>
      <c r="AE1073" s="210"/>
      <c r="AF1073" s="210"/>
      <c r="AG1073" s="210" t="s">
        <v>314</v>
      </c>
      <c r="AH1073" s="210">
        <v>0</v>
      </c>
      <c r="AI1073" s="210"/>
      <c r="AJ1073" s="210"/>
      <c r="AK1073" s="210"/>
      <c r="AL1073" s="210"/>
      <c r="AM1073" s="210"/>
      <c r="AN1073" s="210"/>
      <c r="AO1073" s="210"/>
      <c r="AP1073" s="210"/>
      <c r="AQ1073" s="210"/>
      <c r="AR1073" s="210"/>
      <c r="AS1073" s="210"/>
      <c r="AT1073" s="210"/>
      <c r="AU1073" s="210"/>
      <c r="AV1073" s="210"/>
      <c r="AW1073" s="210"/>
      <c r="AX1073" s="210"/>
      <c r="AY1073" s="210"/>
      <c r="AZ1073" s="210"/>
      <c r="BA1073" s="210"/>
      <c r="BB1073" s="210"/>
      <c r="BC1073" s="210"/>
      <c r="BD1073" s="210"/>
      <c r="BE1073" s="210"/>
      <c r="BF1073" s="210"/>
      <c r="BG1073" s="210"/>
      <c r="BH1073" s="210"/>
    </row>
    <row r="1074" spans="1:60" outlineLevel="3" x14ac:dyDescent="0.2">
      <c r="A1074" s="217"/>
      <c r="B1074" s="218"/>
      <c r="C1074" s="253" t="s">
        <v>1249</v>
      </c>
      <c r="D1074" s="221"/>
      <c r="E1074" s="222">
        <v>5.82</v>
      </c>
      <c r="F1074" s="220"/>
      <c r="G1074" s="220"/>
      <c r="H1074" s="220"/>
      <c r="I1074" s="220"/>
      <c r="J1074" s="220"/>
      <c r="K1074" s="220"/>
      <c r="L1074" s="220"/>
      <c r="M1074" s="220"/>
      <c r="N1074" s="219"/>
      <c r="O1074" s="219"/>
      <c r="P1074" s="219"/>
      <c r="Q1074" s="219"/>
      <c r="R1074" s="220"/>
      <c r="S1074" s="220"/>
      <c r="T1074" s="220"/>
      <c r="U1074" s="220"/>
      <c r="V1074" s="220"/>
      <c r="W1074" s="220"/>
      <c r="X1074" s="220"/>
      <c r="Y1074" s="220"/>
      <c r="Z1074" s="210"/>
      <c r="AA1074" s="210"/>
      <c r="AB1074" s="210"/>
      <c r="AC1074" s="210"/>
      <c r="AD1074" s="210"/>
      <c r="AE1074" s="210"/>
      <c r="AF1074" s="210"/>
      <c r="AG1074" s="210" t="s">
        <v>314</v>
      </c>
      <c r="AH1074" s="210">
        <v>0</v>
      </c>
      <c r="AI1074" s="210"/>
      <c r="AJ1074" s="210"/>
      <c r="AK1074" s="210"/>
      <c r="AL1074" s="210"/>
      <c r="AM1074" s="210"/>
      <c r="AN1074" s="210"/>
      <c r="AO1074" s="210"/>
      <c r="AP1074" s="210"/>
      <c r="AQ1074" s="210"/>
      <c r="AR1074" s="210"/>
      <c r="AS1074" s="210"/>
      <c r="AT1074" s="210"/>
      <c r="AU1074" s="210"/>
      <c r="AV1074" s="210"/>
      <c r="AW1074" s="210"/>
      <c r="AX1074" s="210"/>
      <c r="AY1074" s="210"/>
      <c r="AZ1074" s="210"/>
      <c r="BA1074" s="210"/>
      <c r="BB1074" s="210"/>
      <c r="BC1074" s="210"/>
      <c r="BD1074" s="210"/>
      <c r="BE1074" s="210"/>
      <c r="BF1074" s="210"/>
      <c r="BG1074" s="210"/>
      <c r="BH1074" s="210"/>
    </row>
    <row r="1075" spans="1:60" outlineLevel="1" x14ac:dyDescent="0.2">
      <c r="A1075" s="231">
        <v>173</v>
      </c>
      <c r="B1075" s="232" t="s">
        <v>1250</v>
      </c>
      <c r="C1075" s="250" t="s">
        <v>1251</v>
      </c>
      <c r="D1075" s="233" t="s">
        <v>310</v>
      </c>
      <c r="E1075" s="234">
        <v>142.68</v>
      </c>
      <c r="F1075" s="235"/>
      <c r="G1075" s="236">
        <f>ROUND(E1075*F1075,2)</f>
        <v>0</v>
      </c>
      <c r="H1075" s="235"/>
      <c r="I1075" s="236">
        <f>ROUND(E1075*H1075,2)</f>
        <v>0</v>
      </c>
      <c r="J1075" s="235"/>
      <c r="K1075" s="236">
        <f>ROUND(E1075*J1075,2)</f>
        <v>0</v>
      </c>
      <c r="L1075" s="236">
        <v>21</v>
      </c>
      <c r="M1075" s="236">
        <f>G1075*(1+L1075/100)</f>
        <v>0</v>
      </c>
      <c r="N1075" s="234">
        <v>9.2000000000000003E-4</v>
      </c>
      <c r="O1075" s="234">
        <f>ROUND(E1075*N1075,2)</f>
        <v>0.13</v>
      </c>
      <c r="P1075" s="234">
        <v>5.3999999999999999E-2</v>
      </c>
      <c r="Q1075" s="234">
        <f>ROUND(E1075*P1075,2)</f>
        <v>7.7</v>
      </c>
      <c r="R1075" s="236" t="s">
        <v>1141</v>
      </c>
      <c r="S1075" s="236" t="s">
        <v>293</v>
      </c>
      <c r="T1075" s="237" t="s">
        <v>294</v>
      </c>
      <c r="U1075" s="220">
        <v>0.46500000000000002</v>
      </c>
      <c r="V1075" s="220">
        <f>ROUND(E1075*U1075,2)</f>
        <v>66.349999999999994</v>
      </c>
      <c r="W1075" s="220"/>
      <c r="X1075" s="220" t="s">
        <v>295</v>
      </c>
      <c r="Y1075" s="220" t="s">
        <v>296</v>
      </c>
      <c r="Z1075" s="210"/>
      <c r="AA1075" s="210"/>
      <c r="AB1075" s="210"/>
      <c r="AC1075" s="210"/>
      <c r="AD1075" s="210"/>
      <c r="AE1075" s="210"/>
      <c r="AF1075" s="210"/>
      <c r="AG1075" s="210" t="s">
        <v>297</v>
      </c>
      <c r="AH1075" s="210"/>
      <c r="AI1075" s="210"/>
      <c r="AJ1075" s="210"/>
      <c r="AK1075" s="210"/>
      <c r="AL1075" s="210"/>
      <c r="AM1075" s="210"/>
      <c r="AN1075" s="210"/>
      <c r="AO1075" s="210"/>
      <c r="AP1075" s="210"/>
      <c r="AQ1075" s="210"/>
      <c r="AR1075" s="210"/>
      <c r="AS1075" s="210"/>
      <c r="AT1075" s="210"/>
      <c r="AU1075" s="210"/>
      <c r="AV1075" s="210"/>
      <c r="AW1075" s="210"/>
      <c r="AX1075" s="210"/>
      <c r="AY1075" s="210"/>
      <c r="AZ1075" s="210"/>
      <c r="BA1075" s="210"/>
      <c r="BB1075" s="210"/>
      <c r="BC1075" s="210"/>
      <c r="BD1075" s="210"/>
      <c r="BE1075" s="210"/>
      <c r="BF1075" s="210"/>
      <c r="BG1075" s="210"/>
      <c r="BH1075" s="210"/>
    </row>
    <row r="1076" spans="1:60" outlineLevel="2" x14ac:dyDescent="0.2">
      <c r="A1076" s="217"/>
      <c r="B1076" s="218"/>
      <c r="C1076" s="251" t="s">
        <v>1245</v>
      </c>
      <c r="D1076" s="239"/>
      <c r="E1076" s="239"/>
      <c r="F1076" s="239"/>
      <c r="G1076" s="239"/>
      <c r="H1076" s="220"/>
      <c r="I1076" s="220"/>
      <c r="J1076" s="220"/>
      <c r="K1076" s="220"/>
      <c r="L1076" s="220"/>
      <c r="M1076" s="220"/>
      <c r="N1076" s="219"/>
      <c r="O1076" s="219"/>
      <c r="P1076" s="219"/>
      <c r="Q1076" s="219"/>
      <c r="R1076" s="220"/>
      <c r="S1076" s="220"/>
      <c r="T1076" s="220"/>
      <c r="U1076" s="220"/>
      <c r="V1076" s="220"/>
      <c r="W1076" s="220"/>
      <c r="X1076" s="220"/>
      <c r="Y1076" s="220"/>
      <c r="Z1076" s="210"/>
      <c r="AA1076" s="210"/>
      <c r="AB1076" s="210"/>
      <c r="AC1076" s="210"/>
      <c r="AD1076" s="210"/>
      <c r="AE1076" s="210"/>
      <c r="AF1076" s="210"/>
      <c r="AG1076" s="210" t="s">
        <v>299</v>
      </c>
      <c r="AH1076" s="210"/>
      <c r="AI1076" s="210"/>
      <c r="AJ1076" s="210"/>
      <c r="AK1076" s="210"/>
      <c r="AL1076" s="210"/>
      <c r="AM1076" s="210"/>
      <c r="AN1076" s="210"/>
      <c r="AO1076" s="210"/>
      <c r="AP1076" s="210"/>
      <c r="AQ1076" s="210"/>
      <c r="AR1076" s="210"/>
      <c r="AS1076" s="210"/>
      <c r="AT1076" s="210"/>
      <c r="AU1076" s="210"/>
      <c r="AV1076" s="210"/>
      <c r="AW1076" s="210"/>
      <c r="AX1076" s="210"/>
      <c r="AY1076" s="210"/>
      <c r="AZ1076" s="210"/>
      <c r="BA1076" s="210"/>
      <c r="BB1076" s="210"/>
      <c r="BC1076" s="210"/>
      <c r="BD1076" s="210"/>
      <c r="BE1076" s="210"/>
      <c r="BF1076" s="210"/>
      <c r="BG1076" s="210"/>
      <c r="BH1076" s="210"/>
    </row>
    <row r="1077" spans="1:60" outlineLevel="2" x14ac:dyDescent="0.2">
      <c r="A1077" s="217"/>
      <c r="B1077" s="218"/>
      <c r="C1077" s="252" t="s">
        <v>1245</v>
      </c>
      <c r="D1077" s="240"/>
      <c r="E1077" s="240"/>
      <c r="F1077" s="240"/>
      <c r="G1077" s="240"/>
      <c r="H1077" s="220"/>
      <c r="I1077" s="220"/>
      <c r="J1077" s="220"/>
      <c r="K1077" s="220"/>
      <c r="L1077" s="220"/>
      <c r="M1077" s="220"/>
      <c r="N1077" s="219"/>
      <c r="O1077" s="219"/>
      <c r="P1077" s="219"/>
      <c r="Q1077" s="219"/>
      <c r="R1077" s="220"/>
      <c r="S1077" s="220"/>
      <c r="T1077" s="220"/>
      <c r="U1077" s="220"/>
      <c r="V1077" s="220"/>
      <c r="W1077" s="220"/>
      <c r="X1077" s="220"/>
      <c r="Y1077" s="220"/>
      <c r="Z1077" s="210"/>
      <c r="AA1077" s="210"/>
      <c r="AB1077" s="210"/>
      <c r="AC1077" s="210"/>
      <c r="AD1077" s="210"/>
      <c r="AE1077" s="210"/>
      <c r="AF1077" s="210"/>
      <c r="AG1077" s="210" t="s">
        <v>300</v>
      </c>
      <c r="AH1077" s="210"/>
      <c r="AI1077" s="210"/>
      <c r="AJ1077" s="210"/>
      <c r="AK1077" s="210"/>
      <c r="AL1077" s="210"/>
      <c r="AM1077" s="210"/>
      <c r="AN1077" s="210"/>
      <c r="AO1077" s="210"/>
      <c r="AP1077" s="210"/>
      <c r="AQ1077" s="210"/>
      <c r="AR1077" s="210"/>
      <c r="AS1077" s="210"/>
      <c r="AT1077" s="210"/>
      <c r="AU1077" s="210"/>
      <c r="AV1077" s="210"/>
      <c r="AW1077" s="210"/>
      <c r="AX1077" s="210"/>
      <c r="AY1077" s="210"/>
      <c r="AZ1077" s="210"/>
      <c r="BA1077" s="210"/>
      <c r="BB1077" s="210"/>
      <c r="BC1077" s="210"/>
      <c r="BD1077" s="210"/>
      <c r="BE1077" s="210"/>
      <c r="BF1077" s="210"/>
      <c r="BG1077" s="210"/>
      <c r="BH1077" s="210"/>
    </row>
    <row r="1078" spans="1:60" outlineLevel="3" x14ac:dyDescent="0.2">
      <c r="A1078" s="217"/>
      <c r="B1078" s="218"/>
      <c r="C1078" s="252" t="s">
        <v>1245</v>
      </c>
      <c r="D1078" s="240"/>
      <c r="E1078" s="240"/>
      <c r="F1078" s="240"/>
      <c r="G1078" s="240"/>
      <c r="H1078" s="220"/>
      <c r="I1078" s="220"/>
      <c r="J1078" s="220"/>
      <c r="K1078" s="220"/>
      <c r="L1078" s="220"/>
      <c r="M1078" s="220"/>
      <c r="N1078" s="219"/>
      <c r="O1078" s="219"/>
      <c r="P1078" s="219"/>
      <c r="Q1078" s="219"/>
      <c r="R1078" s="220"/>
      <c r="S1078" s="220"/>
      <c r="T1078" s="220"/>
      <c r="U1078" s="220"/>
      <c r="V1078" s="220"/>
      <c r="W1078" s="220"/>
      <c r="X1078" s="220"/>
      <c r="Y1078" s="220"/>
      <c r="Z1078" s="210"/>
      <c r="AA1078" s="210"/>
      <c r="AB1078" s="210"/>
      <c r="AC1078" s="210"/>
      <c r="AD1078" s="210"/>
      <c r="AE1078" s="210"/>
      <c r="AF1078" s="210"/>
      <c r="AG1078" s="210" t="s">
        <v>300</v>
      </c>
      <c r="AH1078" s="210"/>
      <c r="AI1078" s="210"/>
      <c r="AJ1078" s="210"/>
      <c r="AK1078" s="210"/>
      <c r="AL1078" s="210"/>
      <c r="AM1078" s="210"/>
      <c r="AN1078" s="210"/>
      <c r="AO1078" s="210"/>
      <c r="AP1078" s="210"/>
      <c r="AQ1078" s="210"/>
      <c r="AR1078" s="210"/>
      <c r="AS1078" s="210"/>
      <c r="AT1078" s="210"/>
      <c r="AU1078" s="210"/>
      <c r="AV1078" s="210"/>
      <c r="AW1078" s="210"/>
      <c r="AX1078" s="210"/>
      <c r="AY1078" s="210"/>
      <c r="AZ1078" s="210"/>
      <c r="BA1078" s="210"/>
      <c r="BB1078" s="210"/>
      <c r="BC1078" s="210"/>
      <c r="BD1078" s="210"/>
      <c r="BE1078" s="210"/>
      <c r="BF1078" s="210"/>
      <c r="BG1078" s="210"/>
      <c r="BH1078" s="210"/>
    </row>
    <row r="1079" spans="1:60" outlineLevel="2" x14ac:dyDescent="0.2">
      <c r="A1079" s="217"/>
      <c r="B1079" s="218"/>
      <c r="C1079" s="253" t="s">
        <v>1252</v>
      </c>
      <c r="D1079" s="221"/>
      <c r="E1079" s="222"/>
      <c r="F1079" s="220"/>
      <c r="G1079" s="220"/>
      <c r="H1079" s="220"/>
      <c r="I1079" s="220"/>
      <c r="J1079" s="220"/>
      <c r="K1079" s="220"/>
      <c r="L1079" s="220"/>
      <c r="M1079" s="220"/>
      <c r="N1079" s="219"/>
      <c r="O1079" s="219"/>
      <c r="P1079" s="219"/>
      <c r="Q1079" s="219"/>
      <c r="R1079" s="220"/>
      <c r="S1079" s="220"/>
      <c r="T1079" s="220"/>
      <c r="U1079" s="220"/>
      <c r="V1079" s="220"/>
      <c r="W1079" s="220"/>
      <c r="X1079" s="220"/>
      <c r="Y1079" s="220"/>
      <c r="Z1079" s="210"/>
      <c r="AA1079" s="210"/>
      <c r="AB1079" s="210"/>
      <c r="AC1079" s="210"/>
      <c r="AD1079" s="210"/>
      <c r="AE1079" s="210"/>
      <c r="AF1079" s="210"/>
      <c r="AG1079" s="210" t="s">
        <v>314</v>
      </c>
      <c r="AH1079" s="210">
        <v>0</v>
      </c>
      <c r="AI1079" s="210"/>
      <c r="AJ1079" s="210"/>
      <c r="AK1079" s="210"/>
      <c r="AL1079" s="210"/>
      <c r="AM1079" s="210"/>
      <c r="AN1079" s="210"/>
      <c r="AO1079" s="210"/>
      <c r="AP1079" s="210"/>
      <c r="AQ1079" s="210"/>
      <c r="AR1079" s="210"/>
      <c r="AS1079" s="210"/>
      <c r="AT1079" s="210"/>
      <c r="AU1079" s="210"/>
      <c r="AV1079" s="210"/>
      <c r="AW1079" s="210"/>
      <c r="AX1079" s="210"/>
      <c r="AY1079" s="210"/>
      <c r="AZ1079" s="210"/>
      <c r="BA1079" s="210"/>
      <c r="BB1079" s="210"/>
      <c r="BC1079" s="210"/>
      <c r="BD1079" s="210"/>
      <c r="BE1079" s="210"/>
      <c r="BF1079" s="210"/>
      <c r="BG1079" s="210"/>
      <c r="BH1079" s="210"/>
    </row>
    <row r="1080" spans="1:60" outlineLevel="3" x14ac:dyDescent="0.2">
      <c r="A1080" s="217"/>
      <c r="B1080" s="218"/>
      <c r="C1080" s="253" t="s">
        <v>1253</v>
      </c>
      <c r="D1080" s="221"/>
      <c r="E1080" s="222"/>
      <c r="F1080" s="220"/>
      <c r="G1080" s="220"/>
      <c r="H1080" s="220"/>
      <c r="I1080" s="220"/>
      <c r="J1080" s="220"/>
      <c r="K1080" s="220"/>
      <c r="L1080" s="220"/>
      <c r="M1080" s="220"/>
      <c r="N1080" s="219"/>
      <c r="O1080" s="219"/>
      <c r="P1080" s="219"/>
      <c r="Q1080" s="219"/>
      <c r="R1080" s="220"/>
      <c r="S1080" s="220"/>
      <c r="T1080" s="220"/>
      <c r="U1080" s="220"/>
      <c r="V1080" s="220"/>
      <c r="W1080" s="220"/>
      <c r="X1080" s="220"/>
      <c r="Y1080" s="220"/>
      <c r="Z1080" s="210"/>
      <c r="AA1080" s="210"/>
      <c r="AB1080" s="210"/>
      <c r="AC1080" s="210"/>
      <c r="AD1080" s="210"/>
      <c r="AE1080" s="210"/>
      <c r="AF1080" s="210"/>
      <c r="AG1080" s="210" t="s">
        <v>314</v>
      </c>
      <c r="AH1080" s="210">
        <v>0</v>
      </c>
      <c r="AI1080" s="210"/>
      <c r="AJ1080" s="210"/>
      <c r="AK1080" s="210"/>
      <c r="AL1080" s="210"/>
      <c r="AM1080" s="210"/>
      <c r="AN1080" s="210"/>
      <c r="AO1080" s="210"/>
      <c r="AP1080" s="210"/>
      <c r="AQ1080" s="210"/>
      <c r="AR1080" s="210"/>
      <c r="AS1080" s="210"/>
      <c r="AT1080" s="210"/>
      <c r="AU1080" s="210"/>
      <c r="AV1080" s="210"/>
      <c r="AW1080" s="210"/>
      <c r="AX1080" s="210"/>
      <c r="AY1080" s="210"/>
      <c r="AZ1080" s="210"/>
      <c r="BA1080" s="210"/>
      <c r="BB1080" s="210"/>
      <c r="BC1080" s="210"/>
      <c r="BD1080" s="210"/>
      <c r="BE1080" s="210"/>
      <c r="BF1080" s="210"/>
      <c r="BG1080" s="210"/>
      <c r="BH1080" s="210"/>
    </row>
    <row r="1081" spans="1:60" outlineLevel="3" x14ac:dyDescent="0.2">
      <c r="A1081" s="217"/>
      <c r="B1081" s="218"/>
      <c r="C1081" s="253" t="s">
        <v>1254</v>
      </c>
      <c r="D1081" s="221"/>
      <c r="E1081" s="222"/>
      <c r="F1081" s="220"/>
      <c r="G1081" s="220"/>
      <c r="H1081" s="220"/>
      <c r="I1081" s="220"/>
      <c r="J1081" s="220"/>
      <c r="K1081" s="220"/>
      <c r="L1081" s="220"/>
      <c r="M1081" s="220"/>
      <c r="N1081" s="219"/>
      <c r="O1081" s="219"/>
      <c r="P1081" s="219"/>
      <c r="Q1081" s="219"/>
      <c r="R1081" s="220"/>
      <c r="S1081" s="220"/>
      <c r="T1081" s="220"/>
      <c r="U1081" s="220"/>
      <c r="V1081" s="220"/>
      <c r="W1081" s="220"/>
      <c r="X1081" s="220"/>
      <c r="Y1081" s="220"/>
      <c r="Z1081" s="210"/>
      <c r="AA1081" s="210"/>
      <c r="AB1081" s="210"/>
      <c r="AC1081" s="210"/>
      <c r="AD1081" s="210"/>
      <c r="AE1081" s="210"/>
      <c r="AF1081" s="210"/>
      <c r="AG1081" s="210" t="s">
        <v>314</v>
      </c>
      <c r="AH1081" s="210">
        <v>0</v>
      </c>
      <c r="AI1081" s="210"/>
      <c r="AJ1081" s="210"/>
      <c r="AK1081" s="210"/>
      <c r="AL1081" s="210"/>
      <c r="AM1081" s="210"/>
      <c r="AN1081" s="210"/>
      <c r="AO1081" s="210"/>
      <c r="AP1081" s="210"/>
      <c r="AQ1081" s="210"/>
      <c r="AR1081" s="210"/>
      <c r="AS1081" s="210"/>
      <c r="AT1081" s="210"/>
      <c r="AU1081" s="210"/>
      <c r="AV1081" s="210"/>
      <c r="AW1081" s="210"/>
      <c r="AX1081" s="210"/>
      <c r="AY1081" s="210"/>
      <c r="AZ1081" s="210"/>
      <c r="BA1081" s="210"/>
      <c r="BB1081" s="210"/>
      <c r="BC1081" s="210"/>
      <c r="BD1081" s="210"/>
      <c r="BE1081" s="210"/>
      <c r="BF1081" s="210"/>
      <c r="BG1081" s="210"/>
      <c r="BH1081" s="210"/>
    </row>
    <row r="1082" spans="1:60" outlineLevel="3" x14ac:dyDescent="0.2">
      <c r="A1082" s="217"/>
      <c r="B1082" s="218"/>
      <c r="C1082" s="253" t="s">
        <v>1255</v>
      </c>
      <c r="D1082" s="221"/>
      <c r="E1082" s="222"/>
      <c r="F1082" s="220"/>
      <c r="G1082" s="220"/>
      <c r="H1082" s="220"/>
      <c r="I1082" s="220"/>
      <c r="J1082" s="220"/>
      <c r="K1082" s="220"/>
      <c r="L1082" s="220"/>
      <c r="M1082" s="220"/>
      <c r="N1082" s="219"/>
      <c r="O1082" s="219"/>
      <c r="P1082" s="219"/>
      <c r="Q1082" s="219"/>
      <c r="R1082" s="220"/>
      <c r="S1082" s="220"/>
      <c r="T1082" s="220"/>
      <c r="U1082" s="220"/>
      <c r="V1082" s="220"/>
      <c r="W1082" s="220"/>
      <c r="X1082" s="220"/>
      <c r="Y1082" s="220"/>
      <c r="Z1082" s="210"/>
      <c r="AA1082" s="210"/>
      <c r="AB1082" s="210"/>
      <c r="AC1082" s="210"/>
      <c r="AD1082" s="210"/>
      <c r="AE1082" s="210"/>
      <c r="AF1082" s="210"/>
      <c r="AG1082" s="210" t="s">
        <v>314</v>
      </c>
      <c r="AH1082" s="210">
        <v>0</v>
      </c>
      <c r="AI1082" s="210"/>
      <c r="AJ1082" s="210"/>
      <c r="AK1082" s="210"/>
      <c r="AL1082" s="210"/>
      <c r="AM1082" s="210"/>
      <c r="AN1082" s="210"/>
      <c r="AO1082" s="210"/>
      <c r="AP1082" s="210"/>
      <c r="AQ1082" s="210"/>
      <c r="AR1082" s="210"/>
      <c r="AS1082" s="210"/>
      <c r="AT1082" s="210"/>
      <c r="AU1082" s="210"/>
      <c r="AV1082" s="210"/>
      <c r="AW1082" s="210"/>
      <c r="AX1082" s="210"/>
      <c r="AY1082" s="210"/>
      <c r="AZ1082" s="210"/>
      <c r="BA1082" s="210"/>
      <c r="BB1082" s="210"/>
      <c r="BC1082" s="210"/>
      <c r="BD1082" s="210"/>
      <c r="BE1082" s="210"/>
      <c r="BF1082" s="210"/>
      <c r="BG1082" s="210"/>
      <c r="BH1082" s="210"/>
    </row>
    <row r="1083" spans="1:60" outlineLevel="3" x14ac:dyDescent="0.2">
      <c r="A1083" s="217"/>
      <c r="B1083" s="218"/>
      <c r="C1083" s="253" t="s">
        <v>1256</v>
      </c>
      <c r="D1083" s="221"/>
      <c r="E1083" s="222"/>
      <c r="F1083" s="220"/>
      <c r="G1083" s="220"/>
      <c r="H1083" s="220"/>
      <c r="I1083" s="220"/>
      <c r="J1083" s="220"/>
      <c r="K1083" s="220"/>
      <c r="L1083" s="220"/>
      <c r="M1083" s="220"/>
      <c r="N1083" s="219"/>
      <c r="O1083" s="219"/>
      <c r="P1083" s="219"/>
      <c r="Q1083" s="219"/>
      <c r="R1083" s="220"/>
      <c r="S1083" s="220"/>
      <c r="T1083" s="220"/>
      <c r="U1083" s="220"/>
      <c r="V1083" s="220"/>
      <c r="W1083" s="220"/>
      <c r="X1083" s="220"/>
      <c r="Y1083" s="220"/>
      <c r="Z1083" s="210"/>
      <c r="AA1083" s="210"/>
      <c r="AB1083" s="210"/>
      <c r="AC1083" s="210"/>
      <c r="AD1083" s="210"/>
      <c r="AE1083" s="210"/>
      <c r="AF1083" s="210"/>
      <c r="AG1083" s="210" t="s">
        <v>314</v>
      </c>
      <c r="AH1083" s="210">
        <v>0</v>
      </c>
      <c r="AI1083" s="210"/>
      <c r="AJ1083" s="210"/>
      <c r="AK1083" s="210"/>
      <c r="AL1083" s="210"/>
      <c r="AM1083" s="210"/>
      <c r="AN1083" s="210"/>
      <c r="AO1083" s="210"/>
      <c r="AP1083" s="210"/>
      <c r="AQ1083" s="210"/>
      <c r="AR1083" s="210"/>
      <c r="AS1083" s="210"/>
      <c r="AT1083" s="210"/>
      <c r="AU1083" s="210"/>
      <c r="AV1083" s="210"/>
      <c r="AW1083" s="210"/>
      <c r="AX1083" s="210"/>
      <c r="AY1083" s="210"/>
      <c r="AZ1083" s="210"/>
      <c r="BA1083" s="210"/>
      <c r="BB1083" s="210"/>
      <c r="BC1083" s="210"/>
      <c r="BD1083" s="210"/>
      <c r="BE1083" s="210"/>
      <c r="BF1083" s="210"/>
      <c r="BG1083" s="210"/>
      <c r="BH1083" s="210"/>
    </row>
    <row r="1084" spans="1:60" outlineLevel="3" x14ac:dyDescent="0.2">
      <c r="A1084" s="217"/>
      <c r="B1084" s="218"/>
      <c r="C1084" s="253" t="s">
        <v>1253</v>
      </c>
      <c r="D1084" s="221"/>
      <c r="E1084" s="222"/>
      <c r="F1084" s="220"/>
      <c r="G1084" s="220"/>
      <c r="H1084" s="220"/>
      <c r="I1084" s="220"/>
      <c r="J1084" s="220"/>
      <c r="K1084" s="220"/>
      <c r="L1084" s="220"/>
      <c r="M1084" s="220"/>
      <c r="N1084" s="219"/>
      <c r="O1084" s="219"/>
      <c r="P1084" s="219"/>
      <c r="Q1084" s="219"/>
      <c r="R1084" s="220"/>
      <c r="S1084" s="220"/>
      <c r="T1084" s="220"/>
      <c r="U1084" s="220"/>
      <c r="V1084" s="220"/>
      <c r="W1084" s="220"/>
      <c r="X1084" s="220"/>
      <c r="Y1084" s="220"/>
      <c r="Z1084" s="210"/>
      <c r="AA1084" s="210"/>
      <c r="AB1084" s="210"/>
      <c r="AC1084" s="210"/>
      <c r="AD1084" s="210"/>
      <c r="AE1084" s="210"/>
      <c r="AF1084" s="210"/>
      <c r="AG1084" s="210" t="s">
        <v>314</v>
      </c>
      <c r="AH1084" s="210">
        <v>0</v>
      </c>
      <c r="AI1084" s="210"/>
      <c r="AJ1084" s="210"/>
      <c r="AK1084" s="210"/>
      <c r="AL1084" s="210"/>
      <c r="AM1084" s="210"/>
      <c r="AN1084" s="210"/>
      <c r="AO1084" s="210"/>
      <c r="AP1084" s="210"/>
      <c r="AQ1084" s="210"/>
      <c r="AR1084" s="210"/>
      <c r="AS1084" s="210"/>
      <c r="AT1084" s="210"/>
      <c r="AU1084" s="210"/>
      <c r="AV1084" s="210"/>
      <c r="AW1084" s="210"/>
      <c r="AX1084" s="210"/>
      <c r="AY1084" s="210"/>
      <c r="AZ1084" s="210"/>
      <c r="BA1084" s="210"/>
      <c r="BB1084" s="210"/>
      <c r="BC1084" s="210"/>
      <c r="BD1084" s="210"/>
      <c r="BE1084" s="210"/>
      <c r="BF1084" s="210"/>
      <c r="BG1084" s="210"/>
      <c r="BH1084" s="210"/>
    </row>
    <row r="1085" spans="1:60" outlineLevel="3" x14ac:dyDescent="0.2">
      <c r="A1085" s="217"/>
      <c r="B1085" s="218"/>
      <c r="C1085" s="253" t="s">
        <v>1257</v>
      </c>
      <c r="D1085" s="221"/>
      <c r="E1085" s="222">
        <v>142.68</v>
      </c>
      <c r="F1085" s="220"/>
      <c r="G1085" s="220"/>
      <c r="H1085" s="220"/>
      <c r="I1085" s="220"/>
      <c r="J1085" s="220"/>
      <c r="K1085" s="220"/>
      <c r="L1085" s="220"/>
      <c r="M1085" s="220"/>
      <c r="N1085" s="219"/>
      <c r="O1085" s="219"/>
      <c r="P1085" s="219"/>
      <c r="Q1085" s="219"/>
      <c r="R1085" s="220"/>
      <c r="S1085" s="220"/>
      <c r="T1085" s="220"/>
      <c r="U1085" s="220"/>
      <c r="V1085" s="220"/>
      <c r="W1085" s="220"/>
      <c r="X1085" s="220"/>
      <c r="Y1085" s="220"/>
      <c r="Z1085" s="210"/>
      <c r="AA1085" s="210"/>
      <c r="AB1085" s="210"/>
      <c r="AC1085" s="210"/>
      <c r="AD1085" s="210"/>
      <c r="AE1085" s="210"/>
      <c r="AF1085" s="210"/>
      <c r="AG1085" s="210" t="s">
        <v>314</v>
      </c>
      <c r="AH1085" s="210">
        <v>0</v>
      </c>
      <c r="AI1085" s="210"/>
      <c r="AJ1085" s="210"/>
      <c r="AK1085" s="210"/>
      <c r="AL1085" s="210"/>
      <c r="AM1085" s="210"/>
      <c r="AN1085" s="210"/>
      <c r="AO1085" s="210"/>
      <c r="AP1085" s="210"/>
      <c r="AQ1085" s="210"/>
      <c r="AR1085" s="210"/>
      <c r="AS1085" s="210"/>
      <c r="AT1085" s="210"/>
      <c r="AU1085" s="210"/>
      <c r="AV1085" s="210"/>
      <c r="AW1085" s="210"/>
      <c r="AX1085" s="210"/>
      <c r="AY1085" s="210"/>
      <c r="AZ1085" s="210"/>
      <c r="BA1085" s="210"/>
      <c r="BB1085" s="210"/>
      <c r="BC1085" s="210"/>
      <c r="BD1085" s="210"/>
      <c r="BE1085" s="210"/>
      <c r="BF1085" s="210"/>
      <c r="BG1085" s="210"/>
      <c r="BH1085" s="210"/>
    </row>
    <row r="1086" spans="1:60" outlineLevel="1" x14ac:dyDescent="0.2">
      <c r="A1086" s="231">
        <v>174</v>
      </c>
      <c r="B1086" s="232" t="s">
        <v>1258</v>
      </c>
      <c r="C1086" s="250" t="s">
        <v>1259</v>
      </c>
      <c r="D1086" s="233" t="s">
        <v>310</v>
      </c>
      <c r="E1086" s="234">
        <v>39.36</v>
      </c>
      <c r="F1086" s="235"/>
      <c r="G1086" s="236">
        <f>ROUND(E1086*F1086,2)</f>
        <v>0</v>
      </c>
      <c r="H1086" s="235"/>
      <c r="I1086" s="236">
        <f>ROUND(E1086*H1086,2)</f>
        <v>0</v>
      </c>
      <c r="J1086" s="235"/>
      <c r="K1086" s="236">
        <f>ROUND(E1086*J1086,2)</f>
        <v>0</v>
      </c>
      <c r="L1086" s="236">
        <v>21</v>
      </c>
      <c r="M1086" s="236">
        <f>G1086*(1+L1086/100)</f>
        <v>0</v>
      </c>
      <c r="N1086" s="234">
        <v>8.1999999999999998E-4</v>
      </c>
      <c r="O1086" s="234">
        <f>ROUND(E1086*N1086,2)</f>
        <v>0.03</v>
      </c>
      <c r="P1086" s="234">
        <v>4.7E-2</v>
      </c>
      <c r="Q1086" s="234">
        <f>ROUND(E1086*P1086,2)</f>
        <v>1.85</v>
      </c>
      <c r="R1086" s="236" t="s">
        <v>1141</v>
      </c>
      <c r="S1086" s="236" t="s">
        <v>293</v>
      </c>
      <c r="T1086" s="237" t="s">
        <v>294</v>
      </c>
      <c r="U1086" s="220">
        <v>0.39600000000000002</v>
      </c>
      <c r="V1086" s="220">
        <f>ROUND(E1086*U1086,2)</f>
        <v>15.59</v>
      </c>
      <c r="W1086" s="220"/>
      <c r="X1086" s="220" t="s">
        <v>295</v>
      </c>
      <c r="Y1086" s="220" t="s">
        <v>296</v>
      </c>
      <c r="Z1086" s="210"/>
      <c r="AA1086" s="210"/>
      <c r="AB1086" s="210"/>
      <c r="AC1086" s="210"/>
      <c r="AD1086" s="210"/>
      <c r="AE1086" s="210"/>
      <c r="AF1086" s="210"/>
      <c r="AG1086" s="210" t="s">
        <v>297</v>
      </c>
      <c r="AH1086" s="210"/>
      <c r="AI1086" s="210"/>
      <c r="AJ1086" s="210"/>
      <c r="AK1086" s="210"/>
      <c r="AL1086" s="210"/>
      <c r="AM1086" s="210"/>
      <c r="AN1086" s="210"/>
      <c r="AO1086" s="210"/>
      <c r="AP1086" s="210"/>
      <c r="AQ1086" s="210"/>
      <c r="AR1086" s="210"/>
      <c r="AS1086" s="210"/>
      <c r="AT1086" s="210"/>
      <c r="AU1086" s="210"/>
      <c r="AV1086" s="210"/>
      <c r="AW1086" s="210"/>
      <c r="AX1086" s="210"/>
      <c r="AY1086" s="210"/>
      <c r="AZ1086" s="210"/>
      <c r="BA1086" s="210"/>
      <c r="BB1086" s="210"/>
      <c r="BC1086" s="210"/>
      <c r="BD1086" s="210"/>
      <c r="BE1086" s="210"/>
      <c r="BF1086" s="210"/>
      <c r="BG1086" s="210"/>
      <c r="BH1086" s="210"/>
    </row>
    <row r="1087" spans="1:60" outlineLevel="2" x14ac:dyDescent="0.2">
      <c r="A1087" s="217"/>
      <c r="B1087" s="218"/>
      <c r="C1087" s="251" t="s">
        <v>1245</v>
      </c>
      <c r="D1087" s="239"/>
      <c r="E1087" s="239"/>
      <c r="F1087" s="239"/>
      <c r="G1087" s="239"/>
      <c r="H1087" s="220"/>
      <c r="I1087" s="220"/>
      <c r="J1087" s="220"/>
      <c r="K1087" s="220"/>
      <c r="L1087" s="220"/>
      <c r="M1087" s="220"/>
      <c r="N1087" s="219"/>
      <c r="O1087" s="219"/>
      <c r="P1087" s="219"/>
      <c r="Q1087" s="219"/>
      <c r="R1087" s="220"/>
      <c r="S1087" s="220"/>
      <c r="T1087" s="220"/>
      <c r="U1087" s="220"/>
      <c r="V1087" s="220"/>
      <c r="W1087" s="220"/>
      <c r="X1087" s="220"/>
      <c r="Y1087" s="220"/>
      <c r="Z1087" s="210"/>
      <c r="AA1087" s="210"/>
      <c r="AB1087" s="210"/>
      <c r="AC1087" s="210"/>
      <c r="AD1087" s="210"/>
      <c r="AE1087" s="210"/>
      <c r="AF1087" s="210"/>
      <c r="AG1087" s="210" t="s">
        <v>299</v>
      </c>
      <c r="AH1087" s="210"/>
      <c r="AI1087" s="210"/>
      <c r="AJ1087" s="210"/>
      <c r="AK1087" s="210"/>
      <c r="AL1087" s="210"/>
      <c r="AM1087" s="210"/>
      <c r="AN1087" s="210"/>
      <c r="AO1087" s="210"/>
      <c r="AP1087" s="210"/>
      <c r="AQ1087" s="210"/>
      <c r="AR1087" s="210"/>
      <c r="AS1087" s="210"/>
      <c r="AT1087" s="210"/>
      <c r="AU1087" s="210"/>
      <c r="AV1087" s="210"/>
      <c r="AW1087" s="210"/>
      <c r="AX1087" s="210"/>
      <c r="AY1087" s="210"/>
      <c r="AZ1087" s="210"/>
      <c r="BA1087" s="210"/>
      <c r="BB1087" s="210"/>
      <c r="BC1087" s="210"/>
      <c r="BD1087" s="210"/>
      <c r="BE1087" s="210"/>
      <c r="BF1087" s="210"/>
      <c r="BG1087" s="210"/>
      <c r="BH1087" s="210"/>
    </row>
    <row r="1088" spans="1:60" outlineLevel="2" x14ac:dyDescent="0.2">
      <c r="A1088" s="217"/>
      <c r="B1088" s="218"/>
      <c r="C1088" s="252" t="s">
        <v>1245</v>
      </c>
      <c r="D1088" s="240"/>
      <c r="E1088" s="240"/>
      <c r="F1088" s="240"/>
      <c r="G1088" s="240"/>
      <c r="H1088" s="220"/>
      <c r="I1088" s="220"/>
      <c r="J1088" s="220"/>
      <c r="K1088" s="220"/>
      <c r="L1088" s="220"/>
      <c r="M1088" s="220"/>
      <c r="N1088" s="219"/>
      <c r="O1088" s="219"/>
      <c r="P1088" s="219"/>
      <c r="Q1088" s="219"/>
      <c r="R1088" s="220"/>
      <c r="S1088" s="220"/>
      <c r="T1088" s="220"/>
      <c r="U1088" s="220"/>
      <c r="V1088" s="220"/>
      <c r="W1088" s="220"/>
      <c r="X1088" s="220"/>
      <c r="Y1088" s="220"/>
      <c r="Z1088" s="210"/>
      <c r="AA1088" s="210"/>
      <c r="AB1088" s="210"/>
      <c r="AC1088" s="210"/>
      <c r="AD1088" s="210"/>
      <c r="AE1088" s="210"/>
      <c r="AF1088" s="210"/>
      <c r="AG1088" s="210" t="s">
        <v>300</v>
      </c>
      <c r="AH1088" s="210"/>
      <c r="AI1088" s="210"/>
      <c r="AJ1088" s="210"/>
      <c r="AK1088" s="210"/>
      <c r="AL1088" s="210"/>
      <c r="AM1088" s="210"/>
      <c r="AN1088" s="210"/>
      <c r="AO1088" s="210"/>
      <c r="AP1088" s="210"/>
      <c r="AQ1088" s="210"/>
      <c r="AR1088" s="210"/>
      <c r="AS1088" s="210"/>
      <c r="AT1088" s="210"/>
      <c r="AU1088" s="210"/>
      <c r="AV1088" s="210"/>
      <c r="AW1088" s="210"/>
      <c r="AX1088" s="210"/>
      <c r="AY1088" s="210"/>
      <c r="AZ1088" s="210"/>
      <c r="BA1088" s="210"/>
      <c r="BB1088" s="210"/>
      <c r="BC1088" s="210"/>
      <c r="BD1088" s="210"/>
      <c r="BE1088" s="210"/>
      <c r="BF1088" s="210"/>
      <c r="BG1088" s="210"/>
      <c r="BH1088" s="210"/>
    </row>
    <row r="1089" spans="1:60" outlineLevel="3" x14ac:dyDescent="0.2">
      <c r="A1089" s="217"/>
      <c r="B1089" s="218"/>
      <c r="C1089" s="252" t="s">
        <v>1245</v>
      </c>
      <c r="D1089" s="240"/>
      <c r="E1089" s="240"/>
      <c r="F1089" s="240"/>
      <c r="G1089" s="240"/>
      <c r="H1089" s="220"/>
      <c r="I1089" s="220"/>
      <c r="J1089" s="220"/>
      <c r="K1089" s="220"/>
      <c r="L1089" s="220"/>
      <c r="M1089" s="220"/>
      <c r="N1089" s="219"/>
      <c r="O1089" s="219"/>
      <c r="P1089" s="219"/>
      <c r="Q1089" s="219"/>
      <c r="R1089" s="220"/>
      <c r="S1089" s="220"/>
      <c r="T1089" s="220"/>
      <c r="U1089" s="220"/>
      <c r="V1089" s="220"/>
      <c r="W1089" s="220"/>
      <c r="X1089" s="220"/>
      <c r="Y1089" s="220"/>
      <c r="Z1089" s="210"/>
      <c r="AA1089" s="210"/>
      <c r="AB1089" s="210"/>
      <c r="AC1089" s="210"/>
      <c r="AD1089" s="210"/>
      <c r="AE1089" s="210"/>
      <c r="AF1089" s="210"/>
      <c r="AG1089" s="210" t="s">
        <v>300</v>
      </c>
      <c r="AH1089" s="210"/>
      <c r="AI1089" s="210"/>
      <c r="AJ1089" s="210"/>
      <c r="AK1089" s="210"/>
      <c r="AL1089" s="210"/>
      <c r="AM1089" s="210"/>
      <c r="AN1089" s="210"/>
      <c r="AO1089" s="210"/>
      <c r="AP1089" s="210"/>
      <c r="AQ1089" s="210"/>
      <c r="AR1089" s="210"/>
      <c r="AS1089" s="210"/>
      <c r="AT1089" s="210"/>
      <c r="AU1089" s="210"/>
      <c r="AV1089" s="210"/>
      <c r="AW1089" s="210"/>
      <c r="AX1089" s="210"/>
      <c r="AY1089" s="210"/>
      <c r="AZ1089" s="210"/>
      <c r="BA1089" s="210"/>
      <c r="BB1089" s="210"/>
      <c r="BC1089" s="210"/>
      <c r="BD1089" s="210"/>
      <c r="BE1089" s="210"/>
      <c r="BF1089" s="210"/>
      <c r="BG1089" s="210"/>
      <c r="BH1089" s="210"/>
    </row>
    <row r="1090" spans="1:60" outlineLevel="2" x14ac:dyDescent="0.2">
      <c r="A1090" s="217"/>
      <c r="B1090" s="218"/>
      <c r="C1090" s="253" t="s">
        <v>1260</v>
      </c>
      <c r="D1090" s="221"/>
      <c r="E1090" s="222"/>
      <c r="F1090" s="220"/>
      <c r="G1090" s="220"/>
      <c r="H1090" s="220"/>
      <c r="I1090" s="220"/>
      <c r="J1090" s="220"/>
      <c r="K1090" s="220"/>
      <c r="L1090" s="220"/>
      <c r="M1090" s="220"/>
      <c r="N1090" s="219"/>
      <c r="O1090" s="219"/>
      <c r="P1090" s="219"/>
      <c r="Q1090" s="219"/>
      <c r="R1090" s="220"/>
      <c r="S1090" s="220"/>
      <c r="T1090" s="220"/>
      <c r="U1090" s="220"/>
      <c r="V1090" s="220"/>
      <c r="W1090" s="220"/>
      <c r="X1090" s="220"/>
      <c r="Y1090" s="220"/>
      <c r="Z1090" s="210"/>
      <c r="AA1090" s="210"/>
      <c r="AB1090" s="210"/>
      <c r="AC1090" s="210"/>
      <c r="AD1090" s="210"/>
      <c r="AE1090" s="210"/>
      <c r="AF1090" s="210"/>
      <c r="AG1090" s="210" t="s">
        <v>314</v>
      </c>
      <c r="AH1090" s="210">
        <v>0</v>
      </c>
      <c r="AI1090" s="210"/>
      <c r="AJ1090" s="210"/>
      <c r="AK1090" s="210"/>
      <c r="AL1090" s="210"/>
      <c r="AM1090" s="210"/>
      <c r="AN1090" s="210"/>
      <c r="AO1090" s="210"/>
      <c r="AP1090" s="210"/>
      <c r="AQ1090" s="210"/>
      <c r="AR1090" s="210"/>
      <c r="AS1090" s="210"/>
      <c r="AT1090" s="210"/>
      <c r="AU1090" s="210"/>
      <c r="AV1090" s="210"/>
      <c r="AW1090" s="210"/>
      <c r="AX1090" s="210"/>
      <c r="AY1090" s="210"/>
      <c r="AZ1090" s="210"/>
      <c r="BA1090" s="210"/>
      <c r="BB1090" s="210"/>
      <c r="BC1090" s="210"/>
      <c r="BD1090" s="210"/>
      <c r="BE1090" s="210"/>
      <c r="BF1090" s="210"/>
      <c r="BG1090" s="210"/>
      <c r="BH1090" s="210"/>
    </row>
    <row r="1091" spans="1:60" outlineLevel="3" x14ac:dyDescent="0.2">
      <c r="A1091" s="217"/>
      <c r="B1091" s="218"/>
      <c r="C1091" s="253" t="s">
        <v>1261</v>
      </c>
      <c r="D1091" s="221"/>
      <c r="E1091" s="222"/>
      <c r="F1091" s="220"/>
      <c r="G1091" s="220"/>
      <c r="H1091" s="220"/>
      <c r="I1091" s="220"/>
      <c r="J1091" s="220"/>
      <c r="K1091" s="220"/>
      <c r="L1091" s="220"/>
      <c r="M1091" s="220"/>
      <c r="N1091" s="219"/>
      <c r="O1091" s="219"/>
      <c r="P1091" s="219"/>
      <c r="Q1091" s="219"/>
      <c r="R1091" s="220"/>
      <c r="S1091" s="220"/>
      <c r="T1091" s="220"/>
      <c r="U1091" s="220"/>
      <c r="V1091" s="220"/>
      <c r="W1091" s="220"/>
      <c r="X1091" s="220"/>
      <c r="Y1091" s="220"/>
      <c r="Z1091" s="210"/>
      <c r="AA1091" s="210"/>
      <c r="AB1091" s="210"/>
      <c r="AC1091" s="210"/>
      <c r="AD1091" s="210"/>
      <c r="AE1091" s="210"/>
      <c r="AF1091" s="210"/>
      <c r="AG1091" s="210" t="s">
        <v>314</v>
      </c>
      <c r="AH1091" s="210">
        <v>0</v>
      </c>
      <c r="AI1091" s="210"/>
      <c r="AJ1091" s="210"/>
      <c r="AK1091" s="210"/>
      <c r="AL1091" s="210"/>
      <c r="AM1091" s="210"/>
      <c r="AN1091" s="210"/>
      <c r="AO1091" s="210"/>
      <c r="AP1091" s="210"/>
      <c r="AQ1091" s="210"/>
      <c r="AR1091" s="210"/>
      <c r="AS1091" s="210"/>
      <c r="AT1091" s="210"/>
      <c r="AU1091" s="210"/>
      <c r="AV1091" s="210"/>
      <c r="AW1091" s="210"/>
      <c r="AX1091" s="210"/>
      <c r="AY1091" s="210"/>
      <c r="AZ1091" s="210"/>
      <c r="BA1091" s="210"/>
      <c r="BB1091" s="210"/>
      <c r="BC1091" s="210"/>
      <c r="BD1091" s="210"/>
      <c r="BE1091" s="210"/>
      <c r="BF1091" s="210"/>
      <c r="BG1091" s="210"/>
      <c r="BH1091" s="210"/>
    </row>
    <row r="1092" spans="1:60" outlineLevel="3" x14ac:dyDescent="0.2">
      <c r="A1092" s="217"/>
      <c r="B1092" s="218"/>
      <c r="C1092" s="253" t="s">
        <v>1262</v>
      </c>
      <c r="D1092" s="221"/>
      <c r="E1092" s="222">
        <v>39.36</v>
      </c>
      <c r="F1092" s="220"/>
      <c r="G1092" s="220"/>
      <c r="H1092" s="220"/>
      <c r="I1092" s="220"/>
      <c r="J1092" s="220"/>
      <c r="K1092" s="220"/>
      <c r="L1092" s="220"/>
      <c r="M1092" s="220"/>
      <c r="N1092" s="219"/>
      <c r="O1092" s="219"/>
      <c r="P1092" s="219"/>
      <c r="Q1092" s="219"/>
      <c r="R1092" s="220"/>
      <c r="S1092" s="220"/>
      <c r="T1092" s="220"/>
      <c r="U1092" s="220"/>
      <c r="V1092" s="220"/>
      <c r="W1092" s="220"/>
      <c r="X1092" s="220"/>
      <c r="Y1092" s="220"/>
      <c r="Z1092" s="210"/>
      <c r="AA1092" s="210"/>
      <c r="AB1092" s="210"/>
      <c r="AC1092" s="210"/>
      <c r="AD1092" s="210"/>
      <c r="AE1092" s="210"/>
      <c r="AF1092" s="210"/>
      <c r="AG1092" s="210" t="s">
        <v>314</v>
      </c>
      <c r="AH1092" s="210">
        <v>0</v>
      </c>
      <c r="AI1092" s="210"/>
      <c r="AJ1092" s="210"/>
      <c r="AK1092" s="210"/>
      <c r="AL1092" s="210"/>
      <c r="AM1092" s="210"/>
      <c r="AN1092" s="210"/>
      <c r="AO1092" s="210"/>
      <c r="AP1092" s="210"/>
      <c r="AQ1092" s="210"/>
      <c r="AR1092" s="210"/>
      <c r="AS1092" s="210"/>
      <c r="AT1092" s="210"/>
      <c r="AU1092" s="210"/>
      <c r="AV1092" s="210"/>
      <c r="AW1092" s="210"/>
      <c r="AX1092" s="210"/>
      <c r="AY1092" s="210"/>
      <c r="AZ1092" s="210"/>
      <c r="BA1092" s="210"/>
      <c r="BB1092" s="210"/>
      <c r="BC1092" s="210"/>
      <c r="BD1092" s="210"/>
      <c r="BE1092" s="210"/>
      <c r="BF1092" s="210"/>
      <c r="BG1092" s="210"/>
      <c r="BH1092" s="210"/>
    </row>
    <row r="1093" spans="1:60" outlineLevel="1" x14ac:dyDescent="0.2">
      <c r="A1093" s="231">
        <v>175</v>
      </c>
      <c r="B1093" s="232" t="s">
        <v>1263</v>
      </c>
      <c r="C1093" s="250" t="s">
        <v>1264</v>
      </c>
      <c r="D1093" s="233" t="s">
        <v>291</v>
      </c>
      <c r="E1093" s="234">
        <v>4</v>
      </c>
      <c r="F1093" s="235"/>
      <c r="G1093" s="236">
        <f>ROUND(E1093*F1093,2)</f>
        <v>0</v>
      </c>
      <c r="H1093" s="235"/>
      <c r="I1093" s="236">
        <f>ROUND(E1093*H1093,2)</f>
        <v>0</v>
      </c>
      <c r="J1093" s="235"/>
      <c r="K1093" s="236">
        <f>ROUND(E1093*J1093,2)</f>
        <v>0</v>
      </c>
      <c r="L1093" s="236">
        <v>21</v>
      </c>
      <c r="M1093" s="236">
        <f>G1093*(1+L1093/100)</f>
        <v>0</v>
      </c>
      <c r="N1093" s="234">
        <v>0</v>
      </c>
      <c r="O1093" s="234">
        <f>ROUND(E1093*N1093,2)</f>
        <v>0</v>
      </c>
      <c r="P1093" s="234">
        <v>0</v>
      </c>
      <c r="Q1093" s="234">
        <f>ROUND(E1093*P1093,2)</f>
        <v>0</v>
      </c>
      <c r="R1093" s="236" t="s">
        <v>1141</v>
      </c>
      <c r="S1093" s="236" t="s">
        <v>293</v>
      </c>
      <c r="T1093" s="237" t="s">
        <v>294</v>
      </c>
      <c r="U1093" s="220">
        <v>0.28000000000000003</v>
      </c>
      <c r="V1093" s="220">
        <f>ROUND(E1093*U1093,2)</f>
        <v>1.1200000000000001</v>
      </c>
      <c r="W1093" s="220"/>
      <c r="X1093" s="220" t="s">
        <v>295</v>
      </c>
      <c r="Y1093" s="220" t="s">
        <v>296</v>
      </c>
      <c r="Z1093" s="210"/>
      <c r="AA1093" s="210"/>
      <c r="AB1093" s="210"/>
      <c r="AC1093" s="210"/>
      <c r="AD1093" s="210"/>
      <c r="AE1093" s="210"/>
      <c r="AF1093" s="210"/>
      <c r="AG1093" s="210" t="s">
        <v>297</v>
      </c>
      <c r="AH1093" s="210"/>
      <c r="AI1093" s="210"/>
      <c r="AJ1093" s="210"/>
      <c r="AK1093" s="210"/>
      <c r="AL1093" s="210"/>
      <c r="AM1093" s="210"/>
      <c r="AN1093" s="210"/>
      <c r="AO1093" s="210"/>
      <c r="AP1093" s="210"/>
      <c r="AQ1093" s="210"/>
      <c r="AR1093" s="210"/>
      <c r="AS1093" s="210"/>
      <c r="AT1093" s="210"/>
      <c r="AU1093" s="210"/>
      <c r="AV1093" s="210"/>
      <c r="AW1093" s="210"/>
      <c r="AX1093" s="210"/>
      <c r="AY1093" s="210"/>
      <c r="AZ1093" s="210"/>
      <c r="BA1093" s="210"/>
      <c r="BB1093" s="210"/>
      <c r="BC1093" s="210"/>
      <c r="BD1093" s="210"/>
      <c r="BE1093" s="210"/>
      <c r="BF1093" s="210"/>
      <c r="BG1093" s="210"/>
      <c r="BH1093" s="210"/>
    </row>
    <row r="1094" spans="1:60" outlineLevel="2" x14ac:dyDescent="0.2">
      <c r="A1094" s="217"/>
      <c r="B1094" s="218"/>
      <c r="C1094" s="251" t="s">
        <v>1265</v>
      </c>
      <c r="D1094" s="239"/>
      <c r="E1094" s="239"/>
      <c r="F1094" s="239"/>
      <c r="G1094" s="239"/>
      <c r="H1094" s="220"/>
      <c r="I1094" s="220"/>
      <c r="J1094" s="220"/>
      <c r="K1094" s="220"/>
      <c r="L1094" s="220"/>
      <c r="M1094" s="220"/>
      <c r="N1094" s="219"/>
      <c r="O1094" s="219"/>
      <c r="P1094" s="219"/>
      <c r="Q1094" s="219"/>
      <c r="R1094" s="220"/>
      <c r="S1094" s="220"/>
      <c r="T1094" s="220"/>
      <c r="U1094" s="220"/>
      <c r="V1094" s="220"/>
      <c r="W1094" s="220"/>
      <c r="X1094" s="220"/>
      <c r="Y1094" s="220"/>
      <c r="Z1094" s="210"/>
      <c r="AA1094" s="210"/>
      <c r="AB1094" s="210"/>
      <c r="AC1094" s="210"/>
      <c r="AD1094" s="210"/>
      <c r="AE1094" s="210"/>
      <c r="AF1094" s="210"/>
      <c r="AG1094" s="210" t="s">
        <v>299</v>
      </c>
      <c r="AH1094" s="210"/>
      <c r="AI1094" s="210"/>
      <c r="AJ1094" s="210"/>
      <c r="AK1094" s="210"/>
      <c r="AL1094" s="210"/>
      <c r="AM1094" s="210"/>
      <c r="AN1094" s="210"/>
      <c r="AO1094" s="210"/>
      <c r="AP1094" s="210"/>
      <c r="AQ1094" s="210"/>
      <c r="AR1094" s="210"/>
      <c r="AS1094" s="210"/>
      <c r="AT1094" s="210"/>
      <c r="AU1094" s="210"/>
      <c r="AV1094" s="210"/>
      <c r="AW1094" s="210"/>
      <c r="AX1094" s="210"/>
      <c r="AY1094" s="210"/>
      <c r="AZ1094" s="210"/>
      <c r="BA1094" s="210"/>
      <c r="BB1094" s="210"/>
      <c r="BC1094" s="210"/>
      <c r="BD1094" s="210"/>
      <c r="BE1094" s="210"/>
      <c r="BF1094" s="210"/>
      <c r="BG1094" s="210"/>
      <c r="BH1094" s="210"/>
    </row>
    <row r="1095" spans="1:60" outlineLevel="2" x14ac:dyDescent="0.2">
      <c r="A1095" s="217"/>
      <c r="B1095" s="218"/>
      <c r="C1095" s="252" t="s">
        <v>1265</v>
      </c>
      <c r="D1095" s="240"/>
      <c r="E1095" s="240"/>
      <c r="F1095" s="240"/>
      <c r="G1095" s="240"/>
      <c r="H1095" s="220"/>
      <c r="I1095" s="220"/>
      <c r="J1095" s="220"/>
      <c r="K1095" s="220"/>
      <c r="L1095" s="220"/>
      <c r="M1095" s="220"/>
      <c r="N1095" s="219"/>
      <c r="O1095" s="219"/>
      <c r="P1095" s="219"/>
      <c r="Q1095" s="219"/>
      <c r="R1095" s="220"/>
      <c r="S1095" s="220"/>
      <c r="T1095" s="220"/>
      <c r="U1095" s="220"/>
      <c r="V1095" s="220"/>
      <c r="W1095" s="220"/>
      <c r="X1095" s="220"/>
      <c r="Y1095" s="220"/>
      <c r="Z1095" s="210"/>
      <c r="AA1095" s="210"/>
      <c r="AB1095" s="210"/>
      <c r="AC1095" s="210"/>
      <c r="AD1095" s="210"/>
      <c r="AE1095" s="210"/>
      <c r="AF1095" s="210"/>
      <c r="AG1095" s="210" t="s">
        <v>300</v>
      </c>
      <c r="AH1095" s="210"/>
      <c r="AI1095" s="210"/>
      <c r="AJ1095" s="210"/>
      <c r="AK1095" s="210"/>
      <c r="AL1095" s="210"/>
      <c r="AM1095" s="210"/>
      <c r="AN1095" s="210"/>
      <c r="AO1095" s="210"/>
      <c r="AP1095" s="210"/>
      <c r="AQ1095" s="210"/>
      <c r="AR1095" s="210"/>
      <c r="AS1095" s="210"/>
      <c r="AT1095" s="210"/>
      <c r="AU1095" s="210"/>
      <c r="AV1095" s="210"/>
      <c r="AW1095" s="210"/>
      <c r="AX1095" s="210"/>
      <c r="AY1095" s="210"/>
      <c r="AZ1095" s="210"/>
      <c r="BA1095" s="210"/>
      <c r="BB1095" s="210"/>
      <c r="BC1095" s="210"/>
      <c r="BD1095" s="210"/>
      <c r="BE1095" s="210"/>
      <c r="BF1095" s="210"/>
      <c r="BG1095" s="210"/>
      <c r="BH1095" s="210"/>
    </row>
    <row r="1096" spans="1:60" outlineLevel="3" x14ac:dyDescent="0.2">
      <c r="A1096" s="217"/>
      <c r="B1096" s="218"/>
      <c r="C1096" s="252" t="s">
        <v>1265</v>
      </c>
      <c r="D1096" s="240"/>
      <c r="E1096" s="240"/>
      <c r="F1096" s="240"/>
      <c r="G1096" s="240"/>
      <c r="H1096" s="220"/>
      <c r="I1096" s="220"/>
      <c r="J1096" s="220"/>
      <c r="K1096" s="220"/>
      <c r="L1096" s="220"/>
      <c r="M1096" s="220"/>
      <c r="N1096" s="219"/>
      <c r="O1096" s="219"/>
      <c r="P1096" s="219"/>
      <c r="Q1096" s="219"/>
      <c r="R1096" s="220"/>
      <c r="S1096" s="220"/>
      <c r="T1096" s="220"/>
      <c r="U1096" s="220"/>
      <c r="V1096" s="220"/>
      <c r="W1096" s="220"/>
      <c r="X1096" s="220"/>
      <c r="Y1096" s="220"/>
      <c r="Z1096" s="210"/>
      <c r="AA1096" s="210"/>
      <c r="AB1096" s="210"/>
      <c r="AC1096" s="210"/>
      <c r="AD1096" s="210"/>
      <c r="AE1096" s="210"/>
      <c r="AF1096" s="210"/>
      <c r="AG1096" s="210" t="s">
        <v>300</v>
      </c>
      <c r="AH1096" s="210"/>
      <c r="AI1096" s="210"/>
      <c r="AJ1096" s="210"/>
      <c r="AK1096" s="210"/>
      <c r="AL1096" s="210"/>
      <c r="AM1096" s="210"/>
      <c r="AN1096" s="210"/>
      <c r="AO1096" s="210"/>
      <c r="AP1096" s="210"/>
      <c r="AQ1096" s="210"/>
      <c r="AR1096" s="210"/>
      <c r="AS1096" s="210"/>
      <c r="AT1096" s="210"/>
      <c r="AU1096" s="210"/>
      <c r="AV1096" s="210"/>
      <c r="AW1096" s="210"/>
      <c r="AX1096" s="210"/>
      <c r="AY1096" s="210"/>
      <c r="AZ1096" s="210"/>
      <c r="BA1096" s="210"/>
      <c r="BB1096" s="210"/>
      <c r="BC1096" s="210"/>
      <c r="BD1096" s="210"/>
      <c r="BE1096" s="210"/>
      <c r="BF1096" s="210"/>
      <c r="BG1096" s="210"/>
      <c r="BH1096" s="210"/>
    </row>
    <row r="1097" spans="1:60" ht="33.75" outlineLevel="1" x14ac:dyDescent="0.2">
      <c r="A1097" s="231">
        <v>176</v>
      </c>
      <c r="B1097" s="232" t="s">
        <v>1266</v>
      </c>
      <c r="C1097" s="250" t="s">
        <v>1267</v>
      </c>
      <c r="D1097" s="233" t="s">
        <v>310</v>
      </c>
      <c r="E1097" s="234">
        <v>50</v>
      </c>
      <c r="F1097" s="235"/>
      <c r="G1097" s="236">
        <f>ROUND(E1097*F1097,2)</f>
        <v>0</v>
      </c>
      <c r="H1097" s="235"/>
      <c r="I1097" s="236">
        <f>ROUND(E1097*H1097,2)</f>
        <v>0</v>
      </c>
      <c r="J1097" s="235"/>
      <c r="K1097" s="236">
        <f>ROUND(E1097*J1097,2)</f>
        <v>0</v>
      </c>
      <c r="L1097" s="236">
        <v>21</v>
      </c>
      <c r="M1097" s="236">
        <f>G1097*(1+L1097/100)</f>
        <v>0</v>
      </c>
      <c r="N1097" s="234">
        <v>1.17E-3</v>
      </c>
      <c r="O1097" s="234">
        <f>ROUND(E1097*N1097,2)</f>
        <v>0.06</v>
      </c>
      <c r="P1097" s="234">
        <v>7.5999999999999998E-2</v>
      </c>
      <c r="Q1097" s="234">
        <f>ROUND(E1097*P1097,2)</f>
        <v>3.8</v>
      </c>
      <c r="R1097" s="236" t="s">
        <v>1141</v>
      </c>
      <c r="S1097" s="236" t="s">
        <v>293</v>
      </c>
      <c r="T1097" s="237" t="s">
        <v>294</v>
      </c>
      <c r="U1097" s="220">
        <v>0.93899999999999995</v>
      </c>
      <c r="V1097" s="220">
        <f>ROUND(E1097*U1097,2)</f>
        <v>46.95</v>
      </c>
      <c r="W1097" s="220"/>
      <c r="X1097" s="220" t="s">
        <v>295</v>
      </c>
      <c r="Y1097" s="220" t="s">
        <v>296</v>
      </c>
      <c r="Z1097" s="210"/>
      <c r="AA1097" s="210"/>
      <c r="AB1097" s="210"/>
      <c r="AC1097" s="210"/>
      <c r="AD1097" s="210"/>
      <c r="AE1097" s="210"/>
      <c r="AF1097" s="210"/>
      <c r="AG1097" s="210" t="s">
        <v>297</v>
      </c>
      <c r="AH1097" s="210"/>
      <c r="AI1097" s="210"/>
      <c r="AJ1097" s="210"/>
      <c r="AK1097" s="210"/>
      <c r="AL1097" s="210"/>
      <c r="AM1097" s="210"/>
      <c r="AN1097" s="210"/>
      <c r="AO1097" s="210"/>
      <c r="AP1097" s="210"/>
      <c r="AQ1097" s="210"/>
      <c r="AR1097" s="210"/>
      <c r="AS1097" s="210"/>
      <c r="AT1097" s="210"/>
      <c r="AU1097" s="210"/>
      <c r="AV1097" s="210"/>
      <c r="AW1097" s="210"/>
      <c r="AX1097" s="210"/>
      <c r="AY1097" s="210"/>
      <c r="AZ1097" s="210"/>
      <c r="BA1097" s="210"/>
      <c r="BB1097" s="210"/>
      <c r="BC1097" s="210"/>
      <c r="BD1097" s="210"/>
      <c r="BE1097" s="210"/>
      <c r="BF1097" s="210"/>
      <c r="BG1097" s="210"/>
      <c r="BH1097" s="210"/>
    </row>
    <row r="1098" spans="1:60" outlineLevel="2" x14ac:dyDescent="0.2">
      <c r="A1098" s="217"/>
      <c r="B1098" s="218"/>
      <c r="C1098" s="253" t="s">
        <v>1268</v>
      </c>
      <c r="D1098" s="221"/>
      <c r="E1098" s="222"/>
      <c r="F1098" s="220"/>
      <c r="G1098" s="220"/>
      <c r="H1098" s="220"/>
      <c r="I1098" s="220"/>
      <c r="J1098" s="220"/>
      <c r="K1098" s="220"/>
      <c r="L1098" s="220"/>
      <c r="M1098" s="220"/>
      <c r="N1098" s="219"/>
      <c r="O1098" s="219"/>
      <c r="P1098" s="219"/>
      <c r="Q1098" s="219"/>
      <c r="R1098" s="220"/>
      <c r="S1098" s="220"/>
      <c r="T1098" s="220"/>
      <c r="U1098" s="220"/>
      <c r="V1098" s="220"/>
      <c r="W1098" s="220"/>
      <c r="X1098" s="220"/>
      <c r="Y1098" s="220"/>
      <c r="Z1098" s="210"/>
      <c r="AA1098" s="210"/>
      <c r="AB1098" s="210"/>
      <c r="AC1098" s="210"/>
      <c r="AD1098" s="210"/>
      <c r="AE1098" s="210"/>
      <c r="AF1098" s="210"/>
      <c r="AG1098" s="210" t="s">
        <v>314</v>
      </c>
      <c r="AH1098" s="210">
        <v>0</v>
      </c>
      <c r="AI1098" s="210"/>
      <c r="AJ1098" s="210"/>
      <c r="AK1098" s="210"/>
      <c r="AL1098" s="210"/>
      <c r="AM1098" s="210"/>
      <c r="AN1098" s="210"/>
      <c r="AO1098" s="210"/>
      <c r="AP1098" s="210"/>
      <c r="AQ1098" s="210"/>
      <c r="AR1098" s="210"/>
      <c r="AS1098" s="210"/>
      <c r="AT1098" s="210"/>
      <c r="AU1098" s="210"/>
      <c r="AV1098" s="210"/>
      <c r="AW1098" s="210"/>
      <c r="AX1098" s="210"/>
      <c r="AY1098" s="210"/>
      <c r="AZ1098" s="210"/>
      <c r="BA1098" s="210"/>
      <c r="BB1098" s="210"/>
      <c r="BC1098" s="210"/>
      <c r="BD1098" s="210"/>
      <c r="BE1098" s="210"/>
      <c r="BF1098" s="210"/>
      <c r="BG1098" s="210"/>
      <c r="BH1098" s="210"/>
    </row>
    <row r="1099" spans="1:60" outlineLevel="3" x14ac:dyDescent="0.2">
      <c r="A1099" s="217"/>
      <c r="B1099" s="218"/>
      <c r="C1099" s="253" t="s">
        <v>1269</v>
      </c>
      <c r="D1099" s="221"/>
      <c r="E1099" s="222"/>
      <c r="F1099" s="220"/>
      <c r="G1099" s="220"/>
      <c r="H1099" s="220"/>
      <c r="I1099" s="220"/>
      <c r="J1099" s="220"/>
      <c r="K1099" s="220"/>
      <c r="L1099" s="220"/>
      <c r="M1099" s="220"/>
      <c r="N1099" s="219"/>
      <c r="O1099" s="219"/>
      <c r="P1099" s="219"/>
      <c r="Q1099" s="219"/>
      <c r="R1099" s="220"/>
      <c r="S1099" s="220"/>
      <c r="T1099" s="220"/>
      <c r="U1099" s="220"/>
      <c r="V1099" s="220"/>
      <c r="W1099" s="220"/>
      <c r="X1099" s="220"/>
      <c r="Y1099" s="220"/>
      <c r="Z1099" s="210"/>
      <c r="AA1099" s="210"/>
      <c r="AB1099" s="210"/>
      <c r="AC1099" s="210"/>
      <c r="AD1099" s="210"/>
      <c r="AE1099" s="210"/>
      <c r="AF1099" s="210"/>
      <c r="AG1099" s="210" t="s">
        <v>314</v>
      </c>
      <c r="AH1099" s="210">
        <v>0</v>
      </c>
      <c r="AI1099" s="210"/>
      <c r="AJ1099" s="210"/>
      <c r="AK1099" s="210"/>
      <c r="AL1099" s="210"/>
      <c r="AM1099" s="210"/>
      <c r="AN1099" s="210"/>
      <c r="AO1099" s="210"/>
      <c r="AP1099" s="210"/>
      <c r="AQ1099" s="210"/>
      <c r="AR1099" s="210"/>
      <c r="AS1099" s="210"/>
      <c r="AT1099" s="210"/>
      <c r="AU1099" s="210"/>
      <c r="AV1099" s="210"/>
      <c r="AW1099" s="210"/>
      <c r="AX1099" s="210"/>
      <c r="AY1099" s="210"/>
      <c r="AZ1099" s="210"/>
      <c r="BA1099" s="210"/>
      <c r="BB1099" s="210"/>
      <c r="BC1099" s="210"/>
      <c r="BD1099" s="210"/>
      <c r="BE1099" s="210"/>
      <c r="BF1099" s="210"/>
      <c r="BG1099" s="210"/>
      <c r="BH1099" s="210"/>
    </row>
    <row r="1100" spans="1:60" outlineLevel="3" x14ac:dyDescent="0.2">
      <c r="A1100" s="217"/>
      <c r="B1100" s="218"/>
      <c r="C1100" s="253" t="s">
        <v>1270</v>
      </c>
      <c r="D1100" s="221"/>
      <c r="E1100" s="222"/>
      <c r="F1100" s="220"/>
      <c r="G1100" s="220"/>
      <c r="H1100" s="220"/>
      <c r="I1100" s="220"/>
      <c r="J1100" s="220"/>
      <c r="K1100" s="220"/>
      <c r="L1100" s="220"/>
      <c r="M1100" s="220"/>
      <c r="N1100" s="219"/>
      <c r="O1100" s="219"/>
      <c r="P1100" s="219"/>
      <c r="Q1100" s="219"/>
      <c r="R1100" s="220"/>
      <c r="S1100" s="220"/>
      <c r="T1100" s="220"/>
      <c r="U1100" s="220"/>
      <c r="V1100" s="220"/>
      <c r="W1100" s="220"/>
      <c r="X1100" s="220"/>
      <c r="Y1100" s="220"/>
      <c r="Z1100" s="210"/>
      <c r="AA1100" s="210"/>
      <c r="AB1100" s="210"/>
      <c r="AC1100" s="210"/>
      <c r="AD1100" s="210"/>
      <c r="AE1100" s="210"/>
      <c r="AF1100" s="210"/>
      <c r="AG1100" s="210" t="s">
        <v>314</v>
      </c>
      <c r="AH1100" s="210">
        <v>0</v>
      </c>
      <c r="AI1100" s="210"/>
      <c r="AJ1100" s="210"/>
      <c r="AK1100" s="210"/>
      <c r="AL1100" s="210"/>
      <c r="AM1100" s="210"/>
      <c r="AN1100" s="210"/>
      <c r="AO1100" s="210"/>
      <c r="AP1100" s="210"/>
      <c r="AQ1100" s="210"/>
      <c r="AR1100" s="210"/>
      <c r="AS1100" s="210"/>
      <c r="AT1100" s="210"/>
      <c r="AU1100" s="210"/>
      <c r="AV1100" s="210"/>
      <c r="AW1100" s="210"/>
      <c r="AX1100" s="210"/>
      <c r="AY1100" s="210"/>
      <c r="AZ1100" s="210"/>
      <c r="BA1100" s="210"/>
      <c r="BB1100" s="210"/>
      <c r="BC1100" s="210"/>
      <c r="BD1100" s="210"/>
      <c r="BE1100" s="210"/>
      <c r="BF1100" s="210"/>
      <c r="BG1100" s="210"/>
      <c r="BH1100" s="210"/>
    </row>
    <row r="1101" spans="1:60" outlineLevel="3" x14ac:dyDescent="0.2">
      <c r="A1101" s="217"/>
      <c r="B1101" s="218"/>
      <c r="C1101" s="253" t="s">
        <v>1271</v>
      </c>
      <c r="D1101" s="221"/>
      <c r="E1101" s="222"/>
      <c r="F1101" s="220"/>
      <c r="G1101" s="220"/>
      <c r="H1101" s="220"/>
      <c r="I1101" s="220"/>
      <c r="J1101" s="220"/>
      <c r="K1101" s="220"/>
      <c r="L1101" s="220"/>
      <c r="M1101" s="220"/>
      <c r="N1101" s="219"/>
      <c r="O1101" s="219"/>
      <c r="P1101" s="219"/>
      <c r="Q1101" s="219"/>
      <c r="R1101" s="220"/>
      <c r="S1101" s="220"/>
      <c r="T1101" s="220"/>
      <c r="U1101" s="220"/>
      <c r="V1101" s="220"/>
      <c r="W1101" s="220"/>
      <c r="X1101" s="220"/>
      <c r="Y1101" s="220"/>
      <c r="Z1101" s="210"/>
      <c r="AA1101" s="210"/>
      <c r="AB1101" s="210"/>
      <c r="AC1101" s="210"/>
      <c r="AD1101" s="210"/>
      <c r="AE1101" s="210"/>
      <c r="AF1101" s="210"/>
      <c r="AG1101" s="210" t="s">
        <v>314</v>
      </c>
      <c r="AH1101" s="210">
        <v>0</v>
      </c>
      <c r="AI1101" s="210"/>
      <c r="AJ1101" s="210"/>
      <c r="AK1101" s="210"/>
      <c r="AL1101" s="210"/>
      <c r="AM1101" s="210"/>
      <c r="AN1101" s="210"/>
      <c r="AO1101" s="210"/>
      <c r="AP1101" s="210"/>
      <c r="AQ1101" s="210"/>
      <c r="AR1101" s="210"/>
      <c r="AS1101" s="210"/>
      <c r="AT1101" s="210"/>
      <c r="AU1101" s="210"/>
      <c r="AV1101" s="210"/>
      <c r="AW1101" s="210"/>
      <c r="AX1101" s="210"/>
      <c r="AY1101" s="210"/>
      <c r="AZ1101" s="210"/>
      <c r="BA1101" s="210"/>
      <c r="BB1101" s="210"/>
      <c r="BC1101" s="210"/>
      <c r="BD1101" s="210"/>
      <c r="BE1101" s="210"/>
      <c r="BF1101" s="210"/>
      <c r="BG1101" s="210"/>
      <c r="BH1101" s="210"/>
    </row>
    <row r="1102" spans="1:60" outlineLevel="3" x14ac:dyDescent="0.2">
      <c r="A1102" s="217"/>
      <c r="B1102" s="218"/>
      <c r="C1102" s="253" t="s">
        <v>1272</v>
      </c>
      <c r="D1102" s="221"/>
      <c r="E1102" s="222"/>
      <c r="F1102" s="220"/>
      <c r="G1102" s="220"/>
      <c r="H1102" s="220"/>
      <c r="I1102" s="220"/>
      <c r="J1102" s="220"/>
      <c r="K1102" s="220"/>
      <c r="L1102" s="220"/>
      <c r="M1102" s="220"/>
      <c r="N1102" s="219"/>
      <c r="O1102" s="219"/>
      <c r="P1102" s="219"/>
      <c r="Q1102" s="219"/>
      <c r="R1102" s="220"/>
      <c r="S1102" s="220"/>
      <c r="T1102" s="220"/>
      <c r="U1102" s="220"/>
      <c r="V1102" s="220"/>
      <c r="W1102" s="220"/>
      <c r="X1102" s="220"/>
      <c r="Y1102" s="220"/>
      <c r="Z1102" s="210"/>
      <c r="AA1102" s="210"/>
      <c r="AB1102" s="210"/>
      <c r="AC1102" s="210"/>
      <c r="AD1102" s="210"/>
      <c r="AE1102" s="210"/>
      <c r="AF1102" s="210"/>
      <c r="AG1102" s="210" t="s">
        <v>314</v>
      </c>
      <c r="AH1102" s="210">
        <v>0</v>
      </c>
      <c r="AI1102" s="210"/>
      <c r="AJ1102" s="210"/>
      <c r="AK1102" s="210"/>
      <c r="AL1102" s="210"/>
      <c r="AM1102" s="210"/>
      <c r="AN1102" s="210"/>
      <c r="AO1102" s="210"/>
      <c r="AP1102" s="210"/>
      <c r="AQ1102" s="210"/>
      <c r="AR1102" s="210"/>
      <c r="AS1102" s="210"/>
      <c r="AT1102" s="210"/>
      <c r="AU1102" s="210"/>
      <c r="AV1102" s="210"/>
      <c r="AW1102" s="210"/>
      <c r="AX1102" s="210"/>
      <c r="AY1102" s="210"/>
      <c r="AZ1102" s="210"/>
      <c r="BA1102" s="210"/>
      <c r="BB1102" s="210"/>
      <c r="BC1102" s="210"/>
      <c r="BD1102" s="210"/>
      <c r="BE1102" s="210"/>
      <c r="BF1102" s="210"/>
      <c r="BG1102" s="210"/>
      <c r="BH1102" s="210"/>
    </row>
    <row r="1103" spans="1:60" outlineLevel="3" x14ac:dyDescent="0.2">
      <c r="A1103" s="217"/>
      <c r="B1103" s="218"/>
      <c r="C1103" s="253" t="s">
        <v>1273</v>
      </c>
      <c r="D1103" s="221"/>
      <c r="E1103" s="222"/>
      <c r="F1103" s="220"/>
      <c r="G1103" s="220"/>
      <c r="H1103" s="220"/>
      <c r="I1103" s="220"/>
      <c r="J1103" s="220"/>
      <c r="K1103" s="220"/>
      <c r="L1103" s="220"/>
      <c r="M1103" s="220"/>
      <c r="N1103" s="219"/>
      <c r="O1103" s="219"/>
      <c r="P1103" s="219"/>
      <c r="Q1103" s="219"/>
      <c r="R1103" s="220"/>
      <c r="S1103" s="220"/>
      <c r="T1103" s="220"/>
      <c r="U1103" s="220"/>
      <c r="V1103" s="220"/>
      <c r="W1103" s="220"/>
      <c r="X1103" s="220"/>
      <c r="Y1103" s="220"/>
      <c r="Z1103" s="210"/>
      <c r="AA1103" s="210"/>
      <c r="AB1103" s="210"/>
      <c r="AC1103" s="210"/>
      <c r="AD1103" s="210"/>
      <c r="AE1103" s="210"/>
      <c r="AF1103" s="210"/>
      <c r="AG1103" s="210" t="s">
        <v>314</v>
      </c>
      <c r="AH1103" s="210">
        <v>0</v>
      </c>
      <c r="AI1103" s="210"/>
      <c r="AJ1103" s="210"/>
      <c r="AK1103" s="210"/>
      <c r="AL1103" s="210"/>
      <c r="AM1103" s="210"/>
      <c r="AN1103" s="210"/>
      <c r="AO1103" s="210"/>
      <c r="AP1103" s="210"/>
      <c r="AQ1103" s="210"/>
      <c r="AR1103" s="210"/>
      <c r="AS1103" s="210"/>
      <c r="AT1103" s="210"/>
      <c r="AU1103" s="210"/>
      <c r="AV1103" s="210"/>
      <c r="AW1103" s="210"/>
      <c r="AX1103" s="210"/>
      <c r="AY1103" s="210"/>
      <c r="AZ1103" s="210"/>
      <c r="BA1103" s="210"/>
      <c r="BB1103" s="210"/>
      <c r="BC1103" s="210"/>
      <c r="BD1103" s="210"/>
      <c r="BE1103" s="210"/>
      <c r="BF1103" s="210"/>
      <c r="BG1103" s="210"/>
      <c r="BH1103" s="210"/>
    </row>
    <row r="1104" spans="1:60" outlineLevel="3" x14ac:dyDescent="0.2">
      <c r="A1104" s="217"/>
      <c r="B1104" s="218"/>
      <c r="C1104" s="253" t="s">
        <v>1274</v>
      </c>
      <c r="D1104" s="221"/>
      <c r="E1104" s="222">
        <v>50</v>
      </c>
      <c r="F1104" s="220"/>
      <c r="G1104" s="220"/>
      <c r="H1104" s="220"/>
      <c r="I1104" s="220"/>
      <c r="J1104" s="220"/>
      <c r="K1104" s="220"/>
      <c r="L1104" s="220"/>
      <c r="M1104" s="220"/>
      <c r="N1104" s="219"/>
      <c r="O1104" s="219"/>
      <c r="P1104" s="219"/>
      <c r="Q1104" s="219"/>
      <c r="R1104" s="220"/>
      <c r="S1104" s="220"/>
      <c r="T1104" s="220"/>
      <c r="U1104" s="220"/>
      <c r="V1104" s="220"/>
      <c r="W1104" s="220"/>
      <c r="X1104" s="220"/>
      <c r="Y1104" s="220"/>
      <c r="Z1104" s="210"/>
      <c r="AA1104" s="210"/>
      <c r="AB1104" s="210"/>
      <c r="AC1104" s="210"/>
      <c r="AD1104" s="210"/>
      <c r="AE1104" s="210"/>
      <c r="AF1104" s="210"/>
      <c r="AG1104" s="210" t="s">
        <v>314</v>
      </c>
      <c r="AH1104" s="210">
        <v>0</v>
      </c>
      <c r="AI1104" s="210"/>
      <c r="AJ1104" s="210"/>
      <c r="AK1104" s="210"/>
      <c r="AL1104" s="210"/>
      <c r="AM1104" s="210"/>
      <c r="AN1104" s="210"/>
      <c r="AO1104" s="210"/>
      <c r="AP1104" s="210"/>
      <c r="AQ1104" s="210"/>
      <c r="AR1104" s="210"/>
      <c r="AS1104" s="210"/>
      <c r="AT1104" s="210"/>
      <c r="AU1104" s="210"/>
      <c r="AV1104" s="210"/>
      <c r="AW1104" s="210"/>
      <c r="AX1104" s="210"/>
      <c r="AY1104" s="210"/>
      <c r="AZ1104" s="210"/>
      <c r="BA1104" s="210"/>
      <c r="BB1104" s="210"/>
      <c r="BC1104" s="210"/>
      <c r="BD1104" s="210"/>
      <c r="BE1104" s="210"/>
      <c r="BF1104" s="210"/>
      <c r="BG1104" s="210"/>
      <c r="BH1104" s="210"/>
    </row>
    <row r="1105" spans="1:60" ht="33.75" outlineLevel="1" x14ac:dyDescent="0.2">
      <c r="A1105" s="231">
        <v>177</v>
      </c>
      <c r="B1105" s="232" t="s">
        <v>1275</v>
      </c>
      <c r="C1105" s="250" t="s">
        <v>1276</v>
      </c>
      <c r="D1105" s="233" t="s">
        <v>310</v>
      </c>
      <c r="E1105" s="234">
        <v>20.137499999999999</v>
      </c>
      <c r="F1105" s="235"/>
      <c r="G1105" s="236">
        <f>ROUND(E1105*F1105,2)</f>
        <v>0</v>
      </c>
      <c r="H1105" s="235"/>
      <c r="I1105" s="236">
        <f>ROUND(E1105*H1105,2)</f>
        <v>0</v>
      </c>
      <c r="J1105" s="235"/>
      <c r="K1105" s="236">
        <f>ROUND(E1105*J1105,2)</f>
        <v>0</v>
      </c>
      <c r="L1105" s="236">
        <v>21</v>
      </c>
      <c r="M1105" s="236">
        <f>G1105*(1+L1105/100)</f>
        <v>0</v>
      </c>
      <c r="N1105" s="234">
        <v>1E-3</v>
      </c>
      <c r="O1105" s="234">
        <f>ROUND(E1105*N1105,2)</f>
        <v>0.02</v>
      </c>
      <c r="P1105" s="234">
        <v>6.3E-2</v>
      </c>
      <c r="Q1105" s="234">
        <f>ROUND(E1105*P1105,2)</f>
        <v>1.27</v>
      </c>
      <c r="R1105" s="236" t="s">
        <v>1141</v>
      </c>
      <c r="S1105" s="236" t="s">
        <v>293</v>
      </c>
      <c r="T1105" s="237" t="s">
        <v>294</v>
      </c>
      <c r="U1105" s="220">
        <v>0.71799999999999997</v>
      </c>
      <c r="V1105" s="220">
        <f>ROUND(E1105*U1105,2)</f>
        <v>14.46</v>
      </c>
      <c r="W1105" s="220"/>
      <c r="X1105" s="220" t="s">
        <v>295</v>
      </c>
      <c r="Y1105" s="220" t="s">
        <v>296</v>
      </c>
      <c r="Z1105" s="210"/>
      <c r="AA1105" s="210"/>
      <c r="AB1105" s="210"/>
      <c r="AC1105" s="210"/>
      <c r="AD1105" s="210"/>
      <c r="AE1105" s="210"/>
      <c r="AF1105" s="210"/>
      <c r="AG1105" s="210" t="s">
        <v>297</v>
      </c>
      <c r="AH1105" s="210"/>
      <c r="AI1105" s="210"/>
      <c r="AJ1105" s="210"/>
      <c r="AK1105" s="210"/>
      <c r="AL1105" s="210"/>
      <c r="AM1105" s="210"/>
      <c r="AN1105" s="210"/>
      <c r="AO1105" s="210"/>
      <c r="AP1105" s="210"/>
      <c r="AQ1105" s="210"/>
      <c r="AR1105" s="210"/>
      <c r="AS1105" s="210"/>
      <c r="AT1105" s="210"/>
      <c r="AU1105" s="210"/>
      <c r="AV1105" s="210"/>
      <c r="AW1105" s="210"/>
      <c r="AX1105" s="210"/>
      <c r="AY1105" s="210"/>
      <c r="AZ1105" s="210"/>
      <c r="BA1105" s="210"/>
      <c r="BB1105" s="210"/>
      <c r="BC1105" s="210"/>
      <c r="BD1105" s="210"/>
      <c r="BE1105" s="210"/>
      <c r="BF1105" s="210"/>
      <c r="BG1105" s="210"/>
      <c r="BH1105" s="210"/>
    </row>
    <row r="1106" spans="1:60" outlineLevel="2" x14ac:dyDescent="0.2">
      <c r="A1106" s="217"/>
      <c r="B1106" s="218"/>
      <c r="C1106" s="253" t="s">
        <v>1277</v>
      </c>
      <c r="D1106" s="221"/>
      <c r="E1106" s="222"/>
      <c r="F1106" s="220"/>
      <c r="G1106" s="220"/>
      <c r="H1106" s="220"/>
      <c r="I1106" s="220"/>
      <c r="J1106" s="220"/>
      <c r="K1106" s="220"/>
      <c r="L1106" s="220"/>
      <c r="M1106" s="220"/>
      <c r="N1106" s="219"/>
      <c r="O1106" s="219"/>
      <c r="P1106" s="219"/>
      <c r="Q1106" s="219"/>
      <c r="R1106" s="220"/>
      <c r="S1106" s="220"/>
      <c r="T1106" s="220"/>
      <c r="U1106" s="220"/>
      <c r="V1106" s="220"/>
      <c r="W1106" s="220"/>
      <c r="X1106" s="220"/>
      <c r="Y1106" s="220"/>
      <c r="Z1106" s="210"/>
      <c r="AA1106" s="210"/>
      <c r="AB1106" s="210"/>
      <c r="AC1106" s="210"/>
      <c r="AD1106" s="210"/>
      <c r="AE1106" s="210"/>
      <c r="AF1106" s="210"/>
      <c r="AG1106" s="210" t="s">
        <v>314</v>
      </c>
      <c r="AH1106" s="210">
        <v>0</v>
      </c>
      <c r="AI1106" s="210"/>
      <c r="AJ1106" s="210"/>
      <c r="AK1106" s="210"/>
      <c r="AL1106" s="210"/>
      <c r="AM1106" s="210"/>
      <c r="AN1106" s="210"/>
      <c r="AO1106" s="210"/>
      <c r="AP1106" s="210"/>
      <c r="AQ1106" s="210"/>
      <c r="AR1106" s="210"/>
      <c r="AS1106" s="210"/>
      <c r="AT1106" s="210"/>
      <c r="AU1106" s="210"/>
      <c r="AV1106" s="210"/>
      <c r="AW1106" s="210"/>
      <c r="AX1106" s="210"/>
      <c r="AY1106" s="210"/>
      <c r="AZ1106" s="210"/>
      <c r="BA1106" s="210"/>
      <c r="BB1106" s="210"/>
      <c r="BC1106" s="210"/>
      <c r="BD1106" s="210"/>
      <c r="BE1106" s="210"/>
      <c r="BF1106" s="210"/>
      <c r="BG1106" s="210"/>
      <c r="BH1106" s="210"/>
    </row>
    <row r="1107" spans="1:60" outlineLevel="3" x14ac:dyDescent="0.2">
      <c r="A1107" s="217"/>
      <c r="B1107" s="218"/>
      <c r="C1107" s="253" t="s">
        <v>1278</v>
      </c>
      <c r="D1107" s="221"/>
      <c r="E1107" s="222"/>
      <c r="F1107" s="220"/>
      <c r="G1107" s="220"/>
      <c r="H1107" s="220"/>
      <c r="I1107" s="220"/>
      <c r="J1107" s="220"/>
      <c r="K1107" s="220"/>
      <c r="L1107" s="220"/>
      <c r="M1107" s="220"/>
      <c r="N1107" s="219"/>
      <c r="O1107" s="219"/>
      <c r="P1107" s="219"/>
      <c r="Q1107" s="219"/>
      <c r="R1107" s="220"/>
      <c r="S1107" s="220"/>
      <c r="T1107" s="220"/>
      <c r="U1107" s="220"/>
      <c r="V1107" s="220"/>
      <c r="W1107" s="220"/>
      <c r="X1107" s="220"/>
      <c r="Y1107" s="220"/>
      <c r="Z1107" s="210"/>
      <c r="AA1107" s="210"/>
      <c r="AB1107" s="210"/>
      <c r="AC1107" s="210"/>
      <c r="AD1107" s="210"/>
      <c r="AE1107" s="210"/>
      <c r="AF1107" s="210"/>
      <c r="AG1107" s="210" t="s">
        <v>314</v>
      </c>
      <c r="AH1107" s="210">
        <v>0</v>
      </c>
      <c r="AI1107" s="210"/>
      <c r="AJ1107" s="210"/>
      <c r="AK1107" s="210"/>
      <c r="AL1107" s="210"/>
      <c r="AM1107" s="210"/>
      <c r="AN1107" s="210"/>
      <c r="AO1107" s="210"/>
      <c r="AP1107" s="210"/>
      <c r="AQ1107" s="210"/>
      <c r="AR1107" s="210"/>
      <c r="AS1107" s="210"/>
      <c r="AT1107" s="210"/>
      <c r="AU1107" s="210"/>
      <c r="AV1107" s="210"/>
      <c r="AW1107" s="210"/>
      <c r="AX1107" s="210"/>
      <c r="AY1107" s="210"/>
      <c r="AZ1107" s="210"/>
      <c r="BA1107" s="210"/>
      <c r="BB1107" s="210"/>
      <c r="BC1107" s="210"/>
      <c r="BD1107" s="210"/>
      <c r="BE1107" s="210"/>
      <c r="BF1107" s="210"/>
      <c r="BG1107" s="210"/>
      <c r="BH1107" s="210"/>
    </row>
    <row r="1108" spans="1:60" outlineLevel="3" x14ac:dyDescent="0.2">
      <c r="A1108" s="217"/>
      <c r="B1108" s="218"/>
      <c r="C1108" s="253" t="s">
        <v>1279</v>
      </c>
      <c r="D1108" s="221"/>
      <c r="E1108" s="222"/>
      <c r="F1108" s="220"/>
      <c r="G1108" s="220"/>
      <c r="H1108" s="220"/>
      <c r="I1108" s="220"/>
      <c r="J1108" s="220"/>
      <c r="K1108" s="220"/>
      <c r="L1108" s="220"/>
      <c r="M1108" s="220"/>
      <c r="N1108" s="219"/>
      <c r="O1108" s="219"/>
      <c r="P1108" s="219"/>
      <c r="Q1108" s="219"/>
      <c r="R1108" s="220"/>
      <c r="S1108" s="220"/>
      <c r="T1108" s="220"/>
      <c r="U1108" s="220"/>
      <c r="V1108" s="220"/>
      <c r="W1108" s="220"/>
      <c r="X1108" s="220"/>
      <c r="Y1108" s="220"/>
      <c r="Z1108" s="210"/>
      <c r="AA1108" s="210"/>
      <c r="AB1108" s="210"/>
      <c r="AC1108" s="210"/>
      <c r="AD1108" s="210"/>
      <c r="AE1108" s="210"/>
      <c r="AF1108" s="210"/>
      <c r="AG1108" s="210" t="s">
        <v>314</v>
      </c>
      <c r="AH1108" s="210">
        <v>0</v>
      </c>
      <c r="AI1108" s="210"/>
      <c r="AJ1108" s="210"/>
      <c r="AK1108" s="210"/>
      <c r="AL1108" s="210"/>
      <c r="AM1108" s="210"/>
      <c r="AN1108" s="210"/>
      <c r="AO1108" s="210"/>
      <c r="AP1108" s="210"/>
      <c r="AQ1108" s="210"/>
      <c r="AR1108" s="210"/>
      <c r="AS1108" s="210"/>
      <c r="AT1108" s="210"/>
      <c r="AU1108" s="210"/>
      <c r="AV1108" s="210"/>
      <c r="AW1108" s="210"/>
      <c r="AX1108" s="210"/>
      <c r="AY1108" s="210"/>
      <c r="AZ1108" s="210"/>
      <c r="BA1108" s="210"/>
      <c r="BB1108" s="210"/>
      <c r="BC1108" s="210"/>
      <c r="BD1108" s="210"/>
      <c r="BE1108" s="210"/>
      <c r="BF1108" s="210"/>
      <c r="BG1108" s="210"/>
      <c r="BH1108" s="210"/>
    </row>
    <row r="1109" spans="1:60" outlineLevel="3" x14ac:dyDescent="0.2">
      <c r="A1109" s="217"/>
      <c r="B1109" s="218"/>
      <c r="C1109" s="253" t="s">
        <v>1280</v>
      </c>
      <c r="D1109" s="221"/>
      <c r="E1109" s="222"/>
      <c r="F1109" s="220"/>
      <c r="G1109" s="220"/>
      <c r="H1109" s="220"/>
      <c r="I1109" s="220"/>
      <c r="J1109" s="220"/>
      <c r="K1109" s="220"/>
      <c r="L1109" s="220"/>
      <c r="M1109" s="220"/>
      <c r="N1109" s="219"/>
      <c r="O1109" s="219"/>
      <c r="P1109" s="219"/>
      <c r="Q1109" s="219"/>
      <c r="R1109" s="220"/>
      <c r="S1109" s="220"/>
      <c r="T1109" s="220"/>
      <c r="U1109" s="220"/>
      <c r="V1109" s="220"/>
      <c r="W1109" s="220"/>
      <c r="X1109" s="220"/>
      <c r="Y1109" s="220"/>
      <c r="Z1109" s="210"/>
      <c r="AA1109" s="210"/>
      <c r="AB1109" s="210"/>
      <c r="AC1109" s="210"/>
      <c r="AD1109" s="210"/>
      <c r="AE1109" s="210"/>
      <c r="AF1109" s="210"/>
      <c r="AG1109" s="210" t="s">
        <v>314</v>
      </c>
      <c r="AH1109" s="210">
        <v>0</v>
      </c>
      <c r="AI1109" s="210"/>
      <c r="AJ1109" s="210"/>
      <c r="AK1109" s="210"/>
      <c r="AL1109" s="210"/>
      <c r="AM1109" s="210"/>
      <c r="AN1109" s="210"/>
      <c r="AO1109" s="210"/>
      <c r="AP1109" s="210"/>
      <c r="AQ1109" s="210"/>
      <c r="AR1109" s="210"/>
      <c r="AS1109" s="210"/>
      <c r="AT1109" s="210"/>
      <c r="AU1109" s="210"/>
      <c r="AV1109" s="210"/>
      <c r="AW1109" s="210"/>
      <c r="AX1109" s="210"/>
      <c r="AY1109" s="210"/>
      <c r="AZ1109" s="210"/>
      <c r="BA1109" s="210"/>
      <c r="BB1109" s="210"/>
      <c r="BC1109" s="210"/>
      <c r="BD1109" s="210"/>
      <c r="BE1109" s="210"/>
      <c r="BF1109" s="210"/>
      <c r="BG1109" s="210"/>
      <c r="BH1109" s="210"/>
    </row>
    <row r="1110" spans="1:60" outlineLevel="3" x14ac:dyDescent="0.2">
      <c r="A1110" s="217"/>
      <c r="B1110" s="218"/>
      <c r="C1110" s="253" t="s">
        <v>1281</v>
      </c>
      <c r="D1110" s="221"/>
      <c r="E1110" s="222"/>
      <c r="F1110" s="220"/>
      <c r="G1110" s="220"/>
      <c r="H1110" s="220"/>
      <c r="I1110" s="220"/>
      <c r="J1110" s="220"/>
      <c r="K1110" s="220"/>
      <c r="L1110" s="220"/>
      <c r="M1110" s="220"/>
      <c r="N1110" s="219"/>
      <c r="O1110" s="219"/>
      <c r="P1110" s="219"/>
      <c r="Q1110" s="219"/>
      <c r="R1110" s="220"/>
      <c r="S1110" s="220"/>
      <c r="T1110" s="220"/>
      <c r="U1110" s="220"/>
      <c r="V1110" s="220"/>
      <c r="W1110" s="220"/>
      <c r="X1110" s="220"/>
      <c r="Y1110" s="220"/>
      <c r="Z1110" s="210"/>
      <c r="AA1110" s="210"/>
      <c r="AB1110" s="210"/>
      <c r="AC1110" s="210"/>
      <c r="AD1110" s="210"/>
      <c r="AE1110" s="210"/>
      <c r="AF1110" s="210"/>
      <c r="AG1110" s="210" t="s">
        <v>314</v>
      </c>
      <c r="AH1110" s="210">
        <v>0</v>
      </c>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row>
    <row r="1111" spans="1:60" outlineLevel="3" x14ac:dyDescent="0.2">
      <c r="A1111" s="217"/>
      <c r="B1111" s="218"/>
      <c r="C1111" s="253" t="s">
        <v>1282</v>
      </c>
      <c r="D1111" s="221"/>
      <c r="E1111" s="222">
        <v>20.14</v>
      </c>
      <c r="F1111" s="220"/>
      <c r="G1111" s="220"/>
      <c r="H1111" s="220"/>
      <c r="I1111" s="220"/>
      <c r="J1111" s="220"/>
      <c r="K1111" s="220"/>
      <c r="L1111" s="220"/>
      <c r="M1111" s="220"/>
      <c r="N1111" s="219"/>
      <c r="O1111" s="219"/>
      <c r="P1111" s="219"/>
      <c r="Q1111" s="219"/>
      <c r="R1111" s="220"/>
      <c r="S1111" s="220"/>
      <c r="T1111" s="220"/>
      <c r="U1111" s="220"/>
      <c r="V1111" s="220"/>
      <c r="W1111" s="220"/>
      <c r="X1111" s="220"/>
      <c r="Y1111" s="220"/>
      <c r="Z1111" s="210"/>
      <c r="AA1111" s="210"/>
      <c r="AB1111" s="210"/>
      <c r="AC1111" s="210"/>
      <c r="AD1111" s="210"/>
      <c r="AE1111" s="210"/>
      <c r="AF1111" s="210"/>
      <c r="AG1111" s="210" t="s">
        <v>314</v>
      </c>
      <c r="AH1111" s="210">
        <v>0</v>
      </c>
      <c r="AI1111" s="210"/>
      <c r="AJ1111" s="210"/>
      <c r="AK1111" s="210"/>
      <c r="AL1111" s="210"/>
      <c r="AM1111" s="210"/>
      <c r="AN1111" s="210"/>
      <c r="AO1111" s="210"/>
      <c r="AP1111" s="210"/>
      <c r="AQ1111" s="210"/>
      <c r="AR1111" s="210"/>
      <c r="AS1111" s="210"/>
      <c r="AT1111" s="210"/>
      <c r="AU1111" s="210"/>
      <c r="AV1111" s="210"/>
      <c r="AW1111" s="210"/>
      <c r="AX1111" s="210"/>
      <c r="AY1111" s="210"/>
      <c r="AZ1111" s="210"/>
      <c r="BA1111" s="210"/>
      <c r="BB1111" s="210"/>
      <c r="BC1111" s="210"/>
      <c r="BD1111" s="210"/>
      <c r="BE1111" s="210"/>
      <c r="BF1111" s="210"/>
      <c r="BG1111" s="210"/>
      <c r="BH1111" s="210"/>
    </row>
    <row r="1112" spans="1:60" outlineLevel="1" x14ac:dyDescent="0.2">
      <c r="A1112" s="231">
        <v>178</v>
      </c>
      <c r="B1112" s="232" t="s">
        <v>1283</v>
      </c>
      <c r="C1112" s="250" t="s">
        <v>1284</v>
      </c>
      <c r="D1112" s="233" t="s">
        <v>335</v>
      </c>
      <c r="E1112" s="234">
        <v>108.7</v>
      </c>
      <c r="F1112" s="235"/>
      <c r="G1112" s="236">
        <f>ROUND(E1112*F1112,2)</f>
        <v>0</v>
      </c>
      <c r="H1112" s="235"/>
      <c r="I1112" s="236">
        <f>ROUND(E1112*H1112,2)</f>
        <v>0</v>
      </c>
      <c r="J1112" s="235"/>
      <c r="K1112" s="236">
        <f>ROUND(E1112*J1112,2)</f>
        <v>0</v>
      </c>
      <c r="L1112" s="236">
        <v>21</v>
      </c>
      <c r="M1112" s="236">
        <f>G1112*(1+L1112/100)</f>
        <v>0</v>
      </c>
      <c r="N1112" s="234">
        <v>0</v>
      </c>
      <c r="O1112" s="234">
        <f>ROUND(E1112*N1112,2)</f>
        <v>0</v>
      </c>
      <c r="P1112" s="234">
        <v>4.6000000000000001E-4</v>
      </c>
      <c r="Q1112" s="234">
        <f>ROUND(E1112*P1112,2)</f>
        <v>0.05</v>
      </c>
      <c r="R1112" s="236" t="s">
        <v>1141</v>
      </c>
      <c r="S1112" s="236" t="s">
        <v>293</v>
      </c>
      <c r="T1112" s="237" t="s">
        <v>294</v>
      </c>
      <c r="U1112" s="220">
        <v>1.2150000000000001</v>
      </c>
      <c r="V1112" s="220">
        <f>ROUND(E1112*U1112,2)</f>
        <v>132.07</v>
      </c>
      <c r="W1112" s="220"/>
      <c r="X1112" s="220" t="s">
        <v>295</v>
      </c>
      <c r="Y1112" s="220" t="s">
        <v>296</v>
      </c>
      <c r="Z1112" s="210"/>
      <c r="AA1112" s="210"/>
      <c r="AB1112" s="210"/>
      <c r="AC1112" s="210"/>
      <c r="AD1112" s="210"/>
      <c r="AE1112" s="210"/>
      <c r="AF1112" s="210"/>
      <c r="AG1112" s="210" t="s">
        <v>297</v>
      </c>
      <c r="AH1112" s="210"/>
      <c r="AI1112" s="210"/>
      <c r="AJ1112" s="210"/>
      <c r="AK1112" s="210"/>
      <c r="AL1112" s="210"/>
      <c r="AM1112" s="210"/>
      <c r="AN1112" s="210"/>
      <c r="AO1112" s="210"/>
      <c r="AP1112" s="210"/>
      <c r="AQ1112" s="210"/>
      <c r="AR1112" s="210"/>
      <c r="AS1112" s="210"/>
      <c r="AT1112" s="210"/>
      <c r="AU1112" s="210"/>
      <c r="AV1112" s="210"/>
      <c r="AW1112" s="210"/>
      <c r="AX1112" s="210"/>
      <c r="AY1112" s="210"/>
      <c r="AZ1112" s="210"/>
      <c r="BA1112" s="210"/>
      <c r="BB1112" s="210"/>
      <c r="BC1112" s="210"/>
      <c r="BD1112" s="210"/>
      <c r="BE1112" s="210"/>
      <c r="BF1112" s="210"/>
      <c r="BG1112" s="210"/>
      <c r="BH1112" s="210"/>
    </row>
    <row r="1113" spans="1:60" outlineLevel="2" x14ac:dyDescent="0.2">
      <c r="A1113" s="217"/>
      <c r="B1113" s="218"/>
      <c r="C1113" s="253" t="s">
        <v>1285</v>
      </c>
      <c r="D1113" s="221"/>
      <c r="E1113" s="222"/>
      <c r="F1113" s="220"/>
      <c r="G1113" s="220"/>
      <c r="H1113" s="220"/>
      <c r="I1113" s="220"/>
      <c r="J1113" s="220"/>
      <c r="K1113" s="220"/>
      <c r="L1113" s="220"/>
      <c r="M1113" s="220"/>
      <c r="N1113" s="219"/>
      <c r="O1113" s="219"/>
      <c r="P1113" s="219"/>
      <c r="Q1113" s="219"/>
      <c r="R1113" s="220"/>
      <c r="S1113" s="220"/>
      <c r="T1113" s="220"/>
      <c r="U1113" s="220"/>
      <c r="V1113" s="220"/>
      <c r="W1113" s="220"/>
      <c r="X1113" s="220"/>
      <c r="Y1113" s="220"/>
      <c r="Z1113" s="210"/>
      <c r="AA1113" s="210"/>
      <c r="AB1113" s="210"/>
      <c r="AC1113" s="210"/>
      <c r="AD1113" s="210"/>
      <c r="AE1113" s="210"/>
      <c r="AF1113" s="210"/>
      <c r="AG1113" s="210" t="s">
        <v>314</v>
      </c>
      <c r="AH1113" s="210">
        <v>0</v>
      </c>
      <c r="AI1113" s="210"/>
      <c r="AJ1113" s="210"/>
      <c r="AK1113" s="210"/>
      <c r="AL1113" s="210"/>
      <c r="AM1113" s="210"/>
      <c r="AN1113" s="210"/>
      <c r="AO1113" s="210"/>
      <c r="AP1113" s="210"/>
      <c r="AQ1113" s="210"/>
      <c r="AR1113" s="210"/>
      <c r="AS1113" s="210"/>
      <c r="AT1113" s="210"/>
      <c r="AU1113" s="210"/>
      <c r="AV1113" s="210"/>
      <c r="AW1113" s="210"/>
      <c r="AX1113" s="210"/>
      <c r="AY1113" s="210"/>
      <c r="AZ1113" s="210"/>
      <c r="BA1113" s="210"/>
      <c r="BB1113" s="210"/>
      <c r="BC1113" s="210"/>
      <c r="BD1113" s="210"/>
      <c r="BE1113" s="210"/>
      <c r="BF1113" s="210"/>
      <c r="BG1113" s="210"/>
      <c r="BH1113" s="210"/>
    </row>
    <row r="1114" spans="1:60" outlineLevel="3" x14ac:dyDescent="0.2">
      <c r="A1114" s="217"/>
      <c r="B1114" s="218"/>
      <c r="C1114" s="253" t="s">
        <v>1286</v>
      </c>
      <c r="D1114" s="221"/>
      <c r="E1114" s="222"/>
      <c r="F1114" s="220"/>
      <c r="G1114" s="220"/>
      <c r="H1114" s="220"/>
      <c r="I1114" s="220"/>
      <c r="J1114" s="220"/>
      <c r="K1114" s="220"/>
      <c r="L1114" s="220"/>
      <c r="M1114" s="220"/>
      <c r="N1114" s="219"/>
      <c r="O1114" s="219"/>
      <c r="P1114" s="219"/>
      <c r="Q1114" s="219"/>
      <c r="R1114" s="220"/>
      <c r="S1114" s="220"/>
      <c r="T1114" s="220"/>
      <c r="U1114" s="220"/>
      <c r="V1114" s="220"/>
      <c r="W1114" s="220"/>
      <c r="X1114" s="220"/>
      <c r="Y1114" s="220"/>
      <c r="Z1114" s="210"/>
      <c r="AA1114" s="210"/>
      <c r="AB1114" s="210"/>
      <c r="AC1114" s="210"/>
      <c r="AD1114" s="210"/>
      <c r="AE1114" s="210"/>
      <c r="AF1114" s="210"/>
      <c r="AG1114" s="210" t="s">
        <v>314</v>
      </c>
      <c r="AH1114" s="210">
        <v>0</v>
      </c>
      <c r="AI1114" s="210"/>
      <c r="AJ1114" s="210"/>
      <c r="AK1114" s="210"/>
      <c r="AL1114" s="210"/>
      <c r="AM1114" s="210"/>
      <c r="AN1114" s="210"/>
      <c r="AO1114" s="210"/>
      <c r="AP1114" s="210"/>
      <c r="AQ1114" s="210"/>
      <c r="AR1114" s="210"/>
      <c r="AS1114" s="210"/>
      <c r="AT1114" s="210"/>
      <c r="AU1114" s="210"/>
      <c r="AV1114" s="210"/>
      <c r="AW1114" s="210"/>
      <c r="AX1114" s="210"/>
      <c r="AY1114" s="210"/>
      <c r="AZ1114" s="210"/>
      <c r="BA1114" s="210"/>
      <c r="BB1114" s="210"/>
      <c r="BC1114" s="210"/>
      <c r="BD1114" s="210"/>
      <c r="BE1114" s="210"/>
      <c r="BF1114" s="210"/>
      <c r="BG1114" s="210"/>
      <c r="BH1114" s="210"/>
    </row>
    <row r="1115" spans="1:60" outlineLevel="3" x14ac:dyDescent="0.2">
      <c r="A1115" s="217"/>
      <c r="B1115" s="218"/>
      <c r="C1115" s="253" t="s">
        <v>1287</v>
      </c>
      <c r="D1115" s="221"/>
      <c r="E1115" s="222">
        <v>108.7</v>
      </c>
      <c r="F1115" s="220"/>
      <c r="G1115" s="220"/>
      <c r="H1115" s="220"/>
      <c r="I1115" s="220"/>
      <c r="J1115" s="220"/>
      <c r="K1115" s="220"/>
      <c r="L1115" s="220"/>
      <c r="M1115" s="220"/>
      <c r="N1115" s="219"/>
      <c r="O1115" s="219"/>
      <c r="P1115" s="219"/>
      <c r="Q1115" s="219"/>
      <c r="R1115" s="220"/>
      <c r="S1115" s="220"/>
      <c r="T1115" s="220"/>
      <c r="U1115" s="220"/>
      <c r="V1115" s="220"/>
      <c r="W1115" s="220"/>
      <c r="X1115" s="220"/>
      <c r="Y1115" s="220"/>
      <c r="Z1115" s="210"/>
      <c r="AA1115" s="210"/>
      <c r="AB1115" s="210"/>
      <c r="AC1115" s="210"/>
      <c r="AD1115" s="210"/>
      <c r="AE1115" s="210"/>
      <c r="AF1115" s="210"/>
      <c r="AG1115" s="210" t="s">
        <v>314</v>
      </c>
      <c r="AH1115" s="210">
        <v>0</v>
      </c>
      <c r="AI1115" s="210"/>
      <c r="AJ1115" s="210"/>
      <c r="AK1115" s="210"/>
      <c r="AL1115" s="210"/>
      <c r="AM1115" s="210"/>
      <c r="AN1115" s="210"/>
      <c r="AO1115" s="210"/>
      <c r="AP1115" s="210"/>
      <c r="AQ1115" s="210"/>
      <c r="AR1115" s="210"/>
      <c r="AS1115" s="210"/>
      <c r="AT1115" s="210"/>
      <c r="AU1115" s="210"/>
      <c r="AV1115" s="210"/>
      <c r="AW1115" s="210"/>
      <c r="AX1115" s="210"/>
      <c r="AY1115" s="210"/>
      <c r="AZ1115" s="210"/>
      <c r="BA1115" s="210"/>
      <c r="BB1115" s="210"/>
      <c r="BC1115" s="210"/>
      <c r="BD1115" s="210"/>
      <c r="BE1115" s="210"/>
      <c r="BF1115" s="210"/>
      <c r="BG1115" s="210"/>
      <c r="BH1115" s="210"/>
    </row>
    <row r="1116" spans="1:60" outlineLevel="1" x14ac:dyDescent="0.2">
      <c r="A1116" s="231">
        <v>179</v>
      </c>
      <c r="B1116" s="232" t="s">
        <v>1288</v>
      </c>
      <c r="C1116" s="250" t="s">
        <v>1289</v>
      </c>
      <c r="D1116" s="233" t="s">
        <v>335</v>
      </c>
      <c r="E1116" s="234">
        <v>36.97</v>
      </c>
      <c r="F1116" s="235"/>
      <c r="G1116" s="236">
        <f>ROUND(E1116*F1116,2)</f>
        <v>0</v>
      </c>
      <c r="H1116" s="235"/>
      <c r="I1116" s="236">
        <f>ROUND(E1116*H1116,2)</f>
        <v>0</v>
      </c>
      <c r="J1116" s="235"/>
      <c r="K1116" s="236">
        <f>ROUND(E1116*J1116,2)</f>
        <v>0</v>
      </c>
      <c r="L1116" s="236">
        <v>21</v>
      </c>
      <c r="M1116" s="236">
        <f>G1116*(1+L1116/100)</f>
        <v>0</v>
      </c>
      <c r="N1116" s="234">
        <v>0</v>
      </c>
      <c r="O1116" s="234">
        <f>ROUND(E1116*N1116,2)</f>
        <v>0</v>
      </c>
      <c r="P1116" s="234">
        <v>4.6000000000000001E-4</v>
      </c>
      <c r="Q1116" s="234">
        <f>ROUND(E1116*P1116,2)</f>
        <v>0.02</v>
      </c>
      <c r="R1116" s="236" t="s">
        <v>1141</v>
      </c>
      <c r="S1116" s="236" t="s">
        <v>293</v>
      </c>
      <c r="T1116" s="237" t="s">
        <v>294</v>
      </c>
      <c r="U1116" s="220">
        <v>2.4300000000000002</v>
      </c>
      <c r="V1116" s="220">
        <f>ROUND(E1116*U1116,2)</f>
        <v>89.84</v>
      </c>
      <c r="W1116" s="220"/>
      <c r="X1116" s="220" t="s">
        <v>295</v>
      </c>
      <c r="Y1116" s="220" t="s">
        <v>296</v>
      </c>
      <c r="Z1116" s="210"/>
      <c r="AA1116" s="210"/>
      <c r="AB1116" s="210"/>
      <c r="AC1116" s="210"/>
      <c r="AD1116" s="210"/>
      <c r="AE1116" s="210"/>
      <c r="AF1116" s="210"/>
      <c r="AG1116" s="210" t="s">
        <v>297</v>
      </c>
      <c r="AH1116" s="210"/>
      <c r="AI1116" s="210"/>
      <c r="AJ1116" s="210"/>
      <c r="AK1116" s="210"/>
      <c r="AL1116" s="210"/>
      <c r="AM1116" s="210"/>
      <c r="AN1116" s="210"/>
      <c r="AO1116" s="210"/>
      <c r="AP1116" s="210"/>
      <c r="AQ1116" s="210"/>
      <c r="AR1116" s="210"/>
      <c r="AS1116" s="210"/>
      <c r="AT1116" s="210"/>
      <c r="AU1116" s="210"/>
      <c r="AV1116" s="210"/>
      <c r="AW1116" s="210"/>
      <c r="AX1116" s="210"/>
      <c r="AY1116" s="210"/>
      <c r="AZ1116" s="210"/>
      <c r="BA1116" s="210"/>
      <c r="BB1116" s="210"/>
      <c r="BC1116" s="210"/>
      <c r="BD1116" s="210"/>
      <c r="BE1116" s="210"/>
      <c r="BF1116" s="210"/>
      <c r="BG1116" s="210"/>
      <c r="BH1116" s="210"/>
    </row>
    <row r="1117" spans="1:60" outlineLevel="2" x14ac:dyDescent="0.2">
      <c r="A1117" s="217"/>
      <c r="B1117" s="218"/>
      <c r="C1117" s="253" t="s">
        <v>1290</v>
      </c>
      <c r="D1117" s="221"/>
      <c r="E1117" s="222"/>
      <c r="F1117" s="220"/>
      <c r="G1117" s="220"/>
      <c r="H1117" s="220"/>
      <c r="I1117" s="220"/>
      <c r="J1117" s="220"/>
      <c r="K1117" s="220"/>
      <c r="L1117" s="220"/>
      <c r="M1117" s="220"/>
      <c r="N1117" s="219"/>
      <c r="O1117" s="219"/>
      <c r="P1117" s="219"/>
      <c r="Q1117" s="219"/>
      <c r="R1117" s="220"/>
      <c r="S1117" s="220"/>
      <c r="T1117" s="220"/>
      <c r="U1117" s="220"/>
      <c r="V1117" s="220"/>
      <c r="W1117" s="220"/>
      <c r="X1117" s="220"/>
      <c r="Y1117" s="220"/>
      <c r="Z1117" s="210"/>
      <c r="AA1117" s="210"/>
      <c r="AB1117" s="210"/>
      <c r="AC1117" s="210"/>
      <c r="AD1117" s="210"/>
      <c r="AE1117" s="210"/>
      <c r="AF1117" s="210"/>
      <c r="AG1117" s="210" t="s">
        <v>314</v>
      </c>
      <c r="AH1117" s="210">
        <v>0</v>
      </c>
      <c r="AI1117" s="210"/>
      <c r="AJ1117" s="210"/>
      <c r="AK1117" s="210"/>
      <c r="AL1117" s="210"/>
      <c r="AM1117" s="210"/>
      <c r="AN1117" s="210"/>
      <c r="AO1117" s="210"/>
      <c r="AP1117" s="210"/>
      <c r="AQ1117" s="210"/>
      <c r="AR1117" s="210"/>
      <c r="AS1117" s="210"/>
      <c r="AT1117" s="210"/>
      <c r="AU1117" s="210"/>
      <c r="AV1117" s="210"/>
      <c r="AW1117" s="210"/>
      <c r="AX1117" s="210"/>
      <c r="AY1117" s="210"/>
      <c r="AZ1117" s="210"/>
      <c r="BA1117" s="210"/>
      <c r="BB1117" s="210"/>
      <c r="BC1117" s="210"/>
      <c r="BD1117" s="210"/>
      <c r="BE1117" s="210"/>
      <c r="BF1117" s="210"/>
      <c r="BG1117" s="210"/>
      <c r="BH1117" s="210"/>
    </row>
    <row r="1118" spans="1:60" outlineLevel="3" x14ac:dyDescent="0.2">
      <c r="A1118" s="217"/>
      <c r="B1118" s="218"/>
      <c r="C1118" s="253" t="s">
        <v>1291</v>
      </c>
      <c r="D1118" s="221"/>
      <c r="E1118" s="222"/>
      <c r="F1118" s="220"/>
      <c r="G1118" s="220"/>
      <c r="H1118" s="220"/>
      <c r="I1118" s="220"/>
      <c r="J1118" s="220"/>
      <c r="K1118" s="220"/>
      <c r="L1118" s="220"/>
      <c r="M1118" s="220"/>
      <c r="N1118" s="219"/>
      <c r="O1118" s="219"/>
      <c r="P1118" s="219"/>
      <c r="Q1118" s="219"/>
      <c r="R1118" s="220"/>
      <c r="S1118" s="220"/>
      <c r="T1118" s="220"/>
      <c r="U1118" s="220"/>
      <c r="V1118" s="220"/>
      <c r="W1118" s="220"/>
      <c r="X1118" s="220"/>
      <c r="Y1118" s="220"/>
      <c r="Z1118" s="210"/>
      <c r="AA1118" s="210"/>
      <c r="AB1118" s="210"/>
      <c r="AC1118" s="210"/>
      <c r="AD1118" s="210"/>
      <c r="AE1118" s="210"/>
      <c r="AF1118" s="210"/>
      <c r="AG1118" s="210" t="s">
        <v>314</v>
      </c>
      <c r="AH1118" s="210">
        <v>0</v>
      </c>
      <c r="AI1118" s="210"/>
      <c r="AJ1118" s="210"/>
      <c r="AK1118" s="210"/>
      <c r="AL1118" s="210"/>
      <c r="AM1118" s="210"/>
      <c r="AN1118" s="210"/>
      <c r="AO1118" s="210"/>
      <c r="AP1118" s="210"/>
      <c r="AQ1118" s="210"/>
      <c r="AR1118" s="210"/>
      <c r="AS1118" s="210"/>
      <c r="AT1118" s="210"/>
      <c r="AU1118" s="210"/>
      <c r="AV1118" s="210"/>
      <c r="AW1118" s="210"/>
      <c r="AX1118" s="210"/>
      <c r="AY1118" s="210"/>
      <c r="AZ1118" s="210"/>
      <c r="BA1118" s="210"/>
      <c r="BB1118" s="210"/>
      <c r="BC1118" s="210"/>
      <c r="BD1118" s="210"/>
      <c r="BE1118" s="210"/>
      <c r="BF1118" s="210"/>
      <c r="BG1118" s="210"/>
      <c r="BH1118" s="210"/>
    </row>
    <row r="1119" spans="1:60" outlineLevel="3" x14ac:dyDescent="0.2">
      <c r="A1119" s="217"/>
      <c r="B1119" s="218"/>
      <c r="C1119" s="253" t="s">
        <v>1292</v>
      </c>
      <c r="D1119" s="221"/>
      <c r="E1119" s="222"/>
      <c r="F1119" s="220"/>
      <c r="G1119" s="220"/>
      <c r="H1119" s="220"/>
      <c r="I1119" s="220"/>
      <c r="J1119" s="220"/>
      <c r="K1119" s="220"/>
      <c r="L1119" s="220"/>
      <c r="M1119" s="220"/>
      <c r="N1119" s="219"/>
      <c r="O1119" s="219"/>
      <c r="P1119" s="219"/>
      <c r="Q1119" s="219"/>
      <c r="R1119" s="220"/>
      <c r="S1119" s="220"/>
      <c r="T1119" s="220"/>
      <c r="U1119" s="220"/>
      <c r="V1119" s="220"/>
      <c r="W1119" s="220"/>
      <c r="X1119" s="220"/>
      <c r="Y1119" s="220"/>
      <c r="Z1119" s="210"/>
      <c r="AA1119" s="210"/>
      <c r="AB1119" s="210"/>
      <c r="AC1119" s="210"/>
      <c r="AD1119" s="210"/>
      <c r="AE1119" s="210"/>
      <c r="AF1119" s="210"/>
      <c r="AG1119" s="210" t="s">
        <v>314</v>
      </c>
      <c r="AH1119" s="210">
        <v>0</v>
      </c>
      <c r="AI1119" s="210"/>
      <c r="AJ1119" s="210"/>
      <c r="AK1119" s="210"/>
      <c r="AL1119" s="210"/>
      <c r="AM1119" s="210"/>
      <c r="AN1119" s="210"/>
      <c r="AO1119" s="210"/>
      <c r="AP1119" s="210"/>
      <c r="AQ1119" s="210"/>
      <c r="AR1119" s="210"/>
      <c r="AS1119" s="210"/>
      <c r="AT1119" s="210"/>
      <c r="AU1119" s="210"/>
      <c r="AV1119" s="210"/>
      <c r="AW1119" s="210"/>
      <c r="AX1119" s="210"/>
      <c r="AY1119" s="210"/>
      <c r="AZ1119" s="210"/>
      <c r="BA1119" s="210"/>
      <c r="BB1119" s="210"/>
      <c r="BC1119" s="210"/>
      <c r="BD1119" s="210"/>
      <c r="BE1119" s="210"/>
      <c r="BF1119" s="210"/>
      <c r="BG1119" s="210"/>
      <c r="BH1119" s="210"/>
    </row>
    <row r="1120" spans="1:60" outlineLevel="3" x14ac:dyDescent="0.2">
      <c r="A1120" s="217"/>
      <c r="B1120" s="218"/>
      <c r="C1120" s="253" t="s">
        <v>1293</v>
      </c>
      <c r="D1120" s="221"/>
      <c r="E1120" s="222"/>
      <c r="F1120" s="220"/>
      <c r="G1120" s="220"/>
      <c r="H1120" s="220"/>
      <c r="I1120" s="220"/>
      <c r="J1120" s="220"/>
      <c r="K1120" s="220"/>
      <c r="L1120" s="220"/>
      <c r="M1120" s="220"/>
      <c r="N1120" s="219"/>
      <c r="O1120" s="219"/>
      <c r="P1120" s="219"/>
      <c r="Q1120" s="219"/>
      <c r="R1120" s="220"/>
      <c r="S1120" s="220"/>
      <c r="T1120" s="220"/>
      <c r="U1120" s="220"/>
      <c r="V1120" s="220"/>
      <c r="W1120" s="220"/>
      <c r="X1120" s="220"/>
      <c r="Y1120" s="220"/>
      <c r="Z1120" s="210"/>
      <c r="AA1120" s="210"/>
      <c r="AB1120" s="210"/>
      <c r="AC1120" s="210"/>
      <c r="AD1120" s="210"/>
      <c r="AE1120" s="210"/>
      <c r="AF1120" s="210"/>
      <c r="AG1120" s="210" t="s">
        <v>314</v>
      </c>
      <c r="AH1120" s="210">
        <v>0</v>
      </c>
      <c r="AI1120" s="210"/>
      <c r="AJ1120" s="210"/>
      <c r="AK1120" s="210"/>
      <c r="AL1120" s="210"/>
      <c r="AM1120" s="210"/>
      <c r="AN1120" s="210"/>
      <c r="AO1120" s="210"/>
      <c r="AP1120" s="210"/>
      <c r="AQ1120" s="210"/>
      <c r="AR1120" s="210"/>
      <c r="AS1120" s="210"/>
      <c r="AT1120" s="210"/>
      <c r="AU1120" s="210"/>
      <c r="AV1120" s="210"/>
      <c r="AW1120" s="210"/>
      <c r="AX1120" s="210"/>
      <c r="AY1120" s="210"/>
      <c r="AZ1120" s="210"/>
      <c r="BA1120" s="210"/>
      <c r="BB1120" s="210"/>
      <c r="BC1120" s="210"/>
      <c r="BD1120" s="210"/>
      <c r="BE1120" s="210"/>
      <c r="BF1120" s="210"/>
      <c r="BG1120" s="210"/>
      <c r="BH1120" s="210"/>
    </row>
    <row r="1121" spans="1:60" outlineLevel="3" x14ac:dyDescent="0.2">
      <c r="A1121" s="217"/>
      <c r="B1121" s="218"/>
      <c r="C1121" s="253" t="s">
        <v>1294</v>
      </c>
      <c r="D1121" s="221"/>
      <c r="E1121" s="222"/>
      <c r="F1121" s="220"/>
      <c r="G1121" s="220"/>
      <c r="H1121" s="220"/>
      <c r="I1121" s="220"/>
      <c r="J1121" s="220"/>
      <c r="K1121" s="220"/>
      <c r="L1121" s="220"/>
      <c r="M1121" s="220"/>
      <c r="N1121" s="219"/>
      <c r="O1121" s="219"/>
      <c r="P1121" s="219"/>
      <c r="Q1121" s="219"/>
      <c r="R1121" s="220"/>
      <c r="S1121" s="220"/>
      <c r="T1121" s="220"/>
      <c r="U1121" s="220"/>
      <c r="V1121" s="220"/>
      <c r="W1121" s="220"/>
      <c r="X1121" s="220"/>
      <c r="Y1121" s="220"/>
      <c r="Z1121" s="210"/>
      <c r="AA1121" s="210"/>
      <c r="AB1121" s="210"/>
      <c r="AC1121" s="210"/>
      <c r="AD1121" s="210"/>
      <c r="AE1121" s="210"/>
      <c r="AF1121" s="210"/>
      <c r="AG1121" s="210" t="s">
        <v>314</v>
      </c>
      <c r="AH1121" s="210">
        <v>0</v>
      </c>
      <c r="AI1121" s="210"/>
      <c r="AJ1121" s="210"/>
      <c r="AK1121" s="210"/>
      <c r="AL1121" s="210"/>
      <c r="AM1121" s="210"/>
      <c r="AN1121" s="210"/>
      <c r="AO1121" s="210"/>
      <c r="AP1121" s="210"/>
      <c r="AQ1121" s="210"/>
      <c r="AR1121" s="210"/>
      <c r="AS1121" s="210"/>
      <c r="AT1121" s="210"/>
      <c r="AU1121" s="210"/>
      <c r="AV1121" s="210"/>
      <c r="AW1121" s="210"/>
      <c r="AX1121" s="210"/>
      <c r="AY1121" s="210"/>
      <c r="AZ1121" s="210"/>
      <c r="BA1121" s="210"/>
      <c r="BB1121" s="210"/>
      <c r="BC1121" s="210"/>
      <c r="BD1121" s="210"/>
      <c r="BE1121" s="210"/>
      <c r="BF1121" s="210"/>
      <c r="BG1121" s="210"/>
      <c r="BH1121" s="210"/>
    </row>
    <row r="1122" spans="1:60" outlineLevel="3" x14ac:dyDescent="0.2">
      <c r="A1122" s="217"/>
      <c r="B1122" s="218"/>
      <c r="C1122" s="253" t="s">
        <v>1295</v>
      </c>
      <c r="D1122" s="221"/>
      <c r="E1122" s="222"/>
      <c r="F1122" s="220"/>
      <c r="G1122" s="220"/>
      <c r="H1122" s="220"/>
      <c r="I1122" s="220"/>
      <c r="J1122" s="220"/>
      <c r="K1122" s="220"/>
      <c r="L1122" s="220"/>
      <c r="M1122" s="220"/>
      <c r="N1122" s="219"/>
      <c r="O1122" s="219"/>
      <c r="P1122" s="219"/>
      <c r="Q1122" s="219"/>
      <c r="R1122" s="220"/>
      <c r="S1122" s="220"/>
      <c r="T1122" s="220"/>
      <c r="U1122" s="220"/>
      <c r="V1122" s="220"/>
      <c r="W1122" s="220"/>
      <c r="X1122" s="220"/>
      <c r="Y1122" s="220"/>
      <c r="Z1122" s="210"/>
      <c r="AA1122" s="210"/>
      <c r="AB1122" s="210"/>
      <c r="AC1122" s="210"/>
      <c r="AD1122" s="210"/>
      <c r="AE1122" s="210"/>
      <c r="AF1122" s="210"/>
      <c r="AG1122" s="210" t="s">
        <v>314</v>
      </c>
      <c r="AH1122" s="210">
        <v>0</v>
      </c>
      <c r="AI1122" s="210"/>
      <c r="AJ1122" s="210"/>
      <c r="AK1122" s="210"/>
      <c r="AL1122" s="210"/>
      <c r="AM1122" s="210"/>
      <c r="AN1122" s="210"/>
      <c r="AO1122" s="210"/>
      <c r="AP1122" s="210"/>
      <c r="AQ1122" s="210"/>
      <c r="AR1122" s="210"/>
      <c r="AS1122" s="210"/>
      <c r="AT1122" s="210"/>
      <c r="AU1122" s="210"/>
      <c r="AV1122" s="210"/>
      <c r="AW1122" s="210"/>
      <c r="AX1122" s="210"/>
      <c r="AY1122" s="210"/>
      <c r="AZ1122" s="210"/>
      <c r="BA1122" s="210"/>
      <c r="BB1122" s="210"/>
      <c r="BC1122" s="210"/>
      <c r="BD1122" s="210"/>
      <c r="BE1122" s="210"/>
      <c r="BF1122" s="210"/>
      <c r="BG1122" s="210"/>
      <c r="BH1122" s="210"/>
    </row>
    <row r="1123" spans="1:60" outlineLevel="3" x14ac:dyDescent="0.2">
      <c r="A1123" s="217"/>
      <c r="B1123" s="218"/>
      <c r="C1123" s="253" t="s">
        <v>1296</v>
      </c>
      <c r="D1123" s="221"/>
      <c r="E1123" s="222"/>
      <c r="F1123" s="220"/>
      <c r="G1123" s="220"/>
      <c r="H1123" s="220"/>
      <c r="I1123" s="220"/>
      <c r="J1123" s="220"/>
      <c r="K1123" s="220"/>
      <c r="L1123" s="220"/>
      <c r="M1123" s="220"/>
      <c r="N1123" s="219"/>
      <c r="O1123" s="219"/>
      <c r="P1123" s="219"/>
      <c r="Q1123" s="219"/>
      <c r="R1123" s="220"/>
      <c r="S1123" s="220"/>
      <c r="T1123" s="220"/>
      <c r="U1123" s="220"/>
      <c r="V1123" s="220"/>
      <c r="W1123" s="220"/>
      <c r="X1123" s="220"/>
      <c r="Y1123" s="220"/>
      <c r="Z1123" s="210"/>
      <c r="AA1123" s="210"/>
      <c r="AB1123" s="210"/>
      <c r="AC1123" s="210"/>
      <c r="AD1123" s="210"/>
      <c r="AE1123" s="210"/>
      <c r="AF1123" s="210"/>
      <c r="AG1123" s="210" t="s">
        <v>314</v>
      </c>
      <c r="AH1123" s="210">
        <v>0</v>
      </c>
      <c r="AI1123" s="210"/>
      <c r="AJ1123" s="210"/>
      <c r="AK1123" s="210"/>
      <c r="AL1123" s="210"/>
      <c r="AM1123" s="210"/>
      <c r="AN1123" s="210"/>
      <c r="AO1123" s="210"/>
      <c r="AP1123" s="210"/>
      <c r="AQ1123" s="210"/>
      <c r="AR1123" s="210"/>
      <c r="AS1123" s="210"/>
      <c r="AT1123" s="210"/>
      <c r="AU1123" s="210"/>
      <c r="AV1123" s="210"/>
      <c r="AW1123" s="210"/>
      <c r="AX1123" s="210"/>
      <c r="AY1123" s="210"/>
      <c r="AZ1123" s="210"/>
      <c r="BA1123" s="210"/>
      <c r="BB1123" s="210"/>
      <c r="BC1123" s="210"/>
      <c r="BD1123" s="210"/>
      <c r="BE1123" s="210"/>
      <c r="BF1123" s="210"/>
      <c r="BG1123" s="210"/>
      <c r="BH1123" s="210"/>
    </row>
    <row r="1124" spans="1:60" outlineLevel="3" x14ac:dyDescent="0.2">
      <c r="A1124" s="217"/>
      <c r="B1124" s="218"/>
      <c r="C1124" s="253" t="s">
        <v>1297</v>
      </c>
      <c r="D1124" s="221"/>
      <c r="E1124" s="222">
        <v>36.97</v>
      </c>
      <c r="F1124" s="220"/>
      <c r="G1124" s="220"/>
      <c r="H1124" s="220"/>
      <c r="I1124" s="220"/>
      <c r="J1124" s="220"/>
      <c r="K1124" s="220"/>
      <c r="L1124" s="220"/>
      <c r="M1124" s="220"/>
      <c r="N1124" s="219"/>
      <c r="O1124" s="219"/>
      <c r="P1124" s="219"/>
      <c r="Q1124" s="219"/>
      <c r="R1124" s="220"/>
      <c r="S1124" s="220"/>
      <c r="T1124" s="220"/>
      <c r="U1124" s="220"/>
      <c r="V1124" s="220"/>
      <c r="W1124" s="220"/>
      <c r="X1124" s="220"/>
      <c r="Y1124" s="220"/>
      <c r="Z1124" s="210"/>
      <c r="AA1124" s="210"/>
      <c r="AB1124" s="210"/>
      <c r="AC1124" s="210"/>
      <c r="AD1124" s="210"/>
      <c r="AE1124" s="210"/>
      <c r="AF1124" s="210"/>
      <c r="AG1124" s="210" t="s">
        <v>314</v>
      </c>
      <c r="AH1124" s="210">
        <v>0</v>
      </c>
      <c r="AI1124" s="210"/>
      <c r="AJ1124" s="210"/>
      <c r="AK1124" s="210"/>
      <c r="AL1124" s="210"/>
      <c r="AM1124" s="210"/>
      <c r="AN1124" s="210"/>
      <c r="AO1124" s="210"/>
      <c r="AP1124" s="210"/>
      <c r="AQ1124" s="210"/>
      <c r="AR1124" s="210"/>
      <c r="AS1124" s="210"/>
      <c r="AT1124" s="210"/>
      <c r="AU1124" s="210"/>
      <c r="AV1124" s="210"/>
      <c r="AW1124" s="210"/>
      <c r="AX1124" s="210"/>
      <c r="AY1124" s="210"/>
      <c r="AZ1124" s="210"/>
      <c r="BA1124" s="210"/>
      <c r="BB1124" s="210"/>
      <c r="BC1124" s="210"/>
      <c r="BD1124" s="210"/>
      <c r="BE1124" s="210"/>
      <c r="BF1124" s="210"/>
      <c r="BG1124" s="210"/>
      <c r="BH1124" s="210"/>
    </row>
    <row r="1125" spans="1:60" outlineLevel="1" x14ac:dyDescent="0.2">
      <c r="A1125" s="231">
        <v>180</v>
      </c>
      <c r="B1125" s="232" t="s">
        <v>1298</v>
      </c>
      <c r="C1125" s="250" t="s">
        <v>1299</v>
      </c>
      <c r="D1125" s="233" t="s">
        <v>335</v>
      </c>
      <c r="E1125" s="234">
        <v>21.25</v>
      </c>
      <c r="F1125" s="235"/>
      <c r="G1125" s="236">
        <f>ROUND(E1125*F1125,2)</f>
        <v>0</v>
      </c>
      <c r="H1125" s="235"/>
      <c r="I1125" s="236">
        <f>ROUND(E1125*H1125,2)</f>
        <v>0</v>
      </c>
      <c r="J1125" s="235"/>
      <c r="K1125" s="236">
        <f>ROUND(E1125*J1125,2)</f>
        <v>0</v>
      </c>
      <c r="L1125" s="236">
        <v>21</v>
      </c>
      <c r="M1125" s="236">
        <f>G1125*(1+L1125/100)</f>
        <v>0</v>
      </c>
      <c r="N1125" s="234">
        <v>0</v>
      </c>
      <c r="O1125" s="234">
        <f>ROUND(E1125*N1125,2)</f>
        <v>0</v>
      </c>
      <c r="P1125" s="234">
        <v>4.6000000000000001E-4</v>
      </c>
      <c r="Q1125" s="234">
        <f>ROUND(E1125*P1125,2)</f>
        <v>0.01</v>
      </c>
      <c r="R1125" s="236" t="s">
        <v>1141</v>
      </c>
      <c r="S1125" s="236" t="s">
        <v>293</v>
      </c>
      <c r="T1125" s="237" t="s">
        <v>294</v>
      </c>
      <c r="U1125" s="220">
        <v>3.24</v>
      </c>
      <c r="V1125" s="220">
        <f>ROUND(E1125*U1125,2)</f>
        <v>68.849999999999994</v>
      </c>
      <c r="W1125" s="220"/>
      <c r="X1125" s="220" t="s">
        <v>295</v>
      </c>
      <c r="Y1125" s="220" t="s">
        <v>296</v>
      </c>
      <c r="Z1125" s="210"/>
      <c r="AA1125" s="210"/>
      <c r="AB1125" s="210"/>
      <c r="AC1125" s="210"/>
      <c r="AD1125" s="210"/>
      <c r="AE1125" s="210"/>
      <c r="AF1125" s="210"/>
      <c r="AG1125" s="210" t="s">
        <v>297</v>
      </c>
      <c r="AH1125" s="210"/>
      <c r="AI1125" s="210"/>
      <c r="AJ1125" s="210"/>
      <c r="AK1125" s="210"/>
      <c r="AL1125" s="210"/>
      <c r="AM1125" s="210"/>
      <c r="AN1125" s="210"/>
      <c r="AO1125" s="210"/>
      <c r="AP1125" s="210"/>
      <c r="AQ1125" s="210"/>
      <c r="AR1125" s="210"/>
      <c r="AS1125" s="210"/>
      <c r="AT1125" s="210"/>
      <c r="AU1125" s="210"/>
      <c r="AV1125" s="210"/>
      <c r="AW1125" s="210"/>
      <c r="AX1125" s="210"/>
      <c r="AY1125" s="210"/>
      <c r="AZ1125" s="210"/>
      <c r="BA1125" s="210"/>
      <c r="BB1125" s="210"/>
      <c r="BC1125" s="210"/>
      <c r="BD1125" s="210"/>
      <c r="BE1125" s="210"/>
      <c r="BF1125" s="210"/>
      <c r="BG1125" s="210"/>
      <c r="BH1125" s="210"/>
    </row>
    <row r="1126" spans="1:60" outlineLevel="2" x14ac:dyDescent="0.2">
      <c r="A1126" s="217"/>
      <c r="B1126" s="218"/>
      <c r="C1126" s="253" t="s">
        <v>1291</v>
      </c>
      <c r="D1126" s="221"/>
      <c r="E1126" s="222"/>
      <c r="F1126" s="220"/>
      <c r="G1126" s="220"/>
      <c r="H1126" s="220"/>
      <c r="I1126" s="220"/>
      <c r="J1126" s="220"/>
      <c r="K1126" s="220"/>
      <c r="L1126" s="220"/>
      <c r="M1126" s="220"/>
      <c r="N1126" s="219"/>
      <c r="O1126" s="219"/>
      <c r="P1126" s="219"/>
      <c r="Q1126" s="219"/>
      <c r="R1126" s="220"/>
      <c r="S1126" s="220"/>
      <c r="T1126" s="220"/>
      <c r="U1126" s="220"/>
      <c r="V1126" s="220"/>
      <c r="W1126" s="220"/>
      <c r="X1126" s="220"/>
      <c r="Y1126" s="220"/>
      <c r="Z1126" s="210"/>
      <c r="AA1126" s="210"/>
      <c r="AB1126" s="210"/>
      <c r="AC1126" s="210"/>
      <c r="AD1126" s="210"/>
      <c r="AE1126" s="210"/>
      <c r="AF1126" s="210"/>
      <c r="AG1126" s="210" t="s">
        <v>314</v>
      </c>
      <c r="AH1126" s="210">
        <v>0</v>
      </c>
      <c r="AI1126" s="210"/>
      <c r="AJ1126" s="210"/>
      <c r="AK1126" s="210"/>
      <c r="AL1126" s="210"/>
      <c r="AM1126" s="210"/>
      <c r="AN1126" s="210"/>
      <c r="AO1126" s="210"/>
      <c r="AP1126" s="210"/>
      <c r="AQ1126" s="210"/>
      <c r="AR1126" s="210"/>
      <c r="AS1126" s="210"/>
      <c r="AT1126" s="210"/>
      <c r="AU1126" s="210"/>
      <c r="AV1126" s="210"/>
      <c r="AW1126" s="210"/>
      <c r="AX1126" s="210"/>
      <c r="AY1126" s="210"/>
      <c r="AZ1126" s="210"/>
      <c r="BA1126" s="210"/>
      <c r="BB1126" s="210"/>
      <c r="BC1126" s="210"/>
      <c r="BD1126" s="210"/>
      <c r="BE1126" s="210"/>
      <c r="BF1126" s="210"/>
      <c r="BG1126" s="210"/>
      <c r="BH1126" s="210"/>
    </row>
    <row r="1127" spans="1:60" outlineLevel="3" x14ac:dyDescent="0.2">
      <c r="A1127" s="217"/>
      <c r="B1127" s="218"/>
      <c r="C1127" s="253" t="s">
        <v>1300</v>
      </c>
      <c r="D1127" s="221"/>
      <c r="E1127" s="222"/>
      <c r="F1127" s="220"/>
      <c r="G1127" s="220"/>
      <c r="H1127" s="220"/>
      <c r="I1127" s="220"/>
      <c r="J1127" s="220"/>
      <c r="K1127" s="220"/>
      <c r="L1127" s="220"/>
      <c r="M1127" s="220"/>
      <c r="N1127" s="219"/>
      <c r="O1127" s="219"/>
      <c r="P1127" s="219"/>
      <c r="Q1127" s="219"/>
      <c r="R1127" s="220"/>
      <c r="S1127" s="220"/>
      <c r="T1127" s="220"/>
      <c r="U1127" s="220"/>
      <c r="V1127" s="220"/>
      <c r="W1127" s="220"/>
      <c r="X1127" s="220"/>
      <c r="Y1127" s="220"/>
      <c r="Z1127" s="210"/>
      <c r="AA1127" s="210"/>
      <c r="AB1127" s="210"/>
      <c r="AC1127" s="210"/>
      <c r="AD1127" s="210"/>
      <c r="AE1127" s="210"/>
      <c r="AF1127" s="210"/>
      <c r="AG1127" s="210" t="s">
        <v>314</v>
      </c>
      <c r="AH1127" s="210">
        <v>0</v>
      </c>
      <c r="AI1127" s="210"/>
      <c r="AJ1127" s="210"/>
      <c r="AK1127" s="210"/>
      <c r="AL1127" s="210"/>
      <c r="AM1127" s="210"/>
      <c r="AN1127" s="210"/>
      <c r="AO1127" s="210"/>
      <c r="AP1127" s="210"/>
      <c r="AQ1127" s="210"/>
      <c r="AR1127" s="210"/>
      <c r="AS1127" s="210"/>
      <c r="AT1127" s="210"/>
      <c r="AU1127" s="210"/>
      <c r="AV1127" s="210"/>
      <c r="AW1127" s="210"/>
      <c r="AX1127" s="210"/>
      <c r="AY1127" s="210"/>
      <c r="AZ1127" s="210"/>
      <c r="BA1127" s="210"/>
      <c r="BB1127" s="210"/>
      <c r="BC1127" s="210"/>
      <c r="BD1127" s="210"/>
      <c r="BE1127" s="210"/>
      <c r="BF1127" s="210"/>
      <c r="BG1127" s="210"/>
      <c r="BH1127" s="210"/>
    </row>
    <row r="1128" spans="1:60" outlineLevel="3" x14ac:dyDescent="0.2">
      <c r="A1128" s="217"/>
      <c r="B1128" s="218"/>
      <c r="C1128" s="253" t="s">
        <v>1301</v>
      </c>
      <c r="D1128" s="221"/>
      <c r="E1128" s="222"/>
      <c r="F1128" s="220"/>
      <c r="G1128" s="220"/>
      <c r="H1128" s="220"/>
      <c r="I1128" s="220"/>
      <c r="J1128" s="220"/>
      <c r="K1128" s="220"/>
      <c r="L1128" s="220"/>
      <c r="M1128" s="220"/>
      <c r="N1128" s="219"/>
      <c r="O1128" s="219"/>
      <c r="P1128" s="219"/>
      <c r="Q1128" s="219"/>
      <c r="R1128" s="220"/>
      <c r="S1128" s="220"/>
      <c r="T1128" s="220"/>
      <c r="U1128" s="220"/>
      <c r="V1128" s="220"/>
      <c r="W1128" s="220"/>
      <c r="X1128" s="220"/>
      <c r="Y1128" s="220"/>
      <c r="Z1128" s="210"/>
      <c r="AA1128" s="210"/>
      <c r="AB1128" s="210"/>
      <c r="AC1128" s="210"/>
      <c r="AD1128" s="210"/>
      <c r="AE1128" s="210"/>
      <c r="AF1128" s="210"/>
      <c r="AG1128" s="210" t="s">
        <v>314</v>
      </c>
      <c r="AH1128" s="210">
        <v>0</v>
      </c>
      <c r="AI1128" s="210"/>
      <c r="AJ1128" s="210"/>
      <c r="AK1128" s="210"/>
      <c r="AL1128" s="210"/>
      <c r="AM1128" s="210"/>
      <c r="AN1128" s="210"/>
      <c r="AO1128" s="210"/>
      <c r="AP1128" s="210"/>
      <c r="AQ1128" s="210"/>
      <c r="AR1128" s="210"/>
      <c r="AS1128" s="210"/>
      <c r="AT1128" s="210"/>
      <c r="AU1128" s="210"/>
      <c r="AV1128" s="210"/>
      <c r="AW1128" s="210"/>
      <c r="AX1128" s="210"/>
      <c r="AY1128" s="210"/>
      <c r="AZ1128" s="210"/>
      <c r="BA1128" s="210"/>
      <c r="BB1128" s="210"/>
      <c r="BC1128" s="210"/>
      <c r="BD1128" s="210"/>
      <c r="BE1128" s="210"/>
      <c r="BF1128" s="210"/>
      <c r="BG1128" s="210"/>
      <c r="BH1128" s="210"/>
    </row>
    <row r="1129" spans="1:60" outlineLevel="3" x14ac:dyDescent="0.2">
      <c r="A1129" s="217"/>
      <c r="B1129" s="218"/>
      <c r="C1129" s="253" t="s">
        <v>1302</v>
      </c>
      <c r="D1129" s="221"/>
      <c r="E1129" s="222"/>
      <c r="F1129" s="220"/>
      <c r="G1129" s="220"/>
      <c r="H1129" s="220"/>
      <c r="I1129" s="220"/>
      <c r="J1129" s="220"/>
      <c r="K1129" s="220"/>
      <c r="L1129" s="220"/>
      <c r="M1129" s="220"/>
      <c r="N1129" s="219"/>
      <c r="O1129" s="219"/>
      <c r="P1129" s="219"/>
      <c r="Q1129" s="219"/>
      <c r="R1129" s="220"/>
      <c r="S1129" s="220"/>
      <c r="T1129" s="220"/>
      <c r="U1129" s="220"/>
      <c r="V1129" s="220"/>
      <c r="W1129" s="220"/>
      <c r="X1129" s="220"/>
      <c r="Y1129" s="220"/>
      <c r="Z1129" s="210"/>
      <c r="AA1129" s="210"/>
      <c r="AB1129" s="210"/>
      <c r="AC1129" s="210"/>
      <c r="AD1129" s="210"/>
      <c r="AE1129" s="210"/>
      <c r="AF1129" s="210"/>
      <c r="AG1129" s="210" t="s">
        <v>314</v>
      </c>
      <c r="AH1129" s="210">
        <v>0</v>
      </c>
      <c r="AI1129" s="210"/>
      <c r="AJ1129" s="210"/>
      <c r="AK1129" s="210"/>
      <c r="AL1129" s="210"/>
      <c r="AM1129" s="210"/>
      <c r="AN1129" s="210"/>
      <c r="AO1129" s="210"/>
      <c r="AP1129" s="210"/>
      <c r="AQ1129" s="210"/>
      <c r="AR1129" s="210"/>
      <c r="AS1129" s="210"/>
      <c r="AT1129" s="210"/>
      <c r="AU1129" s="210"/>
      <c r="AV1129" s="210"/>
      <c r="AW1129" s="210"/>
      <c r="AX1129" s="210"/>
      <c r="AY1129" s="210"/>
      <c r="AZ1129" s="210"/>
      <c r="BA1129" s="210"/>
      <c r="BB1129" s="210"/>
      <c r="BC1129" s="210"/>
      <c r="BD1129" s="210"/>
      <c r="BE1129" s="210"/>
      <c r="BF1129" s="210"/>
      <c r="BG1129" s="210"/>
      <c r="BH1129" s="210"/>
    </row>
    <row r="1130" spans="1:60" outlineLevel="3" x14ac:dyDescent="0.2">
      <c r="A1130" s="217"/>
      <c r="B1130" s="218"/>
      <c r="C1130" s="253" t="s">
        <v>1303</v>
      </c>
      <c r="D1130" s="221"/>
      <c r="E1130" s="222"/>
      <c r="F1130" s="220"/>
      <c r="G1130" s="220"/>
      <c r="H1130" s="220"/>
      <c r="I1130" s="220"/>
      <c r="J1130" s="220"/>
      <c r="K1130" s="220"/>
      <c r="L1130" s="220"/>
      <c r="M1130" s="220"/>
      <c r="N1130" s="219"/>
      <c r="O1130" s="219"/>
      <c r="P1130" s="219"/>
      <c r="Q1130" s="219"/>
      <c r="R1130" s="220"/>
      <c r="S1130" s="220"/>
      <c r="T1130" s="220"/>
      <c r="U1130" s="220"/>
      <c r="V1130" s="220"/>
      <c r="W1130" s="220"/>
      <c r="X1130" s="220"/>
      <c r="Y1130" s="220"/>
      <c r="Z1130" s="210"/>
      <c r="AA1130" s="210"/>
      <c r="AB1130" s="210"/>
      <c r="AC1130" s="210"/>
      <c r="AD1130" s="210"/>
      <c r="AE1130" s="210"/>
      <c r="AF1130" s="210"/>
      <c r="AG1130" s="210" t="s">
        <v>314</v>
      </c>
      <c r="AH1130" s="210">
        <v>0</v>
      </c>
      <c r="AI1130" s="210"/>
      <c r="AJ1130" s="210"/>
      <c r="AK1130" s="210"/>
      <c r="AL1130" s="210"/>
      <c r="AM1130" s="210"/>
      <c r="AN1130" s="210"/>
      <c r="AO1130" s="210"/>
      <c r="AP1130" s="210"/>
      <c r="AQ1130" s="210"/>
      <c r="AR1130" s="210"/>
      <c r="AS1130" s="210"/>
      <c r="AT1130" s="210"/>
      <c r="AU1130" s="210"/>
      <c r="AV1130" s="210"/>
      <c r="AW1130" s="210"/>
      <c r="AX1130" s="210"/>
      <c r="AY1130" s="210"/>
      <c r="AZ1130" s="210"/>
      <c r="BA1130" s="210"/>
      <c r="BB1130" s="210"/>
      <c r="BC1130" s="210"/>
      <c r="BD1130" s="210"/>
      <c r="BE1130" s="210"/>
      <c r="BF1130" s="210"/>
      <c r="BG1130" s="210"/>
      <c r="BH1130" s="210"/>
    </row>
    <row r="1131" spans="1:60" outlineLevel="3" x14ac:dyDescent="0.2">
      <c r="A1131" s="217"/>
      <c r="B1131" s="218"/>
      <c r="C1131" s="253" t="s">
        <v>1304</v>
      </c>
      <c r="D1131" s="221"/>
      <c r="E1131" s="222">
        <v>21.25</v>
      </c>
      <c r="F1131" s="220"/>
      <c r="G1131" s="220"/>
      <c r="H1131" s="220"/>
      <c r="I1131" s="220"/>
      <c r="J1131" s="220"/>
      <c r="K1131" s="220"/>
      <c r="L1131" s="220"/>
      <c r="M1131" s="220"/>
      <c r="N1131" s="219"/>
      <c r="O1131" s="219"/>
      <c r="P1131" s="219"/>
      <c r="Q1131" s="219"/>
      <c r="R1131" s="220"/>
      <c r="S1131" s="220"/>
      <c r="T1131" s="220"/>
      <c r="U1131" s="220"/>
      <c r="V1131" s="220"/>
      <c r="W1131" s="220"/>
      <c r="X1131" s="220"/>
      <c r="Y1131" s="220"/>
      <c r="Z1131" s="210"/>
      <c r="AA1131" s="210"/>
      <c r="AB1131" s="210"/>
      <c r="AC1131" s="210"/>
      <c r="AD1131" s="210"/>
      <c r="AE1131" s="210"/>
      <c r="AF1131" s="210"/>
      <c r="AG1131" s="210" t="s">
        <v>314</v>
      </c>
      <c r="AH1131" s="210">
        <v>0</v>
      </c>
      <c r="AI1131" s="210"/>
      <c r="AJ1131" s="210"/>
      <c r="AK1131" s="210"/>
      <c r="AL1131" s="210"/>
      <c r="AM1131" s="210"/>
      <c r="AN1131" s="210"/>
      <c r="AO1131" s="210"/>
      <c r="AP1131" s="210"/>
      <c r="AQ1131" s="210"/>
      <c r="AR1131" s="210"/>
      <c r="AS1131" s="210"/>
      <c r="AT1131" s="210"/>
      <c r="AU1131" s="210"/>
      <c r="AV1131" s="210"/>
      <c r="AW1131" s="210"/>
      <c r="AX1131" s="210"/>
      <c r="AY1131" s="210"/>
      <c r="AZ1131" s="210"/>
      <c r="BA1131" s="210"/>
      <c r="BB1131" s="210"/>
      <c r="BC1131" s="210"/>
      <c r="BD1131" s="210"/>
      <c r="BE1131" s="210"/>
      <c r="BF1131" s="210"/>
      <c r="BG1131" s="210"/>
      <c r="BH1131" s="210"/>
    </row>
    <row r="1132" spans="1:60" ht="22.5" outlineLevel="1" x14ac:dyDescent="0.2">
      <c r="A1132" s="231">
        <v>181</v>
      </c>
      <c r="B1132" s="232" t="s">
        <v>1305</v>
      </c>
      <c r="C1132" s="250" t="s">
        <v>1306</v>
      </c>
      <c r="D1132" s="233" t="s">
        <v>335</v>
      </c>
      <c r="E1132" s="234">
        <v>44.25</v>
      </c>
      <c r="F1132" s="235"/>
      <c r="G1132" s="236">
        <f>ROUND(E1132*F1132,2)</f>
        <v>0</v>
      </c>
      <c r="H1132" s="235"/>
      <c r="I1132" s="236">
        <f>ROUND(E1132*H1132,2)</f>
        <v>0</v>
      </c>
      <c r="J1132" s="235"/>
      <c r="K1132" s="236">
        <f>ROUND(E1132*J1132,2)</f>
        <v>0</v>
      </c>
      <c r="L1132" s="236">
        <v>21</v>
      </c>
      <c r="M1132" s="236">
        <f>G1132*(1+L1132/100)</f>
        <v>0</v>
      </c>
      <c r="N1132" s="234">
        <v>0</v>
      </c>
      <c r="O1132" s="234">
        <f>ROUND(E1132*N1132,2)</f>
        <v>0</v>
      </c>
      <c r="P1132" s="234">
        <v>6.5000000000000002E-2</v>
      </c>
      <c r="Q1132" s="234">
        <f>ROUND(E1132*P1132,2)</f>
        <v>2.88</v>
      </c>
      <c r="R1132" s="236" t="s">
        <v>1141</v>
      </c>
      <c r="S1132" s="236" t="s">
        <v>293</v>
      </c>
      <c r="T1132" s="237" t="s">
        <v>294</v>
      </c>
      <c r="U1132" s="220">
        <v>0.93</v>
      </c>
      <c r="V1132" s="220">
        <f>ROUND(E1132*U1132,2)</f>
        <v>41.15</v>
      </c>
      <c r="W1132" s="220"/>
      <c r="X1132" s="220" t="s">
        <v>295</v>
      </c>
      <c r="Y1132" s="220" t="s">
        <v>296</v>
      </c>
      <c r="Z1132" s="210"/>
      <c r="AA1132" s="210"/>
      <c r="AB1132" s="210"/>
      <c r="AC1132" s="210"/>
      <c r="AD1132" s="210"/>
      <c r="AE1132" s="210"/>
      <c r="AF1132" s="210"/>
      <c r="AG1132" s="210" t="s">
        <v>297</v>
      </c>
      <c r="AH1132" s="210"/>
      <c r="AI1132" s="210"/>
      <c r="AJ1132" s="210"/>
      <c r="AK1132" s="210"/>
      <c r="AL1132" s="210"/>
      <c r="AM1132" s="210"/>
      <c r="AN1132" s="210"/>
      <c r="AO1132" s="210"/>
      <c r="AP1132" s="210"/>
      <c r="AQ1132" s="210"/>
      <c r="AR1132" s="210"/>
      <c r="AS1132" s="210"/>
      <c r="AT1132" s="210"/>
      <c r="AU1132" s="210"/>
      <c r="AV1132" s="210"/>
      <c r="AW1132" s="210"/>
      <c r="AX1132" s="210"/>
      <c r="AY1132" s="210"/>
      <c r="AZ1132" s="210"/>
      <c r="BA1132" s="210"/>
      <c r="BB1132" s="210"/>
      <c r="BC1132" s="210"/>
      <c r="BD1132" s="210"/>
      <c r="BE1132" s="210"/>
      <c r="BF1132" s="210"/>
      <c r="BG1132" s="210"/>
      <c r="BH1132" s="210"/>
    </row>
    <row r="1133" spans="1:60" outlineLevel="2" x14ac:dyDescent="0.2">
      <c r="A1133" s="217"/>
      <c r="B1133" s="218"/>
      <c r="C1133" s="253" t="s">
        <v>1307</v>
      </c>
      <c r="D1133" s="221"/>
      <c r="E1133" s="222"/>
      <c r="F1133" s="220"/>
      <c r="G1133" s="220"/>
      <c r="H1133" s="220"/>
      <c r="I1133" s="220"/>
      <c r="J1133" s="220"/>
      <c r="K1133" s="220"/>
      <c r="L1133" s="220"/>
      <c r="M1133" s="220"/>
      <c r="N1133" s="219"/>
      <c r="O1133" s="219"/>
      <c r="P1133" s="219"/>
      <c r="Q1133" s="219"/>
      <c r="R1133" s="220"/>
      <c r="S1133" s="220"/>
      <c r="T1133" s="220"/>
      <c r="U1133" s="220"/>
      <c r="V1133" s="220"/>
      <c r="W1133" s="220"/>
      <c r="X1133" s="220"/>
      <c r="Y1133" s="220"/>
      <c r="Z1133" s="210"/>
      <c r="AA1133" s="210"/>
      <c r="AB1133" s="210"/>
      <c r="AC1133" s="210"/>
      <c r="AD1133" s="210"/>
      <c r="AE1133" s="210"/>
      <c r="AF1133" s="210"/>
      <c r="AG1133" s="210" t="s">
        <v>314</v>
      </c>
      <c r="AH1133" s="210">
        <v>0</v>
      </c>
      <c r="AI1133" s="210"/>
      <c r="AJ1133" s="210"/>
      <c r="AK1133" s="210"/>
      <c r="AL1133" s="210"/>
      <c r="AM1133" s="210"/>
      <c r="AN1133" s="210"/>
      <c r="AO1133" s="210"/>
      <c r="AP1133" s="210"/>
      <c r="AQ1133" s="210"/>
      <c r="AR1133" s="210"/>
      <c r="AS1133" s="210"/>
      <c r="AT1133" s="210"/>
      <c r="AU1133" s="210"/>
      <c r="AV1133" s="210"/>
      <c r="AW1133" s="210"/>
      <c r="AX1133" s="210"/>
      <c r="AY1133" s="210"/>
      <c r="AZ1133" s="210"/>
      <c r="BA1133" s="210"/>
      <c r="BB1133" s="210"/>
      <c r="BC1133" s="210"/>
      <c r="BD1133" s="210"/>
      <c r="BE1133" s="210"/>
      <c r="BF1133" s="210"/>
      <c r="BG1133" s="210"/>
      <c r="BH1133" s="210"/>
    </row>
    <row r="1134" spans="1:60" outlineLevel="3" x14ac:dyDescent="0.2">
      <c r="A1134" s="217"/>
      <c r="B1134" s="218"/>
      <c r="C1134" s="253" t="s">
        <v>1308</v>
      </c>
      <c r="D1134" s="221"/>
      <c r="E1134" s="222"/>
      <c r="F1134" s="220"/>
      <c r="G1134" s="220"/>
      <c r="H1134" s="220"/>
      <c r="I1134" s="220"/>
      <c r="J1134" s="220"/>
      <c r="K1134" s="220"/>
      <c r="L1134" s="220"/>
      <c r="M1134" s="220"/>
      <c r="N1134" s="219"/>
      <c r="O1134" s="219"/>
      <c r="P1134" s="219"/>
      <c r="Q1134" s="219"/>
      <c r="R1134" s="220"/>
      <c r="S1134" s="220"/>
      <c r="T1134" s="220"/>
      <c r="U1134" s="220"/>
      <c r="V1134" s="220"/>
      <c r="W1134" s="220"/>
      <c r="X1134" s="220"/>
      <c r="Y1134" s="220"/>
      <c r="Z1134" s="210"/>
      <c r="AA1134" s="210"/>
      <c r="AB1134" s="210"/>
      <c r="AC1134" s="210"/>
      <c r="AD1134" s="210"/>
      <c r="AE1134" s="210"/>
      <c r="AF1134" s="210"/>
      <c r="AG1134" s="210" t="s">
        <v>314</v>
      </c>
      <c r="AH1134" s="210">
        <v>0</v>
      </c>
      <c r="AI1134" s="210"/>
      <c r="AJ1134" s="210"/>
      <c r="AK1134" s="210"/>
      <c r="AL1134" s="210"/>
      <c r="AM1134" s="210"/>
      <c r="AN1134" s="210"/>
      <c r="AO1134" s="210"/>
      <c r="AP1134" s="210"/>
      <c r="AQ1134" s="210"/>
      <c r="AR1134" s="210"/>
      <c r="AS1134" s="210"/>
      <c r="AT1134" s="210"/>
      <c r="AU1134" s="210"/>
      <c r="AV1134" s="210"/>
      <c r="AW1134" s="210"/>
      <c r="AX1134" s="210"/>
      <c r="AY1134" s="210"/>
      <c r="AZ1134" s="210"/>
      <c r="BA1134" s="210"/>
      <c r="BB1134" s="210"/>
      <c r="BC1134" s="210"/>
      <c r="BD1134" s="210"/>
      <c r="BE1134" s="210"/>
      <c r="BF1134" s="210"/>
      <c r="BG1134" s="210"/>
      <c r="BH1134" s="210"/>
    </row>
    <row r="1135" spans="1:60" outlineLevel="3" x14ac:dyDescent="0.2">
      <c r="A1135" s="217"/>
      <c r="B1135" s="218"/>
      <c r="C1135" s="253" t="s">
        <v>1309</v>
      </c>
      <c r="D1135" s="221"/>
      <c r="E1135" s="222"/>
      <c r="F1135" s="220"/>
      <c r="G1135" s="220"/>
      <c r="H1135" s="220"/>
      <c r="I1135" s="220"/>
      <c r="J1135" s="220"/>
      <c r="K1135" s="220"/>
      <c r="L1135" s="220"/>
      <c r="M1135" s="220"/>
      <c r="N1135" s="219"/>
      <c r="O1135" s="219"/>
      <c r="P1135" s="219"/>
      <c r="Q1135" s="219"/>
      <c r="R1135" s="220"/>
      <c r="S1135" s="220"/>
      <c r="T1135" s="220"/>
      <c r="U1135" s="220"/>
      <c r="V1135" s="220"/>
      <c r="W1135" s="220"/>
      <c r="X1135" s="220"/>
      <c r="Y1135" s="220"/>
      <c r="Z1135" s="210"/>
      <c r="AA1135" s="210"/>
      <c r="AB1135" s="210"/>
      <c r="AC1135" s="210"/>
      <c r="AD1135" s="210"/>
      <c r="AE1135" s="210"/>
      <c r="AF1135" s="210"/>
      <c r="AG1135" s="210" t="s">
        <v>314</v>
      </c>
      <c r="AH1135" s="210">
        <v>0</v>
      </c>
      <c r="AI1135" s="210"/>
      <c r="AJ1135" s="210"/>
      <c r="AK1135" s="210"/>
      <c r="AL1135" s="210"/>
      <c r="AM1135" s="210"/>
      <c r="AN1135" s="210"/>
      <c r="AO1135" s="210"/>
      <c r="AP1135" s="210"/>
      <c r="AQ1135" s="210"/>
      <c r="AR1135" s="210"/>
      <c r="AS1135" s="210"/>
      <c r="AT1135" s="210"/>
      <c r="AU1135" s="210"/>
      <c r="AV1135" s="210"/>
      <c r="AW1135" s="210"/>
      <c r="AX1135" s="210"/>
      <c r="AY1135" s="210"/>
      <c r="AZ1135" s="210"/>
      <c r="BA1135" s="210"/>
      <c r="BB1135" s="210"/>
      <c r="BC1135" s="210"/>
      <c r="BD1135" s="210"/>
      <c r="BE1135" s="210"/>
      <c r="BF1135" s="210"/>
      <c r="BG1135" s="210"/>
      <c r="BH1135" s="210"/>
    </row>
    <row r="1136" spans="1:60" outlineLevel="3" x14ac:dyDescent="0.2">
      <c r="A1136" s="217"/>
      <c r="B1136" s="218"/>
      <c r="C1136" s="253" t="s">
        <v>1310</v>
      </c>
      <c r="D1136" s="221"/>
      <c r="E1136" s="222"/>
      <c r="F1136" s="220"/>
      <c r="G1136" s="220"/>
      <c r="H1136" s="220"/>
      <c r="I1136" s="220"/>
      <c r="J1136" s="220"/>
      <c r="K1136" s="220"/>
      <c r="L1136" s="220"/>
      <c r="M1136" s="220"/>
      <c r="N1136" s="219"/>
      <c r="O1136" s="219"/>
      <c r="P1136" s="219"/>
      <c r="Q1136" s="219"/>
      <c r="R1136" s="220"/>
      <c r="S1136" s="220"/>
      <c r="T1136" s="220"/>
      <c r="U1136" s="220"/>
      <c r="V1136" s="220"/>
      <c r="W1136" s="220"/>
      <c r="X1136" s="220"/>
      <c r="Y1136" s="220"/>
      <c r="Z1136" s="210"/>
      <c r="AA1136" s="210"/>
      <c r="AB1136" s="210"/>
      <c r="AC1136" s="210"/>
      <c r="AD1136" s="210"/>
      <c r="AE1136" s="210"/>
      <c r="AF1136" s="210"/>
      <c r="AG1136" s="210" t="s">
        <v>314</v>
      </c>
      <c r="AH1136" s="210">
        <v>0</v>
      </c>
      <c r="AI1136" s="210"/>
      <c r="AJ1136" s="210"/>
      <c r="AK1136" s="210"/>
      <c r="AL1136" s="210"/>
      <c r="AM1136" s="210"/>
      <c r="AN1136" s="210"/>
      <c r="AO1136" s="210"/>
      <c r="AP1136" s="210"/>
      <c r="AQ1136" s="210"/>
      <c r="AR1136" s="210"/>
      <c r="AS1136" s="210"/>
      <c r="AT1136" s="210"/>
      <c r="AU1136" s="210"/>
      <c r="AV1136" s="210"/>
      <c r="AW1136" s="210"/>
      <c r="AX1136" s="210"/>
      <c r="AY1136" s="210"/>
      <c r="AZ1136" s="210"/>
      <c r="BA1136" s="210"/>
      <c r="BB1136" s="210"/>
      <c r="BC1136" s="210"/>
      <c r="BD1136" s="210"/>
      <c r="BE1136" s="210"/>
      <c r="BF1136" s="210"/>
      <c r="BG1136" s="210"/>
      <c r="BH1136" s="210"/>
    </row>
    <row r="1137" spans="1:60" outlineLevel="3" x14ac:dyDescent="0.2">
      <c r="A1137" s="217"/>
      <c r="B1137" s="218"/>
      <c r="C1137" s="253" t="s">
        <v>1311</v>
      </c>
      <c r="D1137" s="221"/>
      <c r="E1137" s="222"/>
      <c r="F1137" s="220"/>
      <c r="G1137" s="220"/>
      <c r="H1137" s="220"/>
      <c r="I1137" s="220"/>
      <c r="J1137" s="220"/>
      <c r="K1137" s="220"/>
      <c r="L1137" s="220"/>
      <c r="M1137" s="220"/>
      <c r="N1137" s="219"/>
      <c r="O1137" s="219"/>
      <c r="P1137" s="219"/>
      <c r="Q1137" s="219"/>
      <c r="R1137" s="220"/>
      <c r="S1137" s="220"/>
      <c r="T1137" s="220"/>
      <c r="U1137" s="220"/>
      <c r="V1137" s="220"/>
      <c r="W1137" s="220"/>
      <c r="X1137" s="220"/>
      <c r="Y1137" s="220"/>
      <c r="Z1137" s="210"/>
      <c r="AA1137" s="210"/>
      <c r="AB1137" s="210"/>
      <c r="AC1137" s="210"/>
      <c r="AD1137" s="210"/>
      <c r="AE1137" s="210"/>
      <c r="AF1137" s="210"/>
      <c r="AG1137" s="210" t="s">
        <v>314</v>
      </c>
      <c r="AH1137" s="210">
        <v>0</v>
      </c>
      <c r="AI1137" s="210"/>
      <c r="AJ1137" s="210"/>
      <c r="AK1137" s="210"/>
      <c r="AL1137" s="210"/>
      <c r="AM1137" s="210"/>
      <c r="AN1137" s="210"/>
      <c r="AO1137" s="210"/>
      <c r="AP1137" s="210"/>
      <c r="AQ1137" s="210"/>
      <c r="AR1137" s="210"/>
      <c r="AS1137" s="210"/>
      <c r="AT1137" s="210"/>
      <c r="AU1137" s="210"/>
      <c r="AV1137" s="210"/>
      <c r="AW1137" s="210"/>
      <c r="AX1137" s="210"/>
      <c r="AY1137" s="210"/>
      <c r="AZ1137" s="210"/>
      <c r="BA1137" s="210"/>
      <c r="BB1137" s="210"/>
      <c r="BC1137" s="210"/>
      <c r="BD1137" s="210"/>
      <c r="BE1137" s="210"/>
      <c r="BF1137" s="210"/>
      <c r="BG1137" s="210"/>
      <c r="BH1137" s="210"/>
    </row>
    <row r="1138" spans="1:60" outlineLevel="3" x14ac:dyDescent="0.2">
      <c r="A1138" s="217"/>
      <c r="B1138" s="218"/>
      <c r="C1138" s="253" t="s">
        <v>1312</v>
      </c>
      <c r="D1138" s="221"/>
      <c r="E1138" s="222">
        <v>44.25</v>
      </c>
      <c r="F1138" s="220"/>
      <c r="G1138" s="220"/>
      <c r="H1138" s="220"/>
      <c r="I1138" s="220"/>
      <c r="J1138" s="220"/>
      <c r="K1138" s="220"/>
      <c r="L1138" s="220"/>
      <c r="M1138" s="220"/>
      <c r="N1138" s="219"/>
      <c r="O1138" s="219"/>
      <c r="P1138" s="219"/>
      <c r="Q1138" s="219"/>
      <c r="R1138" s="220"/>
      <c r="S1138" s="220"/>
      <c r="T1138" s="220"/>
      <c r="U1138" s="220"/>
      <c r="V1138" s="220"/>
      <c r="W1138" s="220"/>
      <c r="X1138" s="220"/>
      <c r="Y1138" s="220"/>
      <c r="Z1138" s="210"/>
      <c r="AA1138" s="210"/>
      <c r="AB1138" s="210"/>
      <c r="AC1138" s="210"/>
      <c r="AD1138" s="210"/>
      <c r="AE1138" s="210"/>
      <c r="AF1138" s="210"/>
      <c r="AG1138" s="210" t="s">
        <v>314</v>
      </c>
      <c r="AH1138" s="210">
        <v>0</v>
      </c>
      <c r="AI1138" s="210"/>
      <c r="AJ1138" s="210"/>
      <c r="AK1138" s="210"/>
      <c r="AL1138" s="210"/>
      <c r="AM1138" s="210"/>
      <c r="AN1138" s="210"/>
      <c r="AO1138" s="210"/>
      <c r="AP1138" s="210"/>
      <c r="AQ1138" s="210"/>
      <c r="AR1138" s="210"/>
      <c r="AS1138" s="210"/>
      <c r="AT1138" s="210"/>
      <c r="AU1138" s="210"/>
      <c r="AV1138" s="210"/>
      <c r="AW1138" s="210"/>
      <c r="AX1138" s="210"/>
      <c r="AY1138" s="210"/>
      <c r="AZ1138" s="210"/>
      <c r="BA1138" s="210"/>
      <c r="BB1138" s="210"/>
      <c r="BC1138" s="210"/>
      <c r="BD1138" s="210"/>
      <c r="BE1138" s="210"/>
      <c r="BF1138" s="210"/>
      <c r="BG1138" s="210"/>
      <c r="BH1138" s="210"/>
    </row>
    <row r="1139" spans="1:60" ht="22.5" outlineLevel="1" x14ac:dyDescent="0.2">
      <c r="A1139" s="241">
        <v>182</v>
      </c>
      <c r="B1139" s="242" t="s">
        <v>1313</v>
      </c>
      <c r="C1139" s="254" t="s">
        <v>1314</v>
      </c>
      <c r="D1139" s="243" t="s">
        <v>291</v>
      </c>
      <c r="E1139" s="244">
        <v>3</v>
      </c>
      <c r="F1139" s="245"/>
      <c r="G1139" s="246">
        <f>ROUND(E1139*F1139,2)</f>
        <v>0</v>
      </c>
      <c r="H1139" s="245"/>
      <c r="I1139" s="246">
        <f>ROUND(E1139*H1139,2)</f>
        <v>0</v>
      </c>
      <c r="J1139" s="245"/>
      <c r="K1139" s="246">
        <f>ROUND(E1139*J1139,2)</f>
        <v>0</v>
      </c>
      <c r="L1139" s="246">
        <v>21</v>
      </c>
      <c r="M1139" s="246">
        <f>G1139*(1+L1139/100)</f>
        <v>0</v>
      </c>
      <c r="N1139" s="244">
        <v>0</v>
      </c>
      <c r="O1139" s="244">
        <f>ROUND(E1139*N1139,2)</f>
        <v>0</v>
      </c>
      <c r="P1139" s="244">
        <v>4.4999999999999998E-2</v>
      </c>
      <c r="Q1139" s="244">
        <f>ROUND(E1139*P1139,2)</f>
        <v>0.14000000000000001</v>
      </c>
      <c r="R1139" s="246" t="s">
        <v>1141</v>
      </c>
      <c r="S1139" s="246" t="s">
        <v>293</v>
      </c>
      <c r="T1139" s="247" t="s">
        <v>294</v>
      </c>
      <c r="U1139" s="220">
        <v>0.26</v>
      </c>
      <c r="V1139" s="220">
        <f>ROUND(E1139*U1139,2)</f>
        <v>0.78</v>
      </c>
      <c r="W1139" s="220"/>
      <c r="X1139" s="220" t="s">
        <v>295</v>
      </c>
      <c r="Y1139" s="220" t="s">
        <v>296</v>
      </c>
      <c r="Z1139" s="210"/>
      <c r="AA1139" s="210"/>
      <c r="AB1139" s="210"/>
      <c r="AC1139" s="210"/>
      <c r="AD1139" s="210"/>
      <c r="AE1139" s="210"/>
      <c r="AF1139" s="210"/>
      <c r="AG1139" s="210" t="s">
        <v>297</v>
      </c>
      <c r="AH1139" s="210"/>
      <c r="AI1139" s="210"/>
      <c r="AJ1139" s="210"/>
      <c r="AK1139" s="210"/>
      <c r="AL1139" s="210"/>
      <c r="AM1139" s="210"/>
      <c r="AN1139" s="210"/>
      <c r="AO1139" s="210"/>
      <c r="AP1139" s="210"/>
      <c r="AQ1139" s="210"/>
      <c r="AR1139" s="210"/>
      <c r="AS1139" s="210"/>
      <c r="AT1139" s="210"/>
      <c r="AU1139" s="210"/>
      <c r="AV1139" s="210"/>
      <c r="AW1139" s="210"/>
      <c r="AX1139" s="210"/>
      <c r="AY1139" s="210"/>
      <c r="AZ1139" s="210"/>
      <c r="BA1139" s="210"/>
      <c r="BB1139" s="210"/>
      <c r="BC1139" s="210"/>
      <c r="BD1139" s="210"/>
      <c r="BE1139" s="210"/>
      <c r="BF1139" s="210"/>
      <c r="BG1139" s="210"/>
      <c r="BH1139" s="210"/>
    </row>
    <row r="1140" spans="1:60" ht="22.5" outlineLevel="1" x14ac:dyDescent="0.2">
      <c r="A1140" s="231">
        <v>183</v>
      </c>
      <c r="B1140" s="232" t="s">
        <v>1315</v>
      </c>
      <c r="C1140" s="250" t="s">
        <v>1316</v>
      </c>
      <c r="D1140" s="233" t="s">
        <v>310</v>
      </c>
      <c r="E1140" s="234">
        <v>1310.1719000000001</v>
      </c>
      <c r="F1140" s="235"/>
      <c r="G1140" s="236">
        <f>ROUND(E1140*F1140,2)</f>
        <v>0</v>
      </c>
      <c r="H1140" s="235"/>
      <c r="I1140" s="236">
        <f>ROUND(E1140*H1140,2)</f>
        <v>0</v>
      </c>
      <c r="J1140" s="235"/>
      <c r="K1140" s="236">
        <f>ROUND(E1140*J1140,2)</f>
        <v>0</v>
      </c>
      <c r="L1140" s="236">
        <v>21</v>
      </c>
      <c r="M1140" s="236">
        <f>G1140*(1+L1140/100)</f>
        <v>0</v>
      </c>
      <c r="N1140" s="234">
        <v>0</v>
      </c>
      <c r="O1140" s="234">
        <f>ROUND(E1140*N1140,2)</f>
        <v>0</v>
      </c>
      <c r="P1140" s="234">
        <v>4.5999999999999999E-2</v>
      </c>
      <c r="Q1140" s="234">
        <f>ROUND(E1140*P1140,2)</f>
        <v>60.27</v>
      </c>
      <c r="R1140" s="236" t="s">
        <v>1141</v>
      </c>
      <c r="S1140" s="236" t="s">
        <v>293</v>
      </c>
      <c r="T1140" s="237" t="s">
        <v>294</v>
      </c>
      <c r="U1140" s="220">
        <v>0.26</v>
      </c>
      <c r="V1140" s="220">
        <f>ROUND(E1140*U1140,2)</f>
        <v>340.64</v>
      </c>
      <c r="W1140" s="220"/>
      <c r="X1140" s="220" t="s">
        <v>295</v>
      </c>
      <c r="Y1140" s="220" t="s">
        <v>296</v>
      </c>
      <c r="Z1140" s="210"/>
      <c r="AA1140" s="210"/>
      <c r="AB1140" s="210"/>
      <c r="AC1140" s="210"/>
      <c r="AD1140" s="210"/>
      <c r="AE1140" s="210"/>
      <c r="AF1140" s="210"/>
      <c r="AG1140" s="210" t="s">
        <v>297</v>
      </c>
      <c r="AH1140" s="210"/>
      <c r="AI1140" s="210"/>
      <c r="AJ1140" s="210"/>
      <c r="AK1140" s="210"/>
      <c r="AL1140" s="210"/>
      <c r="AM1140" s="210"/>
      <c r="AN1140" s="210"/>
      <c r="AO1140" s="210"/>
      <c r="AP1140" s="210"/>
      <c r="AQ1140" s="210"/>
      <c r="AR1140" s="210"/>
      <c r="AS1140" s="210"/>
      <c r="AT1140" s="210"/>
      <c r="AU1140" s="210"/>
      <c r="AV1140" s="210"/>
      <c r="AW1140" s="210"/>
      <c r="AX1140" s="210"/>
      <c r="AY1140" s="210"/>
      <c r="AZ1140" s="210"/>
      <c r="BA1140" s="210"/>
      <c r="BB1140" s="210"/>
      <c r="BC1140" s="210"/>
      <c r="BD1140" s="210"/>
      <c r="BE1140" s="210"/>
      <c r="BF1140" s="210"/>
      <c r="BG1140" s="210"/>
      <c r="BH1140" s="210"/>
    </row>
    <row r="1141" spans="1:60" outlineLevel="2" x14ac:dyDescent="0.2">
      <c r="A1141" s="217"/>
      <c r="B1141" s="218"/>
      <c r="C1141" s="253" t="s">
        <v>1317</v>
      </c>
      <c r="D1141" s="221"/>
      <c r="E1141" s="222"/>
      <c r="F1141" s="220"/>
      <c r="G1141" s="220"/>
      <c r="H1141" s="220"/>
      <c r="I1141" s="220"/>
      <c r="J1141" s="220"/>
      <c r="K1141" s="220"/>
      <c r="L1141" s="220"/>
      <c r="M1141" s="220"/>
      <c r="N1141" s="219"/>
      <c r="O1141" s="219"/>
      <c r="P1141" s="219"/>
      <c r="Q1141" s="219"/>
      <c r="R1141" s="220"/>
      <c r="S1141" s="220"/>
      <c r="T1141" s="220"/>
      <c r="U1141" s="220"/>
      <c r="V1141" s="220"/>
      <c r="W1141" s="220"/>
      <c r="X1141" s="220"/>
      <c r="Y1141" s="220"/>
      <c r="Z1141" s="210"/>
      <c r="AA1141" s="210"/>
      <c r="AB1141" s="210"/>
      <c r="AC1141" s="210"/>
      <c r="AD1141" s="210"/>
      <c r="AE1141" s="210"/>
      <c r="AF1141" s="210"/>
      <c r="AG1141" s="210" t="s">
        <v>314</v>
      </c>
      <c r="AH1141" s="210">
        <v>0</v>
      </c>
      <c r="AI1141" s="210"/>
      <c r="AJ1141" s="210"/>
      <c r="AK1141" s="210"/>
      <c r="AL1141" s="210"/>
      <c r="AM1141" s="210"/>
      <c r="AN1141" s="210"/>
      <c r="AO1141" s="210"/>
      <c r="AP1141" s="210"/>
      <c r="AQ1141" s="210"/>
      <c r="AR1141" s="210"/>
      <c r="AS1141" s="210"/>
      <c r="AT1141" s="210"/>
      <c r="AU1141" s="210"/>
      <c r="AV1141" s="210"/>
      <c r="AW1141" s="210"/>
      <c r="AX1141" s="210"/>
      <c r="AY1141" s="210"/>
      <c r="AZ1141" s="210"/>
      <c r="BA1141" s="210"/>
      <c r="BB1141" s="210"/>
      <c r="BC1141" s="210"/>
      <c r="BD1141" s="210"/>
      <c r="BE1141" s="210"/>
      <c r="BF1141" s="210"/>
      <c r="BG1141" s="210"/>
      <c r="BH1141" s="210"/>
    </row>
    <row r="1142" spans="1:60" outlineLevel="3" x14ac:dyDescent="0.2">
      <c r="A1142" s="217"/>
      <c r="B1142" s="218"/>
      <c r="C1142" s="253" t="s">
        <v>1318</v>
      </c>
      <c r="D1142" s="221"/>
      <c r="E1142" s="222"/>
      <c r="F1142" s="220"/>
      <c r="G1142" s="220"/>
      <c r="H1142" s="220"/>
      <c r="I1142" s="220"/>
      <c r="J1142" s="220"/>
      <c r="K1142" s="220"/>
      <c r="L1142" s="220"/>
      <c r="M1142" s="220"/>
      <c r="N1142" s="219"/>
      <c r="O1142" s="219"/>
      <c r="P1142" s="219"/>
      <c r="Q1142" s="219"/>
      <c r="R1142" s="220"/>
      <c r="S1142" s="220"/>
      <c r="T1142" s="220"/>
      <c r="U1142" s="220"/>
      <c r="V1142" s="220"/>
      <c r="W1142" s="220"/>
      <c r="X1142" s="220"/>
      <c r="Y1142" s="220"/>
      <c r="Z1142" s="210"/>
      <c r="AA1142" s="210"/>
      <c r="AB1142" s="210"/>
      <c r="AC1142" s="210"/>
      <c r="AD1142" s="210"/>
      <c r="AE1142" s="210"/>
      <c r="AF1142" s="210"/>
      <c r="AG1142" s="210" t="s">
        <v>314</v>
      </c>
      <c r="AH1142" s="210">
        <v>0</v>
      </c>
      <c r="AI1142" s="210"/>
      <c r="AJ1142" s="210"/>
      <c r="AK1142" s="210"/>
      <c r="AL1142" s="210"/>
      <c r="AM1142" s="210"/>
      <c r="AN1142" s="210"/>
      <c r="AO1142" s="210"/>
      <c r="AP1142" s="210"/>
      <c r="AQ1142" s="210"/>
      <c r="AR1142" s="210"/>
      <c r="AS1142" s="210"/>
      <c r="AT1142" s="210"/>
      <c r="AU1142" s="210"/>
      <c r="AV1142" s="210"/>
      <c r="AW1142" s="210"/>
      <c r="AX1142" s="210"/>
      <c r="AY1142" s="210"/>
      <c r="AZ1142" s="210"/>
      <c r="BA1142" s="210"/>
      <c r="BB1142" s="210"/>
      <c r="BC1142" s="210"/>
      <c r="BD1142" s="210"/>
      <c r="BE1142" s="210"/>
      <c r="BF1142" s="210"/>
      <c r="BG1142" s="210"/>
      <c r="BH1142" s="210"/>
    </row>
    <row r="1143" spans="1:60" outlineLevel="3" x14ac:dyDescent="0.2">
      <c r="A1143" s="217"/>
      <c r="B1143" s="218"/>
      <c r="C1143" s="253" t="s">
        <v>1319</v>
      </c>
      <c r="D1143" s="221"/>
      <c r="E1143" s="222"/>
      <c r="F1143" s="220"/>
      <c r="G1143" s="220"/>
      <c r="H1143" s="220"/>
      <c r="I1143" s="220"/>
      <c r="J1143" s="220"/>
      <c r="K1143" s="220"/>
      <c r="L1143" s="220"/>
      <c r="M1143" s="220"/>
      <c r="N1143" s="219"/>
      <c r="O1143" s="219"/>
      <c r="P1143" s="219"/>
      <c r="Q1143" s="219"/>
      <c r="R1143" s="220"/>
      <c r="S1143" s="220"/>
      <c r="T1143" s="220"/>
      <c r="U1143" s="220"/>
      <c r="V1143" s="220"/>
      <c r="W1143" s="220"/>
      <c r="X1143" s="220"/>
      <c r="Y1143" s="220"/>
      <c r="Z1143" s="210"/>
      <c r="AA1143" s="210"/>
      <c r="AB1143" s="210"/>
      <c r="AC1143" s="210"/>
      <c r="AD1143" s="210"/>
      <c r="AE1143" s="210"/>
      <c r="AF1143" s="210"/>
      <c r="AG1143" s="210" t="s">
        <v>314</v>
      </c>
      <c r="AH1143" s="210">
        <v>0</v>
      </c>
      <c r="AI1143" s="210"/>
      <c r="AJ1143" s="210"/>
      <c r="AK1143" s="210"/>
      <c r="AL1143" s="210"/>
      <c r="AM1143" s="210"/>
      <c r="AN1143" s="210"/>
      <c r="AO1143" s="210"/>
      <c r="AP1143" s="210"/>
      <c r="AQ1143" s="210"/>
      <c r="AR1143" s="210"/>
      <c r="AS1143" s="210"/>
      <c r="AT1143" s="210"/>
      <c r="AU1143" s="210"/>
      <c r="AV1143" s="210"/>
      <c r="AW1143" s="210"/>
      <c r="AX1143" s="210"/>
      <c r="AY1143" s="210"/>
      <c r="AZ1143" s="210"/>
      <c r="BA1143" s="210"/>
      <c r="BB1143" s="210"/>
      <c r="BC1143" s="210"/>
      <c r="BD1143" s="210"/>
      <c r="BE1143" s="210"/>
      <c r="BF1143" s="210"/>
      <c r="BG1143" s="210"/>
      <c r="BH1143" s="210"/>
    </row>
    <row r="1144" spans="1:60" outlineLevel="3" x14ac:dyDescent="0.2">
      <c r="A1144" s="217"/>
      <c r="B1144" s="218"/>
      <c r="C1144" s="253" t="s">
        <v>1320</v>
      </c>
      <c r="D1144" s="221"/>
      <c r="E1144" s="222"/>
      <c r="F1144" s="220"/>
      <c r="G1144" s="220"/>
      <c r="H1144" s="220"/>
      <c r="I1144" s="220"/>
      <c r="J1144" s="220"/>
      <c r="K1144" s="220"/>
      <c r="L1144" s="220"/>
      <c r="M1144" s="220"/>
      <c r="N1144" s="219"/>
      <c r="O1144" s="219"/>
      <c r="P1144" s="219"/>
      <c r="Q1144" s="219"/>
      <c r="R1144" s="220"/>
      <c r="S1144" s="220"/>
      <c r="T1144" s="220"/>
      <c r="U1144" s="220"/>
      <c r="V1144" s="220"/>
      <c r="W1144" s="220"/>
      <c r="X1144" s="220"/>
      <c r="Y1144" s="220"/>
      <c r="Z1144" s="210"/>
      <c r="AA1144" s="210"/>
      <c r="AB1144" s="210"/>
      <c r="AC1144" s="210"/>
      <c r="AD1144" s="210"/>
      <c r="AE1144" s="210"/>
      <c r="AF1144" s="210"/>
      <c r="AG1144" s="210" t="s">
        <v>314</v>
      </c>
      <c r="AH1144" s="210">
        <v>0</v>
      </c>
      <c r="AI1144" s="210"/>
      <c r="AJ1144" s="210"/>
      <c r="AK1144" s="210"/>
      <c r="AL1144" s="210"/>
      <c r="AM1144" s="210"/>
      <c r="AN1144" s="210"/>
      <c r="AO1144" s="210"/>
      <c r="AP1144" s="210"/>
      <c r="AQ1144" s="210"/>
      <c r="AR1144" s="210"/>
      <c r="AS1144" s="210"/>
      <c r="AT1144" s="210"/>
      <c r="AU1144" s="210"/>
      <c r="AV1144" s="210"/>
      <c r="AW1144" s="210"/>
      <c r="AX1144" s="210"/>
      <c r="AY1144" s="210"/>
      <c r="AZ1144" s="210"/>
      <c r="BA1144" s="210"/>
      <c r="BB1144" s="210"/>
      <c r="BC1144" s="210"/>
      <c r="BD1144" s="210"/>
      <c r="BE1144" s="210"/>
      <c r="BF1144" s="210"/>
      <c r="BG1144" s="210"/>
      <c r="BH1144" s="210"/>
    </row>
    <row r="1145" spans="1:60" outlineLevel="3" x14ac:dyDescent="0.2">
      <c r="A1145" s="217"/>
      <c r="B1145" s="218"/>
      <c r="C1145" s="253" t="s">
        <v>1321</v>
      </c>
      <c r="D1145" s="221"/>
      <c r="E1145" s="222"/>
      <c r="F1145" s="220"/>
      <c r="G1145" s="220"/>
      <c r="H1145" s="220"/>
      <c r="I1145" s="220"/>
      <c r="J1145" s="220"/>
      <c r="K1145" s="220"/>
      <c r="L1145" s="220"/>
      <c r="M1145" s="220"/>
      <c r="N1145" s="219"/>
      <c r="O1145" s="219"/>
      <c r="P1145" s="219"/>
      <c r="Q1145" s="219"/>
      <c r="R1145" s="220"/>
      <c r="S1145" s="220"/>
      <c r="T1145" s="220"/>
      <c r="U1145" s="220"/>
      <c r="V1145" s="220"/>
      <c r="W1145" s="220"/>
      <c r="X1145" s="220"/>
      <c r="Y1145" s="220"/>
      <c r="Z1145" s="210"/>
      <c r="AA1145" s="210"/>
      <c r="AB1145" s="210"/>
      <c r="AC1145" s="210"/>
      <c r="AD1145" s="210"/>
      <c r="AE1145" s="210"/>
      <c r="AF1145" s="210"/>
      <c r="AG1145" s="210" t="s">
        <v>314</v>
      </c>
      <c r="AH1145" s="210">
        <v>0</v>
      </c>
      <c r="AI1145" s="210"/>
      <c r="AJ1145" s="210"/>
      <c r="AK1145" s="210"/>
      <c r="AL1145" s="210"/>
      <c r="AM1145" s="210"/>
      <c r="AN1145" s="210"/>
      <c r="AO1145" s="210"/>
      <c r="AP1145" s="210"/>
      <c r="AQ1145" s="210"/>
      <c r="AR1145" s="210"/>
      <c r="AS1145" s="210"/>
      <c r="AT1145" s="210"/>
      <c r="AU1145" s="210"/>
      <c r="AV1145" s="210"/>
      <c r="AW1145" s="210"/>
      <c r="AX1145" s="210"/>
      <c r="AY1145" s="210"/>
      <c r="AZ1145" s="210"/>
      <c r="BA1145" s="210"/>
      <c r="BB1145" s="210"/>
      <c r="BC1145" s="210"/>
      <c r="BD1145" s="210"/>
      <c r="BE1145" s="210"/>
      <c r="BF1145" s="210"/>
      <c r="BG1145" s="210"/>
      <c r="BH1145" s="210"/>
    </row>
    <row r="1146" spans="1:60" ht="22.5" outlineLevel="3" x14ac:dyDescent="0.2">
      <c r="A1146" s="217"/>
      <c r="B1146" s="218"/>
      <c r="C1146" s="253" t="s">
        <v>1322</v>
      </c>
      <c r="D1146" s="221"/>
      <c r="E1146" s="222"/>
      <c r="F1146" s="220"/>
      <c r="G1146" s="220"/>
      <c r="H1146" s="220"/>
      <c r="I1146" s="220"/>
      <c r="J1146" s="220"/>
      <c r="K1146" s="220"/>
      <c r="L1146" s="220"/>
      <c r="M1146" s="220"/>
      <c r="N1146" s="219"/>
      <c r="O1146" s="219"/>
      <c r="P1146" s="219"/>
      <c r="Q1146" s="219"/>
      <c r="R1146" s="220"/>
      <c r="S1146" s="220"/>
      <c r="T1146" s="220"/>
      <c r="U1146" s="220"/>
      <c r="V1146" s="220"/>
      <c r="W1146" s="220"/>
      <c r="X1146" s="220"/>
      <c r="Y1146" s="220"/>
      <c r="Z1146" s="210"/>
      <c r="AA1146" s="210"/>
      <c r="AB1146" s="210"/>
      <c r="AC1146" s="210"/>
      <c r="AD1146" s="210"/>
      <c r="AE1146" s="210"/>
      <c r="AF1146" s="210"/>
      <c r="AG1146" s="210" t="s">
        <v>314</v>
      </c>
      <c r="AH1146" s="210">
        <v>0</v>
      </c>
      <c r="AI1146" s="210"/>
      <c r="AJ1146" s="210"/>
      <c r="AK1146" s="210"/>
      <c r="AL1146" s="210"/>
      <c r="AM1146" s="210"/>
      <c r="AN1146" s="210"/>
      <c r="AO1146" s="210"/>
      <c r="AP1146" s="210"/>
      <c r="AQ1146" s="210"/>
      <c r="AR1146" s="210"/>
      <c r="AS1146" s="210"/>
      <c r="AT1146" s="210"/>
      <c r="AU1146" s="210"/>
      <c r="AV1146" s="210"/>
      <c r="AW1146" s="210"/>
      <c r="AX1146" s="210"/>
      <c r="AY1146" s="210"/>
      <c r="AZ1146" s="210"/>
      <c r="BA1146" s="210"/>
      <c r="BB1146" s="210"/>
      <c r="BC1146" s="210"/>
      <c r="BD1146" s="210"/>
      <c r="BE1146" s="210"/>
      <c r="BF1146" s="210"/>
      <c r="BG1146" s="210"/>
      <c r="BH1146" s="210"/>
    </row>
    <row r="1147" spans="1:60" outlineLevel="3" x14ac:dyDescent="0.2">
      <c r="A1147" s="217"/>
      <c r="B1147" s="218"/>
      <c r="C1147" s="253" t="s">
        <v>1323</v>
      </c>
      <c r="D1147" s="221"/>
      <c r="E1147" s="222"/>
      <c r="F1147" s="220"/>
      <c r="G1147" s="220"/>
      <c r="H1147" s="220"/>
      <c r="I1147" s="220"/>
      <c r="J1147" s="220"/>
      <c r="K1147" s="220"/>
      <c r="L1147" s="220"/>
      <c r="M1147" s="220"/>
      <c r="N1147" s="219"/>
      <c r="O1147" s="219"/>
      <c r="P1147" s="219"/>
      <c r="Q1147" s="219"/>
      <c r="R1147" s="220"/>
      <c r="S1147" s="220"/>
      <c r="T1147" s="220"/>
      <c r="U1147" s="220"/>
      <c r="V1147" s="220"/>
      <c r="W1147" s="220"/>
      <c r="X1147" s="220"/>
      <c r="Y1147" s="220"/>
      <c r="Z1147" s="210"/>
      <c r="AA1147" s="210"/>
      <c r="AB1147" s="210"/>
      <c r="AC1147" s="210"/>
      <c r="AD1147" s="210"/>
      <c r="AE1147" s="210"/>
      <c r="AF1147" s="210"/>
      <c r="AG1147" s="210" t="s">
        <v>314</v>
      </c>
      <c r="AH1147" s="210">
        <v>0</v>
      </c>
      <c r="AI1147" s="210"/>
      <c r="AJ1147" s="210"/>
      <c r="AK1147" s="210"/>
      <c r="AL1147" s="210"/>
      <c r="AM1147" s="210"/>
      <c r="AN1147" s="210"/>
      <c r="AO1147" s="210"/>
      <c r="AP1147" s="210"/>
      <c r="AQ1147" s="210"/>
      <c r="AR1147" s="210"/>
      <c r="AS1147" s="210"/>
      <c r="AT1147" s="210"/>
      <c r="AU1147" s="210"/>
      <c r="AV1147" s="210"/>
      <c r="AW1147" s="210"/>
      <c r="AX1147" s="210"/>
      <c r="AY1147" s="210"/>
      <c r="AZ1147" s="210"/>
      <c r="BA1147" s="210"/>
      <c r="BB1147" s="210"/>
      <c r="BC1147" s="210"/>
      <c r="BD1147" s="210"/>
      <c r="BE1147" s="210"/>
      <c r="BF1147" s="210"/>
      <c r="BG1147" s="210"/>
      <c r="BH1147" s="210"/>
    </row>
    <row r="1148" spans="1:60" outlineLevel="3" x14ac:dyDescent="0.2">
      <c r="A1148" s="217"/>
      <c r="B1148" s="218"/>
      <c r="C1148" s="253" t="s">
        <v>1324</v>
      </c>
      <c r="D1148" s="221"/>
      <c r="E1148" s="222"/>
      <c r="F1148" s="220"/>
      <c r="G1148" s="220"/>
      <c r="H1148" s="220"/>
      <c r="I1148" s="220"/>
      <c r="J1148" s="220"/>
      <c r="K1148" s="220"/>
      <c r="L1148" s="220"/>
      <c r="M1148" s="220"/>
      <c r="N1148" s="219"/>
      <c r="O1148" s="219"/>
      <c r="P1148" s="219"/>
      <c r="Q1148" s="219"/>
      <c r="R1148" s="220"/>
      <c r="S1148" s="220"/>
      <c r="T1148" s="220"/>
      <c r="U1148" s="220"/>
      <c r="V1148" s="220"/>
      <c r="W1148" s="220"/>
      <c r="X1148" s="220"/>
      <c r="Y1148" s="220"/>
      <c r="Z1148" s="210"/>
      <c r="AA1148" s="210"/>
      <c r="AB1148" s="210"/>
      <c r="AC1148" s="210"/>
      <c r="AD1148" s="210"/>
      <c r="AE1148" s="210"/>
      <c r="AF1148" s="210"/>
      <c r="AG1148" s="210" t="s">
        <v>314</v>
      </c>
      <c r="AH1148" s="210">
        <v>0</v>
      </c>
      <c r="AI1148" s="210"/>
      <c r="AJ1148" s="210"/>
      <c r="AK1148" s="210"/>
      <c r="AL1148" s="210"/>
      <c r="AM1148" s="210"/>
      <c r="AN1148" s="210"/>
      <c r="AO1148" s="210"/>
      <c r="AP1148" s="210"/>
      <c r="AQ1148" s="210"/>
      <c r="AR1148" s="210"/>
      <c r="AS1148" s="210"/>
      <c r="AT1148" s="210"/>
      <c r="AU1148" s="210"/>
      <c r="AV1148" s="210"/>
      <c r="AW1148" s="210"/>
      <c r="AX1148" s="210"/>
      <c r="AY1148" s="210"/>
      <c r="AZ1148" s="210"/>
      <c r="BA1148" s="210"/>
      <c r="BB1148" s="210"/>
      <c r="BC1148" s="210"/>
      <c r="BD1148" s="210"/>
      <c r="BE1148" s="210"/>
      <c r="BF1148" s="210"/>
      <c r="BG1148" s="210"/>
      <c r="BH1148" s="210"/>
    </row>
    <row r="1149" spans="1:60" outlineLevel="3" x14ac:dyDescent="0.2">
      <c r="A1149" s="217"/>
      <c r="B1149" s="218"/>
      <c r="C1149" s="253" t="s">
        <v>1325</v>
      </c>
      <c r="D1149" s="221"/>
      <c r="E1149" s="222"/>
      <c r="F1149" s="220"/>
      <c r="G1149" s="220"/>
      <c r="H1149" s="220"/>
      <c r="I1149" s="220"/>
      <c r="J1149" s="220"/>
      <c r="K1149" s="220"/>
      <c r="L1149" s="220"/>
      <c r="M1149" s="220"/>
      <c r="N1149" s="219"/>
      <c r="O1149" s="219"/>
      <c r="P1149" s="219"/>
      <c r="Q1149" s="219"/>
      <c r="R1149" s="220"/>
      <c r="S1149" s="220"/>
      <c r="T1149" s="220"/>
      <c r="U1149" s="220"/>
      <c r="V1149" s="220"/>
      <c r="W1149" s="220"/>
      <c r="X1149" s="220"/>
      <c r="Y1149" s="220"/>
      <c r="Z1149" s="210"/>
      <c r="AA1149" s="210"/>
      <c r="AB1149" s="210"/>
      <c r="AC1149" s="210"/>
      <c r="AD1149" s="210"/>
      <c r="AE1149" s="210"/>
      <c r="AF1149" s="210"/>
      <c r="AG1149" s="210" t="s">
        <v>314</v>
      </c>
      <c r="AH1149" s="210">
        <v>0</v>
      </c>
      <c r="AI1149" s="210"/>
      <c r="AJ1149" s="210"/>
      <c r="AK1149" s="210"/>
      <c r="AL1149" s="210"/>
      <c r="AM1149" s="210"/>
      <c r="AN1149" s="210"/>
      <c r="AO1149" s="210"/>
      <c r="AP1149" s="210"/>
      <c r="AQ1149" s="210"/>
      <c r="AR1149" s="210"/>
      <c r="AS1149" s="210"/>
      <c r="AT1149" s="210"/>
      <c r="AU1149" s="210"/>
      <c r="AV1149" s="210"/>
      <c r="AW1149" s="210"/>
      <c r="AX1149" s="210"/>
      <c r="AY1149" s="210"/>
      <c r="AZ1149" s="210"/>
      <c r="BA1149" s="210"/>
      <c r="BB1149" s="210"/>
      <c r="BC1149" s="210"/>
      <c r="BD1149" s="210"/>
      <c r="BE1149" s="210"/>
      <c r="BF1149" s="210"/>
      <c r="BG1149" s="210"/>
      <c r="BH1149" s="210"/>
    </row>
    <row r="1150" spans="1:60" outlineLevel="3" x14ac:dyDescent="0.2">
      <c r="A1150" s="217"/>
      <c r="B1150" s="218"/>
      <c r="C1150" s="253" t="s">
        <v>1326</v>
      </c>
      <c r="D1150" s="221"/>
      <c r="E1150" s="222"/>
      <c r="F1150" s="220"/>
      <c r="G1150" s="220"/>
      <c r="H1150" s="220"/>
      <c r="I1150" s="220"/>
      <c r="J1150" s="220"/>
      <c r="K1150" s="220"/>
      <c r="L1150" s="220"/>
      <c r="M1150" s="220"/>
      <c r="N1150" s="219"/>
      <c r="O1150" s="219"/>
      <c r="P1150" s="219"/>
      <c r="Q1150" s="219"/>
      <c r="R1150" s="220"/>
      <c r="S1150" s="220"/>
      <c r="T1150" s="220"/>
      <c r="U1150" s="220"/>
      <c r="V1150" s="220"/>
      <c r="W1150" s="220"/>
      <c r="X1150" s="220"/>
      <c r="Y1150" s="220"/>
      <c r="Z1150" s="210"/>
      <c r="AA1150" s="210"/>
      <c r="AB1150" s="210"/>
      <c r="AC1150" s="210"/>
      <c r="AD1150" s="210"/>
      <c r="AE1150" s="210"/>
      <c r="AF1150" s="210"/>
      <c r="AG1150" s="210" t="s">
        <v>314</v>
      </c>
      <c r="AH1150" s="210">
        <v>0</v>
      </c>
      <c r="AI1150" s="210"/>
      <c r="AJ1150" s="210"/>
      <c r="AK1150" s="210"/>
      <c r="AL1150" s="210"/>
      <c r="AM1150" s="210"/>
      <c r="AN1150" s="210"/>
      <c r="AO1150" s="210"/>
      <c r="AP1150" s="210"/>
      <c r="AQ1150" s="210"/>
      <c r="AR1150" s="210"/>
      <c r="AS1150" s="210"/>
      <c r="AT1150" s="210"/>
      <c r="AU1150" s="210"/>
      <c r="AV1150" s="210"/>
      <c r="AW1150" s="210"/>
      <c r="AX1150" s="210"/>
      <c r="AY1150" s="210"/>
      <c r="AZ1150" s="210"/>
      <c r="BA1150" s="210"/>
      <c r="BB1150" s="210"/>
      <c r="BC1150" s="210"/>
      <c r="BD1150" s="210"/>
      <c r="BE1150" s="210"/>
      <c r="BF1150" s="210"/>
      <c r="BG1150" s="210"/>
      <c r="BH1150" s="210"/>
    </row>
    <row r="1151" spans="1:60" outlineLevel="3" x14ac:dyDescent="0.2">
      <c r="A1151" s="217"/>
      <c r="B1151" s="218"/>
      <c r="C1151" s="253" t="s">
        <v>1327</v>
      </c>
      <c r="D1151" s="221"/>
      <c r="E1151" s="222"/>
      <c r="F1151" s="220"/>
      <c r="G1151" s="220"/>
      <c r="H1151" s="220"/>
      <c r="I1151" s="220"/>
      <c r="J1151" s="220"/>
      <c r="K1151" s="220"/>
      <c r="L1151" s="220"/>
      <c r="M1151" s="220"/>
      <c r="N1151" s="219"/>
      <c r="O1151" s="219"/>
      <c r="P1151" s="219"/>
      <c r="Q1151" s="219"/>
      <c r="R1151" s="220"/>
      <c r="S1151" s="220"/>
      <c r="T1151" s="220"/>
      <c r="U1151" s="220"/>
      <c r="V1151" s="220"/>
      <c r="W1151" s="220"/>
      <c r="X1151" s="220"/>
      <c r="Y1151" s="220"/>
      <c r="Z1151" s="210"/>
      <c r="AA1151" s="210"/>
      <c r="AB1151" s="210"/>
      <c r="AC1151" s="210"/>
      <c r="AD1151" s="210"/>
      <c r="AE1151" s="210"/>
      <c r="AF1151" s="210"/>
      <c r="AG1151" s="210" t="s">
        <v>314</v>
      </c>
      <c r="AH1151" s="210">
        <v>0</v>
      </c>
      <c r="AI1151" s="210"/>
      <c r="AJ1151" s="210"/>
      <c r="AK1151" s="210"/>
      <c r="AL1151" s="210"/>
      <c r="AM1151" s="210"/>
      <c r="AN1151" s="210"/>
      <c r="AO1151" s="210"/>
      <c r="AP1151" s="210"/>
      <c r="AQ1151" s="210"/>
      <c r="AR1151" s="210"/>
      <c r="AS1151" s="210"/>
      <c r="AT1151" s="210"/>
      <c r="AU1151" s="210"/>
      <c r="AV1151" s="210"/>
      <c r="AW1151" s="210"/>
      <c r="AX1151" s="210"/>
      <c r="AY1151" s="210"/>
      <c r="AZ1151" s="210"/>
      <c r="BA1151" s="210"/>
      <c r="BB1151" s="210"/>
      <c r="BC1151" s="210"/>
      <c r="BD1151" s="210"/>
      <c r="BE1151" s="210"/>
      <c r="BF1151" s="210"/>
      <c r="BG1151" s="210"/>
      <c r="BH1151" s="210"/>
    </row>
    <row r="1152" spans="1:60" outlineLevel="3" x14ac:dyDescent="0.2">
      <c r="A1152" s="217"/>
      <c r="B1152" s="218"/>
      <c r="C1152" s="253" t="s">
        <v>1328</v>
      </c>
      <c r="D1152" s="221"/>
      <c r="E1152" s="222"/>
      <c r="F1152" s="220"/>
      <c r="G1152" s="220"/>
      <c r="H1152" s="220"/>
      <c r="I1152" s="220"/>
      <c r="J1152" s="220"/>
      <c r="K1152" s="220"/>
      <c r="L1152" s="220"/>
      <c r="M1152" s="220"/>
      <c r="N1152" s="219"/>
      <c r="O1152" s="219"/>
      <c r="P1152" s="219"/>
      <c r="Q1152" s="219"/>
      <c r="R1152" s="220"/>
      <c r="S1152" s="220"/>
      <c r="T1152" s="220"/>
      <c r="U1152" s="220"/>
      <c r="V1152" s="220"/>
      <c r="W1152" s="220"/>
      <c r="X1152" s="220"/>
      <c r="Y1152" s="220"/>
      <c r="Z1152" s="210"/>
      <c r="AA1152" s="210"/>
      <c r="AB1152" s="210"/>
      <c r="AC1152" s="210"/>
      <c r="AD1152" s="210"/>
      <c r="AE1152" s="210"/>
      <c r="AF1152" s="210"/>
      <c r="AG1152" s="210" t="s">
        <v>314</v>
      </c>
      <c r="AH1152" s="210">
        <v>0</v>
      </c>
      <c r="AI1152" s="210"/>
      <c r="AJ1152" s="210"/>
      <c r="AK1152" s="210"/>
      <c r="AL1152" s="210"/>
      <c r="AM1152" s="210"/>
      <c r="AN1152" s="210"/>
      <c r="AO1152" s="210"/>
      <c r="AP1152" s="210"/>
      <c r="AQ1152" s="210"/>
      <c r="AR1152" s="210"/>
      <c r="AS1152" s="210"/>
      <c r="AT1152" s="210"/>
      <c r="AU1152" s="210"/>
      <c r="AV1152" s="210"/>
      <c r="AW1152" s="210"/>
      <c r="AX1152" s="210"/>
      <c r="AY1152" s="210"/>
      <c r="AZ1152" s="210"/>
      <c r="BA1152" s="210"/>
      <c r="BB1152" s="210"/>
      <c r="BC1152" s="210"/>
      <c r="BD1152" s="210"/>
      <c r="BE1152" s="210"/>
      <c r="BF1152" s="210"/>
      <c r="BG1152" s="210"/>
      <c r="BH1152" s="210"/>
    </row>
    <row r="1153" spans="1:60" outlineLevel="3" x14ac:dyDescent="0.2">
      <c r="A1153" s="217"/>
      <c r="B1153" s="218"/>
      <c r="C1153" s="253" t="s">
        <v>1329</v>
      </c>
      <c r="D1153" s="221"/>
      <c r="E1153" s="222"/>
      <c r="F1153" s="220"/>
      <c r="G1153" s="220"/>
      <c r="H1153" s="220"/>
      <c r="I1153" s="220"/>
      <c r="J1153" s="220"/>
      <c r="K1153" s="220"/>
      <c r="L1153" s="220"/>
      <c r="M1153" s="220"/>
      <c r="N1153" s="219"/>
      <c r="O1153" s="219"/>
      <c r="P1153" s="219"/>
      <c r="Q1153" s="219"/>
      <c r="R1153" s="220"/>
      <c r="S1153" s="220"/>
      <c r="T1153" s="220"/>
      <c r="U1153" s="220"/>
      <c r="V1153" s="220"/>
      <c r="W1153" s="220"/>
      <c r="X1153" s="220"/>
      <c r="Y1153" s="220"/>
      <c r="Z1153" s="210"/>
      <c r="AA1153" s="210"/>
      <c r="AB1153" s="210"/>
      <c r="AC1153" s="210"/>
      <c r="AD1153" s="210"/>
      <c r="AE1153" s="210"/>
      <c r="AF1153" s="210"/>
      <c r="AG1153" s="210" t="s">
        <v>314</v>
      </c>
      <c r="AH1153" s="210">
        <v>0</v>
      </c>
      <c r="AI1153" s="210"/>
      <c r="AJ1153" s="210"/>
      <c r="AK1153" s="210"/>
      <c r="AL1153" s="210"/>
      <c r="AM1153" s="210"/>
      <c r="AN1153" s="210"/>
      <c r="AO1153" s="210"/>
      <c r="AP1153" s="210"/>
      <c r="AQ1153" s="210"/>
      <c r="AR1153" s="210"/>
      <c r="AS1153" s="210"/>
      <c r="AT1153" s="210"/>
      <c r="AU1153" s="210"/>
      <c r="AV1153" s="210"/>
      <c r="AW1153" s="210"/>
      <c r="AX1153" s="210"/>
      <c r="AY1153" s="210"/>
      <c r="AZ1153" s="210"/>
      <c r="BA1153" s="210"/>
      <c r="BB1153" s="210"/>
      <c r="BC1153" s="210"/>
      <c r="BD1153" s="210"/>
      <c r="BE1153" s="210"/>
      <c r="BF1153" s="210"/>
      <c r="BG1153" s="210"/>
      <c r="BH1153" s="210"/>
    </row>
    <row r="1154" spans="1:60" outlineLevel="3" x14ac:dyDescent="0.2">
      <c r="A1154" s="217"/>
      <c r="B1154" s="218"/>
      <c r="C1154" s="253" t="s">
        <v>1330</v>
      </c>
      <c r="D1154" s="221"/>
      <c r="E1154" s="222"/>
      <c r="F1154" s="220"/>
      <c r="G1154" s="220"/>
      <c r="H1154" s="220"/>
      <c r="I1154" s="220"/>
      <c r="J1154" s="220"/>
      <c r="K1154" s="220"/>
      <c r="L1154" s="220"/>
      <c r="M1154" s="220"/>
      <c r="N1154" s="219"/>
      <c r="O1154" s="219"/>
      <c r="P1154" s="219"/>
      <c r="Q1154" s="219"/>
      <c r="R1154" s="220"/>
      <c r="S1154" s="220"/>
      <c r="T1154" s="220"/>
      <c r="U1154" s="220"/>
      <c r="V1154" s="220"/>
      <c r="W1154" s="220"/>
      <c r="X1154" s="220"/>
      <c r="Y1154" s="220"/>
      <c r="Z1154" s="210"/>
      <c r="AA1154" s="210"/>
      <c r="AB1154" s="210"/>
      <c r="AC1154" s="210"/>
      <c r="AD1154" s="210"/>
      <c r="AE1154" s="210"/>
      <c r="AF1154" s="210"/>
      <c r="AG1154" s="210" t="s">
        <v>314</v>
      </c>
      <c r="AH1154" s="210">
        <v>0</v>
      </c>
      <c r="AI1154" s="210"/>
      <c r="AJ1154" s="210"/>
      <c r="AK1154" s="210"/>
      <c r="AL1154" s="210"/>
      <c r="AM1154" s="210"/>
      <c r="AN1154" s="210"/>
      <c r="AO1154" s="210"/>
      <c r="AP1154" s="210"/>
      <c r="AQ1154" s="210"/>
      <c r="AR1154" s="210"/>
      <c r="AS1154" s="210"/>
      <c r="AT1154" s="210"/>
      <c r="AU1154" s="210"/>
      <c r="AV1154" s="210"/>
      <c r="AW1154" s="210"/>
      <c r="AX1154" s="210"/>
      <c r="AY1154" s="210"/>
      <c r="AZ1154" s="210"/>
      <c r="BA1154" s="210"/>
      <c r="BB1154" s="210"/>
      <c r="BC1154" s="210"/>
      <c r="BD1154" s="210"/>
      <c r="BE1154" s="210"/>
      <c r="BF1154" s="210"/>
      <c r="BG1154" s="210"/>
      <c r="BH1154" s="210"/>
    </row>
    <row r="1155" spans="1:60" outlineLevel="3" x14ac:dyDescent="0.2">
      <c r="A1155" s="217"/>
      <c r="B1155" s="218"/>
      <c r="C1155" s="253" t="s">
        <v>1331</v>
      </c>
      <c r="D1155" s="221"/>
      <c r="E1155" s="222"/>
      <c r="F1155" s="220"/>
      <c r="G1155" s="220"/>
      <c r="H1155" s="220"/>
      <c r="I1155" s="220"/>
      <c r="J1155" s="220"/>
      <c r="K1155" s="220"/>
      <c r="L1155" s="220"/>
      <c r="M1155" s="220"/>
      <c r="N1155" s="219"/>
      <c r="O1155" s="219"/>
      <c r="P1155" s="219"/>
      <c r="Q1155" s="219"/>
      <c r="R1155" s="220"/>
      <c r="S1155" s="220"/>
      <c r="T1155" s="220"/>
      <c r="U1155" s="220"/>
      <c r="V1155" s="220"/>
      <c r="W1155" s="220"/>
      <c r="X1155" s="220"/>
      <c r="Y1155" s="220"/>
      <c r="Z1155" s="210"/>
      <c r="AA1155" s="210"/>
      <c r="AB1155" s="210"/>
      <c r="AC1155" s="210"/>
      <c r="AD1155" s="210"/>
      <c r="AE1155" s="210"/>
      <c r="AF1155" s="210"/>
      <c r="AG1155" s="210" t="s">
        <v>314</v>
      </c>
      <c r="AH1155" s="210">
        <v>0</v>
      </c>
      <c r="AI1155" s="210"/>
      <c r="AJ1155" s="210"/>
      <c r="AK1155" s="210"/>
      <c r="AL1155" s="210"/>
      <c r="AM1155" s="210"/>
      <c r="AN1155" s="210"/>
      <c r="AO1155" s="210"/>
      <c r="AP1155" s="210"/>
      <c r="AQ1155" s="210"/>
      <c r="AR1155" s="210"/>
      <c r="AS1155" s="210"/>
      <c r="AT1155" s="210"/>
      <c r="AU1155" s="210"/>
      <c r="AV1155" s="210"/>
      <c r="AW1155" s="210"/>
      <c r="AX1155" s="210"/>
      <c r="AY1155" s="210"/>
      <c r="AZ1155" s="210"/>
      <c r="BA1155" s="210"/>
      <c r="BB1155" s="210"/>
      <c r="BC1155" s="210"/>
      <c r="BD1155" s="210"/>
      <c r="BE1155" s="210"/>
      <c r="BF1155" s="210"/>
      <c r="BG1155" s="210"/>
      <c r="BH1155" s="210"/>
    </row>
    <row r="1156" spans="1:60" outlineLevel="3" x14ac:dyDescent="0.2">
      <c r="A1156" s="217"/>
      <c r="B1156" s="218"/>
      <c r="C1156" s="253" t="s">
        <v>1332</v>
      </c>
      <c r="D1156" s="221"/>
      <c r="E1156" s="222"/>
      <c r="F1156" s="220"/>
      <c r="G1156" s="220"/>
      <c r="H1156" s="220"/>
      <c r="I1156" s="220"/>
      <c r="J1156" s="220"/>
      <c r="K1156" s="220"/>
      <c r="L1156" s="220"/>
      <c r="M1156" s="220"/>
      <c r="N1156" s="219"/>
      <c r="O1156" s="219"/>
      <c r="P1156" s="219"/>
      <c r="Q1156" s="219"/>
      <c r="R1156" s="220"/>
      <c r="S1156" s="220"/>
      <c r="T1156" s="220"/>
      <c r="U1156" s="220"/>
      <c r="V1156" s="220"/>
      <c r="W1156" s="220"/>
      <c r="X1156" s="220"/>
      <c r="Y1156" s="220"/>
      <c r="Z1156" s="210"/>
      <c r="AA1156" s="210"/>
      <c r="AB1156" s="210"/>
      <c r="AC1156" s="210"/>
      <c r="AD1156" s="210"/>
      <c r="AE1156" s="210"/>
      <c r="AF1156" s="210"/>
      <c r="AG1156" s="210" t="s">
        <v>314</v>
      </c>
      <c r="AH1156" s="210">
        <v>0</v>
      </c>
      <c r="AI1156" s="210"/>
      <c r="AJ1156" s="210"/>
      <c r="AK1156" s="210"/>
      <c r="AL1156" s="210"/>
      <c r="AM1156" s="210"/>
      <c r="AN1156" s="210"/>
      <c r="AO1156" s="210"/>
      <c r="AP1156" s="210"/>
      <c r="AQ1156" s="210"/>
      <c r="AR1156" s="210"/>
      <c r="AS1156" s="210"/>
      <c r="AT1156" s="210"/>
      <c r="AU1156" s="210"/>
      <c r="AV1156" s="210"/>
      <c r="AW1156" s="210"/>
      <c r="AX1156" s="210"/>
      <c r="AY1156" s="210"/>
      <c r="AZ1156" s="210"/>
      <c r="BA1156" s="210"/>
      <c r="BB1156" s="210"/>
      <c r="BC1156" s="210"/>
      <c r="BD1156" s="210"/>
      <c r="BE1156" s="210"/>
      <c r="BF1156" s="210"/>
      <c r="BG1156" s="210"/>
      <c r="BH1156" s="210"/>
    </row>
    <row r="1157" spans="1:60" outlineLevel="3" x14ac:dyDescent="0.2">
      <c r="A1157" s="217"/>
      <c r="B1157" s="218"/>
      <c r="C1157" s="253" t="s">
        <v>1333</v>
      </c>
      <c r="D1157" s="221"/>
      <c r="E1157" s="222"/>
      <c r="F1157" s="220"/>
      <c r="G1157" s="220"/>
      <c r="H1157" s="220"/>
      <c r="I1157" s="220"/>
      <c r="J1157" s="220"/>
      <c r="K1157" s="220"/>
      <c r="L1157" s="220"/>
      <c r="M1157" s="220"/>
      <c r="N1157" s="219"/>
      <c r="O1157" s="219"/>
      <c r="P1157" s="219"/>
      <c r="Q1157" s="219"/>
      <c r="R1157" s="220"/>
      <c r="S1157" s="220"/>
      <c r="T1157" s="220"/>
      <c r="U1157" s="220"/>
      <c r="V1157" s="220"/>
      <c r="W1157" s="220"/>
      <c r="X1157" s="220"/>
      <c r="Y1157" s="220"/>
      <c r="Z1157" s="210"/>
      <c r="AA1157" s="210"/>
      <c r="AB1157" s="210"/>
      <c r="AC1157" s="210"/>
      <c r="AD1157" s="210"/>
      <c r="AE1157" s="210"/>
      <c r="AF1157" s="210"/>
      <c r="AG1157" s="210" t="s">
        <v>314</v>
      </c>
      <c r="AH1157" s="210">
        <v>0</v>
      </c>
      <c r="AI1157" s="210"/>
      <c r="AJ1157" s="210"/>
      <c r="AK1157" s="210"/>
      <c r="AL1157" s="210"/>
      <c r="AM1157" s="210"/>
      <c r="AN1157" s="210"/>
      <c r="AO1157" s="210"/>
      <c r="AP1157" s="210"/>
      <c r="AQ1157" s="210"/>
      <c r="AR1157" s="210"/>
      <c r="AS1157" s="210"/>
      <c r="AT1157" s="210"/>
      <c r="AU1157" s="210"/>
      <c r="AV1157" s="210"/>
      <c r="AW1157" s="210"/>
      <c r="AX1157" s="210"/>
      <c r="AY1157" s="210"/>
      <c r="AZ1157" s="210"/>
      <c r="BA1157" s="210"/>
      <c r="BB1157" s="210"/>
      <c r="BC1157" s="210"/>
      <c r="BD1157" s="210"/>
      <c r="BE1157" s="210"/>
      <c r="BF1157" s="210"/>
      <c r="BG1157" s="210"/>
      <c r="BH1157" s="210"/>
    </row>
    <row r="1158" spans="1:60" outlineLevel="3" x14ac:dyDescent="0.2">
      <c r="A1158" s="217"/>
      <c r="B1158" s="218"/>
      <c r="C1158" s="253" t="s">
        <v>1334</v>
      </c>
      <c r="D1158" s="221"/>
      <c r="E1158" s="222"/>
      <c r="F1158" s="220"/>
      <c r="G1158" s="220"/>
      <c r="H1158" s="220"/>
      <c r="I1158" s="220"/>
      <c r="J1158" s="220"/>
      <c r="K1158" s="220"/>
      <c r="L1158" s="220"/>
      <c r="M1158" s="220"/>
      <c r="N1158" s="219"/>
      <c r="O1158" s="219"/>
      <c r="P1158" s="219"/>
      <c r="Q1158" s="219"/>
      <c r="R1158" s="220"/>
      <c r="S1158" s="220"/>
      <c r="T1158" s="220"/>
      <c r="U1158" s="220"/>
      <c r="V1158" s="220"/>
      <c r="W1158" s="220"/>
      <c r="X1158" s="220"/>
      <c r="Y1158" s="220"/>
      <c r="Z1158" s="210"/>
      <c r="AA1158" s="210"/>
      <c r="AB1158" s="210"/>
      <c r="AC1158" s="210"/>
      <c r="AD1158" s="210"/>
      <c r="AE1158" s="210"/>
      <c r="AF1158" s="210"/>
      <c r="AG1158" s="210" t="s">
        <v>314</v>
      </c>
      <c r="AH1158" s="210">
        <v>0</v>
      </c>
      <c r="AI1158" s="210"/>
      <c r="AJ1158" s="210"/>
      <c r="AK1158" s="210"/>
      <c r="AL1158" s="210"/>
      <c r="AM1158" s="210"/>
      <c r="AN1158" s="210"/>
      <c r="AO1158" s="210"/>
      <c r="AP1158" s="210"/>
      <c r="AQ1158" s="210"/>
      <c r="AR1158" s="210"/>
      <c r="AS1158" s="210"/>
      <c r="AT1158" s="210"/>
      <c r="AU1158" s="210"/>
      <c r="AV1158" s="210"/>
      <c r="AW1158" s="210"/>
      <c r="AX1158" s="210"/>
      <c r="AY1158" s="210"/>
      <c r="AZ1158" s="210"/>
      <c r="BA1158" s="210"/>
      <c r="BB1158" s="210"/>
      <c r="BC1158" s="210"/>
      <c r="BD1158" s="210"/>
      <c r="BE1158" s="210"/>
      <c r="BF1158" s="210"/>
      <c r="BG1158" s="210"/>
      <c r="BH1158" s="210"/>
    </row>
    <row r="1159" spans="1:60" outlineLevel="3" x14ac:dyDescent="0.2">
      <c r="A1159" s="217"/>
      <c r="B1159" s="218"/>
      <c r="C1159" s="253" t="s">
        <v>1335</v>
      </c>
      <c r="D1159" s="221"/>
      <c r="E1159" s="222"/>
      <c r="F1159" s="220"/>
      <c r="G1159" s="220"/>
      <c r="H1159" s="220"/>
      <c r="I1159" s="220"/>
      <c r="J1159" s="220"/>
      <c r="K1159" s="220"/>
      <c r="L1159" s="220"/>
      <c r="M1159" s="220"/>
      <c r="N1159" s="219"/>
      <c r="O1159" s="219"/>
      <c r="P1159" s="219"/>
      <c r="Q1159" s="219"/>
      <c r="R1159" s="220"/>
      <c r="S1159" s="220"/>
      <c r="T1159" s="220"/>
      <c r="U1159" s="220"/>
      <c r="V1159" s="220"/>
      <c r="W1159" s="220"/>
      <c r="X1159" s="220"/>
      <c r="Y1159" s="220"/>
      <c r="Z1159" s="210"/>
      <c r="AA1159" s="210"/>
      <c r="AB1159" s="210"/>
      <c r="AC1159" s="210"/>
      <c r="AD1159" s="210"/>
      <c r="AE1159" s="210"/>
      <c r="AF1159" s="210"/>
      <c r="AG1159" s="210" t="s">
        <v>314</v>
      </c>
      <c r="AH1159" s="210">
        <v>0</v>
      </c>
      <c r="AI1159" s="210"/>
      <c r="AJ1159" s="210"/>
      <c r="AK1159" s="210"/>
      <c r="AL1159" s="210"/>
      <c r="AM1159" s="210"/>
      <c r="AN1159" s="210"/>
      <c r="AO1159" s="210"/>
      <c r="AP1159" s="210"/>
      <c r="AQ1159" s="210"/>
      <c r="AR1159" s="210"/>
      <c r="AS1159" s="210"/>
      <c r="AT1159" s="210"/>
      <c r="AU1159" s="210"/>
      <c r="AV1159" s="210"/>
      <c r="AW1159" s="210"/>
      <c r="AX1159" s="210"/>
      <c r="AY1159" s="210"/>
      <c r="AZ1159" s="210"/>
      <c r="BA1159" s="210"/>
      <c r="BB1159" s="210"/>
      <c r="BC1159" s="210"/>
      <c r="BD1159" s="210"/>
      <c r="BE1159" s="210"/>
      <c r="BF1159" s="210"/>
      <c r="BG1159" s="210"/>
      <c r="BH1159" s="210"/>
    </row>
    <row r="1160" spans="1:60" outlineLevel="3" x14ac:dyDescent="0.2">
      <c r="A1160" s="217"/>
      <c r="B1160" s="218"/>
      <c r="C1160" s="253" t="s">
        <v>1336</v>
      </c>
      <c r="D1160" s="221"/>
      <c r="E1160" s="222"/>
      <c r="F1160" s="220"/>
      <c r="G1160" s="220"/>
      <c r="H1160" s="220"/>
      <c r="I1160" s="220"/>
      <c r="J1160" s="220"/>
      <c r="K1160" s="220"/>
      <c r="L1160" s="220"/>
      <c r="M1160" s="220"/>
      <c r="N1160" s="219"/>
      <c r="O1160" s="219"/>
      <c r="P1160" s="219"/>
      <c r="Q1160" s="219"/>
      <c r="R1160" s="220"/>
      <c r="S1160" s="220"/>
      <c r="T1160" s="220"/>
      <c r="U1160" s="220"/>
      <c r="V1160" s="220"/>
      <c r="W1160" s="220"/>
      <c r="X1160" s="220"/>
      <c r="Y1160" s="220"/>
      <c r="Z1160" s="210"/>
      <c r="AA1160" s="210"/>
      <c r="AB1160" s="210"/>
      <c r="AC1160" s="210"/>
      <c r="AD1160" s="210"/>
      <c r="AE1160" s="210"/>
      <c r="AF1160" s="210"/>
      <c r="AG1160" s="210" t="s">
        <v>314</v>
      </c>
      <c r="AH1160" s="210">
        <v>0</v>
      </c>
      <c r="AI1160" s="210"/>
      <c r="AJ1160" s="210"/>
      <c r="AK1160" s="210"/>
      <c r="AL1160" s="210"/>
      <c r="AM1160" s="210"/>
      <c r="AN1160" s="210"/>
      <c r="AO1160" s="210"/>
      <c r="AP1160" s="210"/>
      <c r="AQ1160" s="210"/>
      <c r="AR1160" s="210"/>
      <c r="AS1160" s="210"/>
      <c r="AT1160" s="210"/>
      <c r="AU1160" s="210"/>
      <c r="AV1160" s="210"/>
      <c r="AW1160" s="210"/>
      <c r="AX1160" s="210"/>
      <c r="AY1160" s="210"/>
      <c r="AZ1160" s="210"/>
      <c r="BA1160" s="210"/>
      <c r="BB1160" s="210"/>
      <c r="BC1160" s="210"/>
      <c r="BD1160" s="210"/>
      <c r="BE1160" s="210"/>
      <c r="BF1160" s="210"/>
      <c r="BG1160" s="210"/>
      <c r="BH1160" s="210"/>
    </row>
    <row r="1161" spans="1:60" outlineLevel="3" x14ac:dyDescent="0.2">
      <c r="A1161" s="217"/>
      <c r="B1161" s="218"/>
      <c r="C1161" s="253" t="s">
        <v>1337</v>
      </c>
      <c r="D1161" s="221"/>
      <c r="E1161" s="222"/>
      <c r="F1161" s="220"/>
      <c r="G1161" s="220"/>
      <c r="H1161" s="220"/>
      <c r="I1161" s="220"/>
      <c r="J1161" s="220"/>
      <c r="K1161" s="220"/>
      <c r="L1161" s="220"/>
      <c r="M1161" s="220"/>
      <c r="N1161" s="219"/>
      <c r="O1161" s="219"/>
      <c r="P1161" s="219"/>
      <c r="Q1161" s="219"/>
      <c r="R1161" s="220"/>
      <c r="S1161" s="220"/>
      <c r="T1161" s="220"/>
      <c r="U1161" s="220"/>
      <c r="V1161" s="220"/>
      <c r="W1161" s="220"/>
      <c r="X1161" s="220"/>
      <c r="Y1161" s="220"/>
      <c r="Z1161" s="210"/>
      <c r="AA1161" s="210"/>
      <c r="AB1161" s="210"/>
      <c r="AC1161" s="210"/>
      <c r="AD1161" s="210"/>
      <c r="AE1161" s="210"/>
      <c r="AF1161" s="210"/>
      <c r="AG1161" s="210" t="s">
        <v>314</v>
      </c>
      <c r="AH1161" s="210">
        <v>0</v>
      </c>
      <c r="AI1161" s="210"/>
      <c r="AJ1161" s="210"/>
      <c r="AK1161" s="210"/>
      <c r="AL1161" s="210"/>
      <c r="AM1161" s="210"/>
      <c r="AN1161" s="210"/>
      <c r="AO1161" s="210"/>
      <c r="AP1161" s="210"/>
      <c r="AQ1161" s="210"/>
      <c r="AR1161" s="210"/>
      <c r="AS1161" s="210"/>
      <c r="AT1161" s="210"/>
      <c r="AU1161" s="210"/>
      <c r="AV1161" s="210"/>
      <c r="AW1161" s="210"/>
      <c r="AX1161" s="210"/>
      <c r="AY1161" s="210"/>
      <c r="AZ1161" s="210"/>
      <c r="BA1161" s="210"/>
      <c r="BB1161" s="210"/>
      <c r="BC1161" s="210"/>
      <c r="BD1161" s="210"/>
      <c r="BE1161" s="210"/>
      <c r="BF1161" s="210"/>
      <c r="BG1161" s="210"/>
      <c r="BH1161" s="210"/>
    </row>
    <row r="1162" spans="1:60" outlineLevel="3" x14ac:dyDescent="0.2">
      <c r="A1162" s="217"/>
      <c r="B1162" s="218"/>
      <c r="C1162" s="253" t="s">
        <v>1338</v>
      </c>
      <c r="D1162" s="221"/>
      <c r="E1162" s="222"/>
      <c r="F1162" s="220"/>
      <c r="G1162" s="220"/>
      <c r="H1162" s="220"/>
      <c r="I1162" s="220"/>
      <c r="J1162" s="220"/>
      <c r="K1162" s="220"/>
      <c r="L1162" s="220"/>
      <c r="M1162" s="220"/>
      <c r="N1162" s="219"/>
      <c r="O1162" s="219"/>
      <c r="P1162" s="219"/>
      <c r="Q1162" s="219"/>
      <c r="R1162" s="220"/>
      <c r="S1162" s="220"/>
      <c r="T1162" s="220"/>
      <c r="U1162" s="220"/>
      <c r="V1162" s="220"/>
      <c r="W1162" s="220"/>
      <c r="X1162" s="220"/>
      <c r="Y1162" s="220"/>
      <c r="Z1162" s="210"/>
      <c r="AA1162" s="210"/>
      <c r="AB1162" s="210"/>
      <c r="AC1162" s="210"/>
      <c r="AD1162" s="210"/>
      <c r="AE1162" s="210"/>
      <c r="AF1162" s="210"/>
      <c r="AG1162" s="210" t="s">
        <v>314</v>
      </c>
      <c r="AH1162" s="210">
        <v>0</v>
      </c>
      <c r="AI1162" s="210"/>
      <c r="AJ1162" s="210"/>
      <c r="AK1162" s="210"/>
      <c r="AL1162" s="210"/>
      <c r="AM1162" s="210"/>
      <c r="AN1162" s="210"/>
      <c r="AO1162" s="210"/>
      <c r="AP1162" s="210"/>
      <c r="AQ1162" s="210"/>
      <c r="AR1162" s="210"/>
      <c r="AS1162" s="210"/>
      <c r="AT1162" s="210"/>
      <c r="AU1162" s="210"/>
      <c r="AV1162" s="210"/>
      <c r="AW1162" s="210"/>
      <c r="AX1162" s="210"/>
      <c r="AY1162" s="210"/>
      <c r="AZ1162" s="210"/>
      <c r="BA1162" s="210"/>
      <c r="BB1162" s="210"/>
      <c r="BC1162" s="210"/>
      <c r="BD1162" s="210"/>
      <c r="BE1162" s="210"/>
      <c r="BF1162" s="210"/>
      <c r="BG1162" s="210"/>
      <c r="BH1162" s="210"/>
    </row>
    <row r="1163" spans="1:60" outlineLevel="3" x14ac:dyDescent="0.2">
      <c r="A1163" s="217"/>
      <c r="B1163" s="218"/>
      <c r="C1163" s="253" t="s">
        <v>1339</v>
      </c>
      <c r="D1163" s="221"/>
      <c r="E1163" s="222"/>
      <c r="F1163" s="220"/>
      <c r="G1163" s="220"/>
      <c r="H1163" s="220"/>
      <c r="I1163" s="220"/>
      <c r="J1163" s="220"/>
      <c r="K1163" s="220"/>
      <c r="L1163" s="220"/>
      <c r="M1163" s="220"/>
      <c r="N1163" s="219"/>
      <c r="O1163" s="219"/>
      <c r="P1163" s="219"/>
      <c r="Q1163" s="219"/>
      <c r="R1163" s="220"/>
      <c r="S1163" s="220"/>
      <c r="T1163" s="220"/>
      <c r="U1163" s="220"/>
      <c r="V1163" s="220"/>
      <c r="W1163" s="220"/>
      <c r="X1163" s="220"/>
      <c r="Y1163" s="220"/>
      <c r="Z1163" s="210"/>
      <c r="AA1163" s="210"/>
      <c r="AB1163" s="210"/>
      <c r="AC1163" s="210"/>
      <c r="AD1163" s="210"/>
      <c r="AE1163" s="210"/>
      <c r="AF1163" s="210"/>
      <c r="AG1163" s="210" t="s">
        <v>314</v>
      </c>
      <c r="AH1163" s="210">
        <v>0</v>
      </c>
      <c r="AI1163" s="210"/>
      <c r="AJ1163" s="210"/>
      <c r="AK1163" s="210"/>
      <c r="AL1163" s="210"/>
      <c r="AM1163" s="210"/>
      <c r="AN1163" s="210"/>
      <c r="AO1163" s="210"/>
      <c r="AP1163" s="210"/>
      <c r="AQ1163" s="210"/>
      <c r="AR1163" s="210"/>
      <c r="AS1163" s="210"/>
      <c r="AT1163" s="210"/>
      <c r="AU1163" s="210"/>
      <c r="AV1163" s="210"/>
      <c r="AW1163" s="210"/>
      <c r="AX1163" s="210"/>
      <c r="AY1163" s="210"/>
      <c r="AZ1163" s="210"/>
      <c r="BA1163" s="210"/>
      <c r="BB1163" s="210"/>
      <c r="BC1163" s="210"/>
      <c r="BD1163" s="210"/>
      <c r="BE1163" s="210"/>
      <c r="BF1163" s="210"/>
      <c r="BG1163" s="210"/>
      <c r="BH1163" s="210"/>
    </row>
    <row r="1164" spans="1:60" outlineLevel="3" x14ac:dyDescent="0.2">
      <c r="A1164" s="217"/>
      <c r="B1164" s="218"/>
      <c r="C1164" s="253" t="s">
        <v>1340</v>
      </c>
      <c r="D1164" s="221"/>
      <c r="E1164" s="222"/>
      <c r="F1164" s="220"/>
      <c r="G1164" s="220"/>
      <c r="H1164" s="220"/>
      <c r="I1164" s="220"/>
      <c r="J1164" s="220"/>
      <c r="K1164" s="220"/>
      <c r="L1164" s="220"/>
      <c r="M1164" s="220"/>
      <c r="N1164" s="219"/>
      <c r="O1164" s="219"/>
      <c r="P1164" s="219"/>
      <c r="Q1164" s="219"/>
      <c r="R1164" s="220"/>
      <c r="S1164" s="220"/>
      <c r="T1164" s="220"/>
      <c r="U1164" s="220"/>
      <c r="V1164" s="220"/>
      <c r="W1164" s="220"/>
      <c r="X1164" s="220"/>
      <c r="Y1164" s="220"/>
      <c r="Z1164" s="210"/>
      <c r="AA1164" s="210"/>
      <c r="AB1164" s="210"/>
      <c r="AC1164" s="210"/>
      <c r="AD1164" s="210"/>
      <c r="AE1164" s="210"/>
      <c r="AF1164" s="210"/>
      <c r="AG1164" s="210" t="s">
        <v>314</v>
      </c>
      <c r="AH1164" s="210">
        <v>0</v>
      </c>
      <c r="AI1164" s="210"/>
      <c r="AJ1164" s="210"/>
      <c r="AK1164" s="210"/>
      <c r="AL1164" s="210"/>
      <c r="AM1164" s="210"/>
      <c r="AN1164" s="210"/>
      <c r="AO1164" s="210"/>
      <c r="AP1164" s="210"/>
      <c r="AQ1164" s="210"/>
      <c r="AR1164" s="210"/>
      <c r="AS1164" s="210"/>
      <c r="AT1164" s="210"/>
      <c r="AU1164" s="210"/>
      <c r="AV1164" s="210"/>
      <c r="AW1164" s="210"/>
      <c r="AX1164" s="210"/>
      <c r="AY1164" s="210"/>
      <c r="AZ1164" s="210"/>
      <c r="BA1164" s="210"/>
      <c r="BB1164" s="210"/>
      <c r="BC1164" s="210"/>
      <c r="BD1164" s="210"/>
      <c r="BE1164" s="210"/>
      <c r="BF1164" s="210"/>
      <c r="BG1164" s="210"/>
      <c r="BH1164" s="210"/>
    </row>
    <row r="1165" spans="1:60" outlineLevel="3" x14ac:dyDescent="0.2">
      <c r="A1165" s="217"/>
      <c r="B1165" s="218"/>
      <c r="C1165" s="253" t="s">
        <v>1341</v>
      </c>
      <c r="D1165" s="221"/>
      <c r="E1165" s="222"/>
      <c r="F1165" s="220"/>
      <c r="G1165" s="220"/>
      <c r="H1165" s="220"/>
      <c r="I1165" s="220"/>
      <c r="J1165" s="220"/>
      <c r="K1165" s="220"/>
      <c r="L1165" s="220"/>
      <c r="M1165" s="220"/>
      <c r="N1165" s="219"/>
      <c r="O1165" s="219"/>
      <c r="P1165" s="219"/>
      <c r="Q1165" s="219"/>
      <c r="R1165" s="220"/>
      <c r="S1165" s="220"/>
      <c r="T1165" s="220"/>
      <c r="U1165" s="220"/>
      <c r="V1165" s="220"/>
      <c r="W1165" s="220"/>
      <c r="X1165" s="220"/>
      <c r="Y1165" s="220"/>
      <c r="Z1165" s="210"/>
      <c r="AA1165" s="210"/>
      <c r="AB1165" s="210"/>
      <c r="AC1165" s="210"/>
      <c r="AD1165" s="210"/>
      <c r="AE1165" s="210"/>
      <c r="AF1165" s="210"/>
      <c r="AG1165" s="210" t="s">
        <v>314</v>
      </c>
      <c r="AH1165" s="210">
        <v>0</v>
      </c>
      <c r="AI1165" s="210"/>
      <c r="AJ1165" s="210"/>
      <c r="AK1165" s="210"/>
      <c r="AL1165" s="210"/>
      <c r="AM1165" s="210"/>
      <c r="AN1165" s="210"/>
      <c r="AO1165" s="210"/>
      <c r="AP1165" s="210"/>
      <c r="AQ1165" s="210"/>
      <c r="AR1165" s="210"/>
      <c r="AS1165" s="210"/>
      <c r="AT1165" s="210"/>
      <c r="AU1165" s="210"/>
      <c r="AV1165" s="210"/>
      <c r="AW1165" s="210"/>
      <c r="AX1165" s="210"/>
      <c r="AY1165" s="210"/>
      <c r="AZ1165" s="210"/>
      <c r="BA1165" s="210"/>
      <c r="BB1165" s="210"/>
      <c r="BC1165" s="210"/>
      <c r="BD1165" s="210"/>
      <c r="BE1165" s="210"/>
      <c r="BF1165" s="210"/>
      <c r="BG1165" s="210"/>
      <c r="BH1165" s="210"/>
    </row>
    <row r="1166" spans="1:60" outlineLevel="3" x14ac:dyDescent="0.2">
      <c r="A1166" s="217"/>
      <c r="B1166" s="218"/>
      <c r="C1166" s="253" t="s">
        <v>1342</v>
      </c>
      <c r="D1166" s="221"/>
      <c r="E1166" s="222"/>
      <c r="F1166" s="220"/>
      <c r="G1166" s="220"/>
      <c r="H1166" s="220"/>
      <c r="I1166" s="220"/>
      <c r="J1166" s="220"/>
      <c r="K1166" s="220"/>
      <c r="L1166" s="220"/>
      <c r="M1166" s="220"/>
      <c r="N1166" s="219"/>
      <c r="O1166" s="219"/>
      <c r="P1166" s="219"/>
      <c r="Q1166" s="219"/>
      <c r="R1166" s="220"/>
      <c r="S1166" s="220"/>
      <c r="T1166" s="220"/>
      <c r="U1166" s="220"/>
      <c r="V1166" s="220"/>
      <c r="W1166" s="220"/>
      <c r="X1166" s="220"/>
      <c r="Y1166" s="220"/>
      <c r="Z1166" s="210"/>
      <c r="AA1166" s="210"/>
      <c r="AB1166" s="210"/>
      <c r="AC1166" s="210"/>
      <c r="AD1166" s="210"/>
      <c r="AE1166" s="210"/>
      <c r="AF1166" s="210"/>
      <c r="AG1166" s="210" t="s">
        <v>314</v>
      </c>
      <c r="AH1166" s="210">
        <v>0</v>
      </c>
      <c r="AI1166" s="210"/>
      <c r="AJ1166" s="210"/>
      <c r="AK1166" s="210"/>
      <c r="AL1166" s="210"/>
      <c r="AM1166" s="210"/>
      <c r="AN1166" s="210"/>
      <c r="AO1166" s="210"/>
      <c r="AP1166" s="210"/>
      <c r="AQ1166" s="210"/>
      <c r="AR1166" s="210"/>
      <c r="AS1166" s="210"/>
      <c r="AT1166" s="210"/>
      <c r="AU1166" s="210"/>
      <c r="AV1166" s="210"/>
      <c r="AW1166" s="210"/>
      <c r="AX1166" s="210"/>
      <c r="AY1166" s="210"/>
      <c r="AZ1166" s="210"/>
      <c r="BA1166" s="210"/>
      <c r="BB1166" s="210"/>
      <c r="BC1166" s="210"/>
      <c r="BD1166" s="210"/>
      <c r="BE1166" s="210"/>
      <c r="BF1166" s="210"/>
      <c r="BG1166" s="210"/>
      <c r="BH1166" s="210"/>
    </row>
    <row r="1167" spans="1:60" outlineLevel="3" x14ac:dyDescent="0.2">
      <c r="A1167" s="217"/>
      <c r="B1167" s="218"/>
      <c r="C1167" s="253" t="s">
        <v>1343</v>
      </c>
      <c r="D1167" s="221"/>
      <c r="E1167" s="222"/>
      <c r="F1167" s="220"/>
      <c r="G1167" s="220"/>
      <c r="H1167" s="220"/>
      <c r="I1167" s="220"/>
      <c r="J1167" s="220"/>
      <c r="K1167" s="220"/>
      <c r="L1167" s="220"/>
      <c r="M1167" s="220"/>
      <c r="N1167" s="219"/>
      <c r="O1167" s="219"/>
      <c r="P1167" s="219"/>
      <c r="Q1167" s="219"/>
      <c r="R1167" s="220"/>
      <c r="S1167" s="220"/>
      <c r="T1167" s="220"/>
      <c r="U1167" s="220"/>
      <c r="V1167" s="220"/>
      <c r="W1167" s="220"/>
      <c r="X1167" s="220"/>
      <c r="Y1167" s="220"/>
      <c r="Z1167" s="210"/>
      <c r="AA1167" s="210"/>
      <c r="AB1167" s="210"/>
      <c r="AC1167" s="210"/>
      <c r="AD1167" s="210"/>
      <c r="AE1167" s="210"/>
      <c r="AF1167" s="210"/>
      <c r="AG1167" s="210" t="s">
        <v>314</v>
      </c>
      <c r="AH1167" s="210">
        <v>0</v>
      </c>
      <c r="AI1167" s="210"/>
      <c r="AJ1167" s="210"/>
      <c r="AK1167" s="210"/>
      <c r="AL1167" s="210"/>
      <c r="AM1167" s="210"/>
      <c r="AN1167" s="210"/>
      <c r="AO1167" s="210"/>
      <c r="AP1167" s="210"/>
      <c r="AQ1167" s="210"/>
      <c r="AR1167" s="210"/>
      <c r="AS1167" s="210"/>
      <c r="AT1167" s="210"/>
      <c r="AU1167" s="210"/>
      <c r="AV1167" s="210"/>
      <c r="AW1167" s="210"/>
      <c r="AX1167" s="210"/>
      <c r="AY1167" s="210"/>
      <c r="AZ1167" s="210"/>
      <c r="BA1167" s="210"/>
      <c r="BB1167" s="210"/>
      <c r="BC1167" s="210"/>
      <c r="BD1167" s="210"/>
      <c r="BE1167" s="210"/>
      <c r="BF1167" s="210"/>
      <c r="BG1167" s="210"/>
      <c r="BH1167" s="210"/>
    </row>
    <row r="1168" spans="1:60" outlineLevel="3" x14ac:dyDescent="0.2">
      <c r="A1168" s="217"/>
      <c r="B1168" s="218"/>
      <c r="C1168" s="253" t="s">
        <v>1344</v>
      </c>
      <c r="D1168" s="221"/>
      <c r="E1168" s="222"/>
      <c r="F1168" s="220"/>
      <c r="G1168" s="220"/>
      <c r="H1168" s="220"/>
      <c r="I1168" s="220"/>
      <c r="J1168" s="220"/>
      <c r="K1168" s="220"/>
      <c r="L1168" s="220"/>
      <c r="M1168" s="220"/>
      <c r="N1168" s="219"/>
      <c r="O1168" s="219"/>
      <c r="P1168" s="219"/>
      <c r="Q1168" s="219"/>
      <c r="R1168" s="220"/>
      <c r="S1168" s="220"/>
      <c r="T1168" s="220"/>
      <c r="U1168" s="220"/>
      <c r="V1168" s="220"/>
      <c r="W1168" s="220"/>
      <c r="X1168" s="220"/>
      <c r="Y1168" s="220"/>
      <c r="Z1168" s="210"/>
      <c r="AA1168" s="210"/>
      <c r="AB1168" s="210"/>
      <c r="AC1168" s="210"/>
      <c r="AD1168" s="210"/>
      <c r="AE1168" s="210"/>
      <c r="AF1168" s="210"/>
      <c r="AG1168" s="210" t="s">
        <v>314</v>
      </c>
      <c r="AH1168" s="210">
        <v>0</v>
      </c>
      <c r="AI1168" s="210"/>
      <c r="AJ1168" s="210"/>
      <c r="AK1168" s="210"/>
      <c r="AL1168" s="210"/>
      <c r="AM1168" s="210"/>
      <c r="AN1168" s="210"/>
      <c r="AO1168" s="210"/>
      <c r="AP1168" s="210"/>
      <c r="AQ1168" s="210"/>
      <c r="AR1168" s="210"/>
      <c r="AS1168" s="210"/>
      <c r="AT1168" s="210"/>
      <c r="AU1168" s="210"/>
      <c r="AV1168" s="210"/>
      <c r="AW1168" s="210"/>
      <c r="AX1168" s="210"/>
      <c r="AY1168" s="210"/>
      <c r="AZ1168" s="210"/>
      <c r="BA1168" s="210"/>
      <c r="BB1168" s="210"/>
      <c r="BC1168" s="210"/>
      <c r="BD1168" s="210"/>
      <c r="BE1168" s="210"/>
      <c r="BF1168" s="210"/>
      <c r="BG1168" s="210"/>
      <c r="BH1168" s="210"/>
    </row>
    <row r="1169" spans="1:60" outlineLevel="3" x14ac:dyDescent="0.2">
      <c r="A1169" s="217"/>
      <c r="B1169" s="218"/>
      <c r="C1169" s="253" t="s">
        <v>1345</v>
      </c>
      <c r="D1169" s="221"/>
      <c r="E1169" s="222"/>
      <c r="F1169" s="220"/>
      <c r="G1169" s="220"/>
      <c r="H1169" s="220"/>
      <c r="I1169" s="220"/>
      <c r="J1169" s="220"/>
      <c r="K1169" s="220"/>
      <c r="L1169" s="220"/>
      <c r="M1169" s="220"/>
      <c r="N1169" s="219"/>
      <c r="O1169" s="219"/>
      <c r="P1169" s="219"/>
      <c r="Q1169" s="219"/>
      <c r="R1169" s="220"/>
      <c r="S1169" s="220"/>
      <c r="T1169" s="220"/>
      <c r="U1169" s="220"/>
      <c r="V1169" s="220"/>
      <c r="W1169" s="220"/>
      <c r="X1169" s="220"/>
      <c r="Y1169" s="220"/>
      <c r="Z1169" s="210"/>
      <c r="AA1169" s="210"/>
      <c r="AB1169" s="210"/>
      <c r="AC1169" s="210"/>
      <c r="AD1169" s="210"/>
      <c r="AE1169" s="210"/>
      <c r="AF1169" s="210"/>
      <c r="AG1169" s="210" t="s">
        <v>314</v>
      </c>
      <c r="AH1169" s="210">
        <v>0</v>
      </c>
      <c r="AI1169" s="210"/>
      <c r="AJ1169" s="210"/>
      <c r="AK1169" s="210"/>
      <c r="AL1169" s="210"/>
      <c r="AM1169" s="210"/>
      <c r="AN1169" s="210"/>
      <c r="AO1169" s="210"/>
      <c r="AP1169" s="210"/>
      <c r="AQ1169" s="210"/>
      <c r="AR1169" s="210"/>
      <c r="AS1169" s="210"/>
      <c r="AT1169" s="210"/>
      <c r="AU1169" s="210"/>
      <c r="AV1169" s="210"/>
      <c r="AW1169" s="210"/>
      <c r="AX1169" s="210"/>
      <c r="AY1169" s="210"/>
      <c r="AZ1169" s="210"/>
      <c r="BA1169" s="210"/>
      <c r="BB1169" s="210"/>
      <c r="BC1169" s="210"/>
      <c r="BD1169" s="210"/>
      <c r="BE1169" s="210"/>
      <c r="BF1169" s="210"/>
      <c r="BG1169" s="210"/>
      <c r="BH1169" s="210"/>
    </row>
    <row r="1170" spans="1:60" ht="22.5" outlineLevel="3" x14ac:dyDescent="0.2">
      <c r="A1170" s="217"/>
      <c r="B1170" s="218"/>
      <c r="C1170" s="253" t="s">
        <v>1346</v>
      </c>
      <c r="D1170" s="221"/>
      <c r="E1170" s="222"/>
      <c r="F1170" s="220"/>
      <c r="G1170" s="220"/>
      <c r="H1170" s="220"/>
      <c r="I1170" s="220"/>
      <c r="J1170" s="220"/>
      <c r="K1170" s="220"/>
      <c r="L1170" s="220"/>
      <c r="M1170" s="220"/>
      <c r="N1170" s="219"/>
      <c r="O1170" s="219"/>
      <c r="P1170" s="219"/>
      <c r="Q1170" s="219"/>
      <c r="R1170" s="220"/>
      <c r="S1170" s="220"/>
      <c r="T1170" s="220"/>
      <c r="U1170" s="220"/>
      <c r="V1170" s="220"/>
      <c r="W1170" s="220"/>
      <c r="X1170" s="220"/>
      <c r="Y1170" s="220"/>
      <c r="Z1170" s="210"/>
      <c r="AA1170" s="210"/>
      <c r="AB1170" s="210"/>
      <c r="AC1170" s="210"/>
      <c r="AD1170" s="210"/>
      <c r="AE1170" s="210"/>
      <c r="AF1170" s="210"/>
      <c r="AG1170" s="210" t="s">
        <v>314</v>
      </c>
      <c r="AH1170" s="210">
        <v>0</v>
      </c>
      <c r="AI1170" s="210"/>
      <c r="AJ1170" s="210"/>
      <c r="AK1170" s="210"/>
      <c r="AL1170" s="210"/>
      <c r="AM1170" s="210"/>
      <c r="AN1170" s="210"/>
      <c r="AO1170" s="210"/>
      <c r="AP1170" s="210"/>
      <c r="AQ1170" s="210"/>
      <c r="AR1170" s="210"/>
      <c r="AS1170" s="210"/>
      <c r="AT1170" s="210"/>
      <c r="AU1170" s="210"/>
      <c r="AV1170" s="210"/>
      <c r="AW1170" s="210"/>
      <c r="AX1170" s="210"/>
      <c r="AY1170" s="210"/>
      <c r="AZ1170" s="210"/>
      <c r="BA1170" s="210"/>
      <c r="BB1170" s="210"/>
      <c r="BC1170" s="210"/>
      <c r="BD1170" s="210"/>
      <c r="BE1170" s="210"/>
      <c r="BF1170" s="210"/>
      <c r="BG1170" s="210"/>
      <c r="BH1170" s="210"/>
    </row>
    <row r="1171" spans="1:60" outlineLevel="3" x14ac:dyDescent="0.2">
      <c r="A1171" s="217"/>
      <c r="B1171" s="218"/>
      <c r="C1171" s="253" t="s">
        <v>1347</v>
      </c>
      <c r="D1171" s="221"/>
      <c r="E1171" s="222"/>
      <c r="F1171" s="220"/>
      <c r="G1171" s="220"/>
      <c r="H1171" s="220"/>
      <c r="I1171" s="220"/>
      <c r="J1171" s="220"/>
      <c r="K1171" s="220"/>
      <c r="L1171" s="220"/>
      <c r="M1171" s="220"/>
      <c r="N1171" s="219"/>
      <c r="O1171" s="219"/>
      <c r="P1171" s="219"/>
      <c r="Q1171" s="219"/>
      <c r="R1171" s="220"/>
      <c r="S1171" s="220"/>
      <c r="T1171" s="220"/>
      <c r="U1171" s="220"/>
      <c r="V1171" s="220"/>
      <c r="W1171" s="220"/>
      <c r="X1171" s="220"/>
      <c r="Y1171" s="220"/>
      <c r="Z1171" s="210"/>
      <c r="AA1171" s="210"/>
      <c r="AB1171" s="210"/>
      <c r="AC1171" s="210"/>
      <c r="AD1171" s="210"/>
      <c r="AE1171" s="210"/>
      <c r="AF1171" s="210"/>
      <c r="AG1171" s="210" t="s">
        <v>314</v>
      </c>
      <c r="AH1171" s="210">
        <v>0</v>
      </c>
      <c r="AI1171" s="210"/>
      <c r="AJ1171" s="210"/>
      <c r="AK1171" s="210"/>
      <c r="AL1171" s="210"/>
      <c r="AM1171" s="210"/>
      <c r="AN1171" s="210"/>
      <c r="AO1171" s="210"/>
      <c r="AP1171" s="210"/>
      <c r="AQ1171" s="210"/>
      <c r="AR1171" s="210"/>
      <c r="AS1171" s="210"/>
      <c r="AT1171" s="210"/>
      <c r="AU1171" s="210"/>
      <c r="AV1171" s="210"/>
      <c r="AW1171" s="210"/>
      <c r="AX1171" s="210"/>
      <c r="AY1171" s="210"/>
      <c r="AZ1171" s="210"/>
      <c r="BA1171" s="210"/>
      <c r="BB1171" s="210"/>
      <c r="BC1171" s="210"/>
      <c r="BD1171" s="210"/>
      <c r="BE1171" s="210"/>
      <c r="BF1171" s="210"/>
      <c r="BG1171" s="210"/>
      <c r="BH1171" s="210"/>
    </row>
    <row r="1172" spans="1:60" outlineLevel="3" x14ac:dyDescent="0.2">
      <c r="A1172" s="217"/>
      <c r="B1172" s="218"/>
      <c r="C1172" s="253" t="s">
        <v>1348</v>
      </c>
      <c r="D1172" s="221"/>
      <c r="E1172" s="222"/>
      <c r="F1172" s="220"/>
      <c r="G1172" s="220"/>
      <c r="H1172" s="220"/>
      <c r="I1172" s="220"/>
      <c r="J1172" s="220"/>
      <c r="K1172" s="220"/>
      <c r="L1172" s="220"/>
      <c r="M1172" s="220"/>
      <c r="N1172" s="219"/>
      <c r="O1172" s="219"/>
      <c r="P1172" s="219"/>
      <c r="Q1172" s="219"/>
      <c r="R1172" s="220"/>
      <c r="S1172" s="220"/>
      <c r="T1172" s="220"/>
      <c r="U1172" s="220"/>
      <c r="V1172" s="220"/>
      <c r="W1172" s="220"/>
      <c r="X1172" s="220"/>
      <c r="Y1172" s="220"/>
      <c r="Z1172" s="210"/>
      <c r="AA1172" s="210"/>
      <c r="AB1172" s="210"/>
      <c r="AC1172" s="210"/>
      <c r="AD1172" s="210"/>
      <c r="AE1172" s="210"/>
      <c r="AF1172" s="210"/>
      <c r="AG1172" s="210" t="s">
        <v>314</v>
      </c>
      <c r="AH1172" s="210">
        <v>0</v>
      </c>
      <c r="AI1172" s="210"/>
      <c r="AJ1172" s="210"/>
      <c r="AK1172" s="210"/>
      <c r="AL1172" s="210"/>
      <c r="AM1172" s="210"/>
      <c r="AN1172" s="210"/>
      <c r="AO1172" s="210"/>
      <c r="AP1172" s="210"/>
      <c r="AQ1172" s="210"/>
      <c r="AR1172" s="210"/>
      <c r="AS1172" s="210"/>
      <c r="AT1172" s="210"/>
      <c r="AU1172" s="210"/>
      <c r="AV1172" s="210"/>
      <c r="AW1172" s="210"/>
      <c r="AX1172" s="210"/>
      <c r="AY1172" s="210"/>
      <c r="AZ1172" s="210"/>
      <c r="BA1172" s="210"/>
      <c r="BB1172" s="210"/>
      <c r="BC1172" s="210"/>
      <c r="BD1172" s="210"/>
      <c r="BE1172" s="210"/>
      <c r="BF1172" s="210"/>
      <c r="BG1172" s="210"/>
      <c r="BH1172" s="210"/>
    </row>
    <row r="1173" spans="1:60" outlineLevel="3" x14ac:dyDescent="0.2">
      <c r="A1173" s="217"/>
      <c r="B1173" s="218"/>
      <c r="C1173" s="253" t="s">
        <v>1349</v>
      </c>
      <c r="D1173" s="221"/>
      <c r="E1173" s="222"/>
      <c r="F1173" s="220"/>
      <c r="G1173" s="220"/>
      <c r="H1173" s="220"/>
      <c r="I1173" s="220"/>
      <c r="J1173" s="220"/>
      <c r="K1173" s="220"/>
      <c r="L1173" s="220"/>
      <c r="M1173" s="220"/>
      <c r="N1173" s="219"/>
      <c r="O1173" s="219"/>
      <c r="P1173" s="219"/>
      <c r="Q1173" s="219"/>
      <c r="R1173" s="220"/>
      <c r="S1173" s="220"/>
      <c r="T1173" s="220"/>
      <c r="U1173" s="220"/>
      <c r="V1173" s="220"/>
      <c r="W1173" s="220"/>
      <c r="X1173" s="220"/>
      <c r="Y1173" s="220"/>
      <c r="Z1173" s="210"/>
      <c r="AA1173" s="210"/>
      <c r="AB1173" s="210"/>
      <c r="AC1173" s="210"/>
      <c r="AD1173" s="210"/>
      <c r="AE1173" s="210"/>
      <c r="AF1173" s="210"/>
      <c r="AG1173" s="210" t="s">
        <v>314</v>
      </c>
      <c r="AH1173" s="210">
        <v>0</v>
      </c>
      <c r="AI1173" s="210"/>
      <c r="AJ1173" s="210"/>
      <c r="AK1173" s="210"/>
      <c r="AL1173" s="210"/>
      <c r="AM1173" s="210"/>
      <c r="AN1173" s="210"/>
      <c r="AO1173" s="210"/>
      <c r="AP1173" s="210"/>
      <c r="AQ1173" s="210"/>
      <c r="AR1173" s="210"/>
      <c r="AS1173" s="210"/>
      <c r="AT1173" s="210"/>
      <c r="AU1173" s="210"/>
      <c r="AV1173" s="210"/>
      <c r="AW1173" s="210"/>
      <c r="AX1173" s="210"/>
      <c r="AY1173" s="210"/>
      <c r="AZ1173" s="210"/>
      <c r="BA1173" s="210"/>
      <c r="BB1173" s="210"/>
      <c r="BC1173" s="210"/>
      <c r="BD1173" s="210"/>
      <c r="BE1173" s="210"/>
      <c r="BF1173" s="210"/>
      <c r="BG1173" s="210"/>
      <c r="BH1173" s="210"/>
    </row>
    <row r="1174" spans="1:60" outlineLevel="3" x14ac:dyDescent="0.2">
      <c r="A1174" s="217"/>
      <c r="B1174" s="218"/>
      <c r="C1174" s="253" t="s">
        <v>1350</v>
      </c>
      <c r="D1174" s="221"/>
      <c r="E1174" s="222"/>
      <c r="F1174" s="220"/>
      <c r="G1174" s="220"/>
      <c r="H1174" s="220"/>
      <c r="I1174" s="220"/>
      <c r="J1174" s="220"/>
      <c r="K1174" s="220"/>
      <c r="L1174" s="220"/>
      <c r="M1174" s="220"/>
      <c r="N1174" s="219"/>
      <c r="O1174" s="219"/>
      <c r="P1174" s="219"/>
      <c r="Q1174" s="219"/>
      <c r="R1174" s="220"/>
      <c r="S1174" s="220"/>
      <c r="T1174" s="220"/>
      <c r="U1174" s="220"/>
      <c r="V1174" s="220"/>
      <c r="W1174" s="220"/>
      <c r="X1174" s="220"/>
      <c r="Y1174" s="220"/>
      <c r="Z1174" s="210"/>
      <c r="AA1174" s="210"/>
      <c r="AB1174" s="210"/>
      <c r="AC1174" s="210"/>
      <c r="AD1174" s="210"/>
      <c r="AE1174" s="210"/>
      <c r="AF1174" s="210"/>
      <c r="AG1174" s="210" t="s">
        <v>314</v>
      </c>
      <c r="AH1174" s="210">
        <v>0</v>
      </c>
      <c r="AI1174" s="210"/>
      <c r="AJ1174" s="210"/>
      <c r="AK1174" s="210"/>
      <c r="AL1174" s="210"/>
      <c r="AM1174" s="210"/>
      <c r="AN1174" s="210"/>
      <c r="AO1174" s="210"/>
      <c r="AP1174" s="210"/>
      <c r="AQ1174" s="210"/>
      <c r="AR1174" s="210"/>
      <c r="AS1174" s="210"/>
      <c r="AT1174" s="210"/>
      <c r="AU1174" s="210"/>
      <c r="AV1174" s="210"/>
      <c r="AW1174" s="210"/>
      <c r="AX1174" s="210"/>
      <c r="AY1174" s="210"/>
      <c r="AZ1174" s="210"/>
      <c r="BA1174" s="210"/>
      <c r="BB1174" s="210"/>
      <c r="BC1174" s="210"/>
      <c r="BD1174" s="210"/>
      <c r="BE1174" s="210"/>
      <c r="BF1174" s="210"/>
      <c r="BG1174" s="210"/>
      <c r="BH1174" s="210"/>
    </row>
    <row r="1175" spans="1:60" outlineLevel="3" x14ac:dyDescent="0.2">
      <c r="A1175" s="217"/>
      <c r="B1175" s="218"/>
      <c r="C1175" s="253" t="s">
        <v>1351</v>
      </c>
      <c r="D1175" s="221"/>
      <c r="E1175" s="222"/>
      <c r="F1175" s="220"/>
      <c r="G1175" s="220"/>
      <c r="H1175" s="220"/>
      <c r="I1175" s="220"/>
      <c r="J1175" s="220"/>
      <c r="K1175" s="220"/>
      <c r="L1175" s="220"/>
      <c r="M1175" s="220"/>
      <c r="N1175" s="219"/>
      <c r="O1175" s="219"/>
      <c r="P1175" s="219"/>
      <c r="Q1175" s="219"/>
      <c r="R1175" s="220"/>
      <c r="S1175" s="220"/>
      <c r="T1175" s="220"/>
      <c r="U1175" s="220"/>
      <c r="V1175" s="220"/>
      <c r="W1175" s="220"/>
      <c r="X1175" s="220"/>
      <c r="Y1175" s="220"/>
      <c r="Z1175" s="210"/>
      <c r="AA1175" s="210"/>
      <c r="AB1175" s="210"/>
      <c r="AC1175" s="210"/>
      <c r="AD1175" s="210"/>
      <c r="AE1175" s="210"/>
      <c r="AF1175" s="210"/>
      <c r="AG1175" s="210" t="s">
        <v>314</v>
      </c>
      <c r="AH1175" s="210">
        <v>0</v>
      </c>
      <c r="AI1175" s="210"/>
      <c r="AJ1175" s="210"/>
      <c r="AK1175" s="210"/>
      <c r="AL1175" s="210"/>
      <c r="AM1175" s="210"/>
      <c r="AN1175" s="210"/>
      <c r="AO1175" s="210"/>
      <c r="AP1175" s="210"/>
      <c r="AQ1175" s="210"/>
      <c r="AR1175" s="210"/>
      <c r="AS1175" s="210"/>
      <c r="AT1175" s="210"/>
      <c r="AU1175" s="210"/>
      <c r="AV1175" s="210"/>
      <c r="AW1175" s="210"/>
      <c r="AX1175" s="210"/>
      <c r="AY1175" s="210"/>
      <c r="AZ1175" s="210"/>
      <c r="BA1175" s="210"/>
      <c r="BB1175" s="210"/>
      <c r="BC1175" s="210"/>
      <c r="BD1175" s="210"/>
      <c r="BE1175" s="210"/>
      <c r="BF1175" s="210"/>
      <c r="BG1175" s="210"/>
      <c r="BH1175" s="210"/>
    </row>
    <row r="1176" spans="1:60" outlineLevel="3" x14ac:dyDescent="0.2">
      <c r="A1176" s="217"/>
      <c r="B1176" s="218"/>
      <c r="C1176" s="253" t="s">
        <v>1352</v>
      </c>
      <c r="D1176" s="221"/>
      <c r="E1176" s="222"/>
      <c r="F1176" s="220"/>
      <c r="G1176" s="220"/>
      <c r="H1176" s="220"/>
      <c r="I1176" s="220"/>
      <c r="J1176" s="220"/>
      <c r="K1176" s="220"/>
      <c r="L1176" s="220"/>
      <c r="M1176" s="220"/>
      <c r="N1176" s="219"/>
      <c r="O1176" s="219"/>
      <c r="P1176" s="219"/>
      <c r="Q1176" s="219"/>
      <c r="R1176" s="220"/>
      <c r="S1176" s="220"/>
      <c r="T1176" s="220"/>
      <c r="U1176" s="220"/>
      <c r="V1176" s="220"/>
      <c r="W1176" s="220"/>
      <c r="X1176" s="220"/>
      <c r="Y1176" s="220"/>
      <c r="Z1176" s="210"/>
      <c r="AA1176" s="210"/>
      <c r="AB1176" s="210"/>
      <c r="AC1176" s="210"/>
      <c r="AD1176" s="210"/>
      <c r="AE1176" s="210"/>
      <c r="AF1176" s="210"/>
      <c r="AG1176" s="210" t="s">
        <v>314</v>
      </c>
      <c r="AH1176" s="210">
        <v>0</v>
      </c>
      <c r="AI1176" s="210"/>
      <c r="AJ1176" s="210"/>
      <c r="AK1176" s="210"/>
      <c r="AL1176" s="210"/>
      <c r="AM1176" s="210"/>
      <c r="AN1176" s="210"/>
      <c r="AO1176" s="210"/>
      <c r="AP1176" s="210"/>
      <c r="AQ1176" s="210"/>
      <c r="AR1176" s="210"/>
      <c r="AS1176" s="210"/>
      <c r="AT1176" s="210"/>
      <c r="AU1176" s="210"/>
      <c r="AV1176" s="210"/>
      <c r="AW1176" s="210"/>
      <c r="AX1176" s="210"/>
      <c r="AY1176" s="210"/>
      <c r="AZ1176" s="210"/>
      <c r="BA1176" s="210"/>
      <c r="BB1176" s="210"/>
      <c r="BC1176" s="210"/>
      <c r="BD1176" s="210"/>
      <c r="BE1176" s="210"/>
      <c r="BF1176" s="210"/>
      <c r="BG1176" s="210"/>
      <c r="BH1176" s="210"/>
    </row>
    <row r="1177" spans="1:60" outlineLevel="3" x14ac:dyDescent="0.2">
      <c r="A1177" s="217"/>
      <c r="B1177" s="218"/>
      <c r="C1177" s="253" t="s">
        <v>1353</v>
      </c>
      <c r="D1177" s="221"/>
      <c r="E1177" s="222"/>
      <c r="F1177" s="220"/>
      <c r="G1177" s="220"/>
      <c r="H1177" s="220"/>
      <c r="I1177" s="220"/>
      <c r="J1177" s="220"/>
      <c r="K1177" s="220"/>
      <c r="L1177" s="220"/>
      <c r="M1177" s="220"/>
      <c r="N1177" s="219"/>
      <c r="O1177" s="219"/>
      <c r="P1177" s="219"/>
      <c r="Q1177" s="219"/>
      <c r="R1177" s="220"/>
      <c r="S1177" s="220"/>
      <c r="T1177" s="220"/>
      <c r="U1177" s="220"/>
      <c r="V1177" s="220"/>
      <c r="W1177" s="220"/>
      <c r="X1177" s="220"/>
      <c r="Y1177" s="220"/>
      <c r="Z1177" s="210"/>
      <c r="AA1177" s="210"/>
      <c r="AB1177" s="210"/>
      <c r="AC1177" s="210"/>
      <c r="AD1177" s="210"/>
      <c r="AE1177" s="210"/>
      <c r="AF1177" s="210"/>
      <c r="AG1177" s="210" t="s">
        <v>314</v>
      </c>
      <c r="AH1177" s="210">
        <v>0</v>
      </c>
      <c r="AI1177" s="210"/>
      <c r="AJ1177" s="210"/>
      <c r="AK1177" s="210"/>
      <c r="AL1177" s="210"/>
      <c r="AM1177" s="210"/>
      <c r="AN1177" s="210"/>
      <c r="AO1177" s="210"/>
      <c r="AP1177" s="210"/>
      <c r="AQ1177" s="210"/>
      <c r="AR1177" s="210"/>
      <c r="AS1177" s="210"/>
      <c r="AT1177" s="210"/>
      <c r="AU1177" s="210"/>
      <c r="AV1177" s="210"/>
      <c r="AW1177" s="210"/>
      <c r="AX1177" s="210"/>
      <c r="AY1177" s="210"/>
      <c r="AZ1177" s="210"/>
      <c r="BA1177" s="210"/>
      <c r="BB1177" s="210"/>
      <c r="BC1177" s="210"/>
      <c r="BD1177" s="210"/>
      <c r="BE1177" s="210"/>
      <c r="BF1177" s="210"/>
      <c r="BG1177" s="210"/>
      <c r="BH1177" s="210"/>
    </row>
    <row r="1178" spans="1:60" outlineLevel="3" x14ac:dyDescent="0.2">
      <c r="A1178" s="217"/>
      <c r="B1178" s="218"/>
      <c r="C1178" s="253" t="s">
        <v>1354</v>
      </c>
      <c r="D1178" s="221"/>
      <c r="E1178" s="222"/>
      <c r="F1178" s="220"/>
      <c r="G1178" s="220"/>
      <c r="H1178" s="220"/>
      <c r="I1178" s="220"/>
      <c r="J1178" s="220"/>
      <c r="K1178" s="220"/>
      <c r="L1178" s="220"/>
      <c r="M1178" s="220"/>
      <c r="N1178" s="219"/>
      <c r="O1178" s="219"/>
      <c r="P1178" s="219"/>
      <c r="Q1178" s="219"/>
      <c r="R1178" s="220"/>
      <c r="S1178" s="220"/>
      <c r="T1178" s="220"/>
      <c r="U1178" s="220"/>
      <c r="V1178" s="220"/>
      <c r="W1178" s="220"/>
      <c r="X1178" s="220"/>
      <c r="Y1178" s="220"/>
      <c r="Z1178" s="210"/>
      <c r="AA1178" s="210"/>
      <c r="AB1178" s="210"/>
      <c r="AC1178" s="210"/>
      <c r="AD1178" s="210"/>
      <c r="AE1178" s="210"/>
      <c r="AF1178" s="210"/>
      <c r="AG1178" s="210" t="s">
        <v>314</v>
      </c>
      <c r="AH1178" s="210">
        <v>0</v>
      </c>
      <c r="AI1178" s="210"/>
      <c r="AJ1178" s="210"/>
      <c r="AK1178" s="210"/>
      <c r="AL1178" s="210"/>
      <c r="AM1178" s="210"/>
      <c r="AN1178" s="210"/>
      <c r="AO1178" s="210"/>
      <c r="AP1178" s="210"/>
      <c r="AQ1178" s="210"/>
      <c r="AR1178" s="210"/>
      <c r="AS1178" s="210"/>
      <c r="AT1178" s="210"/>
      <c r="AU1178" s="210"/>
      <c r="AV1178" s="210"/>
      <c r="AW1178" s="210"/>
      <c r="AX1178" s="210"/>
      <c r="AY1178" s="210"/>
      <c r="AZ1178" s="210"/>
      <c r="BA1178" s="210"/>
      <c r="BB1178" s="210"/>
      <c r="BC1178" s="210"/>
      <c r="BD1178" s="210"/>
      <c r="BE1178" s="210"/>
      <c r="BF1178" s="210"/>
      <c r="BG1178" s="210"/>
      <c r="BH1178" s="210"/>
    </row>
    <row r="1179" spans="1:60" outlineLevel="3" x14ac:dyDescent="0.2">
      <c r="A1179" s="217"/>
      <c r="B1179" s="218"/>
      <c r="C1179" s="253" t="s">
        <v>1355</v>
      </c>
      <c r="D1179" s="221"/>
      <c r="E1179" s="222"/>
      <c r="F1179" s="220"/>
      <c r="G1179" s="220"/>
      <c r="H1179" s="220"/>
      <c r="I1179" s="220"/>
      <c r="J1179" s="220"/>
      <c r="K1179" s="220"/>
      <c r="L1179" s="220"/>
      <c r="M1179" s="220"/>
      <c r="N1179" s="219"/>
      <c r="O1179" s="219"/>
      <c r="P1179" s="219"/>
      <c r="Q1179" s="219"/>
      <c r="R1179" s="220"/>
      <c r="S1179" s="220"/>
      <c r="T1179" s="220"/>
      <c r="U1179" s="220"/>
      <c r="V1179" s="220"/>
      <c r="W1179" s="220"/>
      <c r="X1179" s="220"/>
      <c r="Y1179" s="220"/>
      <c r="Z1179" s="210"/>
      <c r="AA1179" s="210"/>
      <c r="AB1179" s="210"/>
      <c r="AC1179" s="210"/>
      <c r="AD1179" s="210"/>
      <c r="AE1179" s="210"/>
      <c r="AF1179" s="210"/>
      <c r="AG1179" s="210" t="s">
        <v>314</v>
      </c>
      <c r="AH1179" s="210">
        <v>0</v>
      </c>
      <c r="AI1179" s="210"/>
      <c r="AJ1179" s="210"/>
      <c r="AK1179" s="210"/>
      <c r="AL1179" s="210"/>
      <c r="AM1179" s="210"/>
      <c r="AN1179" s="210"/>
      <c r="AO1179" s="210"/>
      <c r="AP1179" s="210"/>
      <c r="AQ1179" s="210"/>
      <c r="AR1179" s="210"/>
      <c r="AS1179" s="210"/>
      <c r="AT1179" s="210"/>
      <c r="AU1179" s="210"/>
      <c r="AV1179" s="210"/>
      <c r="AW1179" s="210"/>
      <c r="AX1179" s="210"/>
      <c r="AY1179" s="210"/>
      <c r="AZ1179" s="210"/>
      <c r="BA1179" s="210"/>
      <c r="BB1179" s="210"/>
      <c r="BC1179" s="210"/>
      <c r="BD1179" s="210"/>
      <c r="BE1179" s="210"/>
      <c r="BF1179" s="210"/>
      <c r="BG1179" s="210"/>
      <c r="BH1179" s="210"/>
    </row>
    <row r="1180" spans="1:60" outlineLevel="3" x14ac:dyDescent="0.2">
      <c r="A1180" s="217"/>
      <c r="B1180" s="218"/>
      <c r="C1180" s="253" t="s">
        <v>1356</v>
      </c>
      <c r="D1180" s="221"/>
      <c r="E1180" s="222"/>
      <c r="F1180" s="220"/>
      <c r="G1180" s="220"/>
      <c r="H1180" s="220"/>
      <c r="I1180" s="220"/>
      <c r="J1180" s="220"/>
      <c r="K1180" s="220"/>
      <c r="L1180" s="220"/>
      <c r="M1180" s="220"/>
      <c r="N1180" s="219"/>
      <c r="O1180" s="219"/>
      <c r="P1180" s="219"/>
      <c r="Q1180" s="219"/>
      <c r="R1180" s="220"/>
      <c r="S1180" s="220"/>
      <c r="T1180" s="220"/>
      <c r="U1180" s="220"/>
      <c r="V1180" s="220"/>
      <c r="W1180" s="220"/>
      <c r="X1180" s="220"/>
      <c r="Y1180" s="220"/>
      <c r="Z1180" s="210"/>
      <c r="AA1180" s="210"/>
      <c r="AB1180" s="210"/>
      <c r="AC1180" s="210"/>
      <c r="AD1180" s="210"/>
      <c r="AE1180" s="210"/>
      <c r="AF1180" s="210"/>
      <c r="AG1180" s="210" t="s">
        <v>314</v>
      </c>
      <c r="AH1180" s="210">
        <v>0</v>
      </c>
      <c r="AI1180" s="210"/>
      <c r="AJ1180" s="210"/>
      <c r="AK1180" s="210"/>
      <c r="AL1180" s="210"/>
      <c r="AM1180" s="210"/>
      <c r="AN1180" s="210"/>
      <c r="AO1180" s="210"/>
      <c r="AP1180" s="210"/>
      <c r="AQ1180" s="210"/>
      <c r="AR1180" s="210"/>
      <c r="AS1180" s="210"/>
      <c r="AT1180" s="210"/>
      <c r="AU1180" s="210"/>
      <c r="AV1180" s="210"/>
      <c r="AW1180" s="210"/>
      <c r="AX1180" s="210"/>
      <c r="AY1180" s="210"/>
      <c r="AZ1180" s="210"/>
      <c r="BA1180" s="210"/>
      <c r="BB1180" s="210"/>
      <c r="BC1180" s="210"/>
      <c r="BD1180" s="210"/>
      <c r="BE1180" s="210"/>
      <c r="BF1180" s="210"/>
      <c r="BG1180" s="210"/>
      <c r="BH1180" s="210"/>
    </row>
    <row r="1181" spans="1:60" outlineLevel="3" x14ac:dyDescent="0.2">
      <c r="A1181" s="217"/>
      <c r="B1181" s="218"/>
      <c r="C1181" s="253" t="s">
        <v>1357</v>
      </c>
      <c r="D1181" s="221"/>
      <c r="E1181" s="222">
        <v>1310.17</v>
      </c>
      <c r="F1181" s="220"/>
      <c r="G1181" s="220"/>
      <c r="H1181" s="220"/>
      <c r="I1181" s="220"/>
      <c r="J1181" s="220"/>
      <c r="K1181" s="220"/>
      <c r="L1181" s="220"/>
      <c r="M1181" s="220"/>
      <c r="N1181" s="219"/>
      <c r="O1181" s="219"/>
      <c r="P1181" s="219"/>
      <c r="Q1181" s="219"/>
      <c r="R1181" s="220"/>
      <c r="S1181" s="220"/>
      <c r="T1181" s="220"/>
      <c r="U1181" s="220"/>
      <c r="V1181" s="220"/>
      <c r="W1181" s="220"/>
      <c r="X1181" s="220"/>
      <c r="Y1181" s="220"/>
      <c r="Z1181" s="210"/>
      <c r="AA1181" s="210"/>
      <c r="AB1181" s="210"/>
      <c r="AC1181" s="210"/>
      <c r="AD1181" s="210"/>
      <c r="AE1181" s="210"/>
      <c r="AF1181" s="210"/>
      <c r="AG1181" s="210" t="s">
        <v>314</v>
      </c>
      <c r="AH1181" s="210">
        <v>0</v>
      </c>
      <c r="AI1181" s="210"/>
      <c r="AJ1181" s="210"/>
      <c r="AK1181" s="210"/>
      <c r="AL1181" s="210"/>
      <c r="AM1181" s="210"/>
      <c r="AN1181" s="210"/>
      <c r="AO1181" s="210"/>
      <c r="AP1181" s="210"/>
      <c r="AQ1181" s="210"/>
      <c r="AR1181" s="210"/>
      <c r="AS1181" s="210"/>
      <c r="AT1181" s="210"/>
      <c r="AU1181" s="210"/>
      <c r="AV1181" s="210"/>
      <c r="AW1181" s="210"/>
      <c r="AX1181" s="210"/>
      <c r="AY1181" s="210"/>
      <c r="AZ1181" s="210"/>
      <c r="BA1181" s="210"/>
      <c r="BB1181" s="210"/>
      <c r="BC1181" s="210"/>
      <c r="BD1181" s="210"/>
      <c r="BE1181" s="210"/>
      <c r="BF1181" s="210"/>
      <c r="BG1181" s="210"/>
      <c r="BH1181" s="210"/>
    </row>
    <row r="1182" spans="1:60" ht="22.5" outlineLevel="1" x14ac:dyDescent="0.2">
      <c r="A1182" s="231">
        <v>184</v>
      </c>
      <c r="B1182" s="232" t="s">
        <v>1358</v>
      </c>
      <c r="C1182" s="250" t="s">
        <v>1359</v>
      </c>
      <c r="D1182" s="233" t="s">
        <v>310</v>
      </c>
      <c r="E1182" s="234">
        <v>176.04419999999999</v>
      </c>
      <c r="F1182" s="235"/>
      <c r="G1182" s="236">
        <f>ROUND(E1182*F1182,2)</f>
        <v>0</v>
      </c>
      <c r="H1182" s="235"/>
      <c r="I1182" s="236">
        <f>ROUND(E1182*H1182,2)</f>
        <v>0</v>
      </c>
      <c r="J1182" s="235"/>
      <c r="K1182" s="236">
        <f>ROUND(E1182*J1182,2)</f>
        <v>0</v>
      </c>
      <c r="L1182" s="236">
        <v>21</v>
      </c>
      <c r="M1182" s="236">
        <f>G1182*(1+L1182/100)</f>
        <v>0</v>
      </c>
      <c r="N1182" s="234">
        <v>0</v>
      </c>
      <c r="O1182" s="234">
        <f>ROUND(E1182*N1182,2)</f>
        <v>0</v>
      </c>
      <c r="P1182" s="234">
        <v>6.8000000000000005E-2</v>
      </c>
      <c r="Q1182" s="234">
        <f>ROUND(E1182*P1182,2)</f>
        <v>11.97</v>
      </c>
      <c r="R1182" s="236" t="s">
        <v>1141</v>
      </c>
      <c r="S1182" s="236" t="s">
        <v>293</v>
      </c>
      <c r="T1182" s="237" t="s">
        <v>294</v>
      </c>
      <c r="U1182" s="220">
        <v>0.3</v>
      </c>
      <c r="V1182" s="220">
        <f>ROUND(E1182*U1182,2)</f>
        <v>52.81</v>
      </c>
      <c r="W1182" s="220"/>
      <c r="X1182" s="220" t="s">
        <v>295</v>
      </c>
      <c r="Y1182" s="220" t="s">
        <v>296</v>
      </c>
      <c r="Z1182" s="210"/>
      <c r="AA1182" s="210"/>
      <c r="AB1182" s="210"/>
      <c r="AC1182" s="210"/>
      <c r="AD1182" s="210"/>
      <c r="AE1182" s="210"/>
      <c r="AF1182" s="210"/>
      <c r="AG1182" s="210" t="s">
        <v>297</v>
      </c>
      <c r="AH1182" s="210"/>
      <c r="AI1182" s="210"/>
      <c r="AJ1182" s="210"/>
      <c r="AK1182" s="210"/>
      <c r="AL1182" s="210"/>
      <c r="AM1182" s="210"/>
      <c r="AN1182" s="210"/>
      <c r="AO1182" s="210"/>
      <c r="AP1182" s="210"/>
      <c r="AQ1182" s="210"/>
      <c r="AR1182" s="210"/>
      <c r="AS1182" s="210"/>
      <c r="AT1182" s="210"/>
      <c r="AU1182" s="210"/>
      <c r="AV1182" s="210"/>
      <c r="AW1182" s="210"/>
      <c r="AX1182" s="210"/>
      <c r="AY1182" s="210"/>
      <c r="AZ1182" s="210"/>
      <c r="BA1182" s="210"/>
      <c r="BB1182" s="210"/>
      <c r="BC1182" s="210"/>
      <c r="BD1182" s="210"/>
      <c r="BE1182" s="210"/>
      <c r="BF1182" s="210"/>
      <c r="BG1182" s="210"/>
      <c r="BH1182" s="210"/>
    </row>
    <row r="1183" spans="1:60" outlineLevel="2" x14ac:dyDescent="0.2">
      <c r="A1183" s="217"/>
      <c r="B1183" s="218"/>
      <c r="C1183" s="251" t="s">
        <v>1360</v>
      </c>
      <c r="D1183" s="239"/>
      <c r="E1183" s="239"/>
      <c r="F1183" s="239"/>
      <c r="G1183" s="239"/>
      <c r="H1183" s="220"/>
      <c r="I1183" s="220"/>
      <c r="J1183" s="220"/>
      <c r="K1183" s="220"/>
      <c r="L1183" s="220"/>
      <c r="M1183" s="220"/>
      <c r="N1183" s="219"/>
      <c r="O1183" s="219"/>
      <c r="P1183" s="219"/>
      <c r="Q1183" s="219"/>
      <c r="R1183" s="220"/>
      <c r="S1183" s="220"/>
      <c r="T1183" s="220"/>
      <c r="U1183" s="220"/>
      <c r="V1183" s="220"/>
      <c r="W1183" s="220"/>
      <c r="X1183" s="220"/>
      <c r="Y1183" s="220"/>
      <c r="Z1183" s="210"/>
      <c r="AA1183" s="210"/>
      <c r="AB1183" s="210"/>
      <c r="AC1183" s="210"/>
      <c r="AD1183" s="210"/>
      <c r="AE1183" s="210"/>
      <c r="AF1183" s="210"/>
      <c r="AG1183" s="210" t="s">
        <v>299</v>
      </c>
      <c r="AH1183" s="210"/>
      <c r="AI1183" s="210"/>
      <c r="AJ1183" s="210"/>
      <c r="AK1183" s="210"/>
      <c r="AL1183" s="210"/>
      <c r="AM1183" s="210"/>
      <c r="AN1183" s="210"/>
      <c r="AO1183" s="210"/>
      <c r="AP1183" s="210"/>
      <c r="AQ1183" s="210"/>
      <c r="AR1183" s="210"/>
      <c r="AS1183" s="210"/>
      <c r="AT1183" s="210"/>
      <c r="AU1183" s="210"/>
      <c r="AV1183" s="210"/>
      <c r="AW1183" s="210"/>
      <c r="AX1183" s="210"/>
      <c r="AY1183" s="210"/>
      <c r="AZ1183" s="210"/>
      <c r="BA1183" s="210"/>
      <c r="BB1183" s="210"/>
      <c r="BC1183" s="210"/>
      <c r="BD1183" s="210"/>
      <c r="BE1183" s="210"/>
      <c r="BF1183" s="210"/>
      <c r="BG1183" s="210"/>
      <c r="BH1183" s="210"/>
    </row>
    <row r="1184" spans="1:60" outlineLevel="2" x14ac:dyDescent="0.2">
      <c r="A1184" s="217"/>
      <c r="B1184" s="218"/>
      <c r="C1184" s="252" t="s">
        <v>1360</v>
      </c>
      <c r="D1184" s="240"/>
      <c r="E1184" s="240"/>
      <c r="F1184" s="240"/>
      <c r="G1184" s="240"/>
      <c r="H1184" s="220"/>
      <c r="I1184" s="220"/>
      <c r="J1184" s="220"/>
      <c r="K1184" s="220"/>
      <c r="L1184" s="220"/>
      <c r="M1184" s="220"/>
      <c r="N1184" s="219"/>
      <c r="O1184" s="219"/>
      <c r="P1184" s="219"/>
      <c r="Q1184" s="219"/>
      <c r="R1184" s="220"/>
      <c r="S1184" s="220"/>
      <c r="T1184" s="220"/>
      <c r="U1184" s="220"/>
      <c r="V1184" s="220"/>
      <c r="W1184" s="220"/>
      <c r="X1184" s="220"/>
      <c r="Y1184" s="220"/>
      <c r="Z1184" s="210"/>
      <c r="AA1184" s="210"/>
      <c r="AB1184" s="210"/>
      <c r="AC1184" s="210"/>
      <c r="AD1184" s="210"/>
      <c r="AE1184" s="210"/>
      <c r="AF1184" s="210"/>
      <c r="AG1184" s="210" t="s">
        <v>300</v>
      </c>
      <c r="AH1184" s="210"/>
      <c r="AI1184" s="210"/>
      <c r="AJ1184" s="210"/>
      <c r="AK1184" s="210"/>
      <c r="AL1184" s="210"/>
      <c r="AM1184" s="210"/>
      <c r="AN1184" s="210"/>
      <c r="AO1184" s="210"/>
      <c r="AP1184" s="210"/>
      <c r="AQ1184" s="210"/>
      <c r="AR1184" s="210"/>
      <c r="AS1184" s="210"/>
      <c r="AT1184" s="210"/>
      <c r="AU1184" s="210"/>
      <c r="AV1184" s="210"/>
      <c r="AW1184" s="210"/>
      <c r="AX1184" s="210"/>
      <c r="AY1184" s="210"/>
      <c r="AZ1184" s="210"/>
      <c r="BA1184" s="210"/>
      <c r="BB1184" s="210"/>
      <c r="BC1184" s="210"/>
      <c r="BD1184" s="210"/>
      <c r="BE1184" s="210"/>
      <c r="BF1184" s="210"/>
      <c r="BG1184" s="210"/>
      <c r="BH1184" s="210"/>
    </row>
    <row r="1185" spans="1:60" outlineLevel="3" x14ac:dyDescent="0.2">
      <c r="A1185" s="217"/>
      <c r="B1185" s="218"/>
      <c r="C1185" s="252" t="s">
        <v>1360</v>
      </c>
      <c r="D1185" s="240"/>
      <c r="E1185" s="240"/>
      <c r="F1185" s="240"/>
      <c r="G1185" s="240"/>
      <c r="H1185" s="220"/>
      <c r="I1185" s="220"/>
      <c r="J1185" s="220"/>
      <c r="K1185" s="220"/>
      <c r="L1185" s="220"/>
      <c r="M1185" s="220"/>
      <c r="N1185" s="219"/>
      <c r="O1185" s="219"/>
      <c r="P1185" s="219"/>
      <c r="Q1185" s="219"/>
      <c r="R1185" s="220"/>
      <c r="S1185" s="220"/>
      <c r="T1185" s="220"/>
      <c r="U1185" s="220"/>
      <c r="V1185" s="220"/>
      <c r="W1185" s="220"/>
      <c r="X1185" s="220"/>
      <c r="Y1185" s="220"/>
      <c r="Z1185" s="210"/>
      <c r="AA1185" s="210"/>
      <c r="AB1185" s="210"/>
      <c r="AC1185" s="210"/>
      <c r="AD1185" s="210"/>
      <c r="AE1185" s="210"/>
      <c r="AF1185" s="210"/>
      <c r="AG1185" s="210" t="s">
        <v>300</v>
      </c>
      <c r="AH1185" s="210"/>
      <c r="AI1185" s="210"/>
      <c r="AJ1185" s="210"/>
      <c r="AK1185" s="210"/>
      <c r="AL1185" s="210"/>
      <c r="AM1185" s="210"/>
      <c r="AN1185" s="210"/>
      <c r="AO1185" s="210"/>
      <c r="AP1185" s="210"/>
      <c r="AQ1185" s="210"/>
      <c r="AR1185" s="210"/>
      <c r="AS1185" s="210"/>
      <c r="AT1185" s="210"/>
      <c r="AU1185" s="210"/>
      <c r="AV1185" s="210"/>
      <c r="AW1185" s="210"/>
      <c r="AX1185" s="210"/>
      <c r="AY1185" s="210"/>
      <c r="AZ1185" s="210"/>
      <c r="BA1185" s="210"/>
      <c r="BB1185" s="210"/>
      <c r="BC1185" s="210"/>
      <c r="BD1185" s="210"/>
      <c r="BE1185" s="210"/>
      <c r="BF1185" s="210"/>
      <c r="BG1185" s="210"/>
      <c r="BH1185" s="210"/>
    </row>
    <row r="1186" spans="1:60" outlineLevel="2" x14ac:dyDescent="0.2">
      <c r="A1186" s="217"/>
      <c r="B1186" s="218"/>
      <c r="C1186" s="253" t="s">
        <v>1361</v>
      </c>
      <c r="D1186" s="221"/>
      <c r="E1186" s="222"/>
      <c r="F1186" s="220"/>
      <c r="G1186" s="220"/>
      <c r="H1186" s="220"/>
      <c r="I1186" s="220"/>
      <c r="J1186" s="220"/>
      <c r="K1186" s="220"/>
      <c r="L1186" s="220"/>
      <c r="M1186" s="220"/>
      <c r="N1186" s="219"/>
      <c r="O1186" s="219"/>
      <c r="P1186" s="219"/>
      <c r="Q1186" s="219"/>
      <c r="R1186" s="220"/>
      <c r="S1186" s="220"/>
      <c r="T1186" s="220"/>
      <c r="U1186" s="220"/>
      <c r="V1186" s="220"/>
      <c r="W1186" s="220"/>
      <c r="X1186" s="220"/>
      <c r="Y1186" s="220"/>
      <c r="Z1186" s="210"/>
      <c r="AA1186" s="210"/>
      <c r="AB1186" s="210"/>
      <c r="AC1186" s="210"/>
      <c r="AD1186" s="210"/>
      <c r="AE1186" s="210"/>
      <c r="AF1186" s="210"/>
      <c r="AG1186" s="210" t="s">
        <v>314</v>
      </c>
      <c r="AH1186" s="210">
        <v>0</v>
      </c>
      <c r="AI1186" s="210"/>
      <c r="AJ1186" s="210"/>
      <c r="AK1186" s="210"/>
      <c r="AL1186" s="210"/>
      <c r="AM1186" s="210"/>
      <c r="AN1186" s="210"/>
      <c r="AO1186" s="210"/>
      <c r="AP1186" s="210"/>
      <c r="AQ1186" s="210"/>
      <c r="AR1186" s="210"/>
      <c r="AS1186" s="210"/>
      <c r="AT1186" s="210"/>
      <c r="AU1186" s="210"/>
      <c r="AV1186" s="210"/>
      <c r="AW1186" s="210"/>
      <c r="AX1186" s="210"/>
      <c r="AY1186" s="210"/>
      <c r="AZ1186" s="210"/>
      <c r="BA1186" s="210"/>
      <c r="BB1186" s="210"/>
      <c r="BC1186" s="210"/>
      <c r="BD1186" s="210"/>
      <c r="BE1186" s="210"/>
      <c r="BF1186" s="210"/>
      <c r="BG1186" s="210"/>
      <c r="BH1186" s="210"/>
    </row>
    <row r="1187" spans="1:60" outlineLevel="3" x14ac:dyDescent="0.2">
      <c r="A1187" s="217"/>
      <c r="B1187" s="218"/>
      <c r="C1187" s="253" t="s">
        <v>1362</v>
      </c>
      <c r="D1187" s="221"/>
      <c r="E1187" s="222"/>
      <c r="F1187" s="220"/>
      <c r="G1187" s="220"/>
      <c r="H1187" s="220"/>
      <c r="I1187" s="220"/>
      <c r="J1187" s="220"/>
      <c r="K1187" s="220"/>
      <c r="L1187" s="220"/>
      <c r="M1187" s="220"/>
      <c r="N1187" s="219"/>
      <c r="O1187" s="219"/>
      <c r="P1187" s="219"/>
      <c r="Q1187" s="219"/>
      <c r="R1187" s="220"/>
      <c r="S1187" s="220"/>
      <c r="T1187" s="220"/>
      <c r="U1187" s="220"/>
      <c r="V1187" s="220"/>
      <c r="W1187" s="220"/>
      <c r="X1187" s="220"/>
      <c r="Y1187" s="220"/>
      <c r="Z1187" s="210"/>
      <c r="AA1187" s="210"/>
      <c r="AB1187" s="210"/>
      <c r="AC1187" s="210"/>
      <c r="AD1187" s="210"/>
      <c r="AE1187" s="210"/>
      <c r="AF1187" s="210"/>
      <c r="AG1187" s="210" t="s">
        <v>314</v>
      </c>
      <c r="AH1187" s="210">
        <v>0</v>
      </c>
      <c r="AI1187" s="210"/>
      <c r="AJ1187" s="210"/>
      <c r="AK1187" s="210"/>
      <c r="AL1187" s="210"/>
      <c r="AM1187" s="210"/>
      <c r="AN1187" s="210"/>
      <c r="AO1187" s="210"/>
      <c r="AP1187" s="210"/>
      <c r="AQ1187" s="210"/>
      <c r="AR1187" s="210"/>
      <c r="AS1187" s="210"/>
      <c r="AT1187" s="210"/>
      <c r="AU1187" s="210"/>
      <c r="AV1187" s="210"/>
      <c r="AW1187" s="210"/>
      <c r="AX1187" s="210"/>
      <c r="AY1187" s="210"/>
      <c r="AZ1187" s="210"/>
      <c r="BA1187" s="210"/>
      <c r="BB1187" s="210"/>
      <c r="BC1187" s="210"/>
      <c r="BD1187" s="210"/>
      <c r="BE1187" s="210"/>
      <c r="BF1187" s="210"/>
      <c r="BG1187" s="210"/>
      <c r="BH1187" s="210"/>
    </row>
    <row r="1188" spans="1:60" outlineLevel="3" x14ac:dyDescent="0.2">
      <c r="A1188" s="217"/>
      <c r="B1188" s="218"/>
      <c r="C1188" s="253" t="s">
        <v>1363</v>
      </c>
      <c r="D1188" s="221"/>
      <c r="E1188" s="222"/>
      <c r="F1188" s="220"/>
      <c r="G1188" s="220"/>
      <c r="H1188" s="220"/>
      <c r="I1188" s="220"/>
      <c r="J1188" s="220"/>
      <c r="K1188" s="220"/>
      <c r="L1188" s="220"/>
      <c r="M1188" s="220"/>
      <c r="N1188" s="219"/>
      <c r="O1188" s="219"/>
      <c r="P1188" s="219"/>
      <c r="Q1188" s="219"/>
      <c r="R1188" s="220"/>
      <c r="S1188" s="220"/>
      <c r="T1188" s="220"/>
      <c r="U1188" s="220"/>
      <c r="V1188" s="220"/>
      <c r="W1188" s="220"/>
      <c r="X1188" s="220"/>
      <c r="Y1188" s="220"/>
      <c r="Z1188" s="210"/>
      <c r="AA1188" s="210"/>
      <c r="AB1188" s="210"/>
      <c r="AC1188" s="210"/>
      <c r="AD1188" s="210"/>
      <c r="AE1188" s="210"/>
      <c r="AF1188" s="210"/>
      <c r="AG1188" s="210" t="s">
        <v>314</v>
      </c>
      <c r="AH1188" s="210">
        <v>0</v>
      </c>
      <c r="AI1188" s="210"/>
      <c r="AJ1188" s="210"/>
      <c r="AK1188" s="210"/>
      <c r="AL1188" s="210"/>
      <c r="AM1188" s="210"/>
      <c r="AN1188" s="210"/>
      <c r="AO1188" s="210"/>
      <c r="AP1188" s="210"/>
      <c r="AQ1188" s="210"/>
      <c r="AR1188" s="210"/>
      <c r="AS1188" s="210"/>
      <c r="AT1188" s="210"/>
      <c r="AU1188" s="210"/>
      <c r="AV1188" s="210"/>
      <c r="AW1188" s="210"/>
      <c r="AX1188" s="210"/>
      <c r="AY1188" s="210"/>
      <c r="AZ1188" s="210"/>
      <c r="BA1188" s="210"/>
      <c r="BB1188" s="210"/>
      <c r="BC1188" s="210"/>
      <c r="BD1188" s="210"/>
      <c r="BE1188" s="210"/>
      <c r="BF1188" s="210"/>
      <c r="BG1188" s="210"/>
      <c r="BH1188" s="210"/>
    </row>
    <row r="1189" spans="1:60" outlineLevel="3" x14ac:dyDescent="0.2">
      <c r="A1189" s="217"/>
      <c r="B1189" s="218"/>
      <c r="C1189" s="253" t="s">
        <v>1364</v>
      </c>
      <c r="D1189" s="221"/>
      <c r="E1189" s="222"/>
      <c r="F1189" s="220"/>
      <c r="G1189" s="220"/>
      <c r="H1189" s="220"/>
      <c r="I1189" s="220"/>
      <c r="J1189" s="220"/>
      <c r="K1189" s="220"/>
      <c r="L1189" s="220"/>
      <c r="M1189" s="220"/>
      <c r="N1189" s="219"/>
      <c r="O1189" s="219"/>
      <c r="P1189" s="219"/>
      <c r="Q1189" s="219"/>
      <c r="R1189" s="220"/>
      <c r="S1189" s="220"/>
      <c r="T1189" s="220"/>
      <c r="U1189" s="220"/>
      <c r="V1189" s="220"/>
      <c r="W1189" s="220"/>
      <c r="X1189" s="220"/>
      <c r="Y1189" s="220"/>
      <c r="Z1189" s="210"/>
      <c r="AA1189" s="210"/>
      <c r="AB1189" s="210"/>
      <c r="AC1189" s="210"/>
      <c r="AD1189" s="210"/>
      <c r="AE1189" s="210"/>
      <c r="AF1189" s="210"/>
      <c r="AG1189" s="210" t="s">
        <v>314</v>
      </c>
      <c r="AH1189" s="210">
        <v>0</v>
      </c>
      <c r="AI1189" s="210"/>
      <c r="AJ1189" s="210"/>
      <c r="AK1189" s="210"/>
      <c r="AL1189" s="210"/>
      <c r="AM1189" s="210"/>
      <c r="AN1189" s="210"/>
      <c r="AO1189" s="210"/>
      <c r="AP1189" s="210"/>
      <c r="AQ1189" s="210"/>
      <c r="AR1189" s="210"/>
      <c r="AS1189" s="210"/>
      <c r="AT1189" s="210"/>
      <c r="AU1189" s="210"/>
      <c r="AV1189" s="210"/>
      <c r="AW1189" s="210"/>
      <c r="AX1189" s="210"/>
      <c r="AY1189" s="210"/>
      <c r="AZ1189" s="210"/>
      <c r="BA1189" s="210"/>
      <c r="BB1189" s="210"/>
      <c r="BC1189" s="210"/>
      <c r="BD1189" s="210"/>
      <c r="BE1189" s="210"/>
      <c r="BF1189" s="210"/>
      <c r="BG1189" s="210"/>
      <c r="BH1189" s="210"/>
    </row>
    <row r="1190" spans="1:60" outlineLevel="3" x14ac:dyDescent="0.2">
      <c r="A1190" s="217"/>
      <c r="B1190" s="218"/>
      <c r="C1190" s="253" t="s">
        <v>1365</v>
      </c>
      <c r="D1190" s="221"/>
      <c r="E1190" s="222"/>
      <c r="F1190" s="220"/>
      <c r="G1190" s="220"/>
      <c r="H1190" s="220"/>
      <c r="I1190" s="220"/>
      <c r="J1190" s="220"/>
      <c r="K1190" s="220"/>
      <c r="L1190" s="220"/>
      <c r="M1190" s="220"/>
      <c r="N1190" s="219"/>
      <c r="O1190" s="219"/>
      <c r="P1190" s="219"/>
      <c r="Q1190" s="219"/>
      <c r="R1190" s="220"/>
      <c r="S1190" s="220"/>
      <c r="T1190" s="220"/>
      <c r="U1190" s="220"/>
      <c r="V1190" s="220"/>
      <c r="W1190" s="220"/>
      <c r="X1190" s="220"/>
      <c r="Y1190" s="220"/>
      <c r="Z1190" s="210"/>
      <c r="AA1190" s="210"/>
      <c r="AB1190" s="210"/>
      <c r="AC1190" s="210"/>
      <c r="AD1190" s="210"/>
      <c r="AE1190" s="210"/>
      <c r="AF1190" s="210"/>
      <c r="AG1190" s="210" t="s">
        <v>314</v>
      </c>
      <c r="AH1190" s="210">
        <v>0</v>
      </c>
      <c r="AI1190" s="210"/>
      <c r="AJ1190" s="210"/>
      <c r="AK1190" s="210"/>
      <c r="AL1190" s="210"/>
      <c r="AM1190" s="210"/>
      <c r="AN1190" s="210"/>
      <c r="AO1190" s="210"/>
      <c r="AP1190" s="210"/>
      <c r="AQ1190" s="210"/>
      <c r="AR1190" s="210"/>
      <c r="AS1190" s="210"/>
      <c r="AT1190" s="210"/>
      <c r="AU1190" s="210"/>
      <c r="AV1190" s="210"/>
      <c r="AW1190" s="210"/>
      <c r="AX1190" s="210"/>
      <c r="AY1190" s="210"/>
      <c r="AZ1190" s="210"/>
      <c r="BA1190" s="210"/>
      <c r="BB1190" s="210"/>
      <c r="BC1190" s="210"/>
      <c r="BD1190" s="210"/>
      <c r="BE1190" s="210"/>
      <c r="BF1190" s="210"/>
      <c r="BG1190" s="210"/>
      <c r="BH1190" s="210"/>
    </row>
    <row r="1191" spans="1:60" outlineLevel="3" x14ac:dyDescent="0.2">
      <c r="A1191" s="217"/>
      <c r="B1191" s="218"/>
      <c r="C1191" s="253" t="s">
        <v>1366</v>
      </c>
      <c r="D1191" s="221"/>
      <c r="E1191" s="222"/>
      <c r="F1191" s="220"/>
      <c r="G1191" s="220"/>
      <c r="H1191" s="220"/>
      <c r="I1191" s="220"/>
      <c r="J1191" s="220"/>
      <c r="K1191" s="220"/>
      <c r="L1191" s="220"/>
      <c r="M1191" s="220"/>
      <c r="N1191" s="219"/>
      <c r="O1191" s="219"/>
      <c r="P1191" s="219"/>
      <c r="Q1191" s="219"/>
      <c r="R1191" s="220"/>
      <c r="S1191" s="220"/>
      <c r="T1191" s="220"/>
      <c r="U1191" s="220"/>
      <c r="V1191" s="220"/>
      <c r="W1191" s="220"/>
      <c r="X1191" s="220"/>
      <c r="Y1191" s="220"/>
      <c r="Z1191" s="210"/>
      <c r="AA1191" s="210"/>
      <c r="AB1191" s="210"/>
      <c r="AC1191" s="210"/>
      <c r="AD1191" s="210"/>
      <c r="AE1191" s="210"/>
      <c r="AF1191" s="210"/>
      <c r="AG1191" s="210" t="s">
        <v>314</v>
      </c>
      <c r="AH1191" s="210">
        <v>0</v>
      </c>
      <c r="AI1191" s="210"/>
      <c r="AJ1191" s="210"/>
      <c r="AK1191" s="210"/>
      <c r="AL1191" s="210"/>
      <c r="AM1191" s="210"/>
      <c r="AN1191" s="210"/>
      <c r="AO1191" s="210"/>
      <c r="AP1191" s="210"/>
      <c r="AQ1191" s="210"/>
      <c r="AR1191" s="210"/>
      <c r="AS1191" s="210"/>
      <c r="AT1191" s="210"/>
      <c r="AU1191" s="210"/>
      <c r="AV1191" s="210"/>
      <c r="AW1191" s="210"/>
      <c r="AX1191" s="210"/>
      <c r="AY1191" s="210"/>
      <c r="AZ1191" s="210"/>
      <c r="BA1191" s="210"/>
      <c r="BB1191" s="210"/>
      <c r="BC1191" s="210"/>
      <c r="BD1191" s="210"/>
      <c r="BE1191" s="210"/>
      <c r="BF1191" s="210"/>
      <c r="BG1191" s="210"/>
      <c r="BH1191" s="210"/>
    </row>
    <row r="1192" spans="1:60" outlineLevel="3" x14ac:dyDescent="0.2">
      <c r="A1192" s="217"/>
      <c r="B1192" s="218"/>
      <c r="C1192" s="253" t="s">
        <v>1367</v>
      </c>
      <c r="D1192" s="221"/>
      <c r="E1192" s="222"/>
      <c r="F1192" s="220"/>
      <c r="G1192" s="220"/>
      <c r="H1192" s="220"/>
      <c r="I1192" s="220"/>
      <c r="J1192" s="220"/>
      <c r="K1192" s="220"/>
      <c r="L1192" s="220"/>
      <c r="M1192" s="220"/>
      <c r="N1192" s="219"/>
      <c r="O1192" s="219"/>
      <c r="P1192" s="219"/>
      <c r="Q1192" s="219"/>
      <c r="R1192" s="220"/>
      <c r="S1192" s="220"/>
      <c r="T1192" s="220"/>
      <c r="U1192" s="220"/>
      <c r="V1192" s="220"/>
      <c r="W1192" s="220"/>
      <c r="X1192" s="220"/>
      <c r="Y1192" s="220"/>
      <c r="Z1192" s="210"/>
      <c r="AA1192" s="210"/>
      <c r="AB1192" s="210"/>
      <c r="AC1192" s="210"/>
      <c r="AD1192" s="210"/>
      <c r="AE1192" s="210"/>
      <c r="AF1192" s="210"/>
      <c r="AG1192" s="210" t="s">
        <v>314</v>
      </c>
      <c r="AH1192" s="210">
        <v>0</v>
      </c>
      <c r="AI1192" s="210"/>
      <c r="AJ1192" s="210"/>
      <c r="AK1192" s="210"/>
      <c r="AL1192" s="210"/>
      <c r="AM1192" s="210"/>
      <c r="AN1192" s="210"/>
      <c r="AO1192" s="210"/>
      <c r="AP1192" s="210"/>
      <c r="AQ1192" s="210"/>
      <c r="AR1192" s="210"/>
      <c r="AS1192" s="210"/>
      <c r="AT1192" s="210"/>
      <c r="AU1192" s="210"/>
      <c r="AV1192" s="210"/>
      <c r="AW1192" s="210"/>
      <c r="AX1192" s="210"/>
      <c r="AY1192" s="210"/>
      <c r="AZ1192" s="210"/>
      <c r="BA1192" s="210"/>
      <c r="BB1192" s="210"/>
      <c r="BC1192" s="210"/>
      <c r="BD1192" s="210"/>
      <c r="BE1192" s="210"/>
      <c r="BF1192" s="210"/>
      <c r="BG1192" s="210"/>
      <c r="BH1192" s="210"/>
    </row>
    <row r="1193" spans="1:60" outlineLevel="3" x14ac:dyDescent="0.2">
      <c r="A1193" s="217"/>
      <c r="B1193" s="218"/>
      <c r="C1193" s="253" t="s">
        <v>1368</v>
      </c>
      <c r="D1193" s="221"/>
      <c r="E1193" s="222"/>
      <c r="F1193" s="220"/>
      <c r="G1193" s="220"/>
      <c r="H1193" s="220"/>
      <c r="I1193" s="220"/>
      <c r="J1193" s="220"/>
      <c r="K1193" s="220"/>
      <c r="L1193" s="220"/>
      <c r="M1193" s="220"/>
      <c r="N1193" s="219"/>
      <c r="O1193" s="219"/>
      <c r="P1193" s="219"/>
      <c r="Q1193" s="219"/>
      <c r="R1193" s="220"/>
      <c r="S1193" s="220"/>
      <c r="T1193" s="220"/>
      <c r="U1193" s="220"/>
      <c r="V1193" s="220"/>
      <c r="W1193" s="220"/>
      <c r="X1193" s="220"/>
      <c r="Y1193" s="220"/>
      <c r="Z1193" s="210"/>
      <c r="AA1193" s="210"/>
      <c r="AB1193" s="210"/>
      <c r="AC1193" s="210"/>
      <c r="AD1193" s="210"/>
      <c r="AE1193" s="210"/>
      <c r="AF1193" s="210"/>
      <c r="AG1193" s="210" t="s">
        <v>314</v>
      </c>
      <c r="AH1193" s="210">
        <v>0</v>
      </c>
      <c r="AI1193" s="210"/>
      <c r="AJ1193" s="210"/>
      <c r="AK1193" s="210"/>
      <c r="AL1193" s="210"/>
      <c r="AM1193" s="210"/>
      <c r="AN1193" s="210"/>
      <c r="AO1193" s="210"/>
      <c r="AP1193" s="210"/>
      <c r="AQ1193" s="210"/>
      <c r="AR1193" s="210"/>
      <c r="AS1193" s="210"/>
      <c r="AT1193" s="210"/>
      <c r="AU1193" s="210"/>
      <c r="AV1193" s="210"/>
      <c r="AW1193" s="210"/>
      <c r="AX1193" s="210"/>
      <c r="AY1193" s="210"/>
      <c r="AZ1193" s="210"/>
      <c r="BA1193" s="210"/>
      <c r="BB1193" s="210"/>
      <c r="BC1193" s="210"/>
      <c r="BD1193" s="210"/>
      <c r="BE1193" s="210"/>
      <c r="BF1193" s="210"/>
      <c r="BG1193" s="210"/>
      <c r="BH1193" s="210"/>
    </row>
    <row r="1194" spans="1:60" outlineLevel="3" x14ac:dyDescent="0.2">
      <c r="A1194" s="217"/>
      <c r="B1194" s="218"/>
      <c r="C1194" s="253" t="s">
        <v>1369</v>
      </c>
      <c r="D1194" s="221"/>
      <c r="E1194" s="222"/>
      <c r="F1194" s="220"/>
      <c r="G1194" s="220"/>
      <c r="H1194" s="220"/>
      <c r="I1194" s="220"/>
      <c r="J1194" s="220"/>
      <c r="K1194" s="220"/>
      <c r="L1194" s="220"/>
      <c r="M1194" s="220"/>
      <c r="N1194" s="219"/>
      <c r="O1194" s="219"/>
      <c r="P1194" s="219"/>
      <c r="Q1194" s="219"/>
      <c r="R1194" s="220"/>
      <c r="S1194" s="220"/>
      <c r="T1194" s="220"/>
      <c r="U1194" s="220"/>
      <c r="V1194" s="220"/>
      <c r="W1194" s="220"/>
      <c r="X1194" s="220"/>
      <c r="Y1194" s="220"/>
      <c r="Z1194" s="210"/>
      <c r="AA1194" s="210"/>
      <c r="AB1194" s="210"/>
      <c r="AC1194" s="210"/>
      <c r="AD1194" s="210"/>
      <c r="AE1194" s="210"/>
      <c r="AF1194" s="210"/>
      <c r="AG1194" s="210" t="s">
        <v>314</v>
      </c>
      <c r="AH1194" s="210">
        <v>0</v>
      </c>
      <c r="AI1194" s="210"/>
      <c r="AJ1194" s="210"/>
      <c r="AK1194" s="210"/>
      <c r="AL1194" s="210"/>
      <c r="AM1194" s="210"/>
      <c r="AN1194" s="210"/>
      <c r="AO1194" s="210"/>
      <c r="AP1194" s="210"/>
      <c r="AQ1194" s="210"/>
      <c r="AR1194" s="210"/>
      <c r="AS1194" s="210"/>
      <c r="AT1194" s="210"/>
      <c r="AU1194" s="210"/>
      <c r="AV1194" s="210"/>
      <c r="AW1194" s="210"/>
      <c r="AX1194" s="210"/>
      <c r="AY1194" s="210"/>
      <c r="AZ1194" s="210"/>
      <c r="BA1194" s="210"/>
      <c r="BB1194" s="210"/>
      <c r="BC1194" s="210"/>
      <c r="BD1194" s="210"/>
      <c r="BE1194" s="210"/>
      <c r="BF1194" s="210"/>
      <c r="BG1194" s="210"/>
      <c r="BH1194" s="210"/>
    </row>
    <row r="1195" spans="1:60" outlineLevel="3" x14ac:dyDescent="0.2">
      <c r="A1195" s="217"/>
      <c r="B1195" s="218"/>
      <c r="C1195" s="253" t="s">
        <v>1370</v>
      </c>
      <c r="D1195" s="221"/>
      <c r="E1195" s="222"/>
      <c r="F1195" s="220"/>
      <c r="G1195" s="220"/>
      <c r="H1195" s="220"/>
      <c r="I1195" s="220"/>
      <c r="J1195" s="220"/>
      <c r="K1195" s="220"/>
      <c r="L1195" s="220"/>
      <c r="M1195" s="220"/>
      <c r="N1195" s="219"/>
      <c r="O1195" s="219"/>
      <c r="P1195" s="219"/>
      <c r="Q1195" s="219"/>
      <c r="R1195" s="220"/>
      <c r="S1195" s="220"/>
      <c r="T1195" s="220"/>
      <c r="U1195" s="220"/>
      <c r="V1195" s="220"/>
      <c r="W1195" s="220"/>
      <c r="X1195" s="220"/>
      <c r="Y1195" s="220"/>
      <c r="Z1195" s="210"/>
      <c r="AA1195" s="210"/>
      <c r="AB1195" s="210"/>
      <c r="AC1195" s="210"/>
      <c r="AD1195" s="210"/>
      <c r="AE1195" s="210"/>
      <c r="AF1195" s="210"/>
      <c r="AG1195" s="210" t="s">
        <v>314</v>
      </c>
      <c r="AH1195" s="210">
        <v>0</v>
      </c>
      <c r="AI1195" s="210"/>
      <c r="AJ1195" s="210"/>
      <c r="AK1195" s="210"/>
      <c r="AL1195" s="210"/>
      <c r="AM1195" s="210"/>
      <c r="AN1195" s="210"/>
      <c r="AO1195" s="210"/>
      <c r="AP1195" s="210"/>
      <c r="AQ1195" s="210"/>
      <c r="AR1195" s="210"/>
      <c r="AS1195" s="210"/>
      <c r="AT1195" s="210"/>
      <c r="AU1195" s="210"/>
      <c r="AV1195" s="210"/>
      <c r="AW1195" s="210"/>
      <c r="AX1195" s="210"/>
      <c r="AY1195" s="210"/>
      <c r="AZ1195" s="210"/>
      <c r="BA1195" s="210"/>
      <c r="BB1195" s="210"/>
      <c r="BC1195" s="210"/>
      <c r="BD1195" s="210"/>
      <c r="BE1195" s="210"/>
      <c r="BF1195" s="210"/>
      <c r="BG1195" s="210"/>
      <c r="BH1195" s="210"/>
    </row>
    <row r="1196" spans="1:60" outlineLevel="3" x14ac:dyDescent="0.2">
      <c r="A1196" s="217"/>
      <c r="B1196" s="218"/>
      <c r="C1196" s="253" t="s">
        <v>1371</v>
      </c>
      <c r="D1196" s="221"/>
      <c r="E1196" s="222"/>
      <c r="F1196" s="220"/>
      <c r="G1196" s="220"/>
      <c r="H1196" s="220"/>
      <c r="I1196" s="220"/>
      <c r="J1196" s="220"/>
      <c r="K1196" s="220"/>
      <c r="L1196" s="220"/>
      <c r="M1196" s="220"/>
      <c r="N1196" s="219"/>
      <c r="O1196" s="219"/>
      <c r="P1196" s="219"/>
      <c r="Q1196" s="219"/>
      <c r="R1196" s="220"/>
      <c r="S1196" s="220"/>
      <c r="T1196" s="220"/>
      <c r="U1196" s="220"/>
      <c r="V1196" s="220"/>
      <c r="W1196" s="220"/>
      <c r="X1196" s="220"/>
      <c r="Y1196" s="220"/>
      <c r="Z1196" s="210"/>
      <c r="AA1196" s="210"/>
      <c r="AB1196" s="210"/>
      <c r="AC1196" s="210"/>
      <c r="AD1196" s="210"/>
      <c r="AE1196" s="210"/>
      <c r="AF1196" s="210"/>
      <c r="AG1196" s="210" t="s">
        <v>314</v>
      </c>
      <c r="AH1196" s="210">
        <v>0</v>
      </c>
      <c r="AI1196" s="210"/>
      <c r="AJ1196" s="210"/>
      <c r="AK1196" s="210"/>
      <c r="AL1196" s="210"/>
      <c r="AM1196" s="210"/>
      <c r="AN1196" s="210"/>
      <c r="AO1196" s="210"/>
      <c r="AP1196" s="210"/>
      <c r="AQ1196" s="210"/>
      <c r="AR1196" s="210"/>
      <c r="AS1196" s="210"/>
      <c r="AT1196" s="210"/>
      <c r="AU1196" s="210"/>
      <c r="AV1196" s="210"/>
      <c r="AW1196" s="210"/>
      <c r="AX1196" s="210"/>
      <c r="AY1196" s="210"/>
      <c r="AZ1196" s="210"/>
      <c r="BA1196" s="210"/>
      <c r="BB1196" s="210"/>
      <c r="BC1196" s="210"/>
      <c r="BD1196" s="210"/>
      <c r="BE1196" s="210"/>
      <c r="BF1196" s="210"/>
      <c r="BG1196" s="210"/>
      <c r="BH1196" s="210"/>
    </row>
    <row r="1197" spans="1:60" outlineLevel="3" x14ac:dyDescent="0.2">
      <c r="A1197" s="217"/>
      <c r="B1197" s="218"/>
      <c r="C1197" s="253" t="s">
        <v>1372</v>
      </c>
      <c r="D1197" s="221"/>
      <c r="E1197" s="222"/>
      <c r="F1197" s="220"/>
      <c r="G1197" s="220"/>
      <c r="H1197" s="220"/>
      <c r="I1197" s="220"/>
      <c r="J1197" s="220"/>
      <c r="K1197" s="220"/>
      <c r="L1197" s="220"/>
      <c r="M1197" s="220"/>
      <c r="N1197" s="219"/>
      <c r="O1197" s="219"/>
      <c r="P1197" s="219"/>
      <c r="Q1197" s="219"/>
      <c r="R1197" s="220"/>
      <c r="S1197" s="220"/>
      <c r="T1197" s="220"/>
      <c r="U1197" s="220"/>
      <c r="V1197" s="220"/>
      <c r="W1197" s="220"/>
      <c r="X1197" s="220"/>
      <c r="Y1197" s="220"/>
      <c r="Z1197" s="210"/>
      <c r="AA1197" s="210"/>
      <c r="AB1197" s="210"/>
      <c r="AC1197" s="210"/>
      <c r="AD1197" s="210"/>
      <c r="AE1197" s="210"/>
      <c r="AF1197" s="210"/>
      <c r="AG1197" s="210" t="s">
        <v>314</v>
      </c>
      <c r="AH1197" s="210">
        <v>0</v>
      </c>
      <c r="AI1197" s="210"/>
      <c r="AJ1197" s="210"/>
      <c r="AK1197" s="210"/>
      <c r="AL1197" s="210"/>
      <c r="AM1197" s="210"/>
      <c r="AN1197" s="210"/>
      <c r="AO1197" s="210"/>
      <c r="AP1197" s="210"/>
      <c r="AQ1197" s="210"/>
      <c r="AR1197" s="210"/>
      <c r="AS1197" s="210"/>
      <c r="AT1197" s="210"/>
      <c r="AU1197" s="210"/>
      <c r="AV1197" s="210"/>
      <c r="AW1197" s="210"/>
      <c r="AX1197" s="210"/>
      <c r="AY1197" s="210"/>
      <c r="AZ1197" s="210"/>
      <c r="BA1197" s="210"/>
      <c r="BB1197" s="210"/>
      <c r="BC1197" s="210"/>
      <c r="BD1197" s="210"/>
      <c r="BE1197" s="210"/>
      <c r="BF1197" s="210"/>
      <c r="BG1197" s="210"/>
      <c r="BH1197" s="210"/>
    </row>
    <row r="1198" spans="1:60" outlineLevel="3" x14ac:dyDescent="0.2">
      <c r="A1198" s="217"/>
      <c r="B1198" s="218"/>
      <c r="C1198" s="253" t="s">
        <v>1373</v>
      </c>
      <c r="D1198" s="221"/>
      <c r="E1198" s="222"/>
      <c r="F1198" s="220"/>
      <c r="G1198" s="220"/>
      <c r="H1198" s="220"/>
      <c r="I1198" s="220"/>
      <c r="J1198" s="220"/>
      <c r="K1198" s="220"/>
      <c r="L1198" s="220"/>
      <c r="M1198" s="220"/>
      <c r="N1198" s="219"/>
      <c r="O1198" s="219"/>
      <c r="P1198" s="219"/>
      <c r="Q1198" s="219"/>
      <c r="R1198" s="220"/>
      <c r="S1198" s="220"/>
      <c r="T1198" s="220"/>
      <c r="U1198" s="220"/>
      <c r="V1198" s="220"/>
      <c r="W1198" s="220"/>
      <c r="X1198" s="220"/>
      <c r="Y1198" s="220"/>
      <c r="Z1198" s="210"/>
      <c r="AA1198" s="210"/>
      <c r="AB1198" s="210"/>
      <c r="AC1198" s="210"/>
      <c r="AD1198" s="210"/>
      <c r="AE1198" s="210"/>
      <c r="AF1198" s="210"/>
      <c r="AG1198" s="210" t="s">
        <v>314</v>
      </c>
      <c r="AH1198" s="210">
        <v>0</v>
      </c>
      <c r="AI1198" s="210"/>
      <c r="AJ1198" s="210"/>
      <c r="AK1198" s="210"/>
      <c r="AL1198" s="210"/>
      <c r="AM1198" s="210"/>
      <c r="AN1198" s="210"/>
      <c r="AO1198" s="210"/>
      <c r="AP1198" s="210"/>
      <c r="AQ1198" s="210"/>
      <c r="AR1198" s="210"/>
      <c r="AS1198" s="210"/>
      <c r="AT1198" s="210"/>
      <c r="AU1198" s="210"/>
      <c r="AV1198" s="210"/>
      <c r="AW1198" s="210"/>
      <c r="AX1198" s="210"/>
      <c r="AY1198" s="210"/>
      <c r="AZ1198" s="210"/>
      <c r="BA1198" s="210"/>
      <c r="BB1198" s="210"/>
      <c r="BC1198" s="210"/>
      <c r="BD1198" s="210"/>
      <c r="BE1198" s="210"/>
      <c r="BF1198" s="210"/>
      <c r="BG1198" s="210"/>
      <c r="BH1198" s="210"/>
    </row>
    <row r="1199" spans="1:60" outlineLevel="3" x14ac:dyDescent="0.2">
      <c r="A1199" s="217"/>
      <c r="B1199" s="218"/>
      <c r="C1199" s="253" t="s">
        <v>1374</v>
      </c>
      <c r="D1199" s="221"/>
      <c r="E1199" s="222"/>
      <c r="F1199" s="220"/>
      <c r="G1199" s="220"/>
      <c r="H1199" s="220"/>
      <c r="I1199" s="220"/>
      <c r="J1199" s="220"/>
      <c r="K1199" s="220"/>
      <c r="L1199" s="220"/>
      <c r="M1199" s="220"/>
      <c r="N1199" s="219"/>
      <c r="O1199" s="219"/>
      <c r="P1199" s="219"/>
      <c r="Q1199" s="219"/>
      <c r="R1199" s="220"/>
      <c r="S1199" s="220"/>
      <c r="T1199" s="220"/>
      <c r="U1199" s="220"/>
      <c r="V1199" s="220"/>
      <c r="W1199" s="220"/>
      <c r="X1199" s="220"/>
      <c r="Y1199" s="220"/>
      <c r="Z1199" s="210"/>
      <c r="AA1199" s="210"/>
      <c r="AB1199" s="210"/>
      <c r="AC1199" s="210"/>
      <c r="AD1199" s="210"/>
      <c r="AE1199" s="210"/>
      <c r="AF1199" s="210"/>
      <c r="AG1199" s="210" t="s">
        <v>314</v>
      </c>
      <c r="AH1199" s="210">
        <v>0</v>
      </c>
      <c r="AI1199" s="210"/>
      <c r="AJ1199" s="210"/>
      <c r="AK1199" s="210"/>
      <c r="AL1199" s="210"/>
      <c r="AM1199" s="210"/>
      <c r="AN1199" s="210"/>
      <c r="AO1199" s="210"/>
      <c r="AP1199" s="210"/>
      <c r="AQ1199" s="210"/>
      <c r="AR1199" s="210"/>
      <c r="AS1199" s="210"/>
      <c r="AT1199" s="210"/>
      <c r="AU1199" s="210"/>
      <c r="AV1199" s="210"/>
      <c r="AW1199" s="210"/>
      <c r="AX1199" s="210"/>
      <c r="AY1199" s="210"/>
      <c r="AZ1199" s="210"/>
      <c r="BA1199" s="210"/>
      <c r="BB1199" s="210"/>
      <c r="BC1199" s="210"/>
      <c r="BD1199" s="210"/>
      <c r="BE1199" s="210"/>
      <c r="BF1199" s="210"/>
      <c r="BG1199" s="210"/>
      <c r="BH1199" s="210"/>
    </row>
    <row r="1200" spans="1:60" outlineLevel="3" x14ac:dyDescent="0.2">
      <c r="A1200" s="217"/>
      <c r="B1200" s="218"/>
      <c r="C1200" s="253" t="s">
        <v>1375</v>
      </c>
      <c r="D1200" s="221"/>
      <c r="E1200" s="222"/>
      <c r="F1200" s="220"/>
      <c r="G1200" s="220"/>
      <c r="H1200" s="220"/>
      <c r="I1200" s="220"/>
      <c r="J1200" s="220"/>
      <c r="K1200" s="220"/>
      <c r="L1200" s="220"/>
      <c r="M1200" s="220"/>
      <c r="N1200" s="219"/>
      <c r="O1200" s="219"/>
      <c r="P1200" s="219"/>
      <c r="Q1200" s="219"/>
      <c r="R1200" s="220"/>
      <c r="S1200" s="220"/>
      <c r="T1200" s="220"/>
      <c r="U1200" s="220"/>
      <c r="V1200" s="220"/>
      <c r="W1200" s="220"/>
      <c r="X1200" s="220"/>
      <c r="Y1200" s="220"/>
      <c r="Z1200" s="210"/>
      <c r="AA1200" s="210"/>
      <c r="AB1200" s="210"/>
      <c r="AC1200" s="210"/>
      <c r="AD1200" s="210"/>
      <c r="AE1200" s="210"/>
      <c r="AF1200" s="210"/>
      <c r="AG1200" s="210" t="s">
        <v>314</v>
      </c>
      <c r="AH1200" s="210">
        <v>0</v>
      </c>
      <c r="AI1200" s="210"/>
      <c r="AJ1200" s="210"/>
      <c r="AK1200" s="210"/>
      <c r="AL1200" s="210"/>
      <c r="AM1200" s="210"/>
      <c r="AN1200" s="210"/>
      <c r="AO1200" s="210"/>
      <c r="AP1200" s="210"/>
      <c r="AQ1200" s="210"/>
      <c r="AR1200" s="210"/>
      <c r="AS1200" s="210"/>
      <c r="AT1200" s="210"/>
      <c r="AU1200" s="210"/>
      <c r="AV1200" s="210"/>
      <c r="AW1200" s="210"/>
      <c r="AX1200" s="210"/>
      <c r="AY1200" s="210"/>
      <c r="AZ1200" s="210"/>
      <c r="BA1200" s="210"/>
      <c r="BB1200" s="210"/>
      <c r="BC1200" s="210"/>
      <c r="BD1200" s="210"/>
      <c r="BE1200" s="210"/>
      <c r="BF1200" s="210"/>
      <c r="BG1200" s="210"/>
      <c r="BH1200" s="210"/>
    </row>
    <row r="1201" spans="1:60" outlineLevel="3" x14ac:dyDescent="0.2">
      <c r="A1201" s="217"/>
      <c r="B1201" s="218"/>
      <c r="C1201" s="253" t="s">
        <v>1376</v>
      </c>
      <c r="D1201" s="221"/>
      <c r="E1201" s="222">
        <v>176.04</v>
      </c>
      <c r="F1201" s="220"/>
      <c r="G1201" s="220"/>
      <c r="H1201" s="220"/>
      <c r="I1201" s="220"/>
      <c r="J1201" s="220"/>
      <c r="K1201" s="220"/>
      <c r="L1201" s="220"/>
      <c r="M1201" s="220"/>
      <c r="N1201" s="219"/>
      <c r="O1201" s="219"/>
      <c r="P1201" s="219"/>
      <c r="Q1201" s="219"/>
      <c r="R1201" s="220"/>
      <c r="S1201" s="220"/>
      <c r="T1201" s="220"/>
      <c r="U1201" s="220"/>
      <c r="V1201" s="220"/>
      <c r="W1201" s="220"/>
      <c r="X1201" s="220"/>
      <c r="Y1201" s="220"/>
      <c r="Z1201" s="210"/>
      <c r="AA1201" s="210"/>
      <c r="AB1201" s="210"/>
      <c r="AC1201" s="210"/>
      <c r="AD1201" s="210"/>
      <c r="AE1201" s="210"/>
      <c r="AF1201" s="210"/>
      <c r="AG1201" s="210" t="s">
        <v>314</v>
      </c>
      <c r="AH1201" s="210">
        <v>0</v>
      </c>
      <c r="AI1201" s="210"/>
      <c r="AJ1201" s="210"/>
      <c r="AK1201" s="210"/>
      <c r="AL1201" s="210"/>
      <c r="AM1201" s="210"/>
      <c r="AN1201" s="210"/>
      <c r="AO1201" s="210"/>
      <c r="AP1201" s="210"/>
      <c r="AQ1201" s="210"/>
      <c r="AR1201" s="210"/>
      <c r="AS1201" s="210"/>
      <c r="AT1201" s="210"/>
      <c r="AU1201" s="210"/>
      <c r="AV1201" s="210"/>
      <c r="AW1201" s="210"/>
      <c r="AX1201" s="210"/>
      <c r="AY1201" s="210"/>
      <c r="AZ1201" s="210"/>
      <c r="BA1201" s="210"/>
      <c r="BB1201" s="210"/>
      <c r="BC1201" s="210"/>
      <c r="BD1201" s="210"/>
      <c r="BE1201" s="210"/>
      <c r="BF1201" s="210"/>
      <c r="BG1201" s="210"/>
      <c r="BH1201" s="210"/>
    </row>
    <row r="1202" spans="1:60" ht="22.5" outlineLevel="1" x14ac:dyDescent="0.2">
      <c r="A1202" s="231">
        <v>185</v>
      </c>
      <c r="B1202" s="232" t="s">
        <v>1377</v>
      </c>
      <c r="C1202" s="250" t="s">
        <v>1378</v>
      </c>
      <c r="D1202" s="233" t="s">
        <v>310</v>
      </c>
      <c r="E1202" s="234">
        <v>20.414999999999999</v>
      </c>
      <c r="F1202" s="235"/>
      <c r="G1202" s="236">
        <f>ROUND(E1202*F1202,2)</f>
        <v>0</v>
      </c>
      <c r="H1202" s="235"/>
      <c r="I1202" s="236">
        <f>ROUND(E1202*H1202,2)</f>
        <v>0</v>
      </c>
      <c r="J1202" s="235"/>
      <c r="K1202" s="236">
        <f>ROUND(E1202*J1202,2)</f>
        <v>0</v>
      </c>
      <c r="L1202" s="236">
        <v>21</v>
      </c>
      <c r="M1202" s="236">
        <f>G1202*(1+L1202/100)</f>
        <v>0</v>
      </c>
      <c r="N1202" s="234">
        <v>0</v>
      </c>
      <c r="O1202" s="234">
        <f>ROUND(E1202*N1202,2)</f>
        <v>0</v>
      </c>
      <c r="P1202" s="234">
        <v>8.8999999999999996E-2</v>
      </c>
      <c r="Q1202" s="234">
        <f>ROUND(E1202*P1202,2)</f>
        <v>1.82</v>
      </c>
      <c r="R1202" s="236" t="s">
        <v>1141</v>
      </c>
      <c r="S1202" s="236" t="s">
        <v>293</v>
      </c>
      <c r="T1202" s="237" t="s">
        <v>294</v>
      </c>
      <c r="U1202" s="220">
        <v>0.76</v>
      </c>
      <c r="V1202" s="220">
        <f>ROUND(E1202*U1202,2)</f>
        <v>15.52</v>
      </c>
      <c r="W1202" s="220"/>
      <c r="X1202" s="220" t="s">
        <v>295</v>
      </c>
      <c r="Y1202" s="220" t="s">
        <v>296</v>
      </c>
      <c r="Z1202" s="210"/>
      <c r="AA1202" s="210"/>
      <c r="AB1202" s="210"/>
      <c r="AC1202" s="210"/>
      <c r="AD1202" s="210"/>
      <c r="AE1202" s="210"/>
      <c r="AF1202" s="210"/>
      <c r="AG1202" s="210" t="s">
        <v>297</v>
      </c>
      <c r="AH1202" s="210"/>
      <c r="AI1202" s="210"/>
      <c r="AJ1202" s="210"/>
      <c r="AK1202" s="210"/>
      <c r="AL1202" s="210"/>
      <c r="AM1202" s="210"/>
      <c r="AN1202" s="210"/>
      <c r="AO1202" s="210"/>
      <c r="AP1202" s="210"/>
      <c r="AQ1202" s="210"/>
      <c r="AR1202" s="210"/>
      <c r="AS1202" s="210"/>
      <c r="AT1202" s="210"/>
      <c r="AU1202" s="210"/>
      <c r="AV1202" s="210"/>
      <c r="AW1202" s="210"/>
      <c r="AX1202" s="210"/>
      <c r="AY1202" s="210"/>
      <c r="AZ1202" s="210"/>
      <c r="BA1202" s="210"/>
      <c r="BB1202" s="210"/>
      <c r="BC1202" s="210"/>
      <c r="BD1202" s="210"/>
      <c r="BE1202" s="210"/>
      <c r="BF1202" s="210"/>
      <c r="BG1202" s="210"/>
      <c r="BH1202" s="210"/>
    </row>
    <row r="1203" spans="1:60" outlineLevel="2" x14ac:dyDescent="0.2">
      <c r="A1203" s="217"/>
      <c r="B1203" s="218"/>
      <c r="C1203" s="251" t="s">
        <v>1360</v>
      </c>
      <c r="D1203" s="239"/>
      <c r="E1203" s="239"/>
      <c r="F1203" s="239"/>
      <c r="G1203" s="239"/>
      <c r="H1203" s="220"/>
      <c r="I1203" s="220"/>
      <c r="J1203" s="220"/>
      <c r="K1203" s="220"/>
      <c r="L1203" s="220"/>
      <c r="M1203" s="220"/>
      <c r="N1203" s="219"/>
      <c r="O1203" s="219"/>
      <c r="P1203" s="219"/>
      <c r="Q1203" s="219"/>
      <c r="R1203" s="220"/>
      <c r="S1203" s="220"/>
      <c r="T1203" s="220"/>
      <c r="U1203" s="220"/>
      <c r="V1203" s="220"/>
      <c r="W1203" s="220"/>
      <c r="X1203" s="220"/>
      <c r="Y1203" s="220"/>
      <c r="Z1203" s="210"/>
      <c r="AA1203" s="210"/>
      <c r="AB1203" s="210"/>
      <c r="AC1203" s="210"/>
      <c r="AD1203" s="210"/>
      <c r="AE1203" s="210"/>
      <c r="AF1203" s="210"/>
      <c r="AG1203" s="210" t="s">
        <v>299</v>
      </c>
      <c r="AH1203" s="210"/>
      <c r="AI1203" s="210"/>
      <c r="AJ1203" s="210"/>
      <c r="AK1203" s="210"/>
      <c r="AL1203" s="210"/>
      <c r="AM1203" s="210"/>
      <c r="AN1203" s="210"/>
      <c r="AO1203" s="210"/>
      <c r="AP1203" s="210"/>
      <c r="AQ1203" s="210"/>
      <c r="AR1203" s="210"/>
      <c r="AS1203" s="210"/>
      <c r="AT1203" s="210"/>
      <c r="AU1203" s="210"/>
      <c r="AV1203" s="210"/>
      <c r="AW1203" s="210"/>
      <c r="AX1203" s="210"/>
      <c r="AY1203" s="210"/>
      <c r="AZ1203" s="210"/>
      <c r="BA1203" s="210"/>
      <c r="BB1203" s="210"/>
      <c r="BC1203" s="210"/>
      <c r="BD1203" s="210"/>
      <c r="BE1203" s="210"/>
      <c r="BF1203" s="210"/>
      <c r="BG1203" s="210"/>
      <c r="BH1203" s="210"/>
    </row>
    <row r="1204" spans="1:60" outlineLevel="2" x14ac:dyDescent="0.2">
      <c r="A1204" s="217"/>
      <c r="B1204" s="218"/>
      <c r="C1204" s="252" t="s">
        <v>1360</v>
      </c>
      <c r="D1204" s="240"/>
      <c r="E1204" s="240"/>
      <c r="F1204" s="240"/>
      <c r="G1204" s="240"/>
      <c r="H1204" s="220"/>
      <c r="I1204" s="220"/>
      <c r="J1204" s="220"/>
      <c r="K1204" s="220"/>
      <c r="L1204" s="220"/>
      <c r="M1204" s="220"/>
      <c r="N1204" s="219"/>
      <c r="O1204" s="219"/>
      <c r="P1204" s="219"/>
      <c r="Q1204" s="219"/>
      <c r="R1204" s="220"/>
      <c r="S1204" s="220"/>
      <c r="T1204" s="220"/>
      <c r="U1204" s="220"/>
      <c r="V1204" s="220"/>
      <c r="W1204" s="220"/>
      <c r="X1204" s="220"/>
      <c r="Y1204" s="220"/>
      <c r="Z1204" s="210"/>
      <c r="AA1204" s="210"/>
      <c r="AB1204" s="210"/>
      <c r="AC1204" s="210"/>
      <c r="AD1204" s="210"/>
      <c r="AE1204" s="210"/>
      <c r="AF1204" s="210"/>
      <c r="AG1204" s="210" t="s">
        <v>300</v>
      </c>
      <c r="AH1204" s="210"/>
      <c r="AI1204" s="210"/>
      <c r="AJ1204" s="210"/>
      <c r="AK1204" s="210"/>
      <c r="AL1204" s="210"/>
      <c r="AM1204" s="210"/>
      <c r="AN1204" s="210"/>
      <c r="AO1204" s="210"/>
      <c r="AP1204" s="210"/>
      <c r="AQ1204" s="210"/>
      <c r="AR1204" s="210"/>
      <c r="AS1204" s="210"/>
      <c r="AT1204" s="210"/>
      <c r="AU1204" s="210"/>
      <c r="AV1204" s="210"/>
      <c r="AW1204" s="210"/>
      <c r="AX1204" s="210"/>
      <c r="AY1204" s="210"/>
      <c r="AZ1204" s="210"/>
      <c r="BA1204" s="210"/>
      <c r="BB1204" s="210"/>
      <c r="BC1204" s="210"/>
      <c r="BD1204" s="210"/>
      <c r="BE1204" s="210"/>
      <c r="BF1204" s="210"/>
      <c r="BG1204" s="210"/>
      <c r="BH1204" s="210"/>
    </row>
    <row r="1205" spans="1:60" outlineLevel="3" x14ac:dyDescent="0.2">
      <c r="A1205" s="217"/>
      <c r="B1205" s="218"/>
      <c r="C1205" s="252" t="s">
        <v>1360</v>
      </c>
      <c r="D1205" s="240"/>
      <c r="E1205" s="240"/>
      <c r="F1205" s="240"/>
      <c r="G1205" s="240"/>
      <c r="H1205" s="220"/>
      <c r="I1205" s="220"/>
      <c r="J1205" s="220"/>
      <c r="K1205" s="220"/>
      <c r="L1205" s="220"/>
      <c r="M1205" s="220"/>
      <c r="N1205" s="219"/>
      <c r="O1205" s="219"/>
      <c r="P1205" s="219"/>
      <c r="Q1205" s="219"/>
      <c r="R1205" s="220"/>
      <c r="S1205" s="220"/>
      <c r="T1205" s="220"/>
      <c r="U1205" s="220"/>
      <c r="V1205" s="220"/>
      <c r="W1205" s="220"/>
      <c r="X1205" s="220"/>
      <c r="Y1205" s="220"/>
      <c r="Z1205" s="210"/>
      <c r="AA1205" s="210"/>
      <c r="AB1205" s="210"/>
      <c r="AC1205" s="210"/>
      <c r="AD1205" s="210"/>
      <c r="AE1205" s="210"/>
      <c r="AF1205" s="210"/>
      <c r="AG1205" s="210" t="s">
        <v>300</v>
      </c>
      <c r="AH1205" s="210"/>
      <c r="AI1205" s="210"/>
      <c r="AJ1205" s="210"/>
      <c r="AK1205" s="210"/>
      <c r="AL1205" s="210"/>
      <c r="AM1205" s="210"/>
      <c r="AN1205" s="210"/>
      <c r="AO1205" s="210"/>
      <c r="AP1205" s="210"/>
      <c r="AQ1205" s="210"/>
      <c r="AR1205" s="210"/>
      <c r="AS1205" s="210"/>
      <c r="AT1205" s="210"/>
      <c r="AU1205" s="210"/>
      <c r="AV1205" s="210"/>
      <c r="AW1205" s="210"/>
      <c r="AX1205" s="210"/>
      <c r="AY1205" s="210"/>
      <c r="AZ1205" s="210"/>
      <c r="BA1205" s="210"/>
      <c r="BB1205" s="210"/>
      <c r="BC1205" s="210"/>
      <c r="BD1205" s="210"/>
      <c r="BE1205" s="210"/>
      <c r="BF1205" s="210"/>
      <c r="BG1205" s="210"/>
      <c r="BH1205" s="210"/>
    </row>
    <row r="1206" spans="1:60" outlineLevel="3" x14ac:dyDescent="0.2">
      <c r="A1206" s="217"/>
      <c r="B1206" s="218"/>
      <c r="C1206" s="252" t="s">
        <v>916</v>
      </c>
      <c r="D1206" s="240"/>
      <c r="E1206" s="240"/>
      <c r="F1206" s="240"/>
      <c r="G1206" s="240"/>
      <c r="H1206" s="220"/>
      <c r="I1206" s="220"/>
      <c r="J1206" s="220"/>
      <c r="K1206" s="220"/>
      <c r="L1206" s="220"/>
      <c r="M1206" s="220"/>
      <c r="N1206" s="219"/>
      <c r="O1206" s="219"/>
      <c r="P1206" s="219"/>
      <c r="Q1206" s="219"/>
      <c r="R1206" s="220"/>
      <c r="S1206" s="220"/>
      <c r="T1206" s="220"/>
      <c r="U1206" s="220"/>
      <c r="V1206" s="220"/>
      <c r="W1206" s="220"/>
      <c r="X1206" s="220"/>
      <c r="Y1206" s="220"/>
      <c r="Z1206" s="210"/>
      <c r="AA1206" s="210"/>
      <c r="AB1206" s="210"/>
      <c r="AC1206" s="210"/>
      <c r="AD1206" s="210"/>
      <c r="AE1206" s="210"/>
      <c r="AF1206" s="210"/>
      <c r="AG1206" s="210" t="s">
        <v>300</v>
      </c>
      <c r="AH1206" s="210"/>
      <c r="AI1206" s="210"/>
      <c r="AJ1206" s="210"/>
      <c r="AK1206" s="210"/>
      <c r="AL1206" s="210"/>
      <c r="AM1206" s="210"/>
      <c r="AN1206" s="210"/>
      <c r="AO1206" s="210"/>
      <c r="AP1206" s="210"/>
      <c r="AQ1206" s="210"/>
      <c r="AR1206" s="210"/>
      <c r="AS1206" s="210"/>
      <c r="AT1206" s="210"/>
      <c r="AU1206" s="210"/>
      <c r="AV1206" s="210"/>
      <c r="AW1206" s="210"/>
      <c r="AX1206" s="210"/>
      <c r="AY1206" s="210"/>
      <c r="AZ1206" s="210"/>
      <c r="BA1206" s="210"/>
      <c r="BB1206" s="210"/>
      <c r="BC1206" s="210"/>
      <c r="BD1206" s="210"/>
      <c r="BE1206" s="210"/>
      <c r="BF1206" s="210"/>
      <c r="BG1206" s="210"/>
      <c r="BH1206" s="210"/>
    </row>
    <row r="1207" spans="1:60" outlineLevel="3" x14ac:dyDescent="0.2">
      <c r="A1207" s="217"/>
      <c r="B1207" s="218"/>
      <c r="C1207" s="252" t="s">
        <v>917</v>
      </c>
      <c r="D1207" s="240"/>
      <c r="E1207" s="240"/>
      <c r="F1207" s="240"/>
      <c r="G1207" s="240"/>
      <c r="H1207" s="220"/>
      <c r="I1207" s="220"/>
      <c r="J1207" s="220"/>
      <c r="K1207" s="220"/>
      <c r="L1207" s="220"/>
      <c r="M1207" s="220"/>
      <c r="N1207" s="219"/>
      <c r="O1207" s="219"/>
      <c r="P1207" s="219"/>
      <c r="Q1207" s="219"/>
      <c r="R1207" s="220"/>
      <c r="S1207" s="220"/>
      <c r="T1207" s="220"/>
      <c r="U1207" s="220"/>
      <c r="V1207" s="220"/>
      <c r="W1207" s="220"/>
      <c r="X1207" s="220"/>
      <c r="Y1207" s="220"/>
      <c r="Z1207" s="210"/>
      <c r="AA1207" s="210"/>
      <c r="AB1207" s="210"/>
      <c r="AC1207" s="210"/>
      <c r="AD1207" s="210"/>
      <c r="AE1207" s="210"/>
      <c r="AF1207" s="210"/>
      <c r="AG1207" s="210" t="s">
        <v>300</v>
      </c>
      <c r="AH1207" s="210"/>
      <c r="AI1207" s="210"/>
      <c r="AJ1207" s="210"/>
      <c r="AK1207" s="210"/>
      <c r="AL1207" s="210"/>
      <c r="AM1207" s="210"/>
      <c r="AN1207" s="210"/>
      <c r="AO1207" s="210"/>
      <c r="AP1207" s="210"/>
      <c r="AQ1207" s="210"/>
      <c r="AR1207" s="210"/>
      <c r="AS1207" s="210"/>
      <c r="AT1207" s="210"/>
      <c r="AU1207" s="210"/>
      <c r="AV1207" s="210"/>
      <c r="AW1207" s="210"/>
      <c r="AX1207" s="210"/>
      <c r="AY1207" s="210"/>
      <c r="AZ1207" s="210"/>
      <c r="BA1207" s="210"/>
      <c r="BB1207" s="210"/>
      <c r="BC1207" s="210"/>
      <c r="BD1207" s="210"/>
      <c r="BE1207" s="210"/>
      <c r="BF1207" s="210"/>
      <c r="BG1207" s="210"/>
      <c r="BH1207" s="210"/>
    </row>
    <row r="1208" spans="1:60" outlineLevel="2" x14ac:dyDescent="0.2">
      <c r="A1208" s="217"/>
      <c r="B1208" s="218"/>
      <c r="C1208" s="253" t="s">
        <v>894</v>
      </c>
      <c r="D1208" s="221"/>
      <c r="E1208" s="222"/>
      <c r="F1208" s="220"/>
      <c r="G1208" s="220"/>
      <c r="H1208" s="220"/>
      <c r="I1208" s="220"/>
      <c r="J1208" s="220"/>
      <c r="K1208" s="220"/>
      <c r="L1208" s="220"/>
      <c r="M1208" s="220"/>
      <c r="N1208" s="219"/>
      <c r="O1208" s="219"/>
      <c r="P1208" s="219"/>
      <c r="Q1208" s="219"/>
      <c r="R1208" s="220"/>
      <c r="S1208" s="220"/>
      <c r="T1208" s="220"/>
      <c r="U1208" s="220"/>
      <c r="V1208" s="220"/>
      <c r="W1208" s="220"/>
      <c r="X1208" s="220"/>
      <c r="Y1208" s="220"/>
      <c r="Z1208" s="210"/>
      <c r="AA1208" s="210"/>
      <c r="AB1208" s="210"/>
      <c r="AC1208" s="210"/>
      <c r="AD1208" s="210"/>
      <c r="AE1208" s="210"/>
      <c r="AF1208" s="210"/>
      <c r="AG1208" s="210" t="s">
        <v>314</v>
      </c>
      <c r="AH1208" s="210">
        <v>0</v>
      </c>
      <c r="AI1208" s="210"/>
      <c r="AJ1208" s="210"/>
      <c r="AK1208" s="210"/>
      <c r="AL1208" s="210"/>
      <c r="AM1208" s="210"/>
      <c r="AN1208" s="210"/>
      <c r="AO1208" s="210"/>
      <c r="AP1208" s="210"/>
      <c r="AQ1208" s="210"/>
      <c r="AR1208" s="210"/>
      <c r="AS1208" s="210"/>
      <c r="AT1208" s="210"/>
      <c r="AU1208" s="210"/>
      <c r="AV1208" s="210"/>
      <c r="AW1208" s="210"/>
      <c r="AX1208" s="210"/>
      <c r="AY1208" s="210"/>
      <c r="AZ1208" s="210"/>
      <c r="BA1208" s="210"/>
      <c r="BB1208" s="210"/>
      <c r="BC1208" s="210"/>
      <c r="BD1208" s="210"/>
      <c r="BE1208" s="210"/>
      <c r="BF1208" s="210"/>
      <c r="BG1208" s="210"/>
      <c r="BH1208" s="210"/>
    </row>
    <row r="1209" spans="1:60" outlineLevel="3" x14ac:dyDescent="0.2">
      <c r="A1209" s="217"/>
      <c r="B1209" s="218"/>
      <c r="C1209" s="253" t="s">
        <v>895</v>
      </c>
      <c r="D1209" s="221"/>
      <c r="E1209" s="222"/>
      <c r="F1209" s="220"/>
      <c r="G1209" s="220"/>
      <c r="H1209" s="220"/>
      <c r="I1209" s="220"/>
      <c r="J1209" s="220"/>
      <c r="K1209" s="220"/>
      <c r="L1209" s="220"/>
      <c r="M1209" s="220"/>
      <c r="N1209" s="219"/>
      <c r="O1209" s="219"/>
      <c r="P1209" s="219"/>
      <c r="Q1209" s="219"/>
      <c r="R1209" s="220"/>
      <c r="S1209" s="220"/>
      <c r="T1209" s="220"/>
      <c r="U1209" s="220"/>
      <c r="V1209" s="220"/>
      <c r="W1209" s="220"/>
      <c r="X1209" s="220"/>
      <c r="Y1209" s="220"/>
      <c r="Z1209" s="210"/>
      <c r="AA1209" s="210"/>
      <c r="AB1209" s="210"/>
      <c r="AC1209" s="210"/>
      <c r="AD1209" s="210"/>
      <c r="AE1209" s="210"/>
      <c r="AF1209" s="210"/>
      <c r="AG1209" s="210" t="s">
        <v>314</v>
      </c>
      <c r="AH1209" s="210">
        <v>0</v>
      </c>
      <c r="AI1209" s="210"/>
      <c r="AJ1209" s="210"/>
      <c r="AK1209" s="210"/>
      <c r="AL1209" s="210"/>
      <c r="AM1209" s="210"/>
      <c r="AN1209" s="210"/>
      <c r="AO1209" s="210"/>
      <c r="AP1209" s="210"/>
      <c r="AQ1209" s="210"/>
      <c r="AR1209" s="210"/>
      <c r="AS1209" s="210"/>
      <c r="AT1209" s="210"/>
      <c r="AU1209" s="210"/>
      <c r="AV1209" s="210"/>
      <c r="AW1209" s="210"/>
      <c r="AX1209" s="210"/>
      <c r="AY1209" s="210"/>
      <c r="AZ1209" s="210"/>
      <c r="BA1209" s="210"/>
      <c r="BB1209" s="210"/>
      <c r="BC1209" s="210"/>
      <c r="BD1209" s="210"/>
      <c r="BE1209" s="210"/>
      <c r="BF1209" s="210"/>
      <c r="BG1209" s="210"/>
      <c r="BH1209" s="210"/>
    </row>
    <row r="1210" spans="1:60" outlineLevel="3" x14ac:dyDescent="0.2">
      <c r="A1210" s="217"/>
      <c r="B1210" s="218"/>
      <c r="C1210" s="253" t="s">
        <v>918</v>
      </c>
      <c r="D1210" s="221"/>
      <c r="E1210" s="222"/>
      <c r="F1210" s="220"/>
      <c r="G1210" s="220"/>
      <c r="H1210" s="220"/>
      <c r="I1210" s="220"/>
      <c r="J1210" s="220"/>
      <c r="K1210" s="220"/>
      <c r="L1210" s="220"/>
      <c r="M1210" s="220"/>
      <c r="N1210" s="219"/>
      <c r="O1210" s="219"/>
      <c r="P1210" s="219"/>
      <c r="Q1210" s="219"/>
      <c r="R1210" s="220"/>
      <c r="S1210" s="220"/>
      <c r="T1210" s="220"/>
      <c r="U1210" s="220"/>
      <c r="V1210" s="220"/>
      <c r="W1210" s="220"/>
      <c r="X1210" s="220"/>
      <c r="Y1210" s="220"/>
      <c r="Z1210" s="210"/>
      <c r="AA1210" s="210"/>
      <c r="AB1210" s="210"/>
      <c r="AC1210" s="210"/>
      <c r="AD1210" s="210"/>
      <c r="AE1210" s="210"/>
      <c r="AF1210" s="210"/>
      <c r="AG1210" s="210" t="s">
        <v>314</v>
      </c>
      <c r="AH1210" s="210">
        <v>0</v>
      </c>
      <c r="AI1210" s="210"/>
      <c r="AJ1210" s="210"/>
      <c r="AK1210" s="210"/>
      <c r="AL1210" s="210"/>
      <c r="AM1210" s="210"/>
      <c r="AN1210" s="210"/>
      <c r="AO1210" s="210"/>
      <c r="AP1210" s="210"/>
      <c r="AQ1210" s="210"/>
      <c r="AR1210" s="210"/>
      <c r="AS1210" s="210"/>
      <c r="AT1210" s="210"/>
      <c r="AU1210" s="210"/>
      <c r="AV1210" s="210"/>
      <c r="AW1210" s="210"/>
      <c r="AX1210" s="210"/>
      <c r="AY1210" s="210"/>
      <c r="AZ1210" s="210"/>
      <c r="BA1210" s="210"/>
      <c r="BB1210" s="210"/>
      <c r="BC1210" s="210"/>
      <c r="BD1210" s="210"/>
      <c r="BE1210" s="210"/>
      <c r="BF1210" s="210"/>
      <c r="BG1210" s="210"/>
      <c r="BH1210" s="210"/>
    </row>
    <row r="1211" spans="1:60" outlineLevel="3" x14ac:dyDescent="0.2">
      <c r="A1211" s="217"/>
      <c r="B1211" s="218"/>
      <c r="C1211" s="253" t="s">
        <v>1379</v>
      </c>
      <c r="D1211" s="221"/>
      <c r="E1211" s="222">
        <v>20.41</v>
      </c>
      <c r="F1211" s="220"/>
      <c r="G1211" s="220"/>
      <c r="H1211" s="220"/>
      <c r="I1211" s="220"/>
      <c r="J1211" s="220"/>
      <c r="K1211" s="220"/>
      <c r="L1211" s="220"/>
      <c r="M1211" s="220"/>
      <c r="N1211" s="219"/>
      <c r="O1211" s="219"/>
      <c r="P1211" s="219"/>
      <c r="Q1211" s="219"/>
      <c r="R1211" s="220"/>
      <c r="S1211" s="220"/>
      <c r="T1211" s="220"/>
      <c r="U1211" s="220"/>
      <c r="V1211" s="220"/>
      <c r="W1211" s="220"/>
      <c r="X1211" s="220"/>
      <c r="Y1211" s="220"/>
      <c r="Z1211" s="210"/>
      <c r="AA1211" s="210"/>
      <c r="AB1211" s="210"/>
      <c r="AC1211" s="210"/>
      <c r="AD1211" s="210"/>
      <c r="AE1211" s="210"/>
      <c r="AF1211" s="210"/>
      <c r="AG1211" s="210" t="s">
        <v>314</v>
      </c>
      <c r="AH1211" s="210">
        <v>0</v>
      </c>
      <c r="AI1211" s="210"/>
      <c r="AJ1211" s="210"/>
      <c r="AK1211" s="210"/>
      <c r="AL1211" s="210"/>
      <c r="AM1211" s="210"/>
      <c r="AN1211" s="210"/>
      <c r="AO1211" s="210"/>
      <c r="AP1211" s="210"/>
      <c r="AQ1211" s="210"/>
      <c r="AR1211" s="210"/>
      <c r="AS1211" s="210"/>
      <c r="AT1211" s="210"/>
      <c r="AU1211" s="210"/>
      <c r="AV1211" s="210"/>
      <c r="AW1211" s="210"/>
      <c r="AX1211" s="210"/>
      <c r="AY1211" s="210"/>
      <c r="AZ1211" s="210"/>
      <c r="BA1211" s="210"/>
      <c r="BB1211" s="210"/>
      <c r="BC1211" s="210"/>
      <c r="BD1211" s="210"/>
      <c r="BE1211" s="210"/>
      <c r="BF1211" s="210"/>
      <c r="BG1211" s="210"/>
      <c r="BH1211" s="210"/>
    </row>
    <row r="1212" spans="1:60" ht="22.5" outlineLevel="1" x14ac:dyDescent="0.2">
      <c r="A1212" s="231">
        <v>186</v>
      </c>
      <c r="B1212" s="232" t="s">
        <v>1380</v>
      </c>
      <c r="C1212" s="250" t="s">
        <v>1381</v>
      </c>
      <c r="D1212" s="233" t="s">
        <v>310</v>
      </c>
      <c r="E1212" s="234">
        <v>8.2200000000000006</v>
      </c>
      <c r="F1212" s="235"/>
      <c r="G1212" s="236">
        <f>ROUND(E1212*F1212,2)</f>
        <v>0</v>
      </c>
      <c r="H1212" s="235"/>
      <c r="I1212" s="236">
        <f>ROUND(E1212*H1212,2)</f>
        <v>0</v>
      </c>
      <c r="J1212" s="235"/>
      <c r="K1212" s="236">
        <f>ROUND(E1212*J1212,2)</f>
        <v>0</v>
      </c>
      <c r="L1212" s="236">
        <v>21</v>
      </c>
      <c r="M1212" s="236">
        <f>G1212*(1+L1212/100)</f>
        <v>0</v>
      </c>
      <c r="N1212" s="234">
        <v>0</v>
      </c>
      <c r="O1212" s="234">
        <f>ROUND(E1212*N1212,2)</f>
        <v>0</v>
      </c>
      <c r="P1212" s="234">
        <v>8.8999999999999996E-2</v>
      </c>
      <c r="Q1212" s="234">
        <f>ROUND(E1212*P1212,2)</f>
        <v>0.73</v>
      </c>
      <c r="R1212" s="236" t="s">
        <v>1141</v>
      </c>
      <c r="S1212" s="236" t="s">
        <v>293</v>
      </c>
      <c r="T1212" s="237" t="s">
        <v>294</v>
      </c>
      <c r="U1212" s="220">
        <v>0.39</v>
      </c>
      <c r="V1212" s="220">
        <f>ROUND(E1212*U1212,2)</f>
        <v>3.21</v>
      </c>
      <c r="W1212" s="220"/>
      <c r="X1212" s="220" t="s">
        <v>295</v>
      </c>
      <c r="Y1212" s="220" t="s">
        <v>296</v>
      </c>
      <c r="Z1212" s="210"/>
      <c r="AA1212" s="210"/>
      <c r="AB1212" s="210"/>
      <c r="AC1212" s="210"/>
      <c r="AD1212" s="210"/>
      <c r="AE1212" s="210"/>
      <c r="AF1212" s="210"/>
      <c r="AG1212" s="210" t="s">
        <v>297</v>
      </c>
      <c r="AH1212" s="210"/>
      <c r="AI1212" s="210"/>
      <c r="AJ1212" s="210"/>
      <c r="AK1212" s="210"/>
      <c r="AL1212" s="210"/>
      <c r="AM1212" s="210"/>
      <c r="AN1212" s="210"/>
      <c r="AO1212" s="210"/>
      <c r="AP1212" s="210"/>
      <c r="AQ1212" s="210"/>
      <c r="AR1212" s="210"/>
      <c r="AS1212" s="210"/>
      <c r="AT1212" s="210"/>
      <c r="AU1212" s="210"/>
      <c r="AV1212" s="210"/>
      <c r="AW1212" s="210"/>
      <c r="AX1212" s="210"/>
      <c r="AY1212" s="210"/>
      <c r="AZ1212" s="210"/>
      <c r="BA1212" s="210"/>
      <c r="BB1212" s="210"/>
      <c r="BC1212" s="210"/>
      <c r="BD1212" s="210"/>
      <c r="BE1212" s="210"/>
      <c r="BF1212" s="210"/>
      <c r="BG1212" s="210"/>
      <c r="BH1212" s="210"/>
    </row>
    <row r="1213" spans="1:60" outlineLevel="2" x14ac:dyDescent="0.2">
      <c r="A1213" s="217"/>
      <c r="B1213" s="218"/>
      <c r="C1213" s="251" t="s">
        <v>1360</v>
      </c>
      <c r="D1213" s="239"/>
      <c r="E1213" s="239"/>
      <c r="F1213" s="239"/>
      <c r="G1213" s="239"/>
      <c r="H1213" s="220"/>
      <c r="I1213" s="220"/>
      <c r="J1213" s="220"/>
      <c r="K1213" s="220"/>
      <c r="L1213" s="220"/>
      <c r="M1213" s="220"/>
      <c r="N1213" s="219"/>
      <c r="O1213" s="219"/>
      <c r="P1213" s="219"/>
      <c r="Q1213" s="219"/>
      <c r="R1213" s="220"/>
      <c r="S1213" s="220"/>
      <c r="T1213" s="220"/>
      <c r="U1213" s="220"/>
      <c r="V1213" s="220"/>
      <c r="W1213" s="220"/>
      <c r="X1213" s="220"/>
      <c r="Y1213" s="220"/>
      <c r="Z1213" s="210"/>
      <c r="AA1213" s="210"/>
      <c r="AB1213" s="210"/>
      <c r="AC1213" s="210"/>
      <c r="AD1213" s="210"/>
      <c r="AE1213" s="210"/>
      <c r="AF1213" s="210"/>
      <c r="AG1213" s="210" t="s">
        <v>299</v>
      </c>
      <c r="AH1213" s="210"/>
      <c r="AI1213" s="210"/>
      <c r="AJ1213" s="210"/>
      <c r="AK1213" s="210"/>
      <c r="AL1213" s="210"/>
      <c r="AM1213" s="210"/>
      <c r="AN1213" s="210"/>
      <c r="AO1213" s="210"/>
      <c r="AP1213" s="210"/>
      <c r="AQ1213" s="210"/>
      <c r="AR1213" s="210"/>
      <c r="AS1213" s="210"/>
      <c r="AT1213" s="210"/>
      <c r="AU1213" s="210"/>
      <c r="AV1213" s="210"/>
      <c r="AW1213" s="210"/>
      <c r="AX1213" s="210"/>
      <c r="AY1213" s="210"/>
      <c r="AZ1213" s="210"/>
      <c r="BA1213" s="210"/>
      <c r="BB1213" s="210"/>
      <c r="BC1213" s="210"/>
      <c r="BD1213" s="210"/>
      <c r="BE1213" s="210"/>
      <c r="BF1213" s="210"/>
      <c r="BG1213" s="210"/>
      <c r="BH1213" s="210"/>
    </row>
    <row r="1214" spans="1:60" outlineLevel="2" x14ac:dyDescent="0.2">
      <c r="A1214" s="217"/>
      <c r="B1214" s="218"/>
      <c r="C1214" s="252" t="s">
        <v>1360</v>
      </c>
      <c r="D1214" s="240"/>
      <c r="E1214" s="240"/>
      <c r="F1214" s="240"/>
      <c r="G1214" s="240"/>
      <c r="H1214" s="220"/>
      <c r="I1214" s="220"/>
      <c r="J1214" s="220"/>
      <c r="K1214" s="220"/>
      <c r="L1214" s="220"/>
      <c r="M1214" s="220"/>
      <c r="N1214" s="219"/>
      <c r="O1214" s="219"/>
      <c r="P1214" s="219"/>
      <c r="Q1214" s="219"/>
      <c r="R1214" s="220"/>
      <c r="S1214" s="220"/>
      <c r="T1214" s="220"/>
      <c r="U1214" s="220"/>
      <c r="V1214" s="220"/>
      <c r="W1214" s="220"/>
      <c r="X1214" s="220"/>
      <c r="Y1214" s="220"/>
      <c r="Z1214" s="210"/>
      <c r="AA1214" s="210"/>
      <c r="AB1214" s="210"/>
      <c r="AC1214" s="210"/>
      <c r="AD1214" s="210"/>
      <c r="AE1214" s="210"/>
      <c r="AF1214" s="210"/>
      <c r="AG1214" s="210" t="s">
        <v>300</v>
      </c>
      <c r="AH1214" s="210"/>
      <c r="AI1214" s="210"/>
      <c r="AJ1214" s="210"/>
      <c r="AK1214" s="210"/>
      <c r="AL1214" s="210"/>
      <c r="AM1214" s="210"/>
      <c r="AN1214" s="210"/>
      <c r="AO1214" s="210"/>
      <c r="AP1214" s="210"/>
      <c r="AQ1214" s="210"/>
      <c r="AR1214" s="210"/>
      <c r="AS1214" s="210"/>
      <c r="AT1214" s="210"/>
      <c r="AU1214" s="210"/>
      <c r="AV1214" s="210"/>
      <c r="AW1214" s="210"/>
      <c r="AX1214" s="210"/>
      <c r="AY1214" s="210"/>
      <c r="AZ1214" s="210"/>
      <c r="BA1214" s="210"/>
      <c r="BB1214" s="210"/>
      <c r="BC1214" s="210"/>
      <c r="BD1214" s="210"/>
      <c r="BE1214" s="210"/>
      <c r="BF1214" s="210"/>
      <c r="BG1214" s="210"/>
      <c r="BH1214" s="210"/>
    </row>
    <row r="1215" spans="1:60" outlineLevel="3" x14ac:dyDescent="0.2">
      <c r="A1215" s="217"/>
      <c r="B1215" s="218"/>
      <c r="C1215" s="252" t="s">
        <v>1360</v>
      </c>
      <c r="D1215" s="240"/>
      <c r="E1215" s="240"/>
      <c r="F1215" s="240"/>
      <c r="G1215" s="240"/>
      <c r="H1215" s="220"/>
      <c r="I1215" s="220"/>
      <c r="J1215" s="220"/>
      <c r="K1215" s="220"/>
      <c r="L1215" s="220"/>
      <c r="M1215" s="220"/>
      <c r="N1215" s="219"/>
      <c r="O1215" s="219"/>
      <c r="P1215" s="219"/>
      <c r="Q1215" s="219"/>
      <c r="R1215" s="220"/>
      <c r="S1215" s="220"/>
      <c r="T1215" s="220"/>
      <c r="U1215" s="220"/>
      <c r="V1215" s="220"/>
      <c r="W1215" s="220"/>
      <c r="X1215" s="220"/>
      <c r="Y1215" s="220"/>
      <c r="Z1215" s="210"/>
      <c r="AA1215" s="210"/>
      <c r="AB1215" s="210"/>
      <c r="AC1215" s="210"/>
      <c r="AD1215" s="210"/>
      <c r="AE1215" s="210"/>
      <c r="AF1215" s="210"/>
      <c r="AG1215" s="210" t="s">
        <v>300</v>
      </c>
      <c r="AH1215" s="210"/>
      <c r="AI1215" s="210"/>
      <c r="AJ1215" s="210"/>
      <c r="AK1215" s="210"/>
      <c r="AL1215" s="210"/>
      <c r="AM1215" s="210"/>
      <c r="AN1215" s="210"/>
      <c r="AO1215" s="210"/>
      <c r="AP1215" s="210"/>
      <c r="AQ1215" s="210"/>
      <c r="AR1215" s="210"/>
      <c r="AS1215" s="210"/>
      <c r="AT1215" s="210"/>
      <c r="AU1215" s="210"/>
      <c r="AV1215" s="210"/>
      <c r="AW1215" s="210"/>
      <c r="AX1215" s="210"/>
      <c r="AY1215" s="210"/>
      <c r="AZ1215" s="210"/>
      <c r="BA1215" s="210"/>
      <c r="BB1215" s="210"/>
      <c r="BC1215" s="210"/>
      <c r="BD1215" s="210"/>
      <c r="BE1215" s="210"/>
      <c r="BF1215" s="210"/>
      <c r="BG1215" s="210"/>
      <c r="BH1215" s="210"/>
    </row>
    <row r="1216" spans="1:60" outlineLevel="2" x14ac:dyDescent="0.2">
      <c r="A1216" s="217"/>
      <c r="B1216" s="218"/>
      <c r="C1216" s="253" t="s">
        <v>919</v>
      </c>
      <c r="D1216" s="221"/>
      <c r="E1216" s="222"/>
      <c r="F1216" s="220"/>
      <c r="G1216" s="220"/>
      <c r="H1216" s="220"/>
      <c r="I1216" s="220"/>
      <c r="J1216" s="220"/>
      <c r="K1216" s="220"/>
      <c r="L1216" s="220"/>
      <c r="M1216" s="220"/>
      <c r="N1216" s="219"/>
      <c r="O1216" s="219"/>
      <c r="P1216" s="219"/>
      <c r="Q1216" s="219"/>
      <c r="R1216" s="220"/>
      <c r="S1216" s="220"/>
      <c r="T1216" s="220"/>
      <c r="U1216" s="220"/>
      <c r="V1216" s="220"/>
      <c r="W1216" s="220"/>
      <c r="X1216" s="220"/>
      <c r="Y1216" s="220"/>
      <c r="Z1216" s="210"/>
      <c r="AA1216" s="210"/>
      <c r="AB1216" s="210"/>
      <c r="AC1216" s="210"/>
      <c r="AD1216" s="210"/>
      <c r="AE1216" s="210"/>
      <c r="AF1216" s="210"/>
      <c r="AG1216" s="210" t="s">
        <v>314</v>
      </c>
      <c r="AH1216" s="210">
        <v>0</v>
      </c>
      <c r="AI1216" s="210"/>
      <c r="AJ1216" s="210"/>
      <c r="AK1216" s="210"/>
      <c r="AL1216" s="210"/>
      <c r="AM1216" s="210"/>
      <c r="AN1216" s="210"/>
      <c r="AO1216" s="210"/>
      <c r="AP1216" s="210"/>
      <c r="AQ1216" s="210"/>
      <c r="AR1216" s="210"/>
      <c r="AS1216" s="210"/>
      <c r="AT1216" s="210"/>
      <c r="AU1216" s="210"/>
      <c r="AV1216" s="210"/>
      <c r="AW1216" s="210"/>
      <c r="AX1216" s="210"/>
      <c r="AY1216" s="210"/>
      <c r="AZ1216" s="210"/>
      <c r="BA1216" s="210"/>
      <c r="BB1216" s="210"/>
      <c r="BC1216" s="210"/>
      <c r="BD1216" s="210"/>
      <c r="BE1216" s="210"/>
      <c r="BF1216" s="210"/>
      <c r="BG1216" s="210"/>
      <c r="BH1216" s="210"/>
    </row>
    <row r="1217" spans="1:60" outlineLevel="3" x14ac:dyDescent="0.2">
      <c r="A1217" s="217"/>
      <c r="B1217" s="218"/>
      <c r="C1217" s="253" t="s">
        <v>1382</v>
      </c>
      <c r="D1217" s="221"/>
      <c r="E1217" s="222">
        <v>8.2200000000000006</v>
      </c>
      <c r="F1217" s="220"/>
      <c r="G1217" s="220"/>
      <c r="H1217" s="220"/>
      <c r="I1217" s="220"/>
      <c r="J1217" s="220"/>
      <c r="K1217" s="220"/>
      <c r="L1217" s="220"/>
      <c r="M1217" s="220"/>
      <c r="N1217" s="219"/>
      <c r="O1217" s="219"/>
      <c r="P1217" s="219"/>
      <c r="Q1217" s="219"/>
      <c r="R1217" s="220"/>
      <c r="S1217" s="220"/>
      <c r="T1217" s="220"/>
      <c r="U1217" s="220"/>
      <c r="V1217" s="220"/>
      <c r="W1217" s="220"/>
      <c r="X1217" s="220"/>
      <c r="Y1217" s="220"/>
      <c r="Z1217" s="210"/>
      <c r="AA1217" s="210"/>
      <c r="AB1217" s="210"/>
      <c r="AC1217" s="210"/>
      <c r="AD1217" s="210"/>
      <c r="AE1217" s="210"/>
      <c r="AF1217" s="210"/>
      <c r="AG1217" s="210" t="s">
        <v>314</v>
      </c>
      <c r="AH1217" s="210">
        <v>0</v>
      </c>
      <c r="AI1217" s="210"/>
      <c r="AJ1217" s="210"/>
      <c r="AK1217" s="210"/>
      <c r="AL1217" s="210"/>
      <c r="AM1217" s="210"/>
      <c r="AN1217" s="210"/>
      <c r="AO1217" s="210"/>
      <c r="AP1217" s="210"/>
      <c r="AQ1217" s="210"/>
      <c r="AR1217" s="210"/>
      <c r="AS1217" s="210"/>
      <c r="AT1217" s="210"/>
      <c r="AU1217" s="210"/>
      <c r="AV1217" s="210"/>
      <c r="AW1217" s="210"/>
      <c r="AX1217" s="210"/>
      <c r="AY1217" s="210"/>
      <c r="AZ1217" s="210"/>
      <c r="BA1217" s="210"/>
      <c r="BB1217" s="210"/>
      <c r="BC1217" s="210"/>
      <c r="BD1217" s="210"/>
      <c r="BE1217" s="210"/>
      <c r="BF1217" s="210"/>
      <c r="BG1217" s="210"/>
      <c r="BH1217" s="210"/>
    </row>
    <row r="1218" spans="1:60" ht="22.5" outlineLevel="1" x14ac:dyDescent="0.2">
      <c r="A1218" s="231">
        <v>187</v>
      </c>
      <c r="B1218" s="232" t="s">
        <v>1383</v>
      </c>
      <c r="C1218" s="250" t="s">
        <v>1384</v>
      </c>
      <c r="D1218" s="233" t="s">
        <v>310</v>
      </c>
      <c r="E1218" s="234">
        <v>6</v>
      </c>
      <c r="F1218" s="235"/>
      <c r="G1218" s="236">
        <f>ROUND(E1218*F1218,2)</f>
        <v>0</v>
      </c>
      <c r="H1218" s="235"/>
      <c r="I1218" s="236">
        <f>ROUND(E1218*H1218,2)</f>
        <v>0</v>
      </c>
      <c r="J1218" s="235"/>
      <c r="K1218" s="236">
        <f>ROUND(E1218*J1218,2)</f>
        <v>0</v>
      </c>
      <c r="L1218" s="236">
        <v>21</v>
      </c>
      <c r="M1218" s="236">
        <f>G1218*(1+L1218/100)</f>
        <v>0</v>
      </c>
      <c r="N1218" s="234">
        <v>0</v>
      </c>
      <c r="O1218" s="234">
        <f>ROUND(E1218*N1218,2)</f>
        <v>0</v>
      </c>
      <c r="P1218" s="234">
        <v>0</v>
      </c>
      <c r="Q1218" s="234">
        <f>ROUND(E1218*P1218,2)</f>
        <v>0</v>
      </c>
      <c r="R1218" s="236" t="s">
        <v>311</v>
      </c>
      <c r="S1218" s="236" t="s">
        <v>293</v>
      </c>
      <c r="T1218" s="237" t="s">
        <v>294</v>
      </c>
      <c r="U1218" s="220">
        <v>0.115</v>
      </c>
      <c r="V1218" s="220">
        <f>ROUND(E1218*U1218,2)</f>
        <v>0.69</v>
      </c>
      <c r="W1218" s="220"/>
      <c r="X1218" s="220" t="s">
        <v>295</v>
      </c>
      <c r="Y1218" s="220" t="s">
        <v>296</v>
      </c>
      <c r="Z1218" s="210"/>
      <c r="AA1218" s="210"/>
      <c r="AB1218" s="210"/>
      <c r="AC1218" s="210"/>
      <c r="AD1218" s="210"/>
      <c r="AE1218" s="210"/>
      <c r="AF1218" s="210"/>
      <c r="AG1218" s="210" t="s">
        <v>297</v>
      </c>
      <c r="AH1218" s="210"/>
      <c r="AI1218" s="210"/>
      <c r="AJ1218" s="210"/>
      <c r="AK1218" s="210"/>
      <c r="AL1218" s="210"/>
      <c r="AM1218" s="210"/>
      <c r="AN1218" s="210"/>
      <c r="AO1218" s="210"/>
      <c r="AP1218" s="210"/>
      <c r="AQ1218" s="210"/>
      <c r="AR1218" s="210"/>
      <c r="AS1218" s="210"/>
      <c r="AT1218" s="210"/>
      <c r="AU1218" s="210"/>
      <c r="AV1218" s="210"/>
      <c r="AW1218" s="210"/>
      <c r="AX1218" s="210"/>
      <c r="AY1218" s="210"/>
      <c r="AZ1218" s="210"/>
      <c r="BA1218" s="210"/>
      <c r="BB1218" s="210"/>
      <c r="BC1218" s="210"/>
      <c r="BD1218" s="210"/>
      <c r="BE1218" s="210"/>
      <c r="BF1218" s="210"/>
      <c r="BG1218" s="210"/>
      <c r="BH1218" s="210"/>
    </row>
    <row r="1219" spans="1:60" ht="22.5" outlineLevel="2" x14ac:dyDescent="0.2">
      <c r="A1219" s="217"/>
      <c r="B1219" s="218"/>
      <c r="C1219" s="251" t="s">
        <v>1385</v>
      </c>
      <c r="D1219" s="239"/>
      <c r="E1219" s="239"/>
      <c r="F1219" s="239"/>
      <c r="G1219" s="239"/>
      <c r="H1219" s="220"/>
      <c r="I1219" s="220"/>
      <c r="J1219" s="220"/>
      <c r="K1219" s="220"/>
      <c r="L1219" s="220"/>
      <c r="M1219" s="220"/>
      <c r="N1219" s="219"/>
      <c r="O1219" s="219"/>
      <c r="P1219" s="219"/>
      <c r="Q1219" s="219"/>
      <c r="R1219" s="220"/>
      <c r="S1219" s="220"/>
      <c r="T1219" s="220"/>
      <c r="U1219" s="220"/>
      <c r="V1219" s="220"/>
      <c r="W1219" s="220"/>
      <c r="X1219" s="220"/>
      <c r="Y1219" s="220"/>
      <c r="Z1219" s="210"/>
      <c r="AA1219" s="210"/>
      <c r="AB1219" s="210"/>
      <c r="AC1219" s="210"/>
      <c r="AD1219" s="210"/>
      <c r="AE1219" s="210"/>
      <c r="AF1219" s="210"/>
      <c r="AG1219" s="210" t="s">
        <v>299</v>
      </c>
      <c r="AH1219" s="210"/>
      <c r="AI1219" s="210"/>
      <c r="AJ1219" s="210"/>
      <c r="AK1219" s="210"/>
      <c r="AL1219" s="210"/>
      <c r="AM1219" s="210"/>
      <c r="AN1219" s="210"/>
      <c r="AO1219" s="210"/>
      <c r="AP1219" s="210"/>
      <c r="AQ1219" s="210"/>
      <c r="AR1219" s="210"/>
      <c r="AS1219" s="210"/>
      <c r="AT1219" s="210"/>
      <c r="AU1219" s="210"/>
      <c r="AV1219" s="210"/>
      <c r="AW1219" s="210"/>
      <c r="AX1219" s="210"/>
      <c r="AY1219" s="210"/>
      <c r="AZ1219" s="210"/>
      <c r="BA1219" s="238" t="str">
        <f>C1219</f>
        <v>krajníků, desek nebo panelů od spojovacího materiálu s odklizením a uložením očištěných hmot a spojovacího materiálu na skládku na vzdálenost do 10 m</v>
      </c>
      <c r="BB1219" s="210"/>
      <c r="BC1219" s="210"/>
      <c r="BD1219" s="210"/>
      <c r="BE1219" s="210"/>
      <c r="BF1219" s="210"/>
      <c r="BG1219" s="210"/>
      <c r="BH1219" s="210"/>
    </row>
    <row r="1220" spans="1:60" ht="22.5" outlineLevel="2" x14ac:dyDescent="0.2">
      <c r="A1220" s="217"/>
      <c r="B1220" s="218"/>
      <c r="C1220" s="252" t="s">
        <v>1385</v>
      </c>
      <c r="D1220" s="240"/>
      <c r="E1220" s="240"/>
      <c r="F1220" s="240"/>
      <c r="G1220" s="240"/>
      <c r="H1220" s="220"/>
      <c r="I1220" s="220"/>
      <c r="J1220" s="220"/>
      <c r="K1220" s="220"/>
      <c r="L1220" s="220"/>
      <c r="M1220" s="220"/>
      <c r="N1220" s="219"/>
      <c r="O1220" s="219"/>
      <c r="P1220" s="219"/>
      <c r="Q1220" s="219"/>
      <c r="R1220" s="220"/>
      <c r="S1220" s="220"/>
      <c r="T1220" s="220"/>
      <c r="U1220" s="220"/>
      <c r="V1220" s="220"/>
      <c r="W1220" s="220"/>
      <c r="X1220" s="220"/>
      <c r="Y1220" s="220"/>
      <c r="Z1220" s="210"/>
      <c r="AA1220" s="210"/>
      <c r="AB1220" s="210"/>
      <c r="AC1220" s="210"/>
      <c r="AD1220" s="210"/>
      <c r="AE1220" s="210"/>
      <c r="AF1220" s="210"/>
      <c r="AG1220" s="210" t="s">
        <v>300</v>
      </c>
      <c r="AH1220" s="210"/>
      <c r="AI1220" s="210"/>
      <c r="AJ1220" s="210"/>
      <c r="AK1220" s="210"/>
      <c r="AL1220" s="210"/>
      <c r="AM1220" s="210"/>
      <c r="AN1220" s="210"/>
      <c r="AO1220" s="210"/>
      <c r="AP1220" s="210"/>
      <c r="AQ1220" s="210"/>
      <c r="AR1220" s="210"/>
      <c r="AS1220" s="210"/>
      <c r="AT1220" s="210"/>
      <c r="AU1220" s="210"/>
      <c r="AV1220" s="210"/>
      <c r="AW1220" s="210"/>
      <c r="AX1220" s="210"/>
      <c r="AY1220" s="210"/>
      <c r="AZ1220" s="210"/>
      <c r="BA1220" s="238" t="str">
        <f>C1220</f>
        <v>krajníků, desek nebo panelů od spojovacího materiálu s odklizením a uložením očištěných hmot a spojovacího materiálu na skládku na vzdálenost do 10 m</v>
      </c>
      <c r="BB1220" s="210"/>
      <c r="BC1220" s="210"/>
      <c r="BD1220" s="210"/>
      <c r="BE1220" s="210"/>
      <c r="BF1220" s="210"/>
      <c r="BG1220" s="210"/>
      <c r="BH1220" s="210"/>
    </row>
    <row r="1221" spans="1:60" ht="22.5" outlineLevel="3" x14ac:dyDescent="0.2">
      <c r="A1221" s="217"/>
      <c r="B1221" s="218"/>
      <c r="C1221" s="252" t="s">
        <v>1385</v>
      </c>
      <c r="D1221" s="240"/>
      <c r="E1221" s="240"/>
      <c r="F1221" s="240"/>
      <c r="G1221" s="240"/>
      <c r="H1221" s="220"/>
      <c r="I1221" s="220"/>
      <c r="J1221" s="220"/>
      <c r="K1221" s="220"/>
      <c r="L1221" s="220"/>
      <c r="M1221" s="220"/>
      <c r="N1221" s="219"/>
      <c r="O1221" s="219"/>
      <c r="P1221" s="219"/>
      <c r="Q1221" s="219"/>
      <c r="R1221" s="220"/>
      <c r="S1221" s="220"/>
      <c r="T1221" s="220"/>
      <c r="U1221" s="220"/>
      <c r="V1221" s="220"/>
      <c r="W1221" s="220"/>
      <c r="X1221" s="220"/>
      <c r="Y1221" s="220"/>
      <c r="Z1221" s="210"/>
      <c r="AA1221" s="210"/>
      <c r="AB1221" s="210"/>
      <c r="AC1221" s="210"/>
      <c r="AD1221" s="210"/>
      <c r="AE1221" s="210"/>
      <c r="AF1221" s="210"/>
      <c r="AG1221" s="210" t="s">
        <v>300</v>
      </c>
      <c r="AH1221" s="210"/>
      <c r="AI1221" s="210"/>
      <c r="AJ1221" s="210"/>
      <c r="AK1221" s="210"/>
      <c r="AL1221" s="210"/>
      <c r="AM1221" s="210"/>
      <c r="AN1221" s="210"/>
      <c r="AO1221" s="210"/>
      <c r="AP1221" s="210"/>
      <c r="AQ1221" s="210"/>
      <c r="AR1221" s="210"/>
      <c r="AS1221" s="210"/>
      <c r="AT1221" s="210"/>
      <c r="AU1221" s="210"/>
      <c r="AV1221" s="210"/>
      <c r="AW1221" s="210"/>
      <c r="AX1221" s="210"/>
      <c r="AY1221" s="210"/>
      <c r="AZ1221" s="210"/>
      <c r="BA1221" s="238" t="str">
        <f>C1221</f>
        <v>krajníků, desek nebo panelů od spojovacího materiálu s odklizením a uložením očištěných hmot a spojovacího materiálu na skládku na vzdálenost do 10 m</v>
      </c>
      <c r="BB1221" s="210"/>
      <c r="BC1221" s="210"/>
      <c r="BD1221" s="210"/>
      <c r="BE1221" s="210"/>
      <c r="BF1221" s="210"/>
      <c r="BG1221" s="210"/>
      <c r="BH1221" s="210"/>
    </row>
    <row r="1222" spans="1:60" ht="22.5" outlineLevel="1" x14ac:dyDescent="0.2">
      <c r="A1222" s="231">
        <v>188</v>
      </c>
      <c r="B1222" s="232" t="s">
        <v>1386</v>
      </c>
      <c r="C1222" s="250" t="s">
        <v>1387</v>
      </c>
      <c r="D1222" s="233" t="s">
        <v>310</v>
      </c>
      <c r="E1222" s="234">
        <v>1.2</v>
      </c>
      <c r="F1222" s="235"/>
      <c r="G1222" s="236">
        <f>ROUND(E1222*F1222,2)</f>
        <v>0</v>
      </c>
      <c r="H1222" s="235"/>
      <c r="I1222" s="236">
        <f>ROUND(E1222*H1222,2)</f>
        <v>0</v>
      </c>
      <c r="J1222" s="235"/>
      <c r="K1222" s="236">
        <f>ROUND(E1222*J1222,2)</f>
        <v>0</v>
      </c>
      <c r="L1222" s="236">
        <v>21</v>
      </c>
      <c r="M1222" s="236">
        <f>G1222*(1+L1222/100)</f>
        <v>0</v>
      </c>
      <c r="N1222" s="234">
        <v>0</v>
      </c>
      <c r="O1222" s="234">
        <f>ROUND(E1222*N1222,2)</f>
        <v>0</v>
      </c>
      <c r="P1222" s="234">
        <v>0</v>
      </c>
      <c r="Q1222" s="234">
        <f>ROUND(E1222*P1222,2)</f>
        <v>0</v>
      </c>
      <c r="R1222" s="236" t="s">
        <v>311</v>
      </c>
      <c r="S1222" s="236" t="s">
        <v>293</v>
      </c>
      <c r="T1222" s="237" t="s">
        <v>294</v>
      </c>
      <c r="U1222" s="220">
        <v>0.22</v>
      </c>
      <c r="V1222" s="220">
        <f>ROUND(E1222*U1222,2)</f>
        <v>0.26</v>
      </c>
      <c r="W1222" s="220"/>
      <c r="X1222" s="220" t="s">
        <v>295</v>
      </c>
      <c r="Y1222" s="220" t="s">
        <v>296</v>
      </c>
      <c r="Z1222" s="210"/>
      <c r="AA1222" s="210"/>
      <c r="AB1222" s="210"/>
      <c r="AC1222" s="210"/>
      <c r="AD1222" s="210"/>
      <c r="AE1222" s="210"/>
      <c r="AF1222" s="210"/>
      <c r="AG1222" s="210" t="s">
        <v>297</v>
      </c>
      <c r="AH1222" s="210"/>
      <c r="AI1222" s="210"/>
      <c r="AJ1222" s="210"/>
      <c r="AK1222" s="210"/>
      <c r="AL1222" s="210"/>
      <c r="AM1222" s="210"/>
      <c r="AN1222" s="210"/>
      <c r="AO1222" s="210"/>
      <c r="AP1222" s="210"/>
      <c r="AQ1222" s="210"/>
      <c r="AR1222" s="210"/>
      <c r="AS1222" s="210"/>
      <c r="AT1222" s="210"/>
      <c r="AU1222" s="210"/>
      <c r="AV1222" s="210"/>
      <c r="AW1222" s="210"/>
      <c r="AX1222" s="210"/>
      <c r="AY1222" s="210"/>
      <c r="AZ1222" s="210"/>
      <c r="BA1222" s="210"/>
      <c r="BB1222" s="210"/>
      <c r="BC1222" s="210"/>
      <c r="BD1222" s="210"/>
      <c r="BE1222" s="210"/>
      <c r="BF1222" s="210"/>
      <c r="BG1222" s="210"/>
      <c r="BH1222" s="210"/>
    </row>
    <row r="1223" spans="1:60" ht="22.5" outlineLevel="2" x14ac:dyDescent="0.2">
      <c r="A1223" s="217"/>
      <c r="B1223" s="218"/>
      <c r="C1223" s="251" t="s">
        <v>1388</v>
      </c>
      <c r="D1223" s="239"/>
      <c r="E1223" s="239"/>
      <c r="F1223" s="239"/>
      <c r="G1223" s="239"/>
      <c r="H1223" s="220"/>
      <c r="I1223" s="220"/>
      <c r="J1223" s="220"/>
      <c r="K1223" s="220"/>
      <c r="L1223" s="220"/>
      <c r="M1223" s="220"/>
      <c r="N1223" s="219"/>
      <c r="O1223" s="219"/>
      <c r="P1223" s="219"/>
      <c r="Q1223" s="219"/>
      <c r="R1223" s="220"/>
      <c r="S1223" s="220"/>
      <c r="T1223" s="220"/>
      <c r="U1223" s="220"/>
      <c r="V1223" s="220"/>
      <c r="W1223" s="220"/>
      <c r="X1223" s="220"/>
      <c r="Y1223" s="220"/>
      <c r="Z1223" s="210"/>
      <c r="AA1223" s="210"/>
      <c r="AB1223" s="210"/>
      <c r="AC1223" s="210"/>
      <c r="AD1223" s="210"/>
      <c r="AE1223" s="210"/>
      <c r="AF1223" s="210"/>
      <c r="AG1223" s="210" t="s">
        <v>299</v>
      </c>
      <c r="AH1223" s="210"/>
      <c r="AI1223" s="210"/>
      <c r="AJ1223" s="210"/>
      <c r="AK1223" s="210"/>
      <c r="AL1223" s="210"/>
      <c r="AM1223" s="210"/>
      <c r="AN1223" s="210"/>
      <c r="AO1223" s="210"/>
      <c r="AP1223" s="210"/>
      <c r="AQ1223" s="210"/>
      <c r="AR1223" s="210"/>
      <c r="AS1223" s="210"/>
      <c r="AT1223" s="210"/>
      <c r="AU1223" s="210"/>
      <c r="AV1223" s="210"/>
      <c r="AW1223" s="210"/>
      <c r="AX1223" s="210"/>
      <c r="AY1223" s="210"/>
      <c r="AZ1223" s="210"/>
      <c r="BA1223" s="238" t="str">
        <f>C1223</f>
        <v>od spojovacího materiálu, s uložením očištěných kostek na skládku, s odklizením odpadových hmot na hromady a s odklizením vybouraných kostek na vzdálenost do 3 m</v>
      </c>
      <c r="BB1223" s="210"/>
      <c r="BC1223" s="210"/>
      <c r="BD1223" s="210"/>
      <c r="BE1223" s="210"/>
      <c r="BF1223" s="210"/>
      <c r="BG1223" s="210"/>
      <c r="BH1223" s="210"/>
    </row>
    <row r="1224" spans="1:60" ht="22.5" outlineLevel="2" x14ac:dyDescent="0.2">
      <c r="A1224" s="217"/>
      <c r="B1224" s="218"/>
      <c r="C1224" s="252" t="s">
        <v>1388</v>
      </c>
      <c r="D1224" s="240"/>
      <c r="E1224" s="240"/>
      <c r="F1224" s="240"/>
      <c r="G1224" s="240"/>
      <c r="H1224" s="220"/>
      <c r="I1224" s="220"/>
      <c r="J1224" s="220"/>
      <c r="K1224" s="220"/>
      <c r="L1224" s="220"/>
      <c r="M1224" s="220"/>
      <c r="N1224" s="219"/>
      <c r="O1224" s="219"/>
      <c r="P1224" s="219"/>
      <c r="Q1224" s="219"/>
      <c r="R1224" s="220"/>
      <c r="S1224" s="220"/>
      <c r="T1224" s="220"/>
      <c r="U1224" s="220"/>
      <c r="V1224" s="220"/>
      <c r="W1224" s="220"/>
      <c r="X1224" s="220"/>
      <c r="Y1224" s="220"/>
      <c r="Z1224" s="210"/>
      <c r="AA1224" s="210"/>
      <c r="AB1224" s="210"/>
      <c r="AC1224" s="210"/>
      <c r="AD1224" s="210"/>
      <c r="AE1224" s="210"/>
      <c r="AF1224" s="210"/>
      <c r="AG1224" s="210" t="s">
        <v>300</v>
      </c>
      <c r="AH1224" s="210"/>
      <c r="AI1224" s="210"/>
      <c r="AJ1224" s="210"/>
      <c r="AK1224" s="210"/>
      <c r="AL1224" s="210"/>
      <c r="AM1224" s="210"/>
      <c r="AN1224" s="210"/>
      <c r="AO1224" s="210"/>
      <c r="AP1224" s="210"/>
      <c r="AQ1224" s="210"/>
      <c r="AR1224" s="210"/>
      <c r="AS1224" s="210"/>
      <c r="AT1224" s="210"/>
      <c r="AU1224" s="210"/>
      <c r="AV1224" s="210"/>
      <c r="AW1224" s="210"/>
      <c r="AX1224" s="210"/>
      <c r="AY1224" s="210"/>
      <c r="AZ1224" s="210"/>
      <c r="BA1224" s="238" t="str">
        <f>C1224</f>
        <v>od spojovacího materiálu, s uložením očištěných kostek na skládku, s odklizením odpadových hmot na hromady a s odklizením vybouraných kostek na vzdálenost do 3 m</v>
      </c>
      <c r="BB1224" s="210"/>
      <c r="BC1224" s="210"/>
      <c r="BD1224" s="210"/>
      <c r="BE1224" s="210"/>
      <c r="BF1224" s="210"/>
      <c r="BG1224" s="210"/>
      <c r="BH1224" s="210"/>
    </row>
    <row r="1225" spans="1:60" ht="22.5" outlineLevel="3" x14ac:dyDescent="0.2">
      <c r="A1225" s="217"/>
      <c r="B1225" s="218"/>
      <c r="C1225" s="252" t="s">
        <v>1388</v>
      </c>
      <c r="D1225" s="240"/>
      <c r="E1225" s="240"/>
      <c r="F1225" s="240"/>
      <c r="G1225" s="240"/>
      <c r="H1225" s="220"/>
      <c r="I1225" s="220"/>
      <c r="J1225" s="220"/>
      <c r="K1225" s="220"/>
      <c r="L1225" s="220"/>
      <c r="M1225" s="220"/>
      <c r="N1225" s="219"/>
      <c r="O1225" s="219"/>
      <c r="P1225" s="219"/>
      <c r="Q1225" s="219"/>
      <c r="R1225" s="220"/>
      <c r="S1225" s="220"/>
      <c r="T1225" s="220"/>
      <c r="U1225" s="220"/>
      <c r="V1225" s="220"/>
      <c r="W1225" s="220"/>
      <c r="X1225" s="220"/>
      <c r="Y1225" s="220"/>
      <c r="Z1225" s="210"/>
      <c r="AA1225" s="210"/>
      <c r="AB1225" s="210"/>
      <c r="AC1225" s="210"/>
      <c r="AD1225" s="210"/>
      <c r="AE1225" s="210"/>
      <c r="AF1225" s="210"/>
      <c r="AG1225" s="210" t="s">
        <v>300</v>
      </c>
      <c r="AH1225" s="210"/>
      <c r="AI1225" s="210"/>
      <c r="AJ1225" s="210"/>
      <c r="AK1225" s="210"/>
      <c r="AL1225" s="210"/>
      <c r="AM1225" s="210"/>
      <c r="AN1225" s="210"/>
      <c r="AO1225" s="210"/>
      <c r="AP1225" s="210"/>
      <c r="AQ1225" s="210"/>
      <c r="AR1225" s="210"/>
      <c r="AS1225" s="210"/>
      <c r="AT1225" s="210"/>
      <c r="AU1225" s="210"/>
      <c r="AV1225" s="210"/>
      <c r="AW1225" s="210"/>
      <c r="AX1225" s="210"/>
      <c r="AY1225" s="210"/>
      <c r="AZ1225" s="210"/>
      <c r="BA1225" s="238" t="str">
        <f>C1225</f>
        <v>od spojovacího materiálu, s uložením očištěných kostek na skládku, s odklizením odpadových hmot na hromady a s odklizením vybouraných kostek na vzdálenost do 3 m</v>
      </c>
      <c r="BB1225" s="210"/>
      <c r="BC1225" s="210"/>
      <c r="BD1225" s="210"/>
      <c r="BE1225" s="210"/>
      <c r="BF1225" s="210"/>
      <c r="BG1225" s="210"/>
      <c r="BH1225" s="210"/>
    </row>
    <row r="1226" spans="1:60" outlineLevel="2" x14ac:dyDescent="0.2">
      <c r="A1226" s="217"/>
      <c r="B1226" s="218"/>
      <c r="C1226" s="253" t="s">
        <v>1389</v>
      </c>
      <c r="D1226" s="221"/>
      <c r="E1226" s="222"/>
      <c r="F1226" s="220"/>
      <c r="G1226" s="220"/>
      <c r="H1226" s="220"/>
      <c r="I1226" s="220"/>
      <c r="J1226" s="220"/>
      <c r="K1226" s="220"/>
      <c r="L1226" s="220"/>
      <c r="M1226" s="220"/>
      <c r="N1226" s="219"/>
      <c r="O1226" s="219"/>
      <c r="P1226" s="219"/>
      <c r="Q1226" s="219"/>
      <c r="R1226" s="220"/>
      <c r="S1226" s="220"/>
      <c r="T1226" s="220"/>
      <c r="U1226" s="220"/>
      <c r="V1226" s="220"/>
      <c r="W1226" s="220"/>
      <c r="X1226" s="220"/>
      <c r="Y1226" s="220"/>
      <c r="Z1226" s="210"/>
      <c r="AA1226" s="210"/>
      <c r="AB1226" s="210"/>
      <c r="AC1226" s="210"/>
      <c r="AD1226" s="210"/>
      <c r="AE1226" s="210"/>
      <c r="AF1226" s="210"/>
      <c r="AG1226" s="210" t="s">
        <v>314</v>
      </c>
      <c r="AH1226" s="210">
        <v>0</v>
      </c>
      <c r="AI1226" s="210"/>
      <c r="AJ1226" s="210"/>
      <c r="AK1226" s="210"/>
      <c r="AL1226" s="210"/>
      <c r="AM1226" s="210"/>
      <c r="AN1226" s="210"/>
      <c r="AO1226" s="210"/>
      <c r="AP1226" s="210"/>
      <c r="AQ1226" s="210"/>
      <c r="AR1226" s="210"/>
      <c r="AS1226" s="210"/>
      <c r="AT1226" s="210"/>
      <c r="AU1226" s="210"/>
      <c r="AV1226" s="210"/>
      <c r="AW1226" s="210"/>
      <c r="AX1226" s="210"/>
      <c r="AY1226" s="210"/>
      <c r="AZ1226" s="210"/>
      <c r="BA1226" s="210"/>
      <c r="BB1226" s="210"/>
      <c r="BC1226" s="210"/>
      <c r="BD1226" s="210"/>
      <c r="BE1226" s="210"/>
      <c r="BF1226" s="210"/>
      <c r="BG1226" s="210"/>
      <c r="BH1226" s="210"/>
    </row>
    <row r="1227" spans="1:60" outlineLevel="3" x14ac:dyDescent="0.2">
      <c r="A1227" s="217"/>
      <c r="B1227" s="218"/>
      <c r="C1227" s="253" t="s">
        <v>321</v>
      </c>
      <c r="D1227" s="221"/>
      <c r="E1227" s="222">
        <v>1.2</v>
      </c>
      <c r="F1227" s="220"/>
      <c r="G1227" s="220"/>
      <c r="H1227" s="220"/>
      <c r="I1227" s="220"/>
      <c r="J1227" s="220"/>
      <c r="K1227" s="220"/>
      <c r="L1227" s="220"/>
      <c r="M1227" s="220"/>
      <c r="N1227" s="219"/>
      <c r="O1227" s="219"/>
      <c r="P1227" s="219"/>
      <c r="Q1227" s="219"/>
      <c r="R1227" s="220"/>
      <c r="S1227" s="220"/>
      <c r="T1227" s="220"/>
      <c r="U1227" s="220"/>
      <c r="V1227" s="220"/>
      <c r="W1227" s="220"/>
      <c r="X1227" s="220"/>
      <c r="Y1227" s="220"/>
      <c r="Z1227" s="210"/>
      <c r="AA1227" s="210"/>
      <c r="AB1227" s="210"/>
      <c r="AC1227" s="210"/>
      <c r="AD1227" s="210"/>
      <c r="AE1227" s="210"/>
      <c r="AF1227" s="210"/>
      <c r="AG1227" s="210" t="s">
        <v>314</v>
      </c>
      <c r="AH1227" s="210">
        <v>0</v>
      </c>
      <c r="AI1227" s="210"/>
      <c r="AJ1227" s="210"/>
      <c r="AK1227" s="210"/>
      <c r="AL1227" s="210"/>
      <c r="AM1227" s="210"/>
      <c r="AN1227" s="210"/>
      <c r="AO1227" s="210"/>
      <c r="AP1227" s="210"/>
      <c r="AQ1227" s="210"/>
      <c r="AR1227" s="210"/>
      <c r="AS1227" s="210"/>
      <c r="AT1227" s="210"/>
      <c r="AU1227" s="210"/>
      <c r="AV1227" s="210"/>
      <c r="AW1227" s="210"/>
      <c r="AX1227" s="210"/>
      <c r="AY1227" s="210"/>
      <c r="AZ1227" s="210"/>
      <c r="BA1227" s="210"/>
      <c r="BB1227" s="210"/>
      <c r="BC1227" s="210"/>
      <c r="BD1227" s="210"/>
      <c r="BE1227" s="210"/>
      <c r="BF1227" s="210"/>
      <c r="BG1227" s="210"/>
      <c r="BH1227" s="210"/>
    </row>
    <row r="1228" spans="1:60" outlineLevel="1" x14ac:dyDescent="0.2">
      <c r="A1228" s="231">
        <v>189</v>
      </c>
      <c r="B1228" s="232" t="s">
        <v>1390</v>
      </c>
      <c r="C1228" s="250" t="s">
        <v>1391</v>
      </c>
      <c r="D1228" s="233" t="s">
        <v>439</v>
      </c>
      <c r="E1228" s="234">
        <v>157.39977999999999</v>
      </c>
      <c r="F1228" s="235"/>
      <c r="G1228" s="236">
        <f>ROUND(E1228*F1228,2)</f>
        <v>0</v>
      </c>
      <c r="H1228" s="235"/>
      <c r="I1228" s="236">
        <f>ROUND(E1228*H1228,2)</f>
        <v>0</v>
      </c>
      <c r="J1228" s="235"/>
      <c r="K1228" s="236">
        <f>ROUND(E1228*J1228,2)</f>
        <v>0</v>
      </c>
      <c r="L1228" s="236">
        <v>21</v>
      </c>
      <c r="M1228" s="236">
        <f>G1228*(1+L1228/100)</f>
        <v>0</v>
      </c>
      <c r="N1228" s="234">
        <v>0</v>
      </c>
      <c r="O1228" s="234">
        <f>ROUND(E1228*N1228,2)</f>
        <v>0</v>
      </c>
      <c r="P1228" s="234">
        <v>0</v>
      </c>
      <c r="Q1228" s="234">
        <f>ROUND(E1228*P1228,2)</f>
        <v>0</v>
      </c>
      <c r="R1228" s="236" t="s">
        <v>1392</v>
      </c>
      <c r="S1228" s="236" t="s">
        <v>293</v>
      </c>
      <c r="T1228" s="237" t="s">
        <v>294</v>
      </c>
      <c r="U1228" s="220">
        <v>0</v>
      </c>
      <c r="V1228" s="220">
        <f>ROUND(E1228*U1228,2)</f>
        <v>0</v>
      </c>
      <c r="W1228" s="220"/>
      <c r="X1228" s="220" t="s">
        <v>295</v>
      </c>
      <c r="Y1228" s="220" t="s">
        <v>296</v>
      </c>
      <c r="Z1228" s="210"/>
      <c r="AA1228" s="210"/>
      <c r="AB1228" s="210"/>
      <c r="AC1228" s="210"/>
      <c r="AD1228" s="210"/>
      <c r="AE1228" s="210"/>
      <c r="AF1228" s="210"/>
      <c r="AG1228" s="210" t="s">
        <v>297</v>
      </c>
      <c r="AH1228" s="210"/>
      <c r="AI1228" s="210"/>
      <c r="AJ1228" s="210"/>
      <c r="AK1228" s="210"/>
      <c r="AL1228" s="210"/>
      <c r="AM1228" s="210"/>
      <c r="AN1228" s="210"/>
      <c r="AO1228" s="210"/>
      <c r="AP1228" s="210"/>
      <c r="AQ1228" s="210"/>
      <c r="AR1228" s="210"/>
      <c r="AS1228" s="210"/>
      <c r="AT1228" s="210"/>
      <c r="AU1228" s="210"/>
      <c r="AV1228" s="210"/>
      <c r="AW1228" s="210"/>
      <c r="AX1228" s="210"/>
      <c r="AY1228" s="210"/>
      <c r="AZ1228" s="210"/>
      <c r="BA1228" s="210"/>
      <c r="BB1228" s="210"/>
      <c r="BC1228" s="210"/>
      <c r="BD1228" s="210"/>
      <c r="BE1228" s="210"/>
      <c r="BF1228" s="210"/>
      <c r="BG1228" s="210"/>
      <c r="BH1228" s="210"/>
    </row>
    <row r="1229" spans="1:60" outlineLevel="2" x14ac:dyDescent="0.2">
      <c r="A1229" s="217"/>
      <c r="B1229" s="218"/>
      <c r="C1229" s="253" t="s">
        <v>1393</v>
      </c>
      <c r="D1229" s="221"/>
      <c r="E1229" s="222"/>
      <c r="F1229" s="220"/>
      <c r="G1229" s="220"/>
      <c r="H1229" s="220"/>
      <c r="I1229" s="220"/>
      <c r="J1229" s="220"/>
      <c r="K1229" s="220"/>
      <c r="L1229" s="220"/>
      <c r="M1229" s="220"/>
      <c r="N1229" s="219"/>
      <c r="O1229" s="219"/>
      <c r="P1229" s="219"/>
      <c r="Q1229" s="219"/>
      <c r="R1229" s="220"/>
      <c r="S1229" s="220"/>
      <c r="T1229" s="220"/>
      <c r="U1229" s="220"/>
      <c r="V1229" s="220"/>
      <c r="W1229" s="220"/>
      <c r="X1229" s="220"/>
      <c r="Y1229" s="220"/>
      <c r="Z1229" s="210"/>
      <c r="AA1229" s="210"/>
      <c r="AB1229" s="210"/>
      <c r="AC1229" s="210"/>
      <c r="AD1229" s="210"/>
      <c r="AE1229" s="210"/>
      <c r="AF1229" s="210"/>
      <c r="AG1229" s="210" t="s">
        <v>314</v>
      </c>
      <c r="AH1229" s="210">
        <v>0</v>
      </c>
      <c r="AI1229" s="210"/>
      <c r="AJ1229" s="210"/>
      <c r="AK1229" s="210"/>
      <c r="AL1229" s="210"/>
      <c r="AM1229" s="210"/>
      <c r="AN1229" s="210"/>
      <c r="AO1229" s="210"/>
      <c r="AP1229" s="210"/>
      <c r="AQ1229" s="210"/>
      <c r="AR1229" s="210"/>
      <c r="AS1229" s="210"/>
      <c r="AT1229" s="210"/>
      <c r="AU1229" s="210"/>
      <c r="AV1229" s="210"/>
      <c r="AW1229" s="210"/>
      <c r="AX1229" s="210"/>
      <c r="AY1229" s="210"/>
      <c r="AZ1229" s="210"/>
      <c r="BA1229" s="210"/>
      <c r="BB1229" s="210"/>
      <c r="BC1229" s="210"/>
      <c r="BD1229" s="210"/>
      <c r="BE1229" s="210"/>
      <c r="BF1229" s="210"/>
      <c r="BG1229" s="210"/>
      <c r="BH1229" s="210"/>
    </row>
    <row r="1230" spans="1:60" outlineLevel="3" x14ac:dyDescent="0.2">
      <c r="A1230" s="217"/>
      <c r="B1230" s="218"/>
      <c r="C1230" s="253" t="s">
        <v>1394</v>
      </c>
      <c r="D1230" s="221"/>
      <c r="E1230" s="222">
        <v>157.4</v>
      </c>
      <c r="F1230" s="220"/>
      <c r="G1230" s="220"/>
      <c r="H1230" s="220"/>
      <c r="I1230" s="220"/>
      <c r="J1230" s="220"/>
      <c r="K1230" s="220"/>
      <c r="L1230" s="220"/>
      <c r="M1230" s="220"/>
      <c r="N1230" s="219"/>
      <c r="O1230" s="219"/>
      <c r="P1230" s="219"/>
      <c r="Q1230" s="219"/>
      <c r="R1230" s="220"/>
      <c r="S1230" s="220"/>
      <c r="T1230" s="220"/>
      <c r="U1230" s="220"/>
      <c r="V1230" s="220"/>
      <c r="W1230" s="220"/>
      <c r="X1230" s="220"/>
      <c r="Y1230" s="220"/>
      <c r="Z1230" s="210"/>
      <c r="AA1230" s="210"/>
      <c r="AB1230" s="210"/>
      <c r="AC1230" s="210"/>
      <c r="AD1230" s="210"/>
      <c r="AE1230" s="210"/>
      <c r="AF1230" s="210"/>
      <c r="AG1230" s="210" t="s">
        <v>314</v>
      </c>
      <c r="AH1230" s="210">
        <v>0</v>
      </c>
      <c r="AI1230" s="210"/>
      <c r="AJ1230" s="210"/>
      <c r="AK1230" s="210"/>
      <c r="AL1230" s="210"/>
      <c r="AM1230" s="210"/>
      <c r="AN1230" s="210"/>
      <c r="AO1230" s="210"/>
      <c r="AP1230" s="210"/>
      <c r="AQ1230" s="210"/>
      <c r="AR1230" s="210"/>
      <c r="AS1230" s="210"/>
      <c r="AT1230" s="210"/>
      <c r="AU1230" s="210"/>
      <c r="AV1230" s="210"/>
      <c r="AW1230" s="210"/>
      <c r="AX1230" s="210"/>
      <c r="AY1230" s="210"/>
      <c r="AZ1230" s="210"/>
      <c r="BA1230" s="210"/>
      <c r="BB1230" s="210"/>
      <c r="BC1230" s="210"/>
      <c r="BD1230" s="210"/>
      <c r="BE1230" s="210"/>
      <c r="BF1230" s="210"/>
      <c r="BG1230" s="210"/>
      <c r="BH1230" s="210"/>
    </row>
    <row r="1231" spans="1:60" ht="22.5" outlineLevel="1" x14ac:dyDescent="0.2">
      <c r="A1231" s="231">
        <v>190</v>
      </c>
      <c r="B1231" s="232" t="s">
        <v>1395</v>
      </c>
      <c r="C1231" s="250" t="s">
        <v>1396</v>
      </c>
      <c r="D1231" s="233" t="s">
        <v>1397</v>
      </c>
      <c r="E1231" s="234">
        <v>0.09</v>
      </c>
      <c r="F1231" s="235"/>
      <c r="G1231" s="236">
        <f>ROUND(E1231*F1231,2)</f>
        <v>0</v>
      </c>
      <c r="H1231" s="235"/>
      <c r="I1231" s="236">
        <f>ROUND(E1231*H1231,2)</f>
        <v>0</v>
      </c>
      <c r="J1231" s="235"/>
      <c r="K1231" s="236">
        <f>ROUND(E1231*J1231,2)</f>
        <v>0</v>
      </c>
      <c r="L1231" s="236">
        <v>21</v>
      </c>
      <c r="M1231" s="236">
        <f>G1231*(1+L1231/100)</f>
        <v>0</v>
      </c>
      <c r="N1231" s="234">
        <v>4.6277400000000002</v>
      </c>
      <c r="O1231" s="234">
        <f>ROUND(E1231*N1231,2)</f>
        <v>0.42</v>
      </c>
      <c r="P1231" s="234">
        <v>0</v>
      </c>
      <c r="Q1231" s="234">
        <f>ROUND(E1231*P1231,2)</f>
        <v>0</v>
      </c>
      <c r="R1231" s="236" t="s">
        <v>725</v>
      </c>
      <c r="S1231" s="236" t="s">
        <v>293</v>
      </c>
      <c r="T1231" s="237" t="s">
        <v>294</v>
      </c>
      <c r="U1231" s="220">
        <v>90.071579999999997</v>
      </c>
      <c r="V1231" s="220">
        <f>ROUND(E1231*U1231,2)</f>
        <v>8.11</v>
      </c>
      <c r="W1231" s="220"/>
      <c r="X1231" s="220" t="s">
        <v>726</v>
      </c>
      <c r="Y1231" s="220" t="s">
        <v>296</v>
      </c>
      <c r="Z1231" s="210"/>
      <c r="AA1231" s="210"/>
      <c r="AB1231" s="210"/>
      <c r="AC1231" s="210"/>
      <c r="AD1231" s="210"/>
      <c r="AE1231" s="210"/>
      <c r="AF1231" s="210"/>
      <c r="AG1231" s="210" t="s">
        <v>727</v>
      </c>
      <c r="AH1231" s="210"/>
      <c r="AI1231" s="210"/>
      <c r="AJ1231" s="210"/>
      <c r="AK1231" s="210"/>
      <c r="AL1231" s="210"/>
      <c r="AM1231" s="210"/>
      <c r="AN1231" s="210"/>
      <c r="AO1231" s="210"/>
      <c r="AP1231" s="210"/>
      <c r="AQ1231" s="210"/>
      <c r="AR1231" s="210"/>
      <c r="AS1231" s="210"/>
      <c r="AT1231" s="210"/>
      <c r="AU1231" s="210"/>
      <c r="AV1231" s="210"/>
      <c r="AW1231" s="210"/>
      <c r="AX1231" s="210"/>
      <c r="AY1231" s="210"/>
      <c r="AZ1231" s="210"/>
      <c r="BA1231" s="210"/>
      <c r="BB1231" s="210"/>
      <c r="BC1231" s="210"/>
      <c r="BD1231" s="210"/>
      <c r="BE1231" s="210"/>
      <c r="BF1231" s="210"/>
      <c r="BG1231" s="210"/>
      <c r="BH1231" s="210"/>
    </row>
    <row r="1232" spans="1:60" ht="45" outlineLevel="2" x14ac:dyDescent="0.2">
      <c r="A1232" s="217"/>
      <c r="B1232" s="218"/>
      <c r="C1232" s="251" t="s">
        <v>1398</v>
      </c>
      <c r="D1232" s="239"/>
      <c r="E1232" s="239"/>
      <c r="F1232" s="239"/>
      <c r="G1232" s="239"/>
      <c r="H1232" s="220"/>
      <c r="I1232" s="220"/>
      <c r="J1232" s="220"/>
      <c r="K1232" s="220"/>
      <c r="L1232" s="220"/>
      <c r="M1232" s="220"/>
      <c r="N1232" s="219"/>
      <c r="O1232" s="219"/>
      <c r="P1232" s="219"/>
      <c r="Q1232" s="219"/>
      <c r="R1232" s="220"/>
      <c r="S1232" s="220"/>
      <c r="T1232" s="220"/>
      <c r="U1232" s="220"/>
      <c r="V1232" s="220"/>
      <c r="W1232" s="220"/>
      <c r="X1232" s="220"/>
      <c r="Y1232" s="220"/>
      <c r="Z1232" s="210"/>
      <c r="AA1232" s="210"/>
      <c r="AB1232" s="210"/>
      <c r="AC1232" s="210"/>
      <c r="AD1232" s="210"/>
      <c r="AE1232" s="210"/>
      <c r="AF1232" s="210"/>
      <c r="AG1232" s="210" t="s">
        <v>299</v>
      </c>
      <c r="AH1232" s="210"/>
      <c r="AI1232" s="210"/>
      <c r="AJ1232" s="210"/>
      <c r="AK1232" s="210"/>
      <c r="AL1232" s="210"/>
      <c r="AM1232" s="210"/>
      <c r="AN1232" s="210"/>
      <c r="AO1232" s="210"/>
      <c r="AP1232" s="210"/>
      <c r="AQ1232" s="210"/>
      <c r="AR1232" s="210"/>
      <c r="AS1232" s="210"/>
      <c r="AT1232" s="210"/>
      <c r="AU1232" s="210"/>
      <c r="AV1232" s="210"/>
      <c r="AW1232" s="210"/>
      <c r="AX1232" s="210"/>
      <c r="AY1232" s="210"/>
      <c r="AZ1232" s="210"/>
      <c r="BA1232" s="238" t="str">
        <f>C1232</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232" s="210"/>
      <c r="BC1232" s="210"/>
      <c r="BD1232" s="210"/>
      <c r="BE1232" s="210"/>
      <c r="BF1232" s="210"/>
      <c r="BG1232" s="210"/>
      <c r="BH1232" s="210"/>
    </row>
    <row r="1233" spans="1:60" ht="45" outlineLevel="2" x14ac:dyDescent="0.2">
      <c r="A1233" s="217"/>
      <c r="B1233" s="218"/>
      <c r="C1233" s="252" t="s">
        <v>1398</v>
      </c>
      <c r="D1233" s="240"/>
      <c r="E1233" s="240"/>
      <c r="F1233" s="240"/>
      <c r="G1233" s="240"/>
      <c r="H1233" s="220"/>
      <c r="I1233" s="220"/>
      <c r="J1233" s="220"/>
      <c r="K1233" s="220"/>
      <c r="L1233" s="220"/>
      <c r="M1233" s="220"/>
      <c r="N1233" s="219"/>
      <c r="O1233" s="219"/>
      <c r="P1233" s="219"/>
      <c r="Q1233" s="219"/>
      <c r="R1233" s="220"/>
      <c r="S1233" s="220"/>
      <c r="T1233" s="220"/>
      <c r="U1233" s="220"/>
      <c r="V1233" s="220"/>
      <c r="W1233" s="220"/>
      <c r="X1233" s="220"/>
      <c r="Y1233" s="220"/>
      <c r="Z1233" s="210"/>
      <c r="AA1233" s="210"/>
      <c r="AB1233" s="210"/>
      <c r="AC1233" s="210"/>
      <c r="AD1233" s="210"/>
      <c r="AE1233" s="210"/>
      <c r="AF1233" s="210"/>
      <c r="AG1233" s="210" t="s">
        <v>300</v>
      </c>
      <c r="AH1233" s="210"/>
      <c r="AI1233" s="210"/>
      <c r="AJ1233" s="210"/>
      <c r="AK1233" s="210"/>
      <c r="AL1233" s="210"/>
      <c r="AM1233" s="210"/>
      <c r="AN1233" s="210"/>
      <c r="AO1233" s="210"/>
      <c r="AP1233" s="210"/>
      <c r="AQ1233" s="210"/>
      <c r="AR1233" s="210"/>
      <c r="AS1233" s="210"/>
      <c r="AT1233" s="210"/>
      <c r="AU1233" s="210"/>
      <c r="AV1233" s="210"/>
      <c r="AW1233" s="210"/>
      <c r="AX1233" s="210"/>
      <c r="AY1233" s="210"/>
      <c r="AZ1233" s="210"/>
      <c r="BA1233" s="238" t="str">
        <f>C1233</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233" s="210"/>
      <c r="BC1233" s="210"/>
      <c r="BD1233" s="210"/>
      <c r="BE1233" s="210"/>
      <c r="BF1233" s="210"/>
      <c r="BG1233" s="210"/>
      <c r="BH1233" s="210"/>
    </row>
    <row r="1234" spans="1:60" outlineLevel="3" x14ac:dyDescent="0.2">
      <c r="A1234" s="217"/>
      <c r="B1234" s="218"/>
      <c r="C1234" s="252" t="s">
        <v>1399</v>
      </c>
      <c r="D1234" s="240"/>
      <c r="E1234" s="240"/>
      <c r="F1234" s="240"/>
      <c r="G1234" s="240"/>
      <c r="H1234" s="220"/>
      <c r="I1234" s="220"/>
      <c r="J1234" s="220"/>
      <c r="K1234" s="220"/>
      <c r="L1234" s="220"/>
      <c r="M1234" s="220"/>
      <c r="N1234" s="219"/>
      <c r="O1234" s="219"/>
      <c r="P1234" s="219"/>
      <c r="Q1234" s="219"/>
      <c r="R1234" s="220"/>
      <c r="S1234" s="220"/>
      <c r="T1234" s="220"/>
      <c r="U1234" s="220"/>
      <c r="V1234" s="220"/>
      <c r="W1234" s="220"/>
      <c r="X1234" s="220"/>
      <c r="Y1234" s="220"/>
      <c r="Z1234" s="210"/>
      <c r="AA1234" s="210"/>
      <c r="AB1234" s="210"/>
      <c r="AC1234" s="210"/>
      <c r="AD1234" s="210"/>
      <c r="AE1234" s="210"/>
      <c r="AF1234" s="210"/>
      <c r="AG1234" s="210" t="s">
        <v>300</v>
      </c>
      <c r="AH1234" s="210"/>
      <c r="AI1234" s="210"/>
      <c r="AJ1234" s="210"/>
      <c r="AK1234" s="210"/>
      <c r="AL1234" s="210"/>
      <c r="AM1234" s="210"/>
      <c r="AN1234" s="210"/>
      <c r="AO1234" s="210"/>
      <c r="AP1234" s="210"/>
      <c r="AQ1234" s="210"/>
      <c r="AR1234" s="210"/>
      <c r="AS1234" s="210"/>
      <c r="AT1234" s="210"/>
      <c r="AU1234" s="210"/>
      <c r="AV1234" s="210"/>
      <c r="AW1234" s="210"/>
      <c r="AX1234" s="210"/>
      <c r="AY1234" s="210"/>
      <c r="AZ1234" s="210"/>
      <c r="BA1234" s="210"/>
      <c r="BB1234" s="210"/>
      <c r="BC1234" s="210"/>
      <c r="BD1234" s="210"/>
      <c r="BE1234" s="210"/>
      <c r="BF1234" s="210"/>
      <c r="BG1234" s="210"/>
      <c r="BH1234" s="210"/>
    </row>
    <row r="1235" spans="1:60" outlineLevel="3" x14ac:dyDescent="0.2">
      <c r="A1235" s="217"/>
      <c r="B1235" s="218"/>
      <c r="C1235" s="252" t="s">
        <v>1400</v>
      </c>
      <c r="D1235" s="240"/>
      <c r="E1235" s="240"/>
      <c r="F1235" s="240"/>
      <c r="G1235" s="240"/>
      <c r="H1235" s="220"/>
      <c r="I1235" s="220"/>
      <c r="J1235" s="220"/>
      <c r="K1235" s="220"/>
      <c r="L1235" s="220"/>
      <c r="M1235" s="220"/>
      <c r="N1235" s="219"/>
      <c r="O1235" s="219"/>
      <c r="P1235" s="219"/>
      <c r="Q1235" s="219"/>
      <c r="R1235" s="220"/>
      <c r="S1235" s="220"/>
      <c r="T1235" s="220"/>
      <c r="U1235" s="220"/>
      <c r="V1235" s="220"/>
      <c r="W1235" s="220"/>
      <c r="X1235" s="220"/>
      <c r="Y1235" s="220"/>
      <c r="Z1235" s="210"/>
      <c r="AA1235" s="210"/>
      <c r="AB1235" s="210"/>
      <c r="AC1235" s="210"/>
      <c r="AD1235" s="210"/>
      <c r="AE1235" s="210"/>
      <c r="AF1235" s="210"/>
      <c r="AG1235" s="210" t="s">
        <v>300</v>
      </c>
      <c r="AH1235" s="210"/>
      <c r="AI1235" s="210"/>
      <c r="AJ1235" s="210"/>
      <c r="AK1235" s="210"/>
      <c r="AL1235" s="210"/>
      <c r="AM1235" s="210"/>
      <c r="AN1235" s="210"/>
      <c r="AO1235" s="210"/>
      <c r="AP1235" s="210"/>
      <c r="AQ1235" s="210"/>
      <c r="AR1235" s="210"/>
      <c r="AS1235" s="210"/>
      <c r="AT1235" s="210"/>
      <c r="AU1235" s="210"/>
      <c r="AV1235" s="210"/>
      <c r="AW1235" s="210"/>
      <c r="AX1235" s="210"/>
      <c r="AY1235" s="210"/>
      <c r="AZ1235" s="210"/>
      <c r="BA1235" s="210"/>
      <c r="BB1235" s="210"/>
      <c r="BC1235" s="210"/>
      <c r="BD1235" s="210"/>
      <c r="BE1235" s="210"/>
      <c r="BF1235" s="210"/>
      <c r="BG1235" s="210"/>
      <c r="BH1235" s="210"/>
    </row>
    <row r="1236" spans="1:60" x14ac:dyDescent="0.2">
      <c r="A1236" s="224" t="s">
        <v>287</v>
      </c>
      <c r="B1236" s="225" t="s">
        <v>192</v>
      </c>
      <c r="C1236" s="249" t="s">
        <v>193</v>
      </c>
      <c r="D1236" s="226"/>
      <c r="E1236" s="227"/>
      <c r="F1236" s="228"/>
      <c r="G1236" s="228">
        <f>SUMIF(AG1237:AG1239,"&lt;&gt;NOR",G1237:G1239)</f>
        <v>0</v>
      </c>
      <c r="H1236" s="228"/>
      <c r="I1236" s="228">
        <f>SUM(I1237:I1239)</f>
        <v>0</v>
      </c>
      <c r="J1236" s="228"/>
      <c r="K1236" s="228">
        <f>SUM(K1237:K1239)</f>
        <v>0</v>
      </c>
      <c r="L1236" s="228"/>
      <c r="M1236" s="228">
        <f>SUM(M1237:M1239)</f>
        <v>0</v>
      </c>
      <c r="N1236" s="227"/>
      <c r="O1236" s="227">
        <f>SUM(O1237:O1239)</f>
        <v>0</v>
      </c>
      <c r="P1236" s="227"/>
      <c r="Q1236" s="227">
        <f>SUM(Q1237:Q1239)</f>
        <v>0</v>
      </c>
      <c r="R1236" s="228"/>
      <c r="S1236" s="228"/>
      <c r="T1236" s="229"/>
      <c r="U1236" s="223"/>
      <c r="V1236" s="223">
        <f>SUM(V1237:V1239)</f>
        <v>1018.02</v>
      </c>
      <c r="W1236" s="223"/>
      <c r="X1236" s="223"/>
      <c r="Y1236" s="223"/>
      <c r="AG1236" t="s">
        <v>288</v>
      </c>
    </row>
    <row r="1237" spans="1:60" ht="22.5" outlineLevel="1" x14ac:dyDescent="0.2">
      <c r="A1237" s="231">
        <v>191</v>
      </c>
      <c r="B1237" s="232" t="s">
        <v>1401</v>
      </c>
      <c r="C1237" s="250" t="s">
        <v>1402</v>
      </c>
      <c r="D1237" s="233" t="s">
        <v>439</v>
      </c>
      <c r="E1237" s="234">
        <v>538.06556999999998</v>
      </c>
      <c r="F1237" s="235"/>
      <c r="G1237" s="236">
        <f>ROUND(E1237*F1237,2)</f>
        <v>0</v>
      </c>
      <c r="H1237" s="235"/>
      <c r="I1237" s="236">
        <f>ROUND(E1237*H1237,2)</f>
        <v>0</v>
      </c>
      <c r="J1237" s="235"/>
      <c r="K1237" s="236">
        <f>ROUND(E1237*J1237,2)</f>
        <v>0</v>
      </c>
      <c r="L1237" s="236">
        <v>21</v>
      </c>
      <c r="M1237" s="236">
        <f>G1237*(1+L1237/100)</f>
        <v>0</v>
      </c>
      <c r="N1237" s="234">
        <v>0</v>
      </c>
      <c r="O1237" s="234">
        <f>ROUND(E1237*N1237,2)</f>
        <v>0</v>
      </c>
      <c r="P1237" s="234">
        <v>0</v>
      </c>
      <c r="Q1237" s="234">
        <f>ROUND(E1237*P1237,2)</f>
        <v>0</v>
      </c>
      <c r="R1237" s="236" t="s">
        <v>583</v>
      </c>
      <c r="S1237" s="236" t="s">
        <v>293</v>
      </c>
      <c r="T1237" s="237" t="s">
        <v>294</v>
      </c>
      <c r="U1237" s="220">
        <v>1.8919999999999999</v>
      </c>
      <c r="V1237" s="220">
        <f>ROUND(E1237*U1237,2)</f>
        <v>1018.02</v>
      </c>
      <c r="W1237" s="220"/>
      <c r="X1237" s="220" t="s">
        <v>295</v>
      </c>
      <c r="Y1237" s="220" t="s">
        <v>296</v>
      </c>
      <c r="Z1237" s="210"/>
      <c r="AA1237" s="210"/>
      <c r="AB1237" s="210"/>
      <c r="AC1237" s="210"/>
      <c r="AD1237" s="210"/>
      <c r="AE1237" s="210"/>
      <c r="AF1237" s="210"/>
      <c r="AG1237" s="210" t="s">
        <v>297</v>
      </c>
      <c r="AH1237" s="210"/>
      <c r="AI1237" s="210"/>
      <c r="AJ1237" s="210"/>
      <c r="AK1237" s="210"/>
      <c r="AL1237" s="210"/>
      <c r="AM1237" s="210"/>
      <c r="AN1237" s="210"/>
      <c r="AO1237" s="210"/>
      <c r="AP1237" s="210"/>
      <c r="AQ1237" s="210"/>
      <c r="AR1237" s="210"/>
      <c r="AS1237" s="210"/>
      <c r="AT1237" s="210"/>
      <c r="AU1237" s="210"/>
      <c r="AV1237" s="210"/>
      <c r="AW1237" s="210"/>
      <c r="AX1237" s="210"/>
      <c r="AY1237" s="210"/>
      <c r="AZ1237" s="210"/>
      <c r="BA1237" s="210"/>
      <c r="BB1237" s="210"/>
      <c r="BC1237" s="210"/>
      <c r="BD1237" s="210"/>
      <c r="BE1237" s="210"/>
      <c r="BF1237" s="210"/>
      <c r="BG1237" s="210"/>
      <c r="BH1237" s="210"/>
    </row>
    <row r="1238" spans="1:60" outlineLevel="2" x14ac:dyDescent="0.2">
      <c r="A1238" s="217"/>
      <c r="B1238" s="218"/>
      <c r="C1238" s="251" t="s">
        <v>1403</v>
      </c>
      <c r="D1238" s="239"/>
      <c r="E1238" s="239"/>
      <c r="F1238" s="239"/>
      <c r="G1238" s="239"/>
      <c r="H1238" s="220"/>
      <c r="I1238" s="220"/>
      <c r="J1238" s="220"/>
      <c r="K1238" s="220"/>
      <c r="L1238" s="220"/>
      <c r="M1238" s="220"/>
      <c r="N1238" s="219"/>
      <c r="O1238" s="219"/>
      <c r="P1238" s="219"/>
      <c r="Q1238" s="219"/>
      <c r="R1238" s="220"/>
      <c r="S1238" s="220"/>
      <c r="T1238" s="220"/>
      <c r="U1238" s="220"/>
      <c r="V1238" s="220"/>
      <c r="W1238" s="220"/>
      <c r="X1238" s="220"/>
      <c r="Y1238" s="220"/>
      <c r="Z1238" s="210"/>
      <c r="AA1238" s="210"/>
      <c r="AB1238" s="210"/>
      <c r="AC1238" s="210"/>
      <c r="AD1238" s="210"/>
      <c r="AE1238" s="210"/>
      <c r="AF1238" s="210"/>
      <c r="AG1238" s="210" t="s">
        <v>299</v>
      </c>
      <c r="AH1238" s="210"/>
      <c r="AI1238" s="210"/>
      <c r="AJ1238" s="210"/>
      <c r="AK1238" s="210"/>
      <c r="AL1238" s="210"/>
      <c r="AM1238" s="210"/>
      <c r="AN1238" s="210"/>
      <c r="AO1238" s="210"/>
      <c r="AP1238" s="210"/>
      <c r="AQ1238" s="210"/>
      <c r="AR1238" s="210"/>
      <c r="AS1238" s="210"/>
      <c r="AT1238" s="210"/>
      <c r="AU1238" s="210"/>
      <c r="AV1238" s="210"/>
      <c r="AW1238" s="210"/>
      <c r="AX1238" s="210"/>
      <c r="AY1238" s="210"/>
      <c r="AZ1238" s="210"/>
      <c r="BA1238" s="210"/>
      <c r="BB1238" s="210"/>
      <c r="BC1238" s="210"/>
      <c r="BD1238" s="210"/>
      <c r="BE1238" s="210"/>
      <c r="BF1238" s="210"/>
      <c r="BG1238" s="210"/>
      <c r="BH1238" s="210"/>
    </row>
    <row r="1239" spans="1:60" outlineLevel="2" x14ac:dyDescent="0.2">
      <c r="A1239" s="217"/>
      <c r="B1239" s="218"/>
      <c r="C1239" s="252" t="s">
        <v>1403</v>
      </c>
      <c r="D1239" s="240"/>
      <c r="E1239" s="240"/>
      <c r="F1239" s="240"/>
      <c r="G1239" s="240"/>
      <c r="H1239" s="220"/>
      <c r="I1239" s="220"/>
      <c r="J1239" s="220"/>
      <c r="K1239" s="220"/>
      <c r="L1239" s="220"/>
      <c r="M1239" s="220"/>
      <c r="N1239" s="219"/>
      <c r="O1239" s="219"/>
      <c r="P1239" s="219"/>
      <c r="Q1239" s="219"/>
      <c r="R1239" s="220"/>
      <c r="S1239" s="220"/>
      <c r="T1239" s="220"/>
      <c r="U1239" s="220"/>
      <c r="V1239" s="220"/>
      <c r="W1239" s="220"/>
      <c r="X1239" s="220"/>
      <c r="Y1239" s="220"/>
      <c r="Z1239" s="210"/>
      <c r="AA1239" s="210"/>
      <c r="AB1239" s="210"/>
      <c r="AC1239" s="210"/>
      <c r="AD1239" s="210"/>
      <c r="AE1239" s="210"/>
      <c r="AF1239" s="210"/>
      <c r="AG1239" s="210" t="s">
        <v>300</v>
      </c>
      <c r="AH1239" s="210"/>
      <c r="AI1239" s="210"/>
      <c r="AJ1239" s="210"/>
      <c r="AK1239" s="210"/>
      <c r="AL1239" s="210"/>
      <c r="AM1239" s="210"/>
      <c r="AN1239" s="210"/>
      <c r="AO1239" s="210"/>
      <c r="AP1239" s="210"/>
      <c r="AQ1239" s="210"/>
      <c r="AR1239" s="210"/>
      <c r="AS1239" s="210"/>
      <c r="AT1239" s="210"/>
      <c r="AU1239" s="210"/>
      <c r="AV1239" s="210"/>
      <c r="AW1239" s="210"/>
      <c r="AX1239" s="210"/>
      <c r="AY1239" s="210"/>
      <c r="AZ1239" s="210"/>
      <c r="BA1239" s="210"/>
      <c r="BB1239" s="210"/>
      <c r="BC1239" s="210"/>
      <c r="BD1239" s="210"/>
      <c r="BE1239" s="210"/>
      <c r="BF1239" s="210"/>
      <c r="BG1239" s="210"/>
      <c r="BH1239" s="210"/>
    </row>
    <row r="1240" spans="1:60" x14ac:dyDescent="0.2">
      <c r="A1240" s="224" t="s">
        <v>287</v>
      </c>
      <c r="B1240" s="225" t="s">
        <v>194</v>
      </c>
      <c r="C1240" s="249" t="s">
        <v>195</v>
      </c>
      <c r="D1240" s="226"/>
      <c r="E1240" s="227"/>
      <c r="F1240" s="228"/>
      <c r="G1240" s="228">
        <f>SUMIF(AG1241:AG1293,"&lt;&gt;NOR",G1241:G1293)</f>
        <v>0</v>
      </c>
      <c r="H1240" s="228"/>
      <c r="I1240" s="228">
        <f>SUM(I1241:I1293)</f>
        <v>0</v>
      </c>
      <c r="J1240" s="228"/>
      <c r="K1240" s="228">
        <f>SUM(K1241:K1293)</f>
        <v>0</v>
      </c>
      <c r="L1240" s="228"/>
      <c r="M1240" s="228">
        <f>SUM(M1241:M1293)</f>
        <v>0</v>
      </c>
      <c r="N1240" s="227"/>
      <c r="O1240" s="227">
        <f>SUM(O1241:O1293)</f>
        <v>2.96</v>
      </c>
      <c r="P1240" s="227"/>
      <c r="Q1240" s="227">
        <f>SUM(Q1241:Q1293)</f>
        <v>0</v>
      </c>
      <c r="R1240" s="228"/>
      <c r="S1240" s="228"/>
      <c r="T1240" s="229"/>
      <c r="U1240" s="223"/>
      <c r="V1240" s="223">
        <f>SUM(V1241:V1293)</f>
        <v>168.76000000000002</v>
      </c>
      <c r="W1240" s="223"/>
      <c r="X1240" s="223"/>
      <c r="Y1240" s="223"/>
      <c r="AG1240" t="s">
        <v>288</v>
      </c>
    </row>
    <row r="1241" spans="1:60" ht="33.75" outlineLevel="1" x14ac:dyDescent="0.2">
      <c r="A1241" s="231">
        <v>192</v>
      </c>
      <c r="B1241" s="232" t="s">
        <v>1404</v>
      </c>
      <c r="C1241" s="250" t="s">
        <v>1405</v>
      </c>
      <c r="D1241" s="233" t="s">
        <v>310</v>
      </c>
      <c r="E1241" s="234">
        <v>372.94600000000003</v>
      </c>
      <c r="F1241" s="235"/>
      <c r="G1241" s="236">
        <f>ROUND(E1241*F1241,2)</f>
        <v>0</v>
      </c>
      <c r="H1241" s="235"/>
      <c r="I1241" s="236">
        <f>ROUND(E1241*H1241,2)</f>
        <v>0</v>
      </c>
      <c r="J1241" s="235"/>
      <c r="K1241" s="236">
        <f>ROUND(E1241*J1241,2)</f>
        <v>0</v>
      </c>
      <c r="L1241" s="236">
        <v>21</v>
      </c>
      <c r="M1241" s="236">
        <f>G1241*(1+L1241/100)</f>
        <v>0</v>
      </c>
      <c r="N1241" s="234">
        <v>3.3E-4</v>
      </c>
      <c r="O1241" s="234">
        <f>ROUND(E1241*N1241,2)</f>
        <v>0.12</v>
      </c>
      <c r="P1241" s="234">
        <v>0</v>
      </c>
      <c r="Q1241" s="234">
        <f>ROUND(E1241*P1241,2)</f>
        <v>0</v>
      </c>
      <c r="R1241" s="236" t="s">
        <v>1406</v>
      </c>
      <c r="S1241" s="236" t="s">
        <v>293</v>
      </c>
      <c r="T1241" s="237" t="s">
        <v>294</v>
      </c>
      <c r="U1241" s="220">
        <v>2.75E-2</v>
      </c>
      <c r="V1241" s="220">
        <f>ROUND(E1241*U1241,2)</f>
        <v>10.26</v>
      </c>
      <c r="W1241" s="220"/>
      <c r="X1241" s="220" t="s">
        <v>295</v>
      </c>
      <c r="Y1241" s="220" t="s">
        <v>296</v>
      </c>
      <c r="Z1241" s="210"/>
      <c r="AA1241" s="210"/>
      <c r="AB1241" s="210"/>
      <c r="AC1241" s="210"/>
      <c r="AD1241" s="210"/>
      <c r="AE1241" s="210"/>
      <c r="AF1241" s="210"/>
      <c r="AG1241" s="210" t="s">
        <v>1407</v>
      </c>
      <c r="AH1241" s="210"/>
      <c r="AI1241" s="210"/>
      <c r="AJ1241" s="210"/>
      <c r="AK1241" s="210"/>
      <c r="AL1241" s="210"/>
      <c r="AM1241" s="210"/>
      <c r="AN1241" s="210"/>
      <c r="AO1241" s="210"/>
      <c r="AP1241" s="210"/>
      <c r="AQ1241" s="210"/>
      <c r="AR1241" s="210"/>
      <c r="AS1241" s="210"/>
      <c r="AT1241" s="210"/>
      <c r="AU1241" s="210"/>
      <c r="AV1241" s="210"/>
      <c r="AW1241" s="210"/>
      <c r="AX1241" s="210"/>
      <c r="AY1241" s="210"/>
      <c r="AZ1241" s="210"/>
      <c r="BA1241" s="210"/>
      <c r="BB1241" s="210"/>
      <c r="BC1241" s="210"/>
      <c r="BD1241" s="210"/>
      <c r="BE1241" s="210"/>
      <c r="BF1241" s="210"/>
      <c r="BG1241" s="210"/>
      <c r="BH1241" s="210"/>
    </row>
    <row r="1242" spans="1:60" ht="33.75" outlineLevel="2" x14ac:dyDescent="0.2">
      <c r="A1242" s="217"/>
      <c r="B1242" s="218"/>
      <c r="C1242" s="253" t="s">
        <v>1408</v>
      </c>
      <c r="D1242" s="221"/>
      <c r="E1242" s="222"/>
      <c r="F1242" s="220"/>
      <c r="G1242" s="220"/>
      <c r="H1242" s="220"/>
      <c r="I1242" s="220"/>
      <c r="J1242" s="220"/>
      <c r="K1242" s="220"/>
      <c r="L1242" s="220"/>
      <c r="M1242" s="220"/>
      <c r="N1242" s="219"/>
      <c r="O1242" s="219"/>
      <c r="P1242" s="219"/>
      <c r="Q1242" s="219"/>
      <c r="R1242" s="220"/>
      <c r="S1242" s="220"/>
      <c r="T1242" s="220"/>
      <c r="U1242" s="220"/>
      <c r="V1242" s="220"/>
      <c r="W1242" s="220"/>
      <c r="X1242" s="220"/>
      <c r="Y1242" s="220"/>
      <c r="Z1242" s="210"/>
      <c r="AA1242" s="210"/>
      <c r="AB1242" s="210"/>
      <c r="AC1242" s="210"/>
      <c r="AD1242" s="210"/>
      <c r="AE1242" s="210"/>
      <c r="AF1242" s="210"/>
      <c r="AG1242" s="210" t="s">
        <v>314</v>
      </c>
      <c r="AH1242" s="210">
        <v>0</v>
      </c>
      <c r="AI1242" s="210"/>
      <c r="AJ1242" s="210"/>
      <c r="AK1242" s="210"/>
      <c r="AL1242" s="210"/>
      <c r="AM1242" s="210"/>
      <c r="AN1242" s="210"/>
      <c r="AO1242" s="210"/>
      <c r="AP1242" s="210"/>
      <c r="AQ1242" s="210"/>
      <c r="AR1242" s="210"/>
      <c r="AS1242" s="210"/>
      <c r="AT1242" s="210"/>
      <c r="AU1242" s="210"/>
      <c r="AV1242" s="210"/>
      <c r="AW1242" s="210"/>
      <c r="AX1242" s="210"/>
      <c r="AY1242" s="210"/>
      <c r="AZ1242" s="210"/>
      <c r="BA1242" s="210"/>
      <c r="BB1242" s="210"/>
      <c r="BC1242" s="210"/>
      <c r="BD1242" s="210"/>
      <c r="BE1242" s="210"/>
      <c r="BF1242" s="210"/>
      <c r="BG1242" s="210"/>
      <c r="BH1242" s="210"/>
    </row>
    <row r="1243" spans="1:60" outlineLevel="3" x14ac:dyDescent="0.2">
      <c r="A1243" s="217"/>
      <c r="B1243" s="218"/>
      <c r="C1243" s="253" t="s">
        <v>1409</v>
      </c>
      <c r="D1243" s="221"/>
      <c r="E1243" s="222"/>
      <c r="F1243" s="220"/>
      <c r="G1243" s="220"/>
      <c r="H1243" s="220"/>
      <c r="I1243" s="220"/>
      <c r="J1243" s="220"/>
      <c r="K1243" s="220"/>
      <c r="L1243" s="220"/>
      <c r="M1243" s="220"/>
      <c r="N1243" s="219"/>
      <c r="O1243" s="219"/>
      <c r="P1243" s="219"/>
      <c r="Q1243" s="219"/>
      <c r="R1243" s="220"/>
      <c r="S1243" s="220"/>
      <c r="T1243" s="220"/>
      <c r="U1243" s="220"/>
      <c r="V1243" s="220"/>
      <c r="W1243" s="220"/>
      <c r="X1243" s="220"/>
      <c r="Y1243" s="220"/>
      <c r="Z1243" s="210"/>
      <c r="AA1243" s="210"/>
      <c r="AB1243" s="210"/>
      <c r="AC1243" s="210"/>
      <c r="AD1243" s="210"/>
      <c r="AE1243" s="210"/>
      <c r="AF1243" s="210"/>
      <c r="AG1243" s="210" t="s">
        <v>314</v>
      </c>
      <c r="AH1243" s="210">
        <v>0</v>
      </c>
      <c r="AI1243" s="210"/>
      <c r="AJ1243" s="210"/>
      <c r="AK1243" s="210"/>
      <c r="AL1243" s="210"/>
      <c r="AM1243" s="210"/>
      <c r="AN1243" s="210"/>
      <c r="AO1243" s="210"/>
      <c r="AP1243" s="210"/>
      <c r="AQ1243" s="210"/>
      <c r="AR1243" s="210"/>
      <c r="AS1243" s="210"/>
      <c r="AT1243" s="210"/>
      <c r="AU1243" s="210"/>
      <c r="AV1243" s="210"/>
      <c r="AW1243" s="210"/>
      <c r="AX1243" s="210"/>
      <c r="AY1243" s="210"/>
      <c r="AZ1243" s="210"/>
      <c r="BA1243" s="210"/>
      <c r="BB1243" s="210"/>
      <c r="BC1243" s="210"/>
      <c r="BD1243" s="210"/>
      <c r="BE1243" s="210"/>
      <c r="BF1243" s="210"/>
      <c r="BG1243" s="210"/>
      <c r="BH1243" s="210"/>
    </row>
    <row r="1244" spans="1:60" outlineLevel="3" x14ac:dyDescent="0.2">
      <c r="A1244" s="217"/>
      <c r="B1244" s="218"/>
      <c r="C1244" s="253" t="s">
        <v>992</v>
      </c>
      <c r="D1244" s="221"/>
      <c r="E1244" s="222"/>
      <c r="F1244" s="220"/>
      <c r="G1244" s="220"/>
      <c r="H1244" s="220"/>
      <c r="I1244" s="220"/>
      <c r="J1244" s="220"/>
      <c r="K1244" s="220"/>
      <c r="L1244" s="220"/>
      <c r="M1244" s="220"/>
      <c r="N1244" s="219"/>
      <c r="O1244" s="219"/>
      <c r="P1244" s="219"/>
      <c r="Q1244" s="219"/>
      <c r="R1244" s="220"/>
      <c r="S1244" s="220"/>
      <c r="T1244" s="220"/>
      <c r="U1244" s="220"/>
      <c r="V1244" s="220"/>
      <c r="W1244" s="220"/>
      <c r="X1244" s="220"/>
      <c r="Y1244" s="220"/>
      <c r="Z1244" s="210"/>
      <c r="AA1244" s="210"/>
      <c r="AB1244" s="210"/>
      <c r="AC1244" s="210"/>
      <c r="AD1244" s="210"/>
      <c r="AE1244" s="210"/>
      <c r="AF1244" s="210"/>
      <c r="AG1244" s="210" t="s">
        <v>314</v>
      </c>
      <c r="AH1244" s="210">
        <v>0</v>
      </c>
      <c r="AI1244" s="210"/>
      <c r="AJ1244" s="210"/>
      <c r="AK1244" s="210"/>
      <c r="AL1244" s="210"/>
      <c r="AM1244" s="210"/>
      <c r="AN1244" s="210"/>
      <c r="AO1244" s="210"/>
      <c r="AP1244" s="210"/>
      <c r="AQ1244" s="210"/>
      <c r="AR1244" s="210"/>
      <c r="AS1244" s="210"/>
      <c r="AT1244" s="210"/>
      <c r="AU1244" s="210"/>
      <c r="AV1244" s="210"/>
      <c r="AW1244" s="210"/>
      <c r="AX1244" s="210"/>
      <c r="AY1244" s="210"/>
      <c r="AZ1244" s="210"/>
      <c r="BA1244" s="210"/>
      <c r="BB1244" s="210"/>
      <c r="BC1244" s="210"/>
      <c r="BD1244" s="210"/>
      <c r="BE1244" s="210"/>
      <c r="BF1244" s="210"/>
      <c r="BG1244" s="210"/>
      <c r="BH1244" s="210"/>
    </row>
    <row r="1245" spans="1:60" outlineLevel="3" x14ac:dyDescent="0.2">
      <c r="A1245" s="217"/>
      <c r="B1245" s="218"/>
      <c r="C1245" s="253" t="s">
        <v>1410</v>
      </c>
      <c r="D1245" s="221"/>
      <c r="E1245" s="222">
        <v>372.95</v>
      </c>
      <c r="F1245" s="220"/>
      <c r="G1245" s="220"/>
      <c r="H1245" s="220"/>
      <c r="I1245" s="220"/>
      <c r="J1245" s="220"/>
      <c r="K1245" s="220"/>
      <c r="L1245" s="220"/>
      <c r="M1245" s="220"/>
      <c r="N1245" s="219"/>
      <c r="O1245" s="219"/>
      <c r="P1245" s="219"/>
      <c r="Q1245" s="219"/>
      <c r="R1245" s="220"/>
      <c r="S1245" s="220"/>
      <c r="T1245" s="220"/>
      <c r="U1245" s="220"/>
      <c r="V1245" s="220"/>
      <c r="W1245" s="220"/>
      <c r="X1245" s="220"/>
      <c r="Y1245" s="220"/>
      <c r="Z1245" s="210"/>
      <c r="AA1245" s="210"/>
      <c r="AB1245" s="210"/>
      <c r="AC1245" s="210"/>
      <c r="AD1245" s="210"/>
      <c r="AE1245" s="210"/>
      <c r="AF1245" s="210"/>
      <c r="AG1245" s="210" t="s">
        <v>314</v>
      </c>
      <c r="AH1245" s="210">
        <v>0</v>
      </c>
      <c r="AI1245" s="210"/>
      <c r="AJ1245" s="210"/>
      <c r="AK1245" s="210"/>
      <c r="AL1245" s="210"/>
      <c r="AM1245" s="210"/>
      <c r="AN1245" s="210"/>
      <c r="AO1245" s="210"/>
      <c r="AP1245" s="210"/>
      <c r="AQ1245" s="210"/>
      <c r="AR1245" s="210"/>
      <c r="AS1245" s="210"/>
      <c r="AT1245" s="210"/>
      <c r="AU1245" s="210"/>
      <c r="AV1245" s="210"/>
      <c r="AW1245" s="210"/>
      <c r="AX1245" s="210"/>
      <c r="AY1245" s="210"/>
      <c r="AZ1245" s="210"/>
      <c r="BA1245" s="210"/>
      <c r="BB1245" s="210"/>
      <c r="BC1245" s="210"/>
      <c r="BD1245" s="210"/>
      <c r="BE1245" s="210"/>
      <c r="BF1245" s="210"/>
      <c r="BG1245" s="210"/>
      <c r="BH1245" s="210"/>
    </row>
    <row r="1246" spans="1:60" ht="45" outlineLevel="1" x14ac:dyDescent="0.2">
      <c r="A1246" s="231">
        <v>193</v>
      </c>
      <c r="B1246" s="232" t="s">
        <v>1411</v>
      </c>
      <c r="C1246" s="250" t="s">
        <v>1412</v>
      </c>
      <c r="D1246" s="233" t="s">
        <v>310</v>
      </c>
      <c r="E1246" s="234">
        <v>81.66</v>
      </c>
      <c r="F1246" s="235"/>
      <c r="G1246" s="236">
        <f>ROUND(E1246*F1246,2)</f>
        <v>0</v>
      </c>
      <c r="H1246" s="235"/>
      <c r="I1246" s="236">
        <f>ROUND(E1246*H1246,2)</f>
        <v>0</v>
      </c>
      <c r="J1246" s="235"/>
      <c r="K1246" s="236">
        <f>ROUND(E1246*J1246,2)</f>
        <v>0</v>
      </c>
      <c r="L1246" s="236">
        <v>21</v>
      </c>
      <c r="M1246" s="236">
        <f>G1246*(1+L1246/100)</f>
        <v>0</v>
      </c>
      <c r="N1246" s="234">
        <v>5.1999999999999995E-4</v>
      </c>
      <c r="O1246" s="234">
        <f>ROUND(E1246*N1246,2)</f>
        <v>0.04</v>
      </c>
      <c r="P1246" s="234">
        <v>0</v>
      </c>
      <c r="Q1246" s="234">
        <f>ROUND(E1246*P1246,2)</f>
        <v>0</v>
      </c>
      <c r="R1246" s="236" t="s">
        <v>1406</v>
      </c>
      <c r="S1246" s="236" t="s">
        <v>293</v>
      </c>
      <c r="T1246" s="237" t="s">
        <v>294</v>
      </c>
      <c r="U1246" s="220">
        <v>4.9000000000000002E-2</v>
      </c>
      <c r="V1246" s="220">
        <f>ROUND(E1246*U1246,2)</f>
        <v>4</v>
      </c>
      <c r="W1246" s="220"/>
      <c r="X1246" s="220" t="s">
        <v>295</v>
      </c>
      <c r="Y1246" s="220" t="s">
        <v>296</v>
      </c>
      <c r="Z1246" s="210"/>
      <c r="AA1246" s="210"/>
      <c r="AB1246" s="210"/>
      <c r="AC1246" s="210"/>
      <c r="AD1246" s="210"/>
      <c r="AE1246" s="210"/>
      <c r="AF1246" s="210"/>
      <c r="AG1246" s="210" t="s">
        <v>1407</v>
      </c>
      <c r="AH1246" s="210"/>
      <c r="AI1246" s="210"/>
      <c r="AJ1246" s="210"/>
      <c r="AK1246" s="210"/>
      <c r="AL1246" s="210"/>
      <c r="AM1246" s="210"/>
      <c r="AN1246" s="210"/>
      <c r="AO1246" s="210"/>
      <c r="AP1246" s="210"/>
      <c r="AQ1246" s="210"/>
      <c r="AR1246" s="210"/>
      <c r="AS1246" s="210"/>
      <c r="AT1246" s="210"/>
      <c r="AU1246" s="210"/>
      <c r="AV1246" s="210"/>
      <c r="AW1246" s="210"/>
      <c r="AX1246" s="210"/>
      <c r="AY1246" s="210"/>
      <c r="AZ1246" s="210"/>
      <c r="BA1246" s="210"/>
      <c r="BB1246" s="210"/>
      <c r="BC1246" s="210"/>
      <c r="BD1246" s="210"/>
      <c r="BE1246" s="210"/>
      <c r="BF1246" s="210"/>
      <c r="BG1246" s="210"/>
      <c r="BH1246" s="210"/>
    </row>
    <row r="1247" spans="1:60" outlineLevel="2" x14ac:dyDescent="0.2">
      <c r="A1247" s="217"/>
      <c r="B1247" s="218"/>
      <c r="C1247" s="255" t="s">
        <v>1413</v>
      </c>
      <c r="D1247" s="248"/>
      <c r="E1247" s="248"/>
      <c r="F1247" s="248"/>
      <c r="G1247" s="248"/>
      <c r="H1247" s="220"/>
      <c r="I1247" s="220"/>
      <c r="J1247" s="220"/>
      <c r="K1247" s="220"/>
      <c r="L1247" s="220"/>
      <c r="M1247" s="220"/>
      <c r="N1247" s="219"/>
      <c r="O1247" s="219"/>
      <c r="P1247" s="219"/>
      <c r="Q1247" s="219"/>
      <c r="R1247" s="220"/>
      <c r="S1247" s="220"/>
      <c r="T1247" s="220"/>
      <c r="U1247" s="220"/>
      <c r="V1247" s="220"/>
      <c r="W1247" s="220"/>
      <c r="X1247" s="220"/>
      <c r="Y1247" s="220"/>
      <c r="Z1247" s="210"/>
      <c r="AA1247" s="210"/>
      <c r="AB1247" s="210"/>
      <c r="AC1247" s="210"/>
      <c r="AD1247" s="210"/>
      <c r="AE1247" s="210"/>
      <c r="AF1247" s="210"/>
      <c r="AG1247" s="210" t="s">
        <v>300</v>
      </c>
      <c r="AH1247" s="210"/>
      <c r="AI1247" s="210"/>
      <c r="AJ1247" s="210"/>
      <c r="AK1247" s="210"/>
      <c r="AL1247" s="210"/>
      <c r="AM1247" s="210"/>
      <c r="AN1247" s="210"/>
      <c r="AO1247" s="210"/>
      <c r="AP1247" s="210"/>
      <c r="AQ1247" s="210"/>
      <c r="AR1247" s="210"/>
      <c r="AS1247" s="210"/>
      <c r="AT1247" s="210"/>
      <c r="AU1247" s="210"/>
      <c r="AV1247" s="210"/>
      <c r="AW1247" s="210"/>
      <c r="AX1247" s="210"/>
      <c r="AY1247" s="210"/>
      <c r="AZ1247" s="210"/>
      <c r="BA1247" s="210"/>
      <c r="BB1247" s="210"/>
      <c r="BC1247" s="210"/>
      <c r="BD1247" s="210"/>
      <c r="BE1247" s="210"/>
      <c r="BF1247" s="210"/>
      <c r="BG1247" s="210"/>
      <c r="BH1247" s="210"/>
    </row>
    <row r="1248" spans="1:60" outlineLevel="3" x14ac:dyDescent="0.2">
      <c r="A1248" s="217"/>
      <c r="B1248" s="218"/>
      <c r="C1248" s="252" t="s">
        <v>1413</v>
      </c>
      <c r="D1248" s="240"/>
      <c r="E1248" s="240"/>
      <c r="F1248" s="240"/>
      <c r="G1248" s="240"/>
      <c r="H1248" s="220"/>
      <c r="I1248" s="220"/>
      <c r="J1248" s="220"/>
      <c r="K1248" s="220"/>
      <c r="L1248" s="220"/>
      <c r="M1248" s="220"/>
      <c r="N1248" s="219"/>
      <c r="O1248" s="219"/>
      <c r="P1248" s="219"/>
      <c r="Q1248" s="219"/>
      <c r="R1248" s="220"/>
      <c r="S1248" s="220"/>
      <c r="T1248" s="220"/>
      <c r="U1248" s="220"/>
      <c r="V1248" s="220"/>
      <c r="W1248" s="220"/>
      <c r="X1248" s="220"/>
      <c r="Y1248" s="220"/>
      <c r="Z1248" s="210"/>
      <c r="AA1248" s="210"/>
      <c r="AB1248" s="210"/>
      <c r="AC1248" s="210"/>
      <c r="AD1248" s="210"/>
      <c r="AE1248" s="210"/>
      <c r="AF1248" s="210"/>
      <c r="AG1248" s="210" t="s">
        <v>300</v>
      </c>
      <c r="AH1248" s="210"/>
      <c r="AI1248" s="210"/>
      <c r="AJ1248" s="210"/>
      <c r="AK1248" s="210"/>
      <c r="AL1248" s="210"/>
      <c r="AM1248" s="210"/>
      <c r="AN1248" s="210"/>
      <c r="AO1248" s="210"/>
      <c r="AP1248" s="210"/>
      <c r="AQ1248" s="210"/>
      <c r="AR1248" s="210"/>
      <c r="AS1248" s="210"/>
      <c r="AT1248" s="210"/>
      <c r="AU1248" s="210"/>
      <c r="AV1248" s="210"/>
      <c r="AW1248" s="210"/>
      <c r="AX1248" s="210"/>
      <c r="AY1248" s="210"/>
      <c r="AZ1248" s="210"/>
      <c r="BA1248" s="210"/>
      <c r="BB1248" s="210"/>
      <c r="BC1248" s="210"/>
      <c r="BD1248" s="210"/>
      <c r="BE1248" s="210"/>
      <c r="BF1248" s="210"/>
      <c r="BG1248" s="210"/>
      <c r="BH1248" s="210"/>
    </row>
    <row r="1249" spans="1:60" outlineLevel="2" x14ac:dyDescent="0.2">
      <c r="A1249" s="217"/>
      <c r="B1249" s="218"/>
      <c r="C1249" s="253" t="s">
        <v>1414</v>
      </c>
      <c r="D1249" s="221"/>
      <c r="E1249" s="222"/>
      <c r="F1249" s="220"/>
      <c r="G1249" s="220"/>
      <c r="H1249" s="220"/>
      <c r="I1249" s="220"/>
      <c r="J1249" s="220"/>
      <c r="K1249" s="220"/>
      <c r="L1249" s="220"/>
      <c r="M1249" s="220"/>
      <c r="N1249" s="219"/>
      <c r="O1249" s="219"/>
      <c r="P1249" s="219"/>
      <c r="Q1249" s="219"/>
      <c r="R1249" s="220"/>
      <c r="S1249" s="220"/>
      <c r="T1249" s="220"/>
      <c r="U1249" s="220"/>
      <c r="V1249" s="220"/>
      <c r="W1249" s="220"/>
      <c r="X1249" s="220"/>
      <c r="Y1249" s="220"/>
      <c r="Z1249" s="210"/>
      <c r="AA1249" s="210"/>
      <c r="AB1249" s="210"/>
      <c r="AC1249" s="210"/>
      <c r="AD1249" s="210"/>
      <c r="AE1249" s="210"/>
      <c r="AF1249" s="210"/>
      <c r="AG1249" s="210" t="s">
        <v>314</v>
      </c>
      <c r="AH1249" s="210">
        <v>0</v>
      </c>
      <c r="AI1249" s="210"/>
      <c r="AJ1249" s="210"/>
      <c r="AK1249" s="210"/>
      <c r="AL1249" s="210"/>
      <c r="AM1249" s="210"/>
      <c r="AN1249" s="210"/>
      <c r="AO1249" s="210"/>
      <c r="AP1249" s="210"/>
      <c r="AQ1249" s="210"/>
      <c r="AR1249" s="210"/>
      <c r="AS1249" s="210"/>
      <c r="AT1249" s="210"/>
      <c r="AU1249" s="210"/>
      <c r="AV1249" s="210"/>
      <c r="AW1249" s="210"/>
      <c r="AX1249" s="210"/>
      <c r="AY1249" s="210"/>
      <c r="AZ1249" s="210"/>
      <c r="BA1249" s="210"/>
      <c r="BB1249" s="210"/>
      <c r="BC1249" s="210"/>
      <c r="BD1249" s="210"/>
      <c r="BE1249" s="210"/>
      <c r="BF1249" s="210"/>
      <c r="BG1249" s="210"/>
      <c r="BH1249" s="210"/>
    </row>
    <row r="1250" spans="1:60" outlineLevel="3" x14ac:dyDescent="0.2">
      <c r="A1250" s="217"/>
      <c r="B1250" s="218"/>
      <c r="C1250" s="253" t="s">
        <v>895</v>
      </c>
      <c r="D1250" s="221"/>
      <c r="E1250" s="222"/>
      <c r="F1250" s="220"/>
      <c r="G1250" s="220"/>
      <c r="H1250" s="220"/>
      <c r="I1250" s="220"/>
      <c r="J1250" s="220"/>
      <c r="K1250" s="220"/>
      <c r="L1250" s="220"/>
      <c r="M1250" s="220"/>
      <c r="N1250" s="219"/>
      <c r="O1250" s="219"/>
      <c r="P1250" s="219"/>
      <c r="Q1250" s="219"/>
      <c r="R1250" s="220"/>
      <c r="S1250" s="220"/>
      <c r="T1250" s="220"/>
      <c r="U1250" s="220"/>
      <c r="V1250" s="220"/>
      <c r="W1250" s="220"/>
      <c r="X1250" s="220"/>
      <c r="Y1250" s="220"/>
      <c r="Z1250" s="210"/>
      <c r="AA1250" s="210"/>
      <c r="AB1250" s="210"/>
      <c r="AC1250" s="210"/>
      <c r="AD1250" s="210"/>
      <c r="AE1250" s="210"/>
      <c r="AF1250" s="210"/>
      <c r="AG1250" s="210" t="s">
        <v>314</v>
      </c>
      <c r="AH1250" s="210">
        <v>0</v>
      </c>
      <c r="AI1250" s="210"/>
      <c r="AJ1250" s="210"/>
      <c r="AK1250" s="210"/>
      <c r="AL1250" s="210"/>
      <c r="AM1250" s="210"/>
      <c r="AN1250" s="210"/>
      <c r="AO1250" s="210"/>
      <c r="AP1250" s="210"/>
      <c r="AQ1250" s="210"/>
      <c r="AR1250" s="210"/>
      <c r="AS1250" s="210"/>
      <c r="AT1250" s="210"/>
      <c r="AU1250" s="210"/>
      <c r="AV1250" s="210"/>
      <c r="AW1250" s="210"/>
      <c r="AX1250" s="210"/>
      <c r="AY1250" s="210"/>
      <c r="AZ1250" s="210"/>
      <c r="BA1250" s="210"/>
      <c r="BB1250" s="210"/>
      <c r="BC1250" s="210"/>
      <c r="BD1250" s="210"/>
      <c r="BE1250" s="210"/>
      <c r="BF1250" s="210"/>
      <c r="BG1250" s="210"/>
      <c r="BH1250" s="210"/>
    </row>
    <row r="1251" spans="1:60" outlineLevel="3" x14ac:dyDescent="0.2">
      <c r="A1251" s="217"/>
      <c r="B1251" s="218"/>
      <c r="C1251" s="253" t="s">
        <v>896</v>
      </c>
      <c r="D1251" s="221"/>
      <c r="E1251" s="222">
        <v>81.66</v>
      </c>
      <c r="F1251" s="220"/>
      <c r="G1251" s="220"/>
      <c r="H1251" s="220"/>
      <c r="I1251" s="220"/>
      <c r="J1251" s="220"/>
      <c r="K1251" s="220"/>
      <c r="L1251" s="220"/>
      <c r="M1251" s="220"/>
      <c r="N1251" s="219"/>
      <c r="O1251" s="219"/>
      <c r="P1251" s="219"/>
      <c r="Q1251" s="219"/>
      <c r="R1251" s="220"/>
      <c r="S1251" s="220"/>
      <c r="T1251" s="220"/>
      <c r="U1251" s="220"/>
      <c r="V1251" s="220"/>
      <c r="W1251" s="220"/>
      <c r="X1251" s="220"/>
      <c r="Y1251" s="220"/>
      <c r="Z1251" s="210"/>
      <c r="AA1251" s="210"/>
      <c r="AB1251" s="210"/>
      <c r="AC1251" s="210"/>
      <c r="AD1251" s="210"/>
      <c r="AE1251" s="210"/>
      <c r="AF1251" s="210"/>
      <c r="AG1251" s="210" t="s">
        <v>314</v>
      </c>
      <c r="AH1251" s="210">
        <v>0</v>
      </c>
      <c r="AI1251" s="210"/>
      <c r="AJ1251" s="210"/>
      <c r="AK1251" s="210"/>
      <c r="AL1251" s="210"/>
      <c r="AM1251" s="210"/>
      <c r="AN1251" s="210"/>
      <c r="AO1251" s="210"/>
      <c r="AP1251" s="210"/>
      <c r="AQ1251" s="210"/>
      <c r="AR1251" s="210"/>
      <c r="AS1251" s="210"/>
      <c r="AT1251" s="210"/>
      <c r="AU1251" s="210"/>
      <c r="AV1251" s="210"/>
      <c r="AW1251" s="210"/>
      <c r="AX1251" s="210"/>
      <c r="AY1251" s="210"/>
      <c r="AZ1251" s="210"/>
      <c r="BA1251" s="210"/>
      <c r="BB1251" s="210"/>
      <c r="BC1251" s="210"/>
      <c r="BD1251" s="210"/>
      <c r="BE1251" s="210"/>
      <c r="BF1251" s="210"/>
      <c r="BG1251" s="210"/>
      <c r="BH1251" s="210"/>
    </row>
    <row r="1252" spans="1:60" outlineLevel="1" x14ac:dyDescent="0.2">
      <c r="A1252" s="231">
        <v>194</v>
      </c>
      <c r="B1252" s="232" t="s">
        <v>1415</v>
      </c>
      <c r="C1252" s="250" t="s">
        <v>1416</v>
      </c>
      <c r="D1252" s="233" t="s">
        <v>310</v>
      </c>
      <c r="E1252" s="234">
        <v>48.15</v>
      </c>
      <c r="F1252" s="235"/>
      <c r="G1252" s="236">
        <f>ROUND(E1252*F1252,2)</f>
        <v>0</v>
      </c>
      <c r="H1252" s="235"/>
      <c r="I1252" s="236">
        <f>ROUND(E1252*H1252,2)</f>
        <v>0</v>
      </c>
      <c r="J1252" s="235"/>
      <c r="K1252" s="236">
        <f>ROUND(E1252*J1252,2)</f>
        <v>0</v>
      </c>
      <c r="L1252" s="236">
        <v>21</v>
      </c>
      <c r="M1252" s="236">
        <f>G1252*(1+L1252/100)</f>
        <v>0</v>
      </c>
      <c r="N1252" s="234">
        <v>3.2000000000000003E-4</v>
      </c>
      <c r="O1252" s="234">
        <f>ROUND(E1252*N1252,2)</f>
        <v>0.02</v>
      </c>
      <c r="P1252" s="234">
        <v>0</v>
      </c>
      <c r="Q1252" s="234">
        <f>ROUND(E1252*P1252,2)</f>
        <v>0</v>
      </c>
      <c r="R1252" s="236" t="s">
        <v>1406</v>
      </c>
      <c r="S1252" s="236" t="s">
        <v>293</v>
      </c>
      <c r="T1252" s="237" t="s">
        <v>294</v>
      </c>
      <c r="U1252" s="220">
        <v>0.11</v>
      </c>
      <c r="V1252" s="220">
        <f>ROUND(E1252*U1252,2)</f>
        <v>5.3</v>
      </c>
      <c r="W1252" s="220"/>
      <c r="X1252" s="220" t="s">
        <v>295</v>
      </c>
      <c r="Y1252" s="220" t="s">
        <v>296</v>
      </c>
      <c r="Z1252" s="210"/>
      <c r="AA1252" s="210"/>
      <c r="AB1252" s="210"/>
      <c r="AC1252" s="210"/>
      <c r="AD1252" s="210"/>
      <c r="AE1252" s="210"/>
      <c r="AF1252" s="210"/>
      <c r="AG1252" s="210" t="s">
        <v>1407</v>
      </c>
      <c r="AH1252" s="210"/>
      <c r="AI1252" s="210"/>
      <c r="AJ1252" s="210"/>
      <c r="AK1252" s="210"/>
      <c r="AL1252" s="210"/>
      <c r="AM1252" s="210"/>
      <c r="AN1252" s="210"/>
      <c r="AO1252" s="210"/>
      <c r="AP1252" s="210"/>
      <c r="AQ1252" s="210"/>
      <c r="AR1252" s="210"/>
      <c r="AS1252" s="210"/>
      <c r="AT1252" s="210"/>
      <c r="AU1252" s="210"/>
      <c r="AV1252" s="210"/>
      <c r="AW1252" s="210"/>
      <c r="AX1252" s="210"/>
      <c r="AY1252" s="210"/>
      <c r="AZ1252" s="210"/>
      <c r="BA1252" s="210"/>
      <c r="BB1252" s="210"/>
      <c r="BC1252" s="210"/>
      <c r="BD1252" s="210"/>
      <c r="BE1252" s="210"/>
      <c r="BF1252" s="210"/>
      <c r="BG1252" s="210"/>
      <c r="BH1252" s="210"/>
    </row>
    <row r="1253" spans="1:60" outlineLevel="2" x14ac:dyDescent="0.2">
      <c r="A1253" s="217"/>
      <c r="B1253" s="218"/>
      <c r="C1253" s="253" t="s">
        <v>1417</v>
      </c>
      <c r="D1253" s="221"/>
      <c r="E1253" s="222"/>
      <c r="F1253" s="220"/>
      <c r="G1253" s="220"/>
      <c r="H1253" s="220"/>
      <c r="I1253" s="220"/>
      <c r="J1253" s="220"/>
      <c r="K1253" s="220"/>
      <c r="L1253" s="220"/>
      <c r="M1253" s="220"/>
      <c r="N1253" s="219"/>
      <c r="O1253" s="219"/>
      <c r="P1253" s="219"/>
      <c r="Q1253" s="219"/>
      <c r="R1253" s="220"/>
      <c r="S1253" s="220"/>
      <c r="T1253" s="220"/>
      <c r="U1253" s="220"/>
      <c r="V1253" s="220"/>
      <c r="W1253" s="220"/>
      <c r="X1253" s="220"/>
      <c r="Y1253" s="220"/>
      <c r="Z1253" s="210"/>
      <c r="AA1253" s="210"/>
      <c r="AB1253" s="210"/>
      <c r="AC1253" s="210"/>
      <c r="AD1253" s="210"/>
      <c r="AE1253" s="210"/>
      <c r="AF1253" s="210"/>
      <c r="AG1253" s="210" t="s">
        <v>314</v>
      </c>
      <c r="AH1253" s="210">
        <v>0</v>
      </c>
      <c r="AI1253" s="210"/>
      <c r="AJ1253" s="210"/>
      <c r="AK1253" s="210"/>
      <c r="AL1253" s="210"/>
      <c r="AM1253" s="210"/>
      <c r="AN1253" s="210"/>
      <c r="AO1253" s="210"/>
      <c r="AP1253" s="210"/>
      <c r="AQ1253" s="210"/>
      <c r="AR1253" s="210"/>
      <c r="AS1253" s="210"/>
      <c r="AT1253" s="210"/>
      <c r="AU1253" s="210"/>
      <c r="AV1253" s="210"/>
      <c r="AW1253" s="210"/>
      <c r="AX1253" s="210"/>
      <c r="AY1253" s="210"/>
      <c r="AZ1253" s="210"/>
      <c r="BA1253" s="210"/>
      <c r="BB1253" s="210"/>
      <c r="BC1253" s="210"/>
      <c r="BD1253" s="210"/>
      <c r="BE1253" s="210"/>
      <c r="BF1253" s="210"/>
      <c r="BG1253" s="210"/>
      <c r="BH1253" s="210"/>
    </row>
    <row r="1254" spans="1:60" outlineLevel="3" x14ac:dyDescent="0.2">
      <c r="A1254" s="217"/>
      <c r="B1254" s="218"/>
      <c r="C1254" s="253" t="s">
        <v>1418</v>
      </c>
      <c r="D1254" s="221"/>
      <c r="E1254" s="222"/>
      <c r="F1254" s="220"/>
      <c r="G1254" s="220"/>
      <c r="H1254" s="220"/>
      <c r="I1254" s="220"/>
      <c r="J1254" s="220"/>
      <c r="K1254" s="220"/>
      <c r="L1254" s="220"/>
      <c r="M1254" s="220"/>
      <c r="N1254" s="219"/>
      <c r="O1254" s="219"/>
      <c r="P1254" s="219"/>
      <c r="Q1254" s="219"/>
      <c r="R1254" s="220"/>
      <c r="S1254" s="220"/>
      <c r="T1254" s="220"/>
      <c r="U1254" s="220"/>
      <c r="V1254" s="220"/>
      <c r="W1254" s="220"/>
      <c r="X1254" s="220"/>
      <c r="Y1254" s="220"/>
      <c r="Z1254" s="210"/>
      <c r="AA1254" s="210"/>
      <c r="AB1254" s="210"/>
      <c r="AC1254" s="210"/>
      <c r="AD1254" s="210"/>
      <c r="AE1254" s="210"/>
      <c r="AF1254" s="210"/>
      <c r="AG1254" s="210" t="s">
        <v>314</v>
      </c>
      <c r="AH1254" s="210">
        <v>0</v>
      </c>
      <c r="AI1254" s="210"/>
      <c r="AJ1254" s="210"/>
      <c r="AK1254" s="210"/>
      <c r="AL1254" s="210"/>
      <c r="AM1254" s="210"/>
      <c r="AN1254" s="210"/>
      <c r="AO1254" s="210"/>
      <c r="AP1254" s="210"/>
      <c r="AQ1254" s="210"/>
      <c r="AR1254" s="210"/>
      <c r="AS1254" s="210"/>
      <c r="AT1254" s="210"/>
      <c r="AU1254" s="210"/>
      <c r="AV1254" s="210"/>
      <c r="AW1254" s="210"/>
      <c r="AX1254" s="210"/>
      <c r="AY1254" s="210"/>
      <c r="AZ1254" s="210"/>
      <c r="BA1254" s="210"/>
      <c r="BB1254" s="210"/>
      <c r="BC1254" s="210"/>
      <c r="BD1254" s="210"/>
      <c r="BE1254" s="210"/>
      <c r="BF1254" s="210"/>
      <c r="BG1254" s="210"/>
      <c r="BH1254" s="210"/>
    </row>
    <row r="1255" spans="1:60" outlineLevel="3" x14ac:dyDescent="0.2">
      <c r="A1255" s="217"/>
      <c r="B1255" s="218"/>
      <c r="C1255" s="253" t="s">
        <v>1419</v>
      </c>
      <c r="D1255" s="221"/>
      <c r="E1255" s="222">
        <v>48.15</v>
      </c>
      <c r="F1255" s="220"/>
      <c r="G1255" s="220"/>
      <c r="H1255" s="220"/>
      <c r="I1255" s="220"/>
      <c r="J1255" s="220"/>
      <c r="K1255" s="220"/>
      <c r="L1255" s="220"/>
      <c r="M1255" s="220"/>
      <c r="N1255" s="219"/>
      <c r="O1255" s="219"/>
      <c r="P1255" s="219"/>
      <c r="Q1255" s="219"/>
      <c r="R1255" s="220"/>
      <c r="S1255" s="220"/>
      <c r="T1255" s="220"/>
      <c r="U1255" s="220"/>
      <c r="V1255" s="220"/>
      <c r="W1255" s="220"/>
      <c r="X1255" s="220"/>
      <c r="Y1255" s="220"/>
      <c r="Z1255" s="210"/>
      <c r="AA1255" s="210"/>
      <c r="AB1255" s="210"/>
      <c r="AC1255" s="210"/>
      <c r="AD1255" s="210"/>
      <c r="AE1255" s="210"/>
      <c r="AF1255" s="210"/>
      <c r="AG1255" s="210" t="s">
        <v>314</v>
      </c>
      <c r="AH1255" s="210">
        <v>0</v>
      </c>
      <c r="AI1255" s="210"/>
      <c r="AJ1255" s="210"/>
      <c r="AK1255" s="210"/>
      <c r="AL1255" s="210"/>
      <c r="AM1255" s="210"/>
      <c r="AN1255" s="210"/>
      <c r="AO1255" s="210"/>
      <c r="AP1255" s="210"/>
      <c r="AQ1255" s="210"/>
      <c r="AR1255" s="210"/>
      <c r="AS1255" s="210"/>
      <c r="AT1255" s="210"/>
      <c r="AU1255" s="210"/>
      <c r="AV1255" s="210"/>
      <c r="AW1255" s="210"/>
      <c r="AX1255" s="210"/>
      <c r="AY1255" s="210"/>
      <c r="AZ1255" s="210"/>
      <c r="BA1255" s="210"/>
      <c r="BB1255" s="210"/>
      <c r="BC1255" s="210"/>
      <c r="BD1255" s="210"/>
      <c r="BE1255" s="210"/>
      <c r="BF1255" s="210"/>
      <c r="BG1255" s="210"/>
      <c r="BH1255" s="210"/>
    </row>
    <row r="1256" spans="1:60" ht="33.75" outlineLevel="1" x14ac:dyDescent="0.2">
      <c r="A1256" s="231">
        <v>195</v>
      </c>
      <c r="B1256" s="232" t="s">
        <v>1420</v>
      </c>
      <c r="C1256" s="250" t="s">
        <v>1421</v>
      </c>
      <c r="D1256" s="233" t="s">
        <v>310</v>
      </c>
      <c r="E1256" s="234">
        <v>48.15</v>
      </c>
      <c r="F1256" s="235"/>
      <c r="G1256" s="236">
        <f>ROUND(E1256*F1256,2)</f>
        <v>0</v>
      </c>
      <c r="H1256" s="235"/>
      <c r="I1256" s="236">
        <f>ROUND(E1256*H1256,2)</f>
        <v>0</v>
      </c>
      <c r="J1256" s="235"/>
      <c r="K1256" s="236">
        <f>ROUND(E1256*J1256,2)</f>
        <v>0</v>
      </c>
      <c r="L1256" s="236">
        <v>21</v>
      </c>
      <c r="M1256" s="236">
        <f>G1256*(1+L1256/100)</f>
        <v>0</v>
      </c>
      <c r="N1256" s="234">
        <v>1.7000000000000001E-4</v>
      </c>
      <c r="O1256" s="234">
        <f>ROUND(E1256*N1256,2)</f>
        <v>0.01</v>
      </c>
      <c r="P1256" s="234">
        <v>0</v>
      </c>
      <c r="Q1256" s="234">
        <f>ROUND(E1256*P1256,2)</f>
        <v>0</v>
      </c>
      <c r="R1256" s="236" t="s">
        <v>1406</v>
      </c>
      <c r="S1256" s="236" t="s">
        <v>293</v>
      </c>
      <c r="T1256" s="237" t="s">
        <v>294</v>
      </c>
      <c r="U1256" s="220">
        <v>0.16</v>
      </c>
      <c r="V1256" s="220">
        <f>ROUND(E1256*U1256,2)</f>
        <v>7.7</v>
      </c>
      <c r="W1256" s="220"/>
      <c r="X1256" s="220" t="s">
        <v>295</v>
      </c>
      <c r="Y1256" s="220" t="s">
        <v>296</v>
      </c>
      <c r="Z1256" s="210"/>
      <c r="AA1256" s="210"/>
      <c r="AB1256" s="210"/>
      <c r="AC1256" s="210"/>
      <c r="AD1256" s="210"/>
      <c r="AE1256" s="210"/>
      <c r="AF1256" s="210"/>
      <c r="AG1256" s="210" t="s">
        <v>1407</v>
      </c>
      <c r="AH1256" s="210"/>
      <c r="AI1256" s="210"/>
      <c r="AJ1256" s="210"/>
      <c r="AK1256" s="210"/>
      <c r="AL1256" s="210"/>
      <c r="AM1256" s="210"/>
      <c r="AN1256" s="210"/>
      <c r="AO1256" s="210"/>
      <c r="AP1256" s="210"/>
      <c r="AQ1256" s="210"/>
      <c r="AR1256" s="210"/>
      <c r="AS1256" s="210"/>
      <c r="AT1256" s="210"/>
      <c r="AU1256" s="210"/>
      <c r="AV1256" s="210"/>
      <c r="AW1256" s="210"/>
      <c r="AX1256" s="210"/>
      <c r="AY1256" s="210"/>
      <c r="AZ1256" s="210"/>
      <c r="BA1256" s="210"/>
      <c r="BB1256" s="210"/>
      <c r="BC1256" s="210"/>
      <c r="BD1256" s="210"/>
      <c r="BE1256" s="210"/>
      <c r="BF1256" s="210"/>
      <c r="BG1256" s="210"/>
      <c r="BH1256" s="210"/>
    </row>
    <row r="1257" spans="1:60" outlineLevel="2" x14ac:dyDescent="0.2">
      <c r="A1257" s="217"/>
      <c r="B1257" s="218"/>
      <c r="C1257" s="253" t="s">
        <v>1417</v>
      </c>
      <c r="D1257" s="221"/>
      <c r="E1257" s="222"/>
      <c r="F1257" s="220"/>
      <c r="G1257" s="220"/>
      <c r="H1257" s="220"/>
      <c r="I1257" s="220"/>
      <c r="J1257" s="220"/>
      <c r="K1257" s="220"/>
      <c r="L1257" s="220"/>
      <c r="M1257" s="220"/>
      <c r="N1257" s="219"/>
      <c r="O1257" s="219"/>
      <c r="P1257" s="219"/>
      <c r="Q1257" s="219"/>
      <c r="R1257" s="220"/>
      <c r="S1257" s="220"/>
      <c r="T1257" s="220"/>
      <c r="U1257" s="220"/>
      <c r="V1257" s="220"/>
      <c r="W1257" s="220"/>
      <c r="X1257" s="220"/>
      <c r="Y1257" s="220"/>
      <c r="Z1257" s="210"/>
      <c r="AA1257" s="210"/>
      <c r="AB1257" s="210"/>
      <c r="AC1257" s="210"/>
      <c r="AD1257" s="210"/>
      <c r="AE1257" s="210"/>
      <c r="AF1257" s="210"/>
      <c r="AG1257" s="210" t="s">
        <v>314</v>
      </c>
      <c r="AH1257" s="210">
        <v>0</v>
      </c>
      <c r="AI1257" s="210"/>
      <c r="AJ1257" s="210"/>
      <c r="AK1257" s="210"/>
      <c r="AL1257" s="210"/>
      <c r="AM1257" s="210"/>
      <c r="AN1257" s="210"/>
      <c r="AO1257" s="210"/>
      <c r="AP1257" s="210"/>
      <c r="AQ1257" s="210"/>
      <c r="AR1257" s="210"/>
      <c r="AS1257" s="210"/>
      <c r="AT1257" s="210"/>
      <c r="AU1257" s="210"/>
      <c r="AV1257" s="210"/>
      <c r="AW1257" s="210"/>
      <c r="AX1257" s="210"/>
      <c r="AY1257" s="210"/>
      <c r="AZ1257" s="210"/>
      <c r="BA1257" s="210"/>
      <c r="BB1257" s="210"/>
      <c r="BC1257" s="210"/>
      <c r="BD1257" s="210"/>
      <c r="BE1257" s="210"/>
      <c r="BF1257" s="210"/>
      <c r="BG1257" s="210"/>
      <c r="BH1257" s="210"/>
    </row>
    <row r="1258" spans="1:60" outlineLevel="3" x14ac:dyDescent="0.2">
      <c r="A1258" s="217"/>
      <c r="B1258" s="218"/>
      <c r="C1258" s="253" t="s">
        <v>1418</v>
      </c>
      <c r="D1258" s="221"/>
      <c r="E1258" s="222"/>
      <c r="F1258" s="220"/>
      <c r="G1258" s="220"/>
      <c r="H1258" s="220"/>
      <c r="I1258" s="220"/>
      <c r="J1258" s="220"/>
      <c r="K1258" s="220"/>
      <c r="L1258" s="220"/>
      <c r="M1258" s="220"/>
      <c r="N1258" s="219"/>
      <c r="O1258" s="219"/>
      <c r="P1258" s="219"/>
      <c r="Q1258" s="219"/>
      <c r="R1258" s="220"/>
      <c r="S1258" s="220"/>
      <c r="T1258" s="220"/>
      <c r="U1258" s="220"/>
      <c r="V1258" s="220"/>
      <c r="W1258" s="220"/>
      <c r="X1258" s="220"/>
      <c r="Y1258" s="220"/>
      <c r="Z1258" s="210"/>
      <c r="AA1258" s="210"/>
      <c r="AB1258" s="210"/>
      <c r="AC1258" s="210"/>
      <c r="AD1258" s="210"/>
      <c r="AE1258" s="210"/>
      <c r="AF1258" s="210"/>
      <c r="AG1258" s="210" t="s">
        <v>314</v>
      </c>
      <c r="AH1258" s="210">
        <v>0</v>
      </c>
      <c r="AI1258" s="210"/>
      <c r="AJ1258" s="210"/>
      <c r="AK1258" s="210"/>
      <c r="AL1258" s="210"/>
      <c r="AM1258" s="210"/>
      <c r="AN1258" s="210"/>
      <c r="AO1258" s="210"/>
      <c r="AP1258" s="210"/>
      <c r="AQ1258" s="210"/>
      <c r="AR1258" s="210"/>
      <c r="AS1258" s="210"/>
      <c r="AT1258" s="210"/>
      <c r="AU1258" s="210"/>
      <c r="AV1258" s="210"/>
      <c r="AW1258" s="210"/>
      <c r="AX1258" s="210"/>
      <c r="AY1258" s="210"/>
      <c r="AZ1258" s="210"/>
      <c r="BA1258" s="210"/>
      <c r="BB1258" s="210"/>
      <c r="BC1258" s="210"/>
      <c r="BD1258" s="210"/>
      <c r="BE1258" s="210"/>
      <c r="BF1258" s="210"/>
      <c r="BG1258" s="210"/>
      <c r="BH1258" s="210"/>
    </row>
    <row r="1259" spans="1:60" outlineLevel="3" x14ac:dyDescent="0.2">
      <c r="A1259" s="217"/>
      <c r="B1259" s="218"/>
      <c r="C1259" s="253" t="s">
        <v>1419</v>
      </c>
      <c r="D1259" s="221"/>
      <c r="E1259" s="222">
        <v>48.15</v>
      </c>
      <c r="F1259" s="220"/>
      <c r="G1259" s="220"/>
      <c r="H1259" s="220"/>
      <c r="I1259" s="220"/>
      <c r="J1259" s="220"/>
      <c r="K1259" s="220"/>
      <c r="L1259" s="220"/>
      <c r="M1259" s="220"/>
      <c r="N1259" s="219"/>
      <c r="O1259" s="219"/>
      <c r="P1259" s="219"/>
      <c r="Q1259" s="219"/>
      <c r="R1259" s="220"/>
      <c r="S1259" s="220"/>
      <c r="T1259" s="220"/>
      <c r="U1259" s="220"/>
      <c r="V1259" s="220"/>
      <c r="W1259" s="220"/>
      <c r="X1259" s="220"/>
      <c r="Y1259" s="220"/>
      <c r="Z1259" s="210"/>
      <c r="AA1259" s="210"/>
      <c r="AB1259" s="210"/>
      <c r="AC1259" s="210"/>
      <c r="AD1259" s="210"/>
      <c r="AE1259" s="210"/>
      <c r="AF1259" s="210"/>
      <c r="AG1259" s="210" t="s">
        <v>314</v>
      </c>
      <c r="AH1259" s="210">
        <v>0</v>
      </c>
      <c r="AI1259" s="210"/>
      <c r="AJ1259" s="210"/>
      <c r="AK1259" s="210"/>
      <c r="AL1259" s="210"/>
      <c r="AM1259" s="210"/>
      <c r="AN1259" s="210"/>
      <c r="AO1259" s="210"/>
      <c r="AP1259" s="210"/>
      <c r="AQ1259" s="210"/>
      <c r="AR1259" s="210"/>
      <c r="AS1259" s="210"/>
      <c r="AT1259" s="210"/>
      <c r="AU1259" s="210"/>
      <c r="AV1259" s="210"/>
      <c r="AW1259" s="210"/>
      <c r="AX1259" s="210"/>
      <c r="AY1259" s="210"/>
      <c r="AZ1259" s="210"/>
      <c r="BA1259" s="210"/>
      <c r="BB1259" s="210"/>
      <c r="BC1259" s="210"/>
      <c r="BD1259" s="210"/>
      <c r="BE1259" s="210"/>
      <c r="BF1259" s="210"/>
      <c r="BG1259" s="210"/>
      <c r="BH1259" s="210"/>
    </row>
    <row r="1260" spans="1:60" ht="22.5" outlineLevel="1" x14ac:dyDescent="0.2">
      <c r="A1260" s="231">
        <v>196</v>
      </c>
      <c r="B1260" s="232" t="s">
        <v>1422</v>
      </c>
      <c r="C1260" s="250" t="s">
        <v>1423</v>
      </c>
      <c r="D1260" s="233" t="s">
        <v>310</v>
      </c>
      <c r="E1260" s="234">
        <v>372.94600000000003</v>
      </c>
      <c r="F1260" s="235"/>
      <c r="G1260" s="236">
        <f>ROUND(E1260*F1260,2)</f>
        <v>0</v>
      </c>
      <c r="H1260" s="235"/>
      <c r="I1260" s="236">
        <f>ROUND(E1260*H1260,2)</f>
        <v>0</v>
      </c>
      <c r="J1260" s="235"/>
      <c r="K1260" s="236">
        <f>ROUND(E1260*J1260,2)</f>
        <v>0</v>
      </c>
      <c r="L1260" s="236">
        <v>21</v>
      </c>
      <c r="M1260" s="236">
        <f>G1260*(1+L1260/100)</f>
        <v>0</v>
      </c>
      <c r="N1260" s="234">
        <v>4.0999999999999999E-4</v>
      </c>
      <c r="O1260" s="234">
        <f>ROUND(E1260*N1260,2)</f>
        <v>0.15</v>
      </c>
      <c r="P1260" s="234">
        <v>0</v>
      </c>
      <c r="Q1260" s="234">
        <f>ROUND(E1260*P1260,2)</f>
        <v>0</v>
      </c>
      <c r="R1260" s="236" t="s">
        <v>1406</v>
      </c>
      <c r="S1260" s="236" t="s">
        <v>293</v>
      </c>
      <c r="T1260" s="237" t="s">
        <v>294</v>
      </c>
      <c r="U1260" s="220">
        <v>0.22991</v>
      </c>
      <c r="V1260" s="220">
        <f>ROUND(E1260*U1260,2)</f>
        <v>85.74</v>
      </c>
      <c r="W1260" s="220"/>
      <c r="X1260" s="220" t="s">
        <v>295</v>
      </c>
      <c r="Y1260" s="220" t="s">
        <v>296</v>
      </c>
      <c r="Z1260" s="210"/>
      <c r="AA1260" s="210"/>
      <c r="AB1260" s="210"/>
      <c r="AC1260" s="210"/>
      <c r="AD1260" s="210"/>
      <c r="AE1260" s="210"/>
      <c r="AF1260" s="210"/>
      <c r="AG1260" s="210" t="s">
        <v>1407</v>
      </c>
      <c r="AH1260" s="210"/>
      <c r="AI1260" s="210"/>
      <c r="AJ1260" s="210"/>
      <c r="AK1260" s="210"/>
      <c r="AL1260" s="210"/>
      <c r="AM1260" s="210"/>
      <c r="AN1260" s="210"/>
      <c r="AO1260" s="210"/>
      <c r="AP1260" s="210"/>
      <c r="AQ1260" s="210"/>
      <c r="AR1260" s="210"/>
      <c r="AS1260" s="210"/>
      <c r="AT1260" s="210"/>
      <c r="AU1260" s="210"/>
      <c r="AV1260" s="210"/>
      <c r="AW1260" s="210"/>
      <c r="AX1260" s="210"/>
      <c r="AY1260" s="210"/>
      <c r="AZ1260" s="210"/>
      <c r="BA1260" s="210"/>
      <c r="BB1260" s="210"/>
      <c r="BC1260" s="210"/>
      <c r="BD1260" s="210"/>
      <c r="BE1260" s="210"/>
      <c r="BF1260" s="210"/>
      <c r="BG1260" s="210"/>
      <c r="BH1260" s="210"/>
    </row>
    <row r="1261" spans="1:60" outlineLevel="2" x14ac:dyDescent="0.2">
      <c r="A1261" s="217"/>
      <c r="B1261" s="218"/>
      <c r="C1261" s="253" t="s">
        <v>1424</v>
      </c>
      <c r="D1261" s="221"/>
      <c r="E1261" s="222"/>
      <c r="F1261" s="220"/>
      <c r="G1261" s="220"/>
      <c r="H1261" s="220"/>
      <c r="I1261" s="220"/>
      <c r="J1261" s="220"/>
      <c r="K1261" s="220"/>
      <c r="L1261" s="220"/>
      <c r="M1261" s="220"/>
      <c r="N1261" s="219"/>
      <c r="O1261" s="219"/>
      <c r="P1261" s="219"/>
      <c r="Q1261" s="219"/>
      <c r="R1261" s="220"/>
      <c r="S1261" s="220"/>
      <c r="T1261" s="220"/>
      <c r="U1261" s="220"/>
      <c r="V1261" s="220"/>
      <c r="W1261" s="220"/>
      <c r="X1261" s="220"/>
      <c r="Y1261" s="220"/>
      <c r="Z1261" s="210"/>
      <c r="AA1261" s="210"/>
      <c r="AB1261" s="210"/>
      <c r="AC1261" s="210"/>
      <c r="AD1261" s="210"/>
      <c r="AE1261" s="210"/>
      <c r="AF1261" s="210"/>
      <c r="AG1261" s="210" t="s">
        <v>314</v>
      </c>
      <c r="AH1261" s="210">
        <v>0</v>
      </c>
      <c r="AI1261" s="210"/>
      <c r="AJ1261" s="210"/>
      <c r="AK1261" s="210"/>
      <c r="AL1261" s="210"/>
      <c r="AM1261" s="210"/>
      <c r="AN1261" s="210"/>
      <c r="AO1261" s="210"/>
      <c r="AP1261" s="210"/>
      <c r="AQ1261" s="210"/>
      <c r="AR1261" s="210"/>
      <c r="AS1261" s="210"/>
      <c r="AT1261" s="210"/>
      <c r="AU1261" s="210"/>
      <c r="AV1261" s="210"/>
      <c r="AW1261" s="210"/>
      <c r="AX1261" s="210"/>
      <c r="AY1261" s="210"/>
      <c r="AZ1261" s="210"/>
      <c r="BA1261" s="210"/>
      <c r="BB1261" s="210"/>
      <c r="BC1261" s="210"/>
      <c r="BD1261" s="210"/>
      <c r="BE1261" s="210"/>
      <c r="BF1261" s="210"/>
      <c r="BG1261" s="210"/>
      <c r="BH1261" s="210"/>
    </row>
    <row r="1262" spans="1:60" outlineLevel="3" x14ac:dyDescent="0.2">
      <c r="A1262" s="217"/>
      <c r="B1262" s="218"/>
      <c r="C1262" s="253" t="s">
        <v>1410</v>
      </c>
      <c r="D1262" s="221"/>
      <c r="E1262" s="222">
        <v>372.95</v>
      </c>
      <c r="F1262" s="220"/>
      <c r="G1262" s="220"/>
      <c r="H1262" s="220"/>
      <c r="I1262" s="220"/>
      <c r="J1262" s="220"/>
      <c r="K1262" s="220"/>
      <c r="L1262" s="220"/>
      <c r="M1262" s="220"/>
      <c r="N1262" s="219"/>
      <c r="O1262" s="219"/>
      <c r="P1262" s="219"/>
      <c r="Q1262" s="219"/>
      <c r="R1262" s="220"/>
      <c r="S1262" s="220"/>
      <c r="T1262" s="220"/>
      <c r="U1262" s="220"/>
      <c r="V1262" s="220"/>
      <c r="W1262" s="220"/>
      <c r="X1262" s="220"/>
      <c r="Y1262" s="220"/>
      <c r="Z1262" s="210"/>
      <c r="AA1262" s="210"/>
      <c r="AB1262" s="210"/>
      <c r="AC1262" s="210"/>
      <c r="AD1262" s="210"/>
      <c r="AE1262" s="210"/>
      <c r="AF1262" s="210"/>
      <c r="AG1262" s="210" t="s">
        <v>314</v>
      </c>
      <c r="AH1262" s="210">
        <v>0</v>
      </c>
      <c r="AI1262" s="210"/>
      <c r="AJ1262" s="210"/>
      <c r="AK1262" s="210"/>
      <c r="AL1262" s="210"/>
      <c r="AM1262" s="210"/>
      <c r="AN1262" s="210"/>
      <c r="AO1262" s="210"/>
      <c r="AP1262" s="210"/>
      <c r="AQ1262" s="210"/>
      <c r="AR1262" s="210"/>
      <c r="AS1262" s="210"/>
      <c r="AT1262" s="210"/>
      <c r="AU1262" s="210"/>
      <c r="AV1262" s="210"/>
      <c r="AW1262" s="210"/>
      <c r="AX1262" s="210"/>
      <c r="AY1262" s="210"/>
      <c r="AZ1262" s="210"/>
      <c r="BA1262" s="210"/>
      <c r="BB1262" s="210"/>
      <c r="BC1262" s="210"/>
      <c r="BD1262" s="210"/>
      <c r="BE1262" s="210"/>
      <c r="BF1262" s="210"/>
      <c r="BG1262" s="210"/>
      <c r="BH1262" s="210"/>
    </row>
    <row r="1263" spans="1:60" ht="22.5" outlineLevel="1" x14ac:dyDescent="0.2">
      <c r="A1263" s="231">
        <v>197</v>
      </c>
      <c r="B1263" s="232" t="s">
        <v>1425</v>
      </c>
      <c r="C1263" s="250" t="s">
        <v>1426</v>
      </c>
      <c r="D1263" s="233" t="s">
        <v>310</v>
      </c>
      <c r="E1263" s="234">
        <v>81.66</v>
      </c>
      <c r="F1263" s="235"/>
      <c r="G1263" s="236">
        <f>ROUND(E1263*F1263,2)</f>
        <v>0</v>
      </c>
      <c r="H1263" s="235"/>
      <c r="I1263" s="236">
        <f>ROUND(E1263*H1263,2)</f>
        <v>0</v>
      </c>
      <c r="J1263" s="235"/>
      <c r="K1263" s="236">
        <f>ROUND(E1263*J1263,2)</f>
        <v>0</v>
      </c>
      <c r="L1263" s="236">
        <v>21</v>
      </c>
      <c r="M1263" s="236">
        <f>G1263*(1+L1263/100)</f>
        <v>0</v>
      </c>
      <c r="N1263" s="234">
        <v>5.8E-4</v>
      </c>
      <c r="O1263" s="234">
        <f>ROUND(E1263*N1263,2)</f>
        <v>0.05</v>
      </c>
      <c r="P1263" s="234">
        <v>0</v>
      </c>
      <c r="Q1263" s="234">
        <f>ROUND(E1263*P1263,2)</f>
        <v>0</v>
      </c>
      <c r="R1263" s="236" t="s">
        <v>1406</v>
      </c>
      <c r="S1263" s="236" t="s">
        <v>293</v>
      </c>
      <c r="T1263" s="237" t="s">
        <v>294</v>
      </c>
      <c r="U1263" s="220">
        <v>0.26600000000000001</v>
      </c>
      <c r="V1263" s="220">
        <f>ROUND(E1263*U1263,2)</f>
        <v>21.72</v>
      </c>
      <c r="W1263" s="220"/>
      <c r="X1263" s="220" t="s">
        <v>295</v>
      </c>
      <c r="Y1263" s="220" t="s">
        <v>296</v>
      </c>
      <c r="Z1263" s="210"/>
      <c r="AA1263" s="210"/>
      <c r="AB1263" s="210"/>
      <c r="AC1263" s="210"/>
      <c r="AD1263" s="210"/>
      <c r="AE1263" s="210"/>
      <c r="AF1263" s="210"/>
      <c r="AG1263" s="210" t="s">
        <v>1407</v>
      </c>
      <c r="AH1263" s="210"/>
      <c r="AI1263" s="210"/>
      <c r="AJ1263" s="210"/>
      <c r="AK1263" s="210"/>
      <c r="AL1263" s="210"/>
      <c r="AM1263" s="210"/>
      <c r="AN1263" s="210"/>
      <c r="AO1263" s="210"/>
      <c r="AP1263" s="210"/>
      <c r="AQ1263" s="210"/>
      <c r="AR1263" s="210"/>
      <c r="AS1263" s="210"/>
      <c r="AT1263" s="210"/>
      <c r="AU1263" s="210"/>
      <c r="AV1263" s="210"/>
      <c r="AW1263" s="210"/>
      <c r="AX1263" s="210"/>
      <c r="AY1263" s="210"/>
      <c r="AZ1263" s="210"/>
      <c r="BA1263" s="210"/>
      <c r="BB1263" s="210"/>
      <c r="BC1263" s="210"/>
      <c r="BD1263" s="210"/>
      <c r="BE1263" s="210"/>
      <c r="BF1263" s="210"/>
      <c r="BG1263" s="210"/>
      <c r="BH1263" s="210"/>
    </row>
    <row r="1264" spans="1:60" outlineLevel="2" x14ac:dyDescent="0.2">
      <c r="A1264" s="217"/>
      <c r="B1264" s="218"/>
      <c r="C1264" s="253" t="s">
        <v>1427</v>
      </c>
      <c r="D1264" s="221"/>
      <c r="E1264" s="222"/>
      <c r="F1264" s="220"/>
      <c r="G1264" s="220"/>
      <c r="H1264" s="220"/>
      <c r="I1264" s="220"/>
      <c r="J1264" s="220"/>
      <c r="K1264" s="220"/>
      <c r="L1264" s="220"/>
      <c r="M1264" s="220"/>
      <c r="N1264" s="219"/>
      <c r="O1264" s="219"/>
      <c r="P1264" s="219"/>
      <c r="Q1264" s="219"/>
      <c r="R1264" s="220"/>
      <c r="S1264" s="220"/>
      <c r="T1264" s="220"/>
      <c r="U1264" s="220"/>
      <c r="V1264" s="220"/>
      <c r="W1264" s="220"/>
      <c r="X1264" s="220"/>
      <c r="Y1264" s="220"/>
      <c r="Z1264" s="210"/>
      <c r="AA1264" s="210"/>
      <c r="AB1264" s="210"/>
      <c r="AC1264" s="210"/>
      <c r="AD1264" s="210"/>
      <c r="AE1264" s="210"/>
      <c r="AF1264" s="210"/>
      <c r="AG1264" s="210" t="s">
        <v>314</v>
      </c>
      <c r="AH1264" s="210">
        <v>0</v>
      </c>
      <c r="AI1264" s="210"/>
      <c r="AJ1264" s="210"/>
      <c r="AK1264" s="210"/>
      <c r="AL1264" s="210"/>
      <c r="AM1264" s="210"/>
      <c r="AN1264" s="210"/>
      <c r="AO1264" s="210"/>
      <c r="AP1264" s="210"/>
      <c r="AQ1264" s="210"/>
      <c r="AR1264" s="210"/>
      <c r="AS1264" s="210"/>
      <c r="AT1264" s="210"/>
      <c r="AU1264" s="210"/>
      <c r="AV1264" s="210"/>
      <c r="AW1264" s="210"/>
      <c r="AX1264" s="210"/>
      <c r="AY1264" s="210"/>
      <c r="AZ1264" s="210"/>
      <c r="BA1264" s="210"/>
      <c r="BB1264" s="210"/>
      <c r="BC1264" s="210"/>
      <c r="BD1264" s="210"/>
      <c r="BE1264" s="210"/>
      <c r="BF1264" s="210"/>
      <c r="BG1264" s="210"/>
      <c r="BH1264" s="210"/>
    </row>
    <row r="1265" spans="1:60" outlineLevel="3" x14ac:dyDescent="0.2">
      <c r="A1265" s="217"/>
      <c r="B1265" s="218"/>
      <c r="C1265" s="253" t="s">
        <v>896</v>
      </c>
      <c r="D1265" s="221"/>
      <c r="E1265" s="222">
        <v>81.66</v>
      </c>
      <c r="F1265" s="220"/>
      <c r="G1265" s="220"/>
      <c r="H1265" s="220"/>
      <c r="I1265" s="220"/>
      <c r="J1265" s="220"/>
      <c r="K1265" s="220"/>
      <c r="L1265" s="220"/>
      <c r="M1265" s="220"/>
      <c r="N1265" s="219"/>
      <c r="O1265" s="219"/>
      <c r="P1265" s="219"/>
      <c r="Q1265" s="219"/>
      <c r="R1265" s="220"/>
      <c r="S1265" s="220"/>
      <c r="T1265" s="220"/>
      <c r="U1265" s="220"/>
      <c r="V1265" s="220"/>
      <c r="W1265" s="220"/>
      <c r="X1265" s="220"/>
      <c r="Y1265" s="220"/>
      <c r="Z1265" s="210"/>
      <c r="AA1265" s="210"/>
      <c r="AB1265" s="210"/>
      <c r="AC1265" s="210"/>
      <c r="AD1265" s="210"/>
      <c r="AE1265" s="210"/>
      <c r="AF1265" s="210"/>
      <c r="AG1265" s="210" t="s">
        <v>314</v>
      </c>
      <c r="AH1265" s="210">
        <v>0</v>
      </c>
      <c r="AI1265" s="210"/>
      <c r="AJ1265" s="210"/>
      <c r="AK1265" s="210"/>
      <c r="AL1265" s="210"/>
      <c r="AM1265" s="210"/>
      <c r="AN1265" s="210"/>
      <c r="AO1265" s="210"/>
      <c r="AP1265" s="210"/>
      <c r="AQ1265" s="210"/>
      <c r="AR1265" s="210"/>
      <c r="AS1265" s="210"/>
      <c r="AT1265" s="210"/>
      <c r="AU1265" s="210"/>
      <c r="AV1265" s="210"/>
      <c r="AW1265" s="210"/>
      <c r="AX1265" s="210"/>
      <c r="AY1265" s="210"/>
      <c r="AZ1265" s="210"/>
      <c r="BA1265" s="210"/>
      <c r="BB1265" s="210"/>
      <c r="BC1265" s="210"/>
      <c r="BD1265" s="210"/>
      <c r="BE1265" s="210"/>
      <c r="BF1265" s="210"/>
      <c r="BG1265" s="210"/>
      <c r="BH1265" s="210"/>
    </row>
    <row r="1266" spans="1:60" ht="22.5" outlineLevel="1" x14ac:dyDescent="0.2">
      <c r="A1266" s="231">
        <v>198</v>
      </c>
      <c r="B1266" s="232" t="s">
        <v>1428</v>
      </c>
      <c r="C1266" s="250" t="s">
        <v>1429</v>
      </c>
      <c r="D1266" s="233" t="s">
        <v>310</v>
      </c>
      <c r="E1266" s="234">
        <v>58.847999999999999</v>
      </c>
      <c r="F1266" s="235"/>
      <c r="G1266" s="236">
        <f>ROUND(E1266*F1266,2)</f>
        <v>0</v>
      </c>
      <c r="H1266" s="235"/>
      <c r="I1266" s="236">
        <f>ROUND(E1266*H1266,2)</f>
        <v>0</v>
      </c>
      <c r="J1266" s="235"/>
      <c r="K1266" s="236">
        <f>ROUND(E1266*J1266,2)</f>
        <v>0</v>
      </c>
      <c r="L1266" s="236">
        <v>21</v>
      </c>
      <c r="M1266" s="236">
        <f>G1266*(1+L1266/100)</f>
        <v>0</v>
      </c>
      <c r="N1266" s="234">
        <v>3.3999999999999998E-3</v>
      </c>
      <c r="O1266" s="234">
        <f>ROUND(E1266*N1266,2)</f>
        <v>0.2</v>
      </c>
      <c r="P1266" s="234">
        <v>0</v>
      </c>
      <c r="Q1266" s="234">
        <f>ROUND(E1266*P1266,2)</f>
        <v>0</v>
      </c>
      <c r="R1266" s="236" t="s">
        <v>1406</v>
      </c>
      <c r="S1266" s="236" t="s">
        <v>293</v>
      </c>
      <c r="T1266" s="237" t="s">
        <v>294</v>
      </c>
      <c r="U1266" s="220">
        <v>0.38500000000000001</v>
      </c>
      <c r="V1266" s="220">
        <f>ROUND(E1266*U1266,2)</f>
        <v>22.66</v>
      </c>
      <c r="W1266" s="220"/>
      <c r="X1266" s="220" t="s">
        <v>295</v>
      </c>
      <c r="Y1266" s="220" t="s">
        <v>296</v>
      </c>
      <c r="Z1266" s="210"/>
      <c r="AA1266" s="210"/>
      <c r="AB1266" s="210"/>
      <c r="AC1266" s="210"/>
      <c r="AD1266" s="210"/>
      <c r="AE1266" s="210"/>
      <c r="AF1266" s="210"/>
      <c r="AG1266" s="210" t="s">
        <v>1407</v>
      </c>
      <c r="AH1266" s="210"/>
      <c r="AI1266" s="210"/>
      <c r="AJ1266" s="210"/>
      <c r="AK1266" s="210"/>
      <c r="AL1266" s="210"/>
      <c r="AM1266" s="210"/>
      <c r="AN1266" s="210"/>
      <c r="AO1266" s="210"/>
      <c r="AP1266" s="210"/>
      <c r="AQ1266" s="210"/>
      <c r="AR1266" s="210"/>
      <c r="AS1266" s="210"/>
      <c r="AT1266" s="210"/>
      <c r="AU1266" s="210"/>
      <c r="AV1266" s="210"/>
      <c r="AW1266" s="210"/>
      <c r="AX1266" s="210"/>
      <c r="AY1266" s="210"/>
      <c r="AZ1266" s="210"/>
      <c r="BA1266" s="210"/>
      <c r="BB1266" s="210"/>
      <c r="BC1266" s="210"/>
      <c r="BD1266" s="210"/>
      <c r="BE1266" s="210"/>
      <c r="BF1266" s="210"/>
      <c r="BG1266" s="210"/>
      <c r="BH1266" s="210"/>
    </row>
    <row r="1267" spans="1:60" outlineLevel="2" x14ac:dyDescent="0.2">
      <c r="A1267" s="217"/>
      <c r="B1267" s="218"/>
      <c r="C1267" s="253" t="s">
        <v>1430</v>
      </c>
      <c r="D1267" s="221"/>
      <c r="E1267" s="222"/>
      <c r="F1267" s="220"/>
      <c r="G1267" s="220"/>
      <c r="H1267" s="220"/>
      <c r="I1267" s="220"/>
      <c r="J1267" s="220"/>
      <c r="K1267" s="220"/>
      <c r="L1267" s="220"/>
      <c r="M1267" s="220"/>
      <c r="N1267" s="219"/>
      <c r="O1267" s="219"/>
      <c r="P1267" s="219"/>
      <c r="Q1267" s="219"/>
      <c r="R1267" s="220"/>
      <c r="S1267" s="220"/>
      <c r="T1267" s="220"/>
      <c r="U1267" s="220"/>
      <c r="V1267" s="220"/>
      <c r="W1267" s="220"/>
      <c r="X1267" s="220"/>
      <c r="Y1267" s="220"/>
      <c r="Z1267" s="210"/>
      <c r="AA1267" s="210"/>
      <c r="AB1267" s="210"/>
      <c r="AC1267" s="210"/>
      <c r="AD1267" s="210"/>
      <c r="AE1267" s="210"/>
      <c r="AF1267" s="210"/>
      <c r="AG1267" s="210" t="s">
        <v>314</v>
      </c>
      <c r="AH1267" s="210">
        <v>0</v>
      </c>
      <c r="AI1267" s="210"/>
      <c r="AJ1267" s="210"/>
      <c r="AK1267" s="210"/>
      <c r="AL1267" s="210"/>
      <c r="AM1267" s="210"/>
      <c r="AN1267" s="210"/>
      <c r="AO1267" s="210"/>
      <c r="AP1267" s="210"/>
      <c r="AQ1267" s="210"/>
      <c r="AR1267" s="210"/>
      <c r="AS1267" s="210"/>
      <c r="AT1267" s="210"/>
      <c r="AU1267" s="210"/>
      <c r="AV1267" s="210"/>
      <c r="AW1267" s="210"/>
      <c r="AX1267" s="210"/>
      <c r="AY1267" s="210"/>
      <c r="AZ1267" s="210"/>
      <c r="BA1267" s="210"/>
      <c r="BB1267" s="210"/>
      <c r="BC1267" s="210"/>
      <c r="BD1267" s="210"/>
      <c r="BE1267" s="210"/>
      <c r="BF1267" s="210"/>
      <c r="BG1267" s="210"/>
      <c r="BH1267" s="210"/>
    </row>
    <row r="1268" spans="1:60" outlineLevel="3" x14ac:dyDescent="0.2">
      <c r="A1268" s="217"/>
      <c r="B1268" s="218"/>
      <c r="C1268" s="253" t="s">
        <v>1431</v>
      </c>
      <c r="D1268" s="221"/>
      <c r="E1268" s="222"/>
      <c r="F1268" s="220"/>
      <c r="G1268" s="220"/>
      <c r="H1268" s="220"/>
      <c r="I1268" s="220"/>
      <c r="J1268" s="220"/>
      <c r="K1268" s="220"/>
      <c r="L1268" s="220"/>
      <c r="M1268" s="220"/>
      <c r="N1268" s="219"/>
      <c r="O1268" s="219"/>
      <c r="P1268" s="219"/>
      <c r="Q1268" s="219"/>
      <c r="R1268" s="220"/>
      <c r="S1268" s="220"/>
      <c r="T1268" s="220"/>
      <c r="U1268" s="220"/>
      <c r="V1268" s="220"/>
      <c r="W1268" s="220"/>
      <c r="X1268" s="220"/>
      <c r="Y1268" s="220"/>
      <c r="Z1268" s="210"/>
      <c r="AA1268" s="210"/>
      <c r="AB1268" s="210"/>
      <c r="AC1268" s="210"/>
      <c r="AD1268" s="210"/>
      <c r="AE1268" s="210"/>
      <c r="AF1268" s="210"/>
      <c r="AG1268" s="210" t="s">
        <v>314</v>
      </c>
      <c r="AH1268" s="210">
        <v>0</v>
      </c>
      <c r="AI1268" s="210"/>
      <c r="AJ1268" s="210"/>
      <c r="AK1268" s="210"/>
      <c r="AL1268" s="210"/>
      <c r="AM1268" s="210"/>
      <c r="AN1268" s="210"/>
      <c r="AO1268" s="210"/>
      <c r="AP1268" s="210"/>
      <c r="AQ1268" s="210"/>
      <c r="AR1268" s="210"/>
      <c r="AS1268" s="210"/>
      <c r="AT1268" s="210"/>
      <c r="AU1268" s="210"/>
      <c r="AV1268" s="210"/>
      <c r="AW1268" s="210"/>
      <c r="AX1268" s="210"/>
      <c r="AY1268" s="210"/>
      <c r="AZ1268" s="210"/>
      <c r="BA1268" s="210"/>
      <c r="BB1268" s="210"/>
      <c r="BC1268" s="210"/>
      <c r="BD1268" s="210"/>
      <c r="BE1268" s="210"/>
      <c r="BF1268" s="210"/>
      <c r="BG1268" s="210"/>
      <c r="BH1268" s="210"/>
    </row>
    <row r="1269" spans="1:60" outlineLevel="3" x14ac:dyDescent="0.2">
      <c r="A1269" s="217"/>
      <c r="B1269" s="218"/>
      <c r="C1269" s="253" t="s">
        <v>1432</v>
      </c>
      <c r="D1269" s="221"/>
      <c r="E1269" s="222"/>
      <c r="F1269" s="220"/>
      <c r="G1269" s="220"/>
      <c r="H1269" s="220"/>
      <c r="I1269" s="220"/>
      <c r="J1269" s="220"/>
      <c r="K1269" s="220"/>
      <c r="L1269" s="220"/>
      <c r="M1269" s="220"/>
      <c r="N1269" s="219"/>
      <c r="O1269" s="219"/>
      <c r="P1269" s="219"/>
      <c r="Q1269" s="219"/>
      <c r="R1269" s="220"/>
      <c r="S1269" s="220"/>
      <c r="T1269" s="220"/>
      <c r="U1269" s="220"/>
      <c r="V1269" s="220"/>
      <c r="W1269" s="220"/>
      <c r="X1269" s="220"/>
      <c r="Y1269" s="220"/>
      <c r="Z1269" s="210"/>
      <c r="AA1269" s="210"/>
      <c r="AB1269" s="210"/>
      <c r="AC1269" s="210"/>
      <c r="AD1269" s="210"/>
      <c r="AE1269" s="210"/>
      <c r="AF1269" s="210"/>
      <c r="AG1269" s="210" t="s">
        <v>314</v>
      </c>
      <c r="AH1269" s="210">
        <v>0</v>
      </c>
      <c r="AI1269" s="210"/>
      <c r="AJ1269" s="210"/>
      <c r="AK1269" s="210"/>
      <c r="AL1269" s="210"/>
      <c r="AM1269" s="210"/>
      <c r="AN1269" s="210"/>
      <c r="AO1269" s="210"/>
      <c r="AP1269" s="210"/>
      <c r="AQ1269" s="210"/>
      <c r="AR1269" s="210"/>
      <c r="AS1269" s="210"/>
      <c r="AT1269" s="210"/>
      <c r="AU1269" s="210"/>
      <c r="AV1269" s="210"/>
      <c r="AW1269" s="210"/>
      <c r="AX1269" s="210"/>
      <c r="AY1269" s="210"/>
      <c r="AZ1269" s="210"/>
      <c r="BA1269" s="210"/>
      <c r="BB1269" s="210"/>
      <c r="BC1269" s="210"/>
      <c r="BD1269" s="210"/>
      <c r="BE1269" s="210"/>
      <c r="BF1269" s="210"/>
      <c r="BG1269" s="210"/>
      <c r="BH1269" s="210"/>
    </row>
    <row r="1270" spans="1:60" outlineLevel="3" x14ac:dyDescent="0.2">
      <c r="A1270" s="217"/>
      <c r="B1270" s="218"/>
      <c r="C1270" s="253" t="s">
        <v>1433</v>
      </c>
      <c r="D1270" s="221"/>
      <c r="E1270" s="222"/>
      <c r="F1270" s="220"/>
      <c r="G1270" s="220"/>
      <c r="H1270" s="220"/>
      <c r="I1270" s="220"/>
      <c r="J1270" s="220"/>
      <c r="K1270" s="220"/>
      <c r="L1270" s="220"/>
      <c r="M1270" s="220"/>
      <c r="N1270" s="219"/>
      <c r="O1270" s="219"/>
      <c r="P1270" s="219"/>
      <c r="Q1270" s="219"/>
      <c r="R1270" s="220"/>
      <c r="S1270" s="220"/>
      <c r="T1270" s="220"/>
      <c r="U1270" s="220"/>
      <c r="V1270" s="220"/>
      <c r="W1270" s="220"/>
      <c r="X1270" s="220"/>
      <c r="Y1270" s="220"/>
      <c r="Z1270" s="210"/>
      <c r="AA1270" s="210"/>
      <c r="AB1270" s="210"/>
      <c r="AC1270" s="210"/>
      <c r="AD1270" s="210"/>
      <c r="AE1270" s="210"/>
      <c r="AF1270" s="210"/>
      <c r="AG1270" s="210" t="s">
        <v>314</v>
      </c>
      <c r="AH1270" s="210">
        <v>0</v>
      </c>
      <c r="AI1270" s="210"/>
      <c r="AJ1270" s="210"/>
      <c r="AK1270" s="210"/>
      <c r="AL1270" s="210"/>
      <c r="AM1270" s="210"/>
      <c r="AN1270" s="210"/>
      <c r="AO1270" s="210"/>
      <c r="AP1270" s="210"/>
      <c r="AQ1270" s="210"/>
      <c r="AR1270" s="210"/>
      <c r="AS1270" s="210"/>
      <c r="AT1270" s="210"/>
      <c r="AU1270" s="210"/>
      <c r="AV1270" s="210"/>
      <c r="AW1270" s="210"/>
      <c r="AX1270" s="210"/>
      <c r="AY1270" s="210"/>
      <c r="AZ1270" s="210"/>
      <c r="BA1270" s="210"/>
      <c r="BB1270" s="210"/>
      <c r="BC1270" s="210"/>
      <c r="BD1270" s="210"/>
      <c r="BE1270" s="210"/>
      <c r="BF1270" s="210"/>
      <c r="BG1270" s="210"/>
      <c r="BH1270" s="210"/>
    </row>
    <row r="1271" spans="1:60" outlineLevel="3" x14ac:dyDescent="0.2">
      <c r="A1271" s="217"/>
      <c r="B1271" s="218"/>
      <c r="C1271" s="253" t="s">
        <v>1434</v>
      </c>
      <c r="D1271" s="221"/>
      <c r="E1271" s="222"/>
      <c r="F1271" s="220"/>
      <c r="G1271" s="220"/>
      <c r="H1271" s="220"/>
      <c r="I1271" s="220"/>
      <c r="J1271" s="220"/>
      <c r="K1271" s="220"/>
      <c r="L1271" s="220"/>
      <c r="M1271" s="220"/>
      <c r="N1271" s="219"/>
      <c r="O1271" s="219"/>
      <c r="P1271" s="219"/>
      <c r="Q1271" s="219"/>
      <c r="R1271" s="220"/>
      <c r="S1271" s="220"/>
      <c r="T1271" s="220"/>
      <c r="U1271" s="220"/>
      <c r="V1271" s="220"/>
      <c r="W1271" s="220"/>
      <c r="X1271" s="220"/>
      <c r="Y1271" s="220"/>
      <c r="Z1271" s="210"/>
      <c r="AA1271" s="210"/>
      <c r="AB1271" s="210"/>
      <c r="AC1271" s="210"/>
      <c r="AD1271" s="210"/>
      <c r="AE1271" s="210"/>
      <c r="AF1271" s="210"/>
      <c r="AG1271" s="210" t="s">
        <v>314</v>
      </c>
      <c r="AH1271" s="210">
        <v>0</v>
      </c>
      <c r="AI1271" s="210"/>
      <c r="AJ1271" s="210"/>
      <c r="AK1271" s="210"/>
      <c r="AL1271" s="210"/>
      <c r="AM1271" s="210"/>
      <c r="AN1271" s="210"/>
      <c r="AO1271" s="210"/>
      <c r="AP1271" s="210"/>
      <c r="AQ1271" s="210"/>
      <c r="AR1271" s="210"/>
      <c r="AS1271" s="210"/>
      <c r="AT1271" s="210"/>
      <c r="AU1271" s="210"/>
      <c r="AV1271" s="210"/>
      <c r="AW1271" s="210"/>
      <c r="AX1271" s="210"/>
      <c r="AY1271" s="210"/>
      <c r="AZ1271" s="210"/>
      <c r="BA1271" s="210"/>
      <c r="BB1271" s="210"/>
      <c r="BC1271" s="210"/>
      <c r="BD1271" s="210"/>
      <c r="BE1271" s="210"/>
      <c r="BF1271" s="210"/>
      <c r="BG1271" s="210"/>
      <c r="BH1271" s="210"/>
    </row>
    <row r="1272" spans="1:60" outlineLevel="3" x14ac:dyDescent="0.2">
      <c r="A1272" s="217"/>
      <c r="B1272" s="218"/>
      <c r="C1272" s="253" t="s">
        <v>1435</v>
      </c>
      <c r="D1272" s="221"/>
      <c r="E1272" s="222">
        <v>58.85</v>
      </c>
      <c r="F1272" s="220"/>
      <c r="G1272" s="220"/>
      <c r="H1272" s="220"/>
      <c r="I1272" s="220"/>
      <c r="J1272" s="220"/>
      <c r="K1272" s="220"/>
      <c r="L1272" s="220"/>
      <c r="M1272" s="220"/>
      <c r="N1272" s="219"/>
      <c r="O1272" s="219"/>
      <c r="P1272" s="219"/>
      <c r="Q1272" s="219"/>
      <c r="R1272" s="220"/>
      <c r="S1272" s="220"/>
      <c r="T1272" s="220"/>
      <c r="U1272" s="220"/>
      <c r="V1272" s="220"/>
      <c r="W1272" s="220"/>
      <c r="X1272" s="220"/>
      <c r="Y1272" s="220"/>
      <c r="Z1272" s="210"/>
      <c r="AA1272" s="210"/>
      <c r="AB1272" s="210"/>
      <c r="AC1272" s="210"/>
      <c r="AD1272" s="210"/>
      <c r="AE1272" s="210"/>
      <c r="AF1272" s="210"/>
      <c r="AG1272" s="210" t="s">
        <v>314</v>
      </c>
      <c r="AH1272" s="210">
        <v>0</v>
      </c>
      <c r="AI1272" s="210"/>
      <c r="AJ1272" s="210"/>
      <c r="AK1272" s="210"/>
      <c r="AL1272" s="210"/>
      <c r="AM1272" s="210"/>
      <c r="AN1272" s="210"/>
      <c r="AO1272" s="210"/>
      <c r="AP1272" s="210"/>
      <c r="AQ1272" s="210"/>
      <c r="AR1272" s="210"/>
      <c r="AS1272" s="210"/>
      <c r="AT1272" s="210"/>
      <c r="AU1272" s="210"/>
      <c r="AV1272" s="210"/>
      <c r="AW1272" s="210"/>
      <c r="AX1272" s="210"/>
      <c r="AY1272" s="210"/>
      <c r="AZ1272" s="210"/>
      <c r="BA1272" s="210"/>
      <c r="BB1272" s="210"/>
      <c r="BC1272" s="210"/>
      <c r="BD1272" s="210"/>
      <c r="BE1272" s="210"/>
      <c r="BF1272" s="210"/>
      <c r="BG1272" s="210"/>
      <c r="BH1272" s="210"/>
    </row>
    <row r="1273" spans="1:60" outlineLevel="1" x14ac:dyDescent="0.2">
      <c r="A1273" s="231">
        <v>199</v>
      </c>
      <c r="B1273" s="232" t="s">
        <v>1436</v>
      </c>
      <c r="C1273" s="250" t="s">
        <v>1437</v>
      </c>
      <c r="D1273" s="233" t="s">
        <v>335</v>
      </c>
      <c r="E1273" s="234">
        <v>70.64</v>
      </c>
      <c r="F1273" s="235"/>
      <c r="G1273" s="236">
        <f>ROUND(E1273*F1273,2)</f>
        <v>0</v>
      </c>
      <c r="H1273" s="235"/>
      <c r="I1273" s="236">
        <f>ROUND(E1273*H1273,2)</f>
        <v>0</v>
      </c>
      <c r="J1273" s="235"/>
      <c r="K1273" s="236">
        <f>ROUND(E1273*J1273,2)</f>
        <v>0</v>
      </c>
      <c r="L1273" s="236">
        <v>21</v>
      </c>
      <c r="M1273" s="236">
        <f>G1273*(1+L1273/100)</f>
        <v>0</v>
      </c>
      <c r="N1273" s="234">
        <v>2.9E-4</v>
      </c>
      <c r="O1273" s="234">
        <f>ROUND(E1273*N1273,2)</f>
        <v>0.02</v>
      </c>
      <c r="P1273" s="234">
        <v>0</v>
      </c>
      <c r="Q1273" s="234">
        <f>ROUND(E1273*P1273,2)</f>
        <v>0</v>
      </c>
      <c r="R1273" s="236" t="s">
        <v>1406</v>
      </c>
      <c r="S1273" s="236" t="s">
        <v>293</v>
      </c>
      <c r="T1273" s="237" t="s">
        <v>294</v>
      </c>
      <c r="U1273" s="220">
        <v>0.11</v>
      </c>
      <c r="V1273" s="220">
        <f>ROUND(E1273*U1273,2)</f>
        <v>7.77</v>
      </c>
      <c r="W1273" s="220"/>
      <c r="X1273" s="220" t="s">
        <v>295</v>
      </c>
      <c r="Y1273" s="220" t="s">
        <v>296</v>
      </c>
      <c r="Z1273" s="210"/>
      <c r="AA1273" s="210"/>
      <c r="AB1273" s="210"/>
      <c r="AC1273" s="210"/>
      <c r="AD1273" s="210"/>
      <c r="AE1273" s="210"/>
      <c r="AF1273" s="210"/>
      <c r="AG1273" s="210" t="s">
        <v>1407</v>
      </c>
      <c r="AH1273" s="210"/>
      <c r="AI1273" s="210"/>
      <c r="AJ1273" s="210"/>
      <c r="AK1273" s="210"/>
      <c r="AL1273" s="210"/>
      <c r="AM1273" s="210"/>
      <c r="AN1273" s="210"/>
      <c r="AO1273" s="210"/>
      <c r="AP1273" s="210"/>
      <c r="AQ1273" s="210"/>
      <c r="AR1273" s="210"/>
      <c r="AS1273" s="210"/>
      <c r="AT1273" s="210"/>
      <c r="AU1273" s="210"/>
      <c r="AV1273" s="210"/>
      <c r="AW1273" s="210"/>
      <c r="AX1273" s="210"/>
      <c r="AY1273" s="210"/>
      <c r="AZ1273" s="210"/>
      <c r="BA1273" s="210"/>
      <c r="BB1273" s="210"/>
      <c r="BC1273" s="210"/>
      <c r="BD1273" s="210"/>
      <c r="BE1273" s="210"/>
      <c r="BF1273" s="210"/>
      <c r="BG1273" s="210"/>
      <c r="BH1273" s="210"/>
    </row>
    <row r="1274" spans="1:60" outlineLevel="2" x14ac:dyDescent="0.2">
      <c r="A1274" s="217"/>
      <c r="B1274" s="218"/>
      <c r="C1274" s="253" t="s">
        <v>1438</v>
      </c>
      <c r="D1274" s="221"/>
      <c r="E1274" s="222"/>
      <c r="F1274" s="220"/>
      <c r="G1274" s="220"/>
      <c r="H1274" s="220"/>
      <c r="I1274" s="220"/>
      <c r="J1274" s="220"/>
      <c r="K1274" s="220"/>
      <c r="L1274" s="220"/>
      <c r="M1274" s="220"/>
      <c r="N1274" s="219"/>
      <c r="O1274" s="219"/>
      <c r="P1274" s="219"/>
      <c r="Q1274" s="219"/>
      <c r="R1274" s="220"/>
      <c r="S1274" s="220"/>
      <c r="T1274" s="220"/>
      <c r="U1274" s="220"/>
      <c r="V1274" s="220"/>
      <c r="W1274" s="220"/>
      <c r="X1274" s="220"/>
      <c r="Y1274" s="220"/>
      <c r="Z1274" s="210"/>
      <c r="AA1274" s="210"/>
      <c r="AB1274" s="210"/>
      <c r="AC1274" s="210"/>
      <c r="AD1274" s="210"/>
      <c r="AE1274" s="210"/>
      <c r="AF1274" s="210"/>
      <c r="AG1274" s="210" t="s">
        <v>314</v>
      </c>
      <c r="AH1274" s="210">
        <v>0</v>
      </c>
      <c r="AI1274" s="210"/>
      <c r="AJ1274" s="210"/>
      <c r="AK1274" s="210"/>
      <c r="AL1274" s="210"/>
      <c r="AM1274" s="210"/>
      <c r="AN1274" s="210"/>
      <c r="AO1274" s="210"/>
      <c r="AP1274" s="210"/>
      <c r="AQ1274" s="210"/>
      <c r="AR1274" s="210"/>
      <c r="AS1274" s="210"/>
      <c r="AT1274" s="210"/>
      <c r="AU1274" s="210"/>
      <c r="AV1274" s="210"/>
      <c r="AW1274" s="210"/>
      <c r="AX1274" s="210"/>
      <c r="AY1274" s="210"/>
      <c r="AZ1274" s="210"/>
      <c r="BA1274" s="210"/>
      <c r="BB1274" s="210"/>
      <c r="BC1274" s="210"/>
      <c r="BD1274" s="210"/>
      <c r="BE1274" s="210"/>
      <c r="BF1274" s="210"/>
      <c r="BG1274" s="210"/>
      <c r="BH1274" s="210"/>
    </row>
    <row r="1275" spans="1:60" outlineLevel="3" x14ac:dyDescent="0.2">
      <c r="A1275" s="217"/>
      <c r="B1275" s="218"/>
      <c r="C1275" s="253" t="s">
        <v>1439</v>
      </c>
      <c r="D1275" s="221"/>
      <c r="E1275" s="222"/>
      <c r="F1275" s="220"/>
      <c r="G1275" s="220"/>
      <c r="H1275" s="220"/>
      <c r="I1275" s="220"/>
      <c r="J1275" s="220"/>
      <c r="K1275" s="220"/>
      <c r="L1275" s="220"/>
      <c r="M1275" s="220"/>
      <c r="N1275" s="219"/>
      <c r="O1275" s="219"/>
      <c r="P1275" s="219"/>
      <c r="Q1275" s="219"/>
      <c r="R1275" s="220"/>
      <c r="S1275" s="220"/>
      <c r="T1275" s="220"/>
      <c r="U1275" s="220"/>
      <c r="V1275" s="220"/>
      <c r="W1275" s="220"/>
      <c r="X1275" s="220"/>
      <c r="Y1275" s="220"/>
      <c r="Z1275" s="210"/>
      <c r="AA1275" s="210"/>
      <c r="AB1275" s="210"/>
      <c r="AC1275" s="210"/>
      <c r="AD1275" s="210"/>
      <c r="AE1275" s="210"/>
      <c r="AF1275" s="210"/>
      <c r="AG1275" s="210" t="s">
        <v>314</v>
      </c>
      <c r="AH1275" s="210">
        <v>0</v>
      </c>
      <c r="AI1275" s="210"/>
      <c r="AJ1275" s="210"/>
      <c r="AK1275" s="210"/>
      <c r="AL1275" s="210"/>
      <c r="AM1275" s="210"/>
      <c r="AN1275" s="210"/>
      <c r="AO1275" s="210"/>
      <c r="AP1275" s="210"/>
      <c r="AQ1275" s="210"/>
      <c r="AR1275" s="210"/>
      <c r="AS1275" s="210"/>
      <c r="AT1275" s="210"/>
      <c r="AU1275" s="210"/>
      <c r="AV1275" s="210"/>
      <c r="AW1275" s="210"/>
      <c r="AX1275" s="210"/>
      <c r="AY1275" s="210"/>
      <c r="AZ1275" s="210"/>
      <c r="BA1275" s="210"/>
      <c r="BB1275" s="210"/>
      <c r="BC1275" s="210"/>
      <c r="BD1275" s="210"/>
      <c r="BE1275" s="210"/>
      <c r="BF1275" s="210"/>
      <c r="BG1275" s="210"/>
      <c r="BH1275" s="210"/>
    </row>
    <row r="1276" spans="1:60" outlineLevel="3" x14ac:dyDescent="0.2">
      <c r="A1276" s="217"/>
      <c r="B1276" s="218"/>
      <c r="C1276" s="253" t="s">
        <v>1440</v>
      </c>
      <c r="D1276" s="221"/>
      <c r="E1276" s="222"/>
      <c r="F1276" s="220"/>
      <c r="G1276" s="220"/>
      <c r="H1276" s="220"/>
      <c r="I1276" s="220"/>
      <c r="J1276" s="220"/>
      <c r="K1276" s="220"/>
      <c r="L1276" s="220"/>
      <c r="M1276" s="220"/>
      <c r="N1276" s="219"/>
      <c r="O1276" s="219"/>
      <c r="P1276" s="219"/>
      <c r="Q1276" s="219"/>
      <c r="R1276" s="220"/>
      <c r="S1276" s="220"/>
      <c r="T1276" s="220"/>
      <c r="U1276" s="220"/>
      <c r="V1276" s="220"/>
      <c r="W1276" s="220"/>
      <c r="X1276" s="220"/>
      <c r="Y1276" s="220"/>
      <c r="Z1276" s="210"/>
      <c r="AA1276" s="210"/>
      <c r="AB1276" s="210"/>
      <c r="AC1276" s="210"/>
      <c r="AD1276" s="210"/>
      <c r="AE1276" s="210"/>
      <c r="AF1276" s="210"/>
      <c r="AG1276" s="210" t="s">
        <v>314</v>
      </c>
      <c r="AH1276" s="210">
        <v>0</v>
      </c>
      <c r="AI1276" s="210"/>
      <c r="AJ1276" s="210"/>
      <c r="AK1276" s="210"/>
      <c r="AL1276" s="210"/>
      <c r="AM1276" s="210"/>
      <c r="AN1276" s="210"/>
      <c r="AO1276" s="210"/>
      <c r="AP1276" s="210"/>
      <c r="AQ1276" s="210"/>
      <c r="AR1276" s="210"/>
      <c r="AS1276" s="210"/>
      <c r="AT1276" s="210"/>
      <c r="AU1276" s="210"/>
      <c r="AV1276" s="210"/>
      <c r="AW1276" s="210"/>
      <c r="AX1276" s="210"/>
      <c r="AY1276" s="210"/>
      <c r="AZ1276" s="210"/>
      <c r="BA1276" s="210"/>
      <c r="BB1276" s="210"/>
      <c r="BC1276" s="210"/>
      <c r="BD1276" s="210"/>
      <c r="BE1276" s="210"/>
      <c r="BF1276" s="210"/>
      <c r="BG1276" s="210"/>
      <c r="BH1276" s="210"/>
    </row>
    <row r="1277" spans="1:60" outlineLevel="3" x14ac:dyDescent="0.2">
      <c r="A1277" s="217"/>
      <c r="B1277" s="218"/>
      <c r="C1277" s="253" t="s">
        <v>1441</v>
      </c>
      <c r="D1277" s="221"/>
      <c r="E1277" s="222"/>
      <c r="F1277" s="220"/>
      <c r="G1277" s="220"/>
      <c r="H1277" s="220"/>
      <c r="I1277" s="220"/>
      <c r="J1277" s="220"/>
      <c r="K1277" s="220"/>
      <c r="L1277" s="220"/>
      <c r="M1277" s="220"/>
      <c r="N1277" s="219"/>
      <c r="O1277" s="219"/>
      <c r="P1277" s="219"/>
      <c r="Q1277" s="219"/>
      <c r="R1277" s="220"/>
      <c r="S1277" s="220"/>
      <c r="T1277" s="220"/>
      <c r="U1277" s="220"/>
      <c r="V1277" s="220"/>
      <c r="W1277" s="220"/>
      <c r="X1277" s="220"/>
      <c r="Y1277" s="220"/>
      <c r="Z1277" s="210"/>
      <c r="AA1277" s="210"/>
      <c r="AB1277" s="210"/>
      <c r="AC1277" s="210"/>
      <c r="AD1277" s="210"/>
      <c r="AE1277" s="210"/>
      <c r="AF1277" s="210"/>
      <c r="AG1277" s="210" t="s">
        <v>314</v>
      </c>
      <c r="AH1277" s="210">
        <v>0</v>
      </c>
      <c r="AI1277" s="210"/>
      <c r="AJ1277" s="210"/>
      <c r="AK1277" s="210"/>
      <c r="AL1277" s="210"/>
      <c r="AM1277" s="210"/>
      <c r="AN1277" s="210"/>
      <c r="AO1277" s="210"/>
      <c r="AP1277" s="210"/>
      <c r="AQ1277" s="210"/>
      <c r="AR1277" s="210"/>
      <c r="AS1277" s="210"/>
      <c r="AT1277" s="210"/>
      <c r="AU1277" s="210"/>
      <c r="AV1277" s="210"/>
      <c r="AW1277" s="210"/>
      <c r="AX1277" s="210"/>
      <c r="AY1277" s="210"/>
      <c r="AZ1277" s="210"/>
      <c r="BA1277" s="210"/>
      <c r="BB1277" s="210"/>
      <c r="BC1277" s="210"/>
      <c r="BD1277" s="210"/>
      <c r="BE1277" s="210"/>
      <c r="BF1277" s="210"/>
      <c r="BG1277" s="210"/>
      <c r="BH1277" s="210"/>
    </row>
    <row r="1278" spans="1:60" outlineLevel="3" x14ac:dyDescent="0.2">
      <c r="A1278" s="217"/>
      <c r="B1278" s="218"/>
      <c r="C1278" s="253" t="s">
        <v>1442</v>
      </c>
      <c r="D1278" s="221"/>
      <c r="E1278" s="222"/>
      <c r="F1278" s="220"/>
      <c r="G1278" s="220"/>
      <c r="H1278" s="220"/>
      <c r="I1278" s="220"/>
      <c r="J1278" s="220"/>
      <c r="K1278" s="220"/>
      <c r="L1278" s="220"/>
      <c r="M1278" s="220"/>
      <c r="N1278" s="219"/>
      <c r="O1278" s="219"/>
      <c r="P1278" s="219"/>
      <c r="Q1278" s="219"/>
      <c r="R1278" s="220"/>
      <c r="S1278" s="220"/>
      <c r="T1278" s="220"/>
      <c r="U1278" s="220"/>
      <c r="V1278" s="220"/>
      <c r="W1278" s="220"/>
      <c r="X1278" s="220"/>
      <c r="Y1278" s="220"/>
      <c r="Z1278" s="210"/>
      <c r="AA1278" s="210"/>
      <c r="AB1278" s="210"/>
      <c r="AC1278" s="210"/>
      <c r="AD1278" s="210"/>
      <c r="AE1278" s="210"/>
      <c r="AF1278" s="210"/>
      <c r="AG1278" s="210" t="s">
        <v>314</v>
      </c>
      <c r="AH1278" s="210">
        <v>0</v>
      </c>
      <c r="AI1278" s="210"/>
      <c r="AJ1278" s="210"/>
      <c r="AK1278" s="210"/>
      <c r="AL1278" s="210"/>
      <c r="AM1278" s="210"/>
      <c r="AN1278" s="210"/>
      <c r="AO1278" s="210"/>
      <c r="AP1278" s="210"/>
      <c r="AQ1278" s="210"/>
      <c r="AR1278" s="210"/>
      <c r="AS1278" s="210"/>
      <c r="AT1278" s="210"/>
      <c r="AU1278" s="210"/>
      <c r="AV1278" s="210"/>
      <c r="AW1278" s="210"/>
      <c r="AX1278" s="210"/>
      <c r="AY1278" s="210"/>
      <c r="AZ1278" s="210"/>
      <c r="BA1278" s="210"/>
      <c r="BB1278" s="210"/>
      <c r="BC1278" s="210"/>
      <c r="BD1278" s="210"/>
      <c r="BE1278" s="210"/>
      <c r="BF1278" s="210"/>
      <c r="BG1278" s="210"/>
      <c r="BH1278" s="210"/>
    </row>
    <row r="1279" spans="1:60" outlineLevel="3" x14ac:dyDescent="0.2">
      <c r="A1279" s="217"/>
      <c r="B1279" s="218"/>
      <c r="C1279" s="253" t="s">
        <v>1443</v>
      </c>
      <c r="D1279" s="221"/>
      <c r="E1279" s="222">
        <v>70.64</v>
      </c>
      <c r="F1279" s="220"/>
      <c r="G1279" s="220"/>
      <c r="H1279" s="220"/>
      <c r="I1279" s="220"/>
      <c r="J1279" s="220"/>
      <c r="K1279" s="220"/>
      <c r="L1279" s="220"/>
      <c r="M1279" s="220"/>
      <c r="N1279" s="219"/>
      <c r="O1279" s="219"/>
      <c r="P1279" s="219"/>
      <c r="Q1279" s="219"/>
      <c r="R1279" s="220"/>
      <c r="S1279" s="220"/>
      <c r="T1279" s="220"/>
      <c r="U1279" s="220"/>
      <c r="V1279" s="220"/>
      <c r="W1279" s="220"/>
      <c r="X1279" s="220"/>
      <c r="Y1279" s="220"/>
      <c r="Z1279" s="210"/>
      <c r="AA1279" s="210"/>
      <c r="AB1279" s="210"/>
      <c r="AC1279" s="210"/>
      <c r="AD1279" s="210"/>
      <c r="AE1279" s="210"/>
      <c r="AF1279" s="210"/>
      <c r="AG1279" s="210" t="s">
        <v>314</v>
      </c>
      <c r="AH1279" s="210">
        <v>0</v>
      </c>
      <c r="AI1279" s="210"/>
      <c r="AJ1279" s="210"/>
      <c r="AK1279" s="210"/>
      <c r="AL1279" s="210"/>
      <c r="AM1279" s="210"/>
      <c r="AN1279" s="210"/>
      <c r="AO1279" s="210"/>
      <c r="AP1279" s="210"/>
      <c r="AQ1279" s="210"/>
      <c r="AR1279" s="210"/>
      <c r="AS1279" s="210"/>
      <c r="AT1279" s="210"/>
      <c r="AU1279" s="210"/>
      <c r="AV1279" s="210"/>
      <c r="AW1279" s="210"/>
      <c r="AX1279" s="210"/>
      <c r="AY1279" s="210"/>
      <c r="AZ1279" s="210"/>
      <c r="BA1279" s="210"/>
      <c r="BB1279" s="210"/>
      <c r="BC1279" s="210"/>
      <c r="BD1279" s="210"/>
      <c r="BE1279" s="210"/>
      <c r="BF1279" s="210"/>
      <c r="BG1279" s="210"/>
      <c r="BH1279" s="210"/>
    </row>
    <row r="1280" spans="1:60" outlineLevel="1" x14ac:dyDescent="0.2">
      <c r="A1280" s="231">
        <v>200</v>
      </c>
      <c r="B1280" s="232" t="s">
        <v>1444</v>
      </c>
      <c r="C1280" s="250" t="s">
        <v>1445</v>
      </c>
      <c r="D1280" s="233" t="s">
        <v>291</v>
      </c>
      <c r="E1280" s="234">
        <v>38</v>
      </c>
      <c r="F1280" s="235"/>
      <c r="G1280" s="236">
        <f>ROUND(E1280*F1280,2)</f>
        <v>0</v>
      </c>
      <c r="H1280" s="235"/>
      <c r="I1280" s="236">
        <f>ROUND(E1280*H1280,2)</f>
        <v>0</v>
      </c>
      <c r="J1280" s="235"/>
      <c r="K1280" s="236">
        <f>ROUND(E1280*J1280,2)</f>
        <v>0</v>
      </c>
      <c r="L1280" s="236">
        <v>21</v>
      </c>
      <c r="M1280" s="236">
        <f>G1280*(1+L1280/100)</f>
        <v>0</v>
      </c>
      <c r="N1280" s="234">
        <v>1.1E-4</v>
      </c>
      <c r="O1280" s="234">
        <f>ROUND(E1280*N1280,2)</f>
        <v>0</v>
      </c>
      <c r="P1280" s="234">
        <v>0</v>
      </c>
      <c r="Q1280" s="234">
        <f>ROUND(E1280*P1280,2)</f>
        <v>0</v>
      </c>
      <c r="R1280" s="236" t="s">
        <v>1406</v>
      </c>
      <c r="S1280" s="236" t="s">
        <v>293</v>
      </c>
      <c r="T1280" s="237" t="s">
        <v>294</v>
      </c>
      <c r="U1280" s="220">
        <v>6.7000000000000004E-2</v>
      </c>
      <c r="V1280" s="220">
        <f>ROUND(E1280*U1280,2)</f>
        <v>2.5499999999999998</v>
      </c>
      <c r="W1280" s="220"/>
      <c r="X1280" s="220" t="s">
        <v>295</v>
      </c>
      <c r="Y1280" s="220" t="s">
        <v>296</v>
      </c>
      <c r="Z1280" s="210"/>
      <c r="AA1280" s="210"/>
      <c r="AB1280" s="210"/>
      <c r="AC1280" s="210"/>
      <c r="AD1280" s="210"/>
      <c r="AE1280" s="210"/>
      <c r="AF1280" s="210"/>
      <c r="AG1280" s="210" t="s">
        <v>1407</v>
      </c>
      <c r="AH1280" s="210"/>
      <c r="AI1280" s="210"/>
      <c r="AJ1280" s="210"/>
      <c r="AK1280" s="210"/>
      <c r="AL1280" s="210"/>
      <c r="AM1280" s="210"/>
      <c r="AN1280" s="210"/>
      <c r="AO1280" s="210"/>
      <c r="AP1280" s="210"/>
      <c r="AQ1280" s="210"/>
      <c r="AR1280" s="210"/>
      <c r="AS1280" s="210"/>
      <c r="AT1280" s="210"/>
      <c r="AU1280" s="210"/>
      <c r="AV1280" s="210"/>
      <c r="AW1280" s="210"/>
      <c r="AX1280" s="210"/>
      <c r="AY1280" s="210"/>
      <c r="AZ1280" s="210"/>
      <c r="BA1280" s="210"/>
      <c r="BB1280" s="210"/>
      <c r="BC1280" s="210"/>
      <c r="BD1280" s="210"/>
      <c r="BE1280" s="210"/>
      <c r="BF1280" s="210"/>
      <c r="BG1280" s="210"/>
      <c r="BH1280" s="210"/>
    </row>
    <row r="1281" spans="1:60" outlineLevel="2" x14ac:dyDescent="0.2">
      <c r="A1281" s="217"/>
      <c r="B1281" s="218"/>
      <c r="C1281" s="253" t="s">
        <v>1446</v>
      </c>
      <c r="D1281" s="221"/>
      <c r="E1281" s="222"/>
      <c r="F1281" s="220"/>
      <c r="G1281" s="220"/>
      <c r="H1281" s="220"/>
      <c r="I1281" s="220"/>
      <c r="J1281" s="220"/>
      <c r="K1281" s="220"/>
      <c r="L1281" s="220"/>
      <c r="M1281" s="220"/>
      <c r="N1281" s="219"/>
      <c r="O1281" s="219"/>
      <c r="P1281" s="219"/>
      <c r="Q1281" s="219"/>
      <c r="R1281" s="220"/>
      <c r="S1281" s="220"/>
      <c r="T1281" s="220"/>
      <c r="U1281" s="220"/>
      <c r="V1281" s="220"/>
      <c r="W1281" s="220"/>
      <c r="X1281" s="220"/>
      <c r="Y1281" s="220"/>
      <c r="Z1281" s="210"/>
      <c r="AA1281" s="210"/>
      <c r="AB1281" s="210"/>
      <c r="AC1281" s="210"/>
      <c r="AD1281" s="210"/>
      <c r="AE1281" s="210"/>
      <c r="AF1281" s="210"/>
      <c r="AG1281" s="210" t="s">
        <v>314</v>
      </c>
      <c r="AH1281" s="210">
        <v>0</v>
      </c>
      <c r="AI1281" s="210"/>
      <c r="AJ1281" s="210"/>
      <c r="AK1281" s="210"/>
      <c r="AL1281" s="210"/>
      <c r="AM1281" s="210"/>
      <c r="AN1281" s="210"/>
      <c r="AO1281" s="210"/>
      <c r="AP1281" s="210"/>
      <c r="AQ1281" s="210"/>
      <c r="AR1281" s="210"/>
      <c r="AS1281" s="210"/>
      <c r="AT1281" s="210"/>
      <c r="AU1281" s="210"/>
      <c r="AV1281" s="210"/>
      <c r="AW1281" s="210"/>
      <c r="AX1281" s="210"/>
      <c r="AY1281" s="210"/>
      <c r="AZ1281" s="210"/>
      <c r="BA1281" s="210"/>
      <c r="BB1281" s="210"/>
      <c r="BC1281" s="210"/>
      <c r="BD1281" s="210"/>
      <c r="BE1281" s="210"/>
      <c r="BF1281" s="210"/>
      <c r="BG1281" s="210"/>
      <c r="BH1281" s="210"/>
    </row>
    <row r="1282" spans="1:60" outlineLevel="3" x14ac:dyDescent="0.2">
      <c r="A1282" s="217"/>
      <c r="B1282" s="218"/>
      <c r="C1282" s="253" t="s">
        <v>1447</v>
      </c>
      <c r="D1282" s="221"/>
      <c r="E1282" s="222">
        <v>38</v>
      </c>
      <c r="F1282" s="220"/>
      <c r="G1282" s="220"/>
      <c r="H1282" s="220"/>
      <c r="I1282" s="220"/>
      <c r="J1282" s="220"/>
      <c r="K1282" s="220"/>
      <c r="L1282" s="220"/>
      <c r="M1282" s="220"/>
      <c r="N1282" s="219"/>
      <c r="O1282" s="219"/>
      <c r="P1282" s="219"/>
      <c r="Q1282" s="219"/>
      <c r="R1282" s="220"/>
      <c r="S1282" s="220"/>
      <c r="T1282" s="220"/>
      <c r="U1282" s="220"/>
      <c r="V1282" s="220"/>
      <c r="W1282" s="220"/>
      <c r="X1282" s="220"/>
      <c r="Y1282" s="220"/>
      <c r="Z1282" s="210"/>
      <c r="AA1282" s="210"/>
      <c r="AB1282" s="210"/>
      <c r="AC1282" s="210"/>
      <c r="AD1282" s="210"/>
      <c r="AE1282" s="210"/>
      <c r="AF1282" s="210"/>
      <c r="AG1282" s="210" t="s">
        <v>314</v>
      </c>
      <c r="AH1282" s="210">
        <v>0</v>
      </c>
      <c r="AI1282" s="210"/>
      <c r="AJ1282" s="210"/>
      <c r="AK1282" s="210"/>
      <c r="AL1282" s="210"/>
      <c r="AM1282" s="210"/>
      <c r="AN1282" s="210"/>
      <c r="AO1282" s="210"/>
      <c r="AP1282" s="210"/>
      <c r="AQ1282" s="210"/>
      <c r="AR1282" s="210"/>
      <c r="AS1282" s="210"/>
      <c r="AT1282" s="210"/>
      <c r="AU1282" s="210"/>
      <c r="AV1282" s="210"/>
      <c r="AW1282" s="210"/>
      <c r="AX1282" s="210"/>
      <c r="AY1282" s="210"/>
      <c r="AZ1282" s="210"/>
      <c r="BA1282" s="210"/>
      <c r="BB1282" s="210"/>
      <c r="BC1282" s="210"/>
      <c r="BD1282" s="210"/>
      <c r="BE1282" s="210"/>
      <c r="BF1282" s="210"/>
      <c r="BG1282" s="210"/>
      <c r="BH1282" s="210"/>
    </row>
    <row r="1283" spans="1:60" outlineLevel="1" x14ac:dyDescent="0.2">
      <c r="A1283" s="231">
        <v>201</v>
      </c>
      <c r="B1283" s="232" t="s">
        <v>1448</v>
      </c>
      <c r="C1283" s="250" t="s">
        <v>1449</v>
      </c>
      <c r="D1283" s="233" t="s">
        <v>335</v>
      </c>
      <c r="E1283" s="234">
        <v>7.6</v>
      </c>
      <c r="F1283" s="235"/>
      <c r="G1283" s="236">
        <f>ROUND(E1283*F1283,2)</f>
        <v>0</v>
      </c>
      <c r="H1283" s="235"/>
      <c r="I1283" s="236">
        <f>ROUND(E1283*H1283,2)</f>
        <v>0</v>
      </c>
      <c r="J1283" s="235"/>
      <c r="K1283" s="236">
        <f>ROUND(E1283*J1283,2)</f>
        <v>0</v>
      </c>
      <c r="L1283" s="236">
        <v>21</v>
      </c>
      <c r="M1283" s="236">
        <f>G1283*(1+L1283/100)</f>
        <v>0</v>
      </c>
      <c r="N1283" s="234">
        <v>2.9E-4</v>
      </c>
      <c r="O1283" s="234">
        <f>ROUND(E1283*N1283,2)</f>
        <v>0</v>
      </c>
      <c r="P1283" s="234">
        <v>0</v>
      </c>
      <c r="Q1283" s="234">
        <f>ROUND(E1283*P1283,2)</f>
        <v>0</v>
      </c>
      <c r="R1283" s="236" t="s">
        <v>1406</v>
      </c>
      <c r="S1283" s="236" t="s">
        <v>293</v>
      </c>
      <c r="T1283" s="237" t="s">
        <v>294</v>
      </c>
      <c r="U1283" s="220">
        <v>0.14000000000000001</v>
      </c>
      <c r="V1283" s="220">
        <f>ROUND(E1283*U1283,2)</f>
        <v>1.06</v>
      </c>
      <c r="W1283" s="220"/>
      <c r="X1283" s="220" t="s">
        <v>295</v>
      </c>
      <c r="Y1283" s="220" t="s">
        <v>296</v>
      </c>
      <c r="Z1283" s="210"/>
      <c r="AA1283" s="210"/>
      <c r="AB1283" s="210"/>
      <c r="AC1283" s="210"/>
      <c r="AD1283" s="210"/>
      <c r="AE1283" s="210"/>
      <c r="AF1283" s="210"/>
      <c r="AG1283" s="210" t="s">
        <v>1407</v>
      </c>
      <c r="AH1283" s="210"/>
      <c r="AI1283" s="210"/>
      <c r="AJ1283" s="210"/>
      <c r="AK1283" s="210"/>
      <c r="AL1283" s="210"/>
      <c r="AM1283" s="210"/>
      <c r="AN1283" s="210"/>
      <c r="AO1283" s="210"/>
      <c r="AP1283" s="210"/>
      <c r="AQ1283" s="210"/>
      <c r="AR1283" s="210"/>
      <c r="AS1283" s="210"/>
      <c r="AT1283" s="210"/>
      <c r="AU1283" s="210"/>
      <c r="AV1283" s="210"/>
      <c r="AW1283" s="210"/>
      <c r="AX1283" s="210"/>
      <c r="AY1283" s="210"/>
      <c r="AZ1283" s="210"/>
      <c r="BA1283" s="210"/>
      <c r="BB1283" s="210"/>
      <c r="BC1283" s="210"/>
      <c r="BD1283" s="210"/>
      <c r="BE1283" s="210"/>
      <c r="BF1283" s="210"/>
      <c r="BG1283" s="210"/>
      <c r="BH1283" s="210"/>
    </row>
    <row r="1284" spans="1:60" outlineLevel="2" x14ac:dyDescent="0.2">
      <c r="A1284" s="217"/>
      <c r="B1284" s="218"/>
      <c r="C1284" s="253" t="s">
        <v>1450</v>
      </c>
      <c r="D1284" s="221"/>
      <c r="E1284" s="222"/>
      <c r="F1284" s="220"/>
      <c r="G1284" s="220"/>
      <c r="H1284" s="220"/>
      <c r="I1284" s="220"/>
      <c r="J1284" s="220"/>
      <c r="K1284" s="220"/>
      <c r="L1284" s="220"/>
      <c r="M1284" s="220"/>
      <c r="N1284" s="219"/>
      <c r="O1284" s="219"/>
      <c r="P1284" s="219"/>
      <c r="Q1284" s="219"/>
      <c r="R1284" s="220"/>
      <c r="S1284" s="220"/>
      <c r="T1284" s="220"/>
      <c r="U1284" s="220"/>
      <c r="V1284" s="220"/>
      <c r="W1284" s="220"/>
      <c r="X1284" s="220"/>
      <c r="Y1284" s="220"/>
      <c r="Z1284" s="210"/>
      <c r="AA1284" s="210"/>
      <c r="AB1284" s="210"/>
      <c r="AC1284" s="210"/>
      <c r="AD1284" s="210"/>
      <c r="AE1284" s="210"/>
      <c r="AF1284" s="210"/>
      <c r="AG1284" s="210" t="s">
        <v>314</v>
      </c>
      <c r="AH1284" s="210">
        <v>0</v>
      </c>
      <c r="AI1284" s="210"/>
      <c r="AJ1284" s="210"/>
      <c r="AK1284" s="210"/>
      <c r="AL1284" s="210"/>
      <c r="AM1284" s="210"/>
      <c r="AN1284" s="210"/>
      <c r="AO1284" s="210"/>
      <c r="AP1284" s="210"/>
      <c r="AQ1284" s="210"/>
      <c r="AR1284" s="210"/>
      <c r="AS1284" s="210"/>
      <c r="AT1284" s="210"/>
      <c r="AU1284" s="210"/>
      <c r="AV1284" s="210"/>
      <c r="AW1284" s="210"/>
      <c r="AX1284" s="210"/>
      <c r="AY1284" s="210"/>
      <c r="AZ1284" s="210"/>
      <c r="BA1284" s="210"/>
      <c r="BB1284" s="210"/>
      <c r="BC1284" s="210"/>
      <c r="BD1284" s="210"/>
      <c r="BE1284" s="210"/>
      <c r="BF1284" s="210"/>
      <c r="BG1284" s="210"/>
      <c r="BH1284" s="210"/>
    </row>
    <row r="1285" spans="1:60" outlineLevel="3" x14ac:dyDescent="0.2">
      <c r="A1285" s="217"/>
      <c r="B1285" s="218"/>
      <c r="C1285" s="253" t="s">
        <v>1451</v>
      </c>
      <c r="D1285" s="221"/>
      <c r="E1285" s="222">
        <v>7.6</v>
      </c>
      <c r="F1285" s="220"/>
      <c r="G1285" s="220"/>
      <c r="H1285" s="220"/>
      <c r="I1285" s="220"/>
      <c r="J1285" s="220"/>
      <c r="K1285" s="220"/>
      <c r="L1285" s="220"/>
      <c r="M1285" s="220"/>
      <c r="N1285" s="219"/>
      <c r="O1285" s="219"/>
      <c r="P1285" s="219"/>
      <c r="Q1285" s="219"/>
      <c r="R1285" s="220"/>
      <c r="S1285" s="220"/>
      <c r="T1285" s="220"/>
      <c r="U1285" s="220"/>
      <c r="V1285" s="220"/>
      <c r="W1285" s="220"/>
      <c r="X1285" s="220"/>
      <c r="Y1285" s="220"/>
      <c r="Z1285" s="210"/>
      <c r="AA1285" s="210"/>
      <c r="AB1285" s="210"/>
      <c r="AC1285" s="210"/>
      <c r="AD1285" s="210"/>
      <c r="AE1285" s="210"/>
      <c r="AF1285" s="210"/>
      <c r="AG1285" s="210" t="s">
        <v>314</v>
      </c>
      <c r="AH1285" s="210">
        <v>0</v>
      </c>
      <c r="AI1285" s="210"/>
      <c r="AJ1285" s="210"/>
      <c r="AK1285" s="210"/>
      <c r="AL1285" s="210"/>
      <c r="AM1285" s="210"/>
      <c r="AN1285" s="210"/>
      <c r="AO1285" s="210"/>
      <c r="AP1285" s="210"/>
      <c r="AQ1285" s="210"/>
      <c r="AR1285" s="210"/>
      <c r="AS1285" s="210"/>
      <c r="AT1285" s="210"/>
      <c r="AU1285" s="210"/>
      <c r="AV1285" s="210"/>
      <c r="AW1285" s="210"/>
      <c r="AX1285" s="210"/>
      <c r="AY1285" s="210"/>
      <c r="AZ1285" s="210"/>
      <c r="BA1285" s="210"/>
      <c r="BB1285" s="210"/>
      <c r="BC1285" s="210"/>
      <c r="BD1285" s="210"/>
      <c r="BE1285" s="210"/>
      <c r="BF1285" s="210"/>
      <c r="BG1285" s="210"/>
      <c r="BH1285" s="210"/>
    </row>
    <row r="1286" spans="1:60" ht="22.5" outlineLevel="1" x14ac:dyDescent="0.2">
      <c r="A1286" s="231">
        <v>202</v>
      </c>
      <c r="B1286" s="232" t="s">
        <v>1452</v>
      </c>
      <c r="C1286" s="250" t="s">
        <v>1453</v>
      </c>
      <c r="D1286" s="233" t="s">
        <v>310</v>
      </c>
      <c r="E1286" s="234">
        <v>522.79690000000005</v>
      </c>
      <c r="F1286" s="235"/>
      <c r="G1286" s="236">
        <f>ROUND(E1286*F1286,2)</f>
        <v>0</v>
      </c>
      <c r="H1286" s="235"/>
      <c r="I1286" s="236">
        <f>ROUND(E1286*H1286,2)</f>
        <v>0</v>
      </c>
      <c r="J1286" s="235"/>
      <c r="K1286" s="236">
        <f>ROUND(E1286*J1286,2)</f>
        <v>0</v>
      </c>
      <c r="L1286" s="236">
        <v>21</v>
      </c>
      <c r="M1286" s="236">
        <f>G1286*(1+L1286/100)</f>
        <v>0</v>
      </c>
      <c r="N1286" s="234">
        <v>4.4999999999999997E-3</v>
      </c>
      <c r="O1286" s="234">
        <f>ROUND(E1286*N1286,2)</f>
        <v>2.35</v>
      </c>
      <c r="P1286" s="234">
        <v>0</v>
      </c>
      <c r="Q1286" s="234">
        <f>ROUND(E1286*P1286,2)</f>
        <v>0</v>
      </c>
      <c r="R1286" s="236" t="s">
        <v>663</v>
      </c>
      <c r="S1286" s="236" t="s">
        <v>293</v>
      </c>
      <c r="T1286" s="237" t="s">
        <v>294</v>
      </c>
      <c r="U1286" s="220">
        <v>0</v>
      </c>
      <c r="V1286" s="220">
        <f>ROUND(E1286*U1286,2)</f>
        <v>0</v>
      </c>
      <c r="W1286" s="220"/>
      <c r="X1286" s="220" t="s">
        <v>664</v>
      </c>
      <c r="Y1286" s="220" t="s">
        <v>296</v>
      </c>
      <c r="Z1286" s="210"/>
      <c r="AA1286" s="210"/>
      <c r="AB1286" s="210"/>
      <c r="AC1286" s="210"/>
      <c r="AD1286" s="210"/>
      <c r="AE1286" s="210"/>
      <c r="AF1286" s="210"/>
      <c r="AG1286" s="210" t="s">
        <v>665</v>
      </c>
      <c r="AH1286" s="210"/>
      <c r="AI1286" s="210"/>
      <c r="AJ1286" s="210"/>
      <c r="AK1286" s="210"/>
      <c r="AL1286" s="210"/>
      <c r="AM1286" s="210"/>
      <c r="AN1286" s="210"/>
      <c r="AO1286" s="210"/>
      <c r="AP1286" s="210"/>
      <c r="AQ1286" s="210"/>
      <c r="AR1286" s="210"/>
      <c r="AS1286" s="210"/>
      <c r="AT1286" s="210"/>
      <c r="AU1286" s="210"/>
      <c r="AV1286" s="210"/>
      <c r="AW1286" s="210"/>
      <c r="AX1286" s="210"/>
      <c r="AY1286" s="210"/>
      <c r="AZ1286" s="210"/>
      <c r="BA1286" s="210"/>
      <c r="BB1286" s="210"/>
      <c r="BC1286" s="210"/>
      <c r="BD1286" s="210"/>
      <c r="BE1286" s="210"/>
      <c r="BF1286" s="210"/>
      <c r="BG1286" s="210"/>
      <c r="BH1286" s="210"/>
    </row>
    <row r="1287" spans="1:60" outlineLevel="2" x14ac:dyDescent="0.2">
      <c r="A1287" s="217"/>
      <c r="B1287" s="218"/>
      <c r="C1287" s="253" t="s">
        <v>1424</v>
      </c>
      <c r="D1287" s="221"/>
      <c r="E1287" s="222"/>
      <c r="F1287" s="220"/>
      <c r="G1287" s="220"/>
      <c r="H1287" s="220"/>
      <c r="I1287" s="220"/>
      <c r="J1287" s="220"/>
      <c r="K1287" s="220"/>
      <c r="L1287" s="220"/>
      <c r="M1287" s="220"/>
      <c r="N1287" s="219"/>
      <c r="O1287" s="219"/>
      <c r="P1287" s="219"/>
      <c r="Q1287" s="219"/>
      <c r="R1287" s="220"/>
      <c r="S1287" s="220"/>
      <c r="T1287" s="220"/>
      <c r="U1287" s="220"/>
      <c r="V1287" s="220"/>
      <c r="W1287" s="220"/>
      <c r="X1287" s="220"/>
      <c r="Y1287" s="220"/>
      <c r="Z1287" s="210"/>
      <c r="AA1287" s="210"/>
      <c r="AB1287" s="210"/>
      <c r="AC1287" s="210"/>
      <c r="AD1287" s="210"/>
      <c r="AE1287" s="210"/>
      <c r="AF1287" s="210"/>
      <c r="AG1287" s="210" t="s">
        <v>314</v>
      </c>
      <c r="AH1287" s="210">
        <v>0</v>
      </c>
      <c r="AI1287" s="210"/>
      <c r="AJ1287" s="210"/>
      <c r="AK1287" s="210"/>
      <c r="AL1287" s="210"/>
      <c r="AM1287" s="210"/>
      <c r="AN1287" s="210"/>
      <c r="AO1287" s="210"/>
      <c r="AP1287" s="210"/>
      <c r="AQ1287" s="210"/>
      <c r="AR1287" s="210"/>
      <c r="AS1287" s="210"/>
      <c r="AT1287" s="210"/>
      <c r="AU1287" s="210"/>
      <c r="AV1287" s="210"/>
      <c r="AW1287" s="210"/>
      <c r="AX1287" s="210"/>
      <c r="AY1287" s="210"/>
      <c r="AZ1287" s="210"/>
      <c r="BA1287" s="210"/>
      <c r="BB1287" s="210"/>
      <c r="BC1287" s="210"/>
      <c r="BD1287" s="210"/>
      <c r="BE1287" s="210"/>
      <c r="BF1287" s="210"/>
      <c r="BG1287" s="210"/>
      <c r="BH1287" s="210"/>
    </row>
    <row r="1288" spans="1:60" outlineLevel="3" x14ac:dyDescent="0.2">
      <c r="A1288" s="217"/>
      <c r="B1288" s="218"/>
      <c r="C1288" s="253" t="s">
        <v>1427</v>
      </c>
      <c r="D1288" s="221"/>
      <c r="E1288" s="222"/>
      <c r="F1288" s="220"/>
      <c r="G1288" s="220"/>
      <c r="H1288" s="220"/>
      <c r="I1288" s="220"/>
      <c r="J1288" s="220"/>
      <c r="K1288" s="220"/>
      <c r="L1288" s="220"/>
      <c r="M1288" s="220"/>
      <c r="N1288" s="219"/>
      <c r="O1288" s="219"/>
      <c r="P1288" s="219"/>
      <c r="Q1288" s="219"/>
      <c r="R1288" s="220"/>
      <c r="S1288" s="220"/>
      <c r="T1288" s="220"/>
      <c r="U1288" s="220"/>
      <c r="V1288" s="220"/>
      <c r="W1288" s="220"/>
      <c r="X1288" s="220"/>
      <c r="Y1288" s="220"/>
      <c r="Z1288" s="210"/>
      <c r="AA1288" s="210"/>
      <c r="AB1288" s="210"/>
      <c r="AC1288" s="210"/>
      <c r="AD1288" s="210"/>
      <c r="AE1288" s="210"/>
      <c r="AF1288" s="210"/>
      <c r="AG1288" s="210" t="s">
        <v>314</v>
      </c>
      <c r="AH1288" s="210">
        <v>0</v>
      </c>
      <c r="AI1288" s="210"/>
      <c r="AJ1288" s="210"/>
      <c r="AK1288" s="210"/>
      <c r="AL1288" s="210"/>
      <c r="AM1288" s="210"/>
      <c r="AN1288" s="210"/>
      <c r="AO1288" s="210"/>
      <c r="AP1288" s="210"/>
      <c r="AQ1288" s="210"/>
      <c r="AR1288" s="210"/>
      <c r="AS1288" s="210"/>
      <c r="AT1288" s="210"/>
      <c r="AU1288" s="210"/>
      <c r="AV1288" s="210"/>
      <c r="AW1288" s="210"/>
      <c r="AX1288" s="210"/>
      <c r="AY1288" s="210"/>
      <c r="AZ1288" s="210"/>
      <c r="BA1288" s="210"/>
      <c r="BB1288" s="210"/>
      <c r="BC1288" s="210"/>
      <c r="BD1288" s="210"/>
      <c r="BE1288" s="210"/>
      <c r="BF1288" s="210"/>
      <c r="BG1288" s="210"/>
      <c r="BH1288" s="210"/>
    </row>
    <row r="1289" spans="1:60" outlineLevel="3" x14ac:dyDescent="0.2">
      <c r="A1289" s="217"/>
      <c r="B1289" s="218"/>
      <c r="C1289" s="253" t="s">
        <v>1454</v>
      </c>
      <c r="D1289" s="221"/>
      <c r="E1289" s="222"/>
      <c r="F1289" s="220"/>
      <c r="G1289" s="220"/>
      <c r="H1289" s="220"/>
      <c r="I1289" s="220"/>
      <c r="J1289" s="220"/>
      <c r="K1289" s="220"/>
      <c r="L1289" s="220"/>
      <c r="M1289" s="220"/>
      <c r="N1289" s="219"/>
      <c r="O1289" s="219"/>
      <c r="P1289" s="219"/>
      <c r="Q1289" s="219"/>
      <c r="R1289" s="220"/>
      <c r="S1289" s="220"/>
      <c r="T1289" s="220"/>
      <c r="U1289" s="220"/>
      <c r="V1289" s="220"/>
      <c r="W1289" s="220"/>
      <c r="X1289" s="220"/>
      <c r="Y1289" s="220"/>
      <c r="Z1289" s="210"/>
      <c r="AA1289" s="210"/>
      <c r="AB1289" s="210"/>
      <c r="AC1289" s="210"/>
      <c r="AD1289" s="210"/>
      <c r="AE1289" s="210"/>
      <c r="AF1289" s="210"/>
      <c r="AG1289" s="210" t="s">
        <v>314</v>
      </c>
      <c r="AH1289" s="210">
        <v>0</v>
      </c>
      <c r="AI1289" s="210"/>
      <c r="AJ1289" s="210"/>
      <c r="AK1289" s="210"/>
      <c r="AL1289" s="210"/>
      <c r="AM1289" s="210"/>
      <c r="AN1289" s="210"/>
      <c r="AO1289" s="210"/>
      <c r="AP1289" s="210"/>
      <c r="AQ1289" s="210"/>
      <c r="AR1289" s="210"/>
      <c r="AS1289" s="210"/>
      <c r="AT1289" s="210"/>
      <c r="AU1289" s="210"/>
      <c r="AV1289" s="210"/>
      <c r="AW1289" s="210"/>
      <c r="AX1289" s="210"/>
      <c r="AY1289" s="210"/>
      <c r="AZ1289" s="210"/>
      <c r="BA1289" s="210"/>
      <c r="BB1289" s="210"/>
      <c r="BC1289" s="210"/>
      <c r="BD1289" s="210"/>
      <c r="BE1289" s="210"/>
      <c r="BF1289" s="210"/>
      <c r="BG1289" s="210"/>
      <c r="BH1289" s="210"/>
    </row>
    <row r="1290" spans="1:60" outlineLevel="3" x14ac:dyDescent="0.2">
      <c r="A1290" s="217"/>
      <c r="B1290" s="218"/>
      <c r="C1290" s="253" t="s">
        <v>1455</v>
      </c>
      <c r="D1290" s="221"/>
      <c r="E1290" s="222">
        <v>522.79999999999995</v>
      </c>
      <c r="F1290" s="220"/>
      <c r="G1290" s="220"/>
      <c r="H1290" s="220"/>
      <c r="I1290" s="220"/>
      <c r="J1290" s="220"/>
      <c r="K1290" s="220"/>
      <c r="L1290" s="220"/>
      <c r="M1290" s="220"/>
      <c r="N1290" s="219"/>
      <c r="O1290" s="219"/>
      <c r="P1290" s="219"/>
      <c r="Q1290" s="219"/>
      <c r="R1290" s="220"/>
      <c r="S1290" s="220"/>
      <c r="T1290" s="220"/>
      <c r="U1290" s="220"/>
      <c r="V1290" s="220"/>
      <c r="W1290" s="220"/>
      <c r="X1290" s="220"/>
      <c r="Y1290" s="220"/>
      <c r="Z1290" s="210"/>
      <c r="AA1290" s="210"/>
      <c r="AB1290" s="210"/>
      <c r="AC1290" s="210"/>
      <c r="AD1290" s="210"/>
      <c r="AE1290" s="210"/>
      <c r="AF1290" s="210"/>
      <c r="AG1290" s="210" t="s">
        <v>314</v>
      </c>
      <c r="AH1290" s="210">
        <v>0</v>
      </c>
      <c r="AI1290" s="210"/>
      <c r="AJ1290" s="210"/>
      <c r="AK1290" s="210"/>
      <c r="AL1290" s="210"/>
      <c r="AM1290" s="210"/>
      <c r="AN1290" s="210"/>
      <c r="AO1290" s="210"/>
      <c r="AP1290" s="210"/>
      <c r="AQ1290" s="210"/>
      <c r="AR1290" s="210"/>
      <c r="AS1290" s="210"/>
      <c r="AT1290" s="210"/>
      <c r="AU1290" s="210"/>
      <c r="AV1290" s="210"/>
      <c r="AW1290" s="210"/>
      <c r="AX1290" s="210"/>
      <c r="AY1290" s="210"/>
      <c r="AZ1290" s="210"/>
      <c r="BA1290" s="210"/>
      <c r="BB1290" s="210"/>
      <c r="BC1290" s="210"/>
      <c r="BD1290" s="210"/>
      <c r="BE1290" s="210"/>
      <c r="BF1290" s="210"/>
      <c r="BG1290" s="210"/>
      <c r="BH1290" s="210"/>
    </row>
    <row r="1291" spans="1:60" outlineLevel="1" x14ac:dyDescent="0.2">
      <c r="A1291" s="231">
        <v>203</v>
      </c>
      <c r="B1291" s="232" t="s">
        <v>1456</v>
      </c>
      <c r="C1291" s="250" t="s">
        <v>1457</v>
      </c>
      <c r="D1291" s="233" t="s">
        <v>0</v>
      </c>
      <c r="E1291" s="234">
        <v>0</v>
      </c>
      <c r="F1291" s="235"/>
      <c r="G1291" s="236">
        <f>ROUND(E1291*F1291,2)</f>
        <v>0</v>
      </c>
      <c r="H1291" s="235"/>
      <c r="I1291" s="236">
        <f>ROUND(E1291*H1291,2)</f>
        <v>0</v>
      </c>
      <c r="J1291" s="235"/>
      <c r="K1291" s="236">
        <f>ROUND(E1291*J1291,2)</f>
        <v>0</v>
      </c>
      <c r="L1291" s="236">
        <v>21</v>
      </c>
      <c r="M1291" s="236">
        <f>G1291*(1+L1291/100)</f>
        <v>0</v>
      </c>
      <c r="N1291" s="234">
        <v>0</v>
      </c>
      <c r="O1291" s="234">
        <f>ROUND(E1291*N1291,2)</f>
        <v>0</v>
      </c>
      <c r="P1291" s="234">
        <v>0</v>
      </c>
      <c r="Q1291" s="234">
        <f>ROUND(E1291*P1291,2)</f>
        <v>0</v>
      </c>
      <c r="R1291" s="236" t="s">
        <v>1406</v>
      </c>
      <c r="S1291" s="236" t="s">
        <v>293</v>
      </c>
      <c r="T1291" s="237" t="s">
        <v>294</v>
      </c>
      <c r="U1291" s="220">
        <v>0</v>
      </c>
      <c r="V1291" s="220">
        <f>ROUND(E1291*U1291,2)</f>
        <v>0</v>
      </c>
      <c r="W1291" s="220"/>
      <c r="X1291" s="220" t="s">
        <v>295</v>
      </c>
      <c r="Y1291" s="220" t="s">
        <v>296</v>
      </c>
      <c r="Z1291" s="210"/>
      <c r="AA1291" s="210"/>
      <c r="AB1291" s="210"/>
      <c r="AC1291" s="210"/>
      <c r="AD1291" s="210"/>
      <c r="AE1291" s="210"/>
      <c r="AF1291" s="210"/>
      <c r="AG1291" s="210" t="s">
        <v>1407</v>
      </c>
      <c r="AH1291" s="210"/>
      <c r="AI1291" s="210"/>
      <c r="AJ1291" s="210"/>
      <c r="AK1291" s="210"/>
      <c r="AL1291" s="210"/>
      <c r="AM1291" s="210"/>
      <c r="AN1291" s="210"/>
      <c r="AO1291" s="210"/>
      <c r="AP1291" s="210"/>
      <c r="AQ1291" s="210"/>
      <c r="AR1291" s="210"/>
      <c r="AS1291" s="210"/>
      <c r="AT1291" s="210"/>
      <c r="AU1291" s="210"/>
      <c r="AV1291" s="210"/>
      <c r="AW1291" s="210"/>
      <c r="AX1291" s="210"/>
      <c r="AY1291" s="210"/>
      <c r="AZ1291" s="210"/>
      <c r="BA1291" s="210"/>
      <c r="BB1291" s="210"/>
      <c r="BC1291" s="210"/>
      <c r="BD1291" s="210"/>
      <c r="BE1291" s="210"/>
      <c r="BF1291" s="210"/>
      <c r="BG1291" s="210"/>
      <c r="BH1291" s="210"/>
    </row>
    <row r="1292" spans="1:60" outlineLevel="2" x14ac:dyDescent="0.2">
      <c r="A1292" s="217"/>
      <c r="B1292" s="218"/>
      <c r="C1292" s="251" t="s">
        <v>1458</v>
      </c>
      <c r="D1292" s="239"/>
      <c r="E1292" s="239"/>
      <c r="F1292" s="239"/>
      <c r="G1292" s="239"/>
      <c r="H1292" s="220"/>
      <c r="I1292" s="220"/>
      <c r="J1292" s="220"/>
      <c r="K1292" s="220"/>
      <c r="L1292" s="220"/>
      <c r="M1292" s="220"/>
      <c r="N1292" s="219"/>
      <c r="O1292" s="219"/>
      <c r="P1292" s="219"/>
      <c r="Q1292" s="219"/>
      <c r="R1292" s="220"/>
      <c r="S1292" s="220"/>
      <c r="T1292" s="220"/>
      <c r="U1292" s="220"/>
      <c r="V1292" s="220"/>
      <c r="W1292" s="220"/>
      <c r="X1292" s="220"/>
      <c r="Y1292" s="220"/>
      <c r="Z1292" s="210"/>
      <c r="AA1292" s="210"/>
      <c r="AB1292" s="210"/>
      <c r="AC1292" s="210"/>
      <c r="AD1292" s="210"/>
      <c r="AE1292" s="210"/>
      <c r="AF1292" s="210"/>
      <c r="AG1292" s="210" t="s">
        <v>299</v>
      </c>
      <c r="AH1292" s="210"/>
      <c r="AI1292" s="210"/>
      <c r="AJ1292" s="210"/>
      <c r="AK1292" s="210"/>
      <c r="AL1292" s="210"/>
      <c r="AM1292" s="210"/>
      <c r="AN1292" s="210"/>
      <c r="AO1292" s="210"/>
      <c r="AP1292" s="210"/>
      <c r="AQ1292" s="210"/>
      <c r="AR1292" s="210"/>
      <c r="AS1292" s="210"/>
      <c r="AT1292" s="210"/>
      <c r="AU1292" s="210"/>
      <c r="AV1292" s="210"/>
      <c r="AW1292" s="210"/>
      <c r="AX1292" s="210"/>
      <c r="AY1292" s="210"/>
      <c r="AZ1292" s="210"/>
      <c r="BA1292" s="210"/>
      <c r="BB1292" s="210"/>
      <c r="BC1292" s="210"/>
      <c r="BD1292" s="210"/>
      <c r="BE1292" s="210"/>
      <c r="BF1292" s="210"/>
      <c r="BG1292" s="210"/>
      <c r="BH1292" s="210"/>
    </row>
    <row r="1293" spans="1:60" outlineLevel="2" x14ac:dyDescent="0.2">
      <c r="A1293" s="217"/>
      <c r="B1293" s="218"/>
      <c r="C1293" s="252" t="s">
        <v>1458</v>
      </c>
      <c r="D1293" s="240"/>
      <c r="E1293" s="240"/>
      <c r="F1293" s="240"/>
      <c r="G1293" s="240"/>
      <c r="H1293" s="220"/>
      <c r="I1293" s="220"/>
      <c r="J1293" s="220"/>
      <c r="K1293" s="220"/>
      <c r="L1293" s="220"/>
      <c r="M1293" s="220"/>
      <c r="N1293" s="219"/>
      <c r="O1293" s="219"/>
      <c r="P1293" s="219"/>
      <c r="Q1293" s="219"/>
      <c r="R1293" s="220"/>
      <c r="S1293" s="220"/>
      <c r="T1293" s="220"/>
      <c r="U1293" s="220"/>
      <c r="V1293" s="220"/>
      <c r="W1293" s="220"/>
      <c r="X1293" s="220"/>
      <c r="Y1293" s="220"/>
      <c r="Z1293" s="210"/>
      <c r="AA1293" s="210"/>
      <c r="AB1293" s="210"/>
      <c r="AC1293" s="210"/>
      <c r="AD1293" s="210"/>
      <c r="AE1293" s="210"/>
      <c r="AF1293" s="210"/>
      <c r="AG1293" s="210" t="s">
        <v>300</v>
      </c>
      <c r="AH1293" s="210"/>
      <c r="AI1293" s="210"/>
      <c r="AJ1293" s="210"/>
      <c r="AK1293" s="210"/>
      <c r="AL1293" s="210"/>
      <c r="AM1293" s="210"/>
      <c r="AN1293" s="210"/>
      <c r="AO1293" s="210"/>
      <c r="AP1293" s="210"/>
      <c r="AQ1293" s="210"/>
      <c r="AR1293" s="210"/>
      <c r="AS1293" s="210"/>
      <c r="AT1293" s="210"/>
      <c r="AU1293" s="210"/>
      <c r="AV1293" s="210"/>
      <c r="AW1293" s="210"/>
      <c r="AX1293" s="210"/>
      <c r="AY1293" s="210"/>
      <c r="AZ1293" s="210"/>
      <c r="BA1293" s="210"/>
      <c r="BB1293" s="210"/>
      <c r="BC1293" s="210"/>
      <c r="BD1293" s="210"/>
      <c r="BE1293" s="210"/>
      <c r="BF1293" s="210"/>
      <c r="BG1293" s="210"/>
      <c r="BH1293" s="210"/>
    </row>
    <row r="1294" spans="1:60" x14ac:dyDescent="0.2">
      <c r="A1294" s="224" t="s">
        <v>287</v>
      </c>
      <c r="B1294" s="225" t="s">
        <v>196</v>
      </c>
      <c r="C1294" s="249" t="s">
        <v>197</v>
      </c>
      <c r="D1294" s="226"/>
      <c r="E1294" s="227"/>
      <c r="F1294" s="228"/>
      <c r="G1294" s="228">
        <f>SUMIF(AG1295:AG1347,"&lt;&gt;NOR",G1295:G1347)</f>
        <v>0</v>
      </c>
      <c r="H1294" s="228"/>
      <c r="I1294" s="228">
        <f>SUM(I1295:I1347)</f>
        <v>0</v>
      </c>
      <c r="J1294" s="228"/>
      <c r="K1294" s="228">
        <f>SUM(K1295:K1347)</f>
        <v>0</v>
      </c>
      <c r="L1294" s="228"/>
      <c r="M1294" s="228">
        <f>SUM(M1295:M1347)</f>
        <v>0</v>
      </c>
      <c r="N1294" s="227"/>
      <c r="O1294" s="227">
        <f>SUM(O1295:O1347)</f>
        <v>4.71</v>
      </c>
      <c r="P1294" s="227"/>
      <c r="Q1294" s="227">
        <f>SUM(Q1295:Q1347)</f>
        <v>4.4400000000000004</v>
      </c>
      <c r="R1294" s="228"/>
      <c r="S1294" s="228"/>
      <c r="T1294" s="229"/>
      <c r="U1294" s="223"/>
      <c r="V1294" s="223">
        <f>SUM(V1295:V1347)</f>
        <v>740.52</v>
      </c>
      <c r="W1294" s="223"/>
      <c r="X1294" s="223"/>
      <c r="Y1294" s="223"/>
      <c r="AG1294" t="s">
        <v>288</v>
      </c>
    </row>
    <row r="1295" spans="1:60" ht="22.5" outlineLevel="1" x14ac:dyDescent="0.2">
      <c r="A1295" s="231">
        <v>204</v>
      </c>
      <c r="B1295" s="232" t="s">
        <v>1459</v>
      </c>
      <c r="C1295" s="250" t="s">
        <v>1460</v>
      </c>
      <c r="D1295" s="233" t="s">
        <v>310</v>
      </c>
      <c r="E1295" s="234">
        <v>444.25740000000002</v>
      </c>
      <c r="F1295" s="235"/>
      <c r="G1295" s="236">
        <f>ROUND(E1295*F1295,2)</f>
        <v>0</v>
      </c>
      <c r="H1295" s="235"/>
      <c r="I1295" s="236">
        <f>ROUND(E1295*H1295,2)</f>
        <v>0</v>
      </c>
      <c r="J1295" s="235"/>
      <c r="K1295" s="236">
        <f>ROUND(E1295*J1295,2)</f>
        <v>0</v>
      </c>
      <c r="L1295" s="236">
        <v>21</v>
      </c>
      <c r="M1295" s="236">
        <f>G1295*(1+L1295/100)</f>
        <v>0</v>
      </c>
      <c r="N1295" s="234">
        <v>0</v>
      </c>
      <c r="O1295" s="234">
        <f>ROUND(E1295*N1295,2)</f>
        <v>0</v>
      </c>
      <c r="P1295" s="234">
        <v>0.01</v>
      </c>
      <c r="Q1295" s="234">
        <f>ROUND(E1295*P1295,2)</f>
        <v>4.4400000000000004</v>
      </c>
      <c r="R1295" s="236" t="s">
        <v>1406</v>
      </c>
      <c r="S1295" s="236" t="s">
        <v>293</v>
      </c>
      <c r="T1295" s="237" t="s">
        <v>294</v>
      </c>
      <c r="U1295" s="220">
        <v>0.06</v>
      </c>
      <c r="V1295" s="220">
        <f>ROUND(E1295*U1295,2)</f>
        <v>26.66</v>
      </c>
      <c r="W1295" s="220"/>
      <c r="X1295" s="220" t="s">
        <v>295</v>
      </c>
      <c r="Y1295" s="220" t="s">
        <v>296</v>
      </c>
      <c r="Z1295" s="210"/>
      <c r="AA1295" s="210"/>
      <c r="AB1295" s="210"/>
      <c r="AC1295" s="210"/>
      <c r="AD1295" s="210"/>
      <c r="AE1295" s="210"/>
      <c r="AF1295" s="210"/>
      <c r="AG1295" s="210" t="s">
        <v>1407</v>
      </c>
      <c r="AH1295" s="210"/>
      <c r="AI1295" s="210"/>
      <c r="AJ1295" s="210"/>
      <c r="AK1295" s="210"/>
      <c r="AL1295" s="210"/>
      <c r="AM1295" s="210"/>
      <c r="AN1295" s="210"/>
      <c r="AO1295" s="210"/>
      <c r="AP1295" s="210"/>
      <c r="AQ1295" s="210"/>
      <c r="AR1295" s="210"/>
      <c r="AS1295" s="210"/>
      <c r="AT1295" s="210"/>
      <c r="AU1295" s="210"/>
      <c r="AV1295" s="210"/>
      <c r="AW1295" s="210"/>
      <c r="AX1295" s="210"/>
      <c r="AY1295" s="210"/>
      <c r="AZ1295" s="210"/>
      <c r="BA1295" s="210"/>
      <c r="BB1295" s="210"/>
      <c r="BC1295" s="210"/>
      <c r="BD1295" s="210"/>
      <c r="BE1295" s="210"/>
      <c r="BF1295" s="210"/>
      <c r="BG1295" s="210"/>
      <c r="BH1295" s="210"/>
    </row>
    <row r="1296" spans="1:60" outlineLevel="2" x14ac:dyDescent="0.2">
      <c r="A1296" s="217"/>
      <c r="B1296" s="218"/>
      <c r="C1296" s="253" t="s">
        <v>1461</v>
      </c>
      <c r="D1296" s="221"/>
      <c r="E1296" s="222"/>
      <c r="F1296" s="220"/>
      <c r="G1296" s="220"/>
      <c r="H1296" s="220"/>
      <c r="I1296" s="220"/>
      <c r="J1296" s="220"/>
      <c r="K1296" s="220"/>
      <c r="L1296" s="220"/>
      <c r="M1296" s="220"/>
      <c r="N1296" s="219"/>
      <c r="O1296" s="219"/>
      <c r="P1296" s="219"/>
      <c r="Q1296" s="219"/>
      <c r="R1296" s="220"/>
      <c r="S1296" s="220"/>
      <c r="T1296" s="220"/>
      <c r="U1296" s="220"/>
      <c r="V1296" s="220"/>
      <c r="W1296" s="220"/>
      <c r="X1296" s="220"/>
      <c r="Y1296" s="220"/>
      <c r="Z1296" s="210"/>
      <c r="AA1296" s="210"/>
      <c r="AB1296" s="210"/>
      <c r="AC1296" s="210"/>
      <c r="AD1296" s="210"/>
      <c r="AE1296" s="210"/>
      <c r="AF1296" s="210"/>
      <c r="AG1296" s="210" t="s">
        <v>314</v>
      </c>
      <c r="AH1296" s="210">
        <v>0</v>
      </c>
      <c r="AI1296" s="210"/>
      <c r="AJ1296" s="210"/>
      <c r="AK1296" s="210"/>
      <c r="AL1296" s="210"/>
      <c r="AM1296" s="210"/>
      <c r="AN1296" s="210"/>
      <c r="AO1296" s="210"/>
      <c r="AP1296" s="210"/>
      <c r="AQ1296" s="210"/>
      <c r="AR1296" s="210"/>
      <c r="AS1296" s="210"/>
      <c r="AT1296" s="210"/>
      <c r="AU1296" s="210"/>
      <c r="AV1296" s="210"/>
      <c r="AW1296" s="210"/>
      <c r="AX1296" s="210"/>
      <c r="AY1296" s="210"/>
      <c r="AZ1296" s="210"/>
      <c r="BA1296" s="210"/>
      <c r="BB1296" s="210"/>
      <c r="BC1296" s="210"/>
      <c r="BD1296" s="210"/>
      <c r="BE1296" s="210"/>
      <c r="BF1296" s="210"/>
      <c r="BG1296" s="210"/>
      <c r="BH1296" s="210"/>
    </row>
    <row r="1297" spans="1:60" outlineLevel="3" x14ac:dyDescent="0.2">
      <c r="A1297" s="217"/>
      <c r="B1297" s="218"/>
      <c r="C1297" s="253" t="s">
        <v>1462</v>
      </c>
      <c r="D1297" s="221"/>
      <c r="E1297" s="222"/>
      <c r="F1297" s="220"/>
      <c r="G1297" s="220"/>
      <c r="H1297" s="220"/>
      <c r="I1297" s="220"/>
      <c r="J1297" s="220"/>
      <c r="K1297" s="220"/>
      <c r="L1297" s="220"/>
      <c r="M1297" s="220"/>
      <c r="N1297" s="219"/>
      <c r="O1297" s="219"/>
      <c r="P1297" s="219"/>
      <c r="Q1297" s="219"/>
      <c r="R1297" s="220"/>
      <c r="S1297" s="220"/>
      <c r="T1297" s="220"/>
      <c r="U1297" s="220"/>
      <c r="V1297" s="220"/>
      <c r="W1297" s="220"/>
      <c r="X1297" s="220"/>
      <c r="Y1297" s="220"/>
      <c r="Z1297" s="210"/>
      <c r="AA1297" s="210"/>
      <c r="AB1297" s="210"/>
      <c r="AC1297" s="210"/>
      <c r="AD1297" s="210"/>
      <c r="AE1297" s="210"/>
      <c r="AF1297" s="210"/>
      <c r="AG1297" s="210" t="s">
        <v>314</v>
      </c>
      <c r="AH1297" s="210">
        <v>0</v>
      </c>
      <c r="AI1297" s="210"/>
      <c r="AJ1297" s="210"/>
      <c r="AK1297" s="210"/>
      <c r="AL1297" s="210"/>
      <c r="AM1297" s="210"/>
      <c r="AN1297" s="210"/>
      <c r="AO1297" s="210"/>
      <c r="AP1297" s="210"/>
      <c r="AQ1297" s="210"/>
      <c r="AR1297" s="210"/>
      <c r="AS1297" s="210"/>
      <c r="AT1297" s="210"/>
      <c r="AU1297" s="210"/>
      <c r="AV1297" s="210"/>
      <c r="AW1297" s="210"/>
      <c r="AX1297" s="210"/>
      <c r="AY1297" s="210"/>
      <c r="AZ1297" s="210"/>
      <c r="BA1297" s="210"/>
      <c r="BB1297" s="210"/>
      <c r="BC1297" s="210"/>
      <c r="BD1297" s="210"/>
      <c r="BE1297" s="210"/>
      <c r="BF1297" s="210"/>
      <c r="BG1297" s="210"/>
      <c r="BH1297" s="210"/>
    </row>
    <row r="1298" spans="1:60" outlineLevel="3" x14ac:dyDescent="0.2">
      <c r="A1298" s="217"/>
      <c r="B1298" s="218"/>
      <c r="C1298" s="253" t="s">
        <v>1463</v>
      </c>
      <c r="D1298" s="221"/>
      <c r="E1298" s="222"/>
      <c r="F1298" s="220"/>
      <c r="G1298" s="220"/>
      <c r="H1298" s="220"/>
      <c r="I1298" s="220"/>
      <c r="J1298" s="220"/>
      <c r="K1298" s="220"/>
      <c r="L1298" s="220"/>
      <c r="M1298" s="220"/>
      <c r="N1298" s="219"/>
      <c r="O1298" s="219"/>
      <c r="P1298" s="219"/>
      <c r="Q1298" s="219"/>
      <c r="R1298" s="220"/>
      <c r="S1298" s="220"/>
      <c r="T1298" s="220"/>
      <c r="U1298" s="220"/>
      <c r="V1298" s="220"/>
      <c r="W1298" s="220"/>
      <c r="X1298" s="220"/>
      <c r="Y1298" s="220"/>
      <c r="Z1298" s="210"/>
      <c r="AA1298" s="210"/>
      <c r="AB1298" s="210"/>
      <c r="AC1298" s="210"/>
      <c r="AD1298" s="210"/>
      <c r="AE1298" s="210"/>
      <c r="AF1298" s="210"/>
      <c r="AG1298" s="210" t="s">
        <v>314</v>
      </c>
      <c r="AH1298" s="210">
        <v>0</v>
      </c>
      <c r="AI1298" s="210"/>
      <c r="AJ1298" s="210"/>
      <c r="AK1298" s="210"/>
      <c r="AL1298" s="210"/>
      <c r="AM1298" s="210"/>
      <c r="AN1298" s="210"/>
      <c r="AO1298" s="210"/>
      <c r="AP1298" s="210"/>
      <c r="AQ1298" s="210"/>
      <c r="AR1298" s="210"/>
      <c r="AS1298" s="210"/>
      <c r="AT1298" s="210"/>
      <c r="AU1298" s="210"/>
      <c r="AV1298" s="210"/>
      <c r="AW1298" s="210"/>
      <c r="AX1298" s="210"/>
      <c r="AY1298" s="210"/>
      <c r="AZ1298" s="210"/>
      <c r="BA1298" s="210"/>
      <c r="BB1298" s="210"/>
      <c r="BC1298" s="210"/>
      <c r="BD1298" s="210"/>
      <c r="BE1298" s="210"/>
      <c r="BF1298" s="210"/>
      <c r="BG1298" s="210"/>
      <c r="BH1298" s="210"/>
    </row>
    <row r="1299" spans="1:60" outlineLevel="3" x14ac:dyDescent="0.2">
      <c r="A1299" s="217"/>
      <c r="B1299" s="218"/>
      <c r="C1299" s="253" t="s">
        <v>1464</v>
      </c>
      <c r="D1299" s="221"/>
      <c r="E1299" s="222">
        <v>444.26</v>
      </c>
      <c r="F1299" s="220"/>
      <c r="G1299" s="220"/>
      <c r="H1299" s="220"/>
      <c r="I1299" s="220"/>
      <c r="J1299" s="220"/>
      <c r="K1299" s="220"/>
      <c r="L1299" s="220"/>
      <c r="M1299" s="220"/>
      <c r="N1299" s="219"/>
      <c r="O1299" s="219"/>
      <c r="P1299" s="219"/>
      <c r="Q1299" s="219"/>
      <c r="R1299" s="220"/>
      <c r="S1299" s="220"/>
      <c r="T1299" s="220"/>
      <c r="U1299" s="220"/>
      <c r="V1299" s="220"/>
      <c r="W1299" s="220"/>
      <c r="X1299" s="220"/>
      <c r="Y1299" s="220"/>
      <c r="Z1299" s="210"/>
      <c r="AA1299" s="210"/>
      <c r="AB1299" s="210"/>
      <c r="AC1299" s="210"/>
      <c r="AD1299" s="210"/>
      <c r="AE1299" s="210"/>
      <c r="AF1299" s="210"/>
      <c r="AG1299" s="210" t="s">
        <v>314</v>
      </c>
      <c r="AH1299" s="210">
        <v>0</v>
      </c>
      <c r="AI1299" s="210"/>
      <c r="AJ1299" s="210"/>
      <c r="AK1299" s="210"/>
      <c r="AL1299" s="210"/>
      <c r="AM1299" s="210"/>
      <c r="AN1299" s="210"/>
      <c r="AO1299" s="210"/>
      <c r="AP1299" s="210"/>
      <c r="AQ1299" s="210"/>
      <c r="AR1299" s="210"/>
      <c r="AS1299" s="210"/>
      <c r="AT1299" s="210"/>
      <c r="AU1299" s="210"/>
      <c r="AV1299" s="210"/>
      <c r="AW1299" s="210"/>
      <c r="AX1299" s="210"/>
      <c r="AY1299" s="210"/>
      <c r="AZ1299" s="210"/>
      <c r="BA1299" s="210"/>
      <c r="BB1299" s="210"/>
      <c r="BC1299" s="210"/>
      <c r="BD1299" s="210"/>
      <c r="BE1299" s="210"/>
      <c r="BF1299" s="210"/>
      <c r="BG1299" s="210"/>
      <c r="BH1299" s="210"/>
    </row>
    <row r="1300" spans="1:60" ht="33.75" outlineLevel="1" x14ac:dyDescent="0.2">
      <c r="A1300" s="231">
        <v>205</v>
      </c>
      <c r="B1300" s="232" t="s">
        <v>1465</v>
      </c>
      <c r="C1300" s="250" t="s">
        <v>1466</v>
      </c>
      <c r="D1300" s="233" t="s">
        <v>310</v>
      </c>
      <c r="E1300" s="234">
        <v>448.97</v>
      </c>
      <c r="F1300" s="235"/>
      <c r="G1300" s="236">
        <f>ROUND(E1300*F1300,2)</f>
        <v>0</v>
      </c>
      <c r="H1300" s="235"/>
      <c r="I1300" s="236">
        <f>ROUND(E1300*H1300,2)</f>
        <v>0</v>
      </c>
      <c r="J1300" s="235"/>
      <c r="K1300" s="236">
        <f>ROUND(E1300*J1300,2)</f>
        <v>0</v>
      </c>
      <c r="L1300" s="236">
        <v>21</v>
      </c>
      <c r="M1300" s="236">
        <f>G1300*(1+L1300/100)</f>
        <v>0</v>
      </c>
      <c r="N1300" s="234">
        <v>3.3E-4</v>
      </c>
      <c r="O1300" s="234">
        <f>ROUND(E1300*N1300,2)</f>
        <v>0.15</v>
      </c>
      <c r="P1300" s="234">
        <v>0</v>
      </c>
      <c r="Q1300" s="234">
        <f>ROUND(E1300*P1300,2)</f>
        <v>0</v>
      </c>
      <c r="R1300" s="236" t="s">
        <v>1406</v>
      </c>
      <c r="S1300" s="236" t="s">
        <v>293</v>
      </c>
      <c r="T1300" s="237" t="s">
        <v>294</v>
      </c>
      <c r="U1300" s="220">
        <v>2.75E-2</v>
      </c>
      <c r="V1300" s="220">
        <f>ROUND(E1300*U1300,2)</f>
        <v>12.35</v>
      </c>
      <c r="W1300" s="220"/>
      <c r="X1300" s="220" t="s">
        <v>295</v>
      </c>
      <c r="Y1300" s="220" t="s">
        <v>296</v>
      </c>
      <c r="Z1300" s="210"/>
      <c r="AA1300" s="210"/>
      <c r="AB1300" s="210"/>
      <c r="AC1300" s="210"/>
      <c r="AD1300" s="210"/>
      <c r="AE1300" s="210"/>
      <c r="AF1300" s="210"/>
      <c r="AG1300" s="210" t="s">
        <v>1407</v>
      </c>
      <c r="AH1300" s="210"/>
      <c r="AI1300" s="210"/>
      <c r="AJ1300" s="210"/>
      <c r="AK1300" s="210"/>
      <c r="AL1300" s="210"/>
      <c r="AM1300" s="210"/>
      <c r="AN1300" s="210"/>
      <c r="AO1300" s="210"/>
      <c r="AP1300" s="210"/>
      <c r="AQ1300" s="210"/>
      <c r="AR1300" s="210"/>
      <c r="AS1300" s="210"/>
      <c r="AT1300" s="210"/>
      <c r="AU1300" s="210"/>
      <c r="AV1300" s="210"/>
      <c r="AW1300" s="210"/>
      <c r="AX1300" s="210"/>
      <c r="AY1300" s="210"/>
      <c r="AZ1300" s="210"/>
      <c r="BA1300" s="210"/>
      <c r="BB1300" s="210"/>
      <c r="BC1300" s="210"/>
      <c r="BD1300" s="210"/>
      <c r="BE1300" s="210"/>
      <c r="BF1300" s="210"/>
      <c r="BG1300" s="210"/>
      <c r="BH1300" s="210"/>
    </row>
    <row r="1301" spans="1:60" outlineLevel="2" x14ac:dyDescent="0.2">
      <c r="A1301" s="217"/>
      <c r="B1301" s="218"/>
      <c r="C1301" s="253" t="s">
        <v>1467</v>
      </c>
      <c r="D1301" s="221"/>
      <c r="E1301" s="222"/>
      <c r="F1301" s="220"/>
      <c r="G1301" s="220"/>
      <c r="H1301" s="220"/>
      <c r="I1301" s="220"/>
      <c r="J1301" s="220"/>
      <c r="K1301" s="220"/>
      <c r="L1301" s="220"/>
      <c r="M1301" s="220"/>
      <c r="N1301" s="219"/>
      <c r="O1301" s="219"/>
      <c r="P1301" s="219"/>
      <c r="Q1301" s="219"/>
      <c r="R1301" s="220"/>
      <c r="S1301" s="220"/>
      <c r="T1301" s="220"/>
      <c r="U1301" s="220"/>
      <c r="V1301" s="220"/>
      <c r="W1301" s="220"/>
      <c r="X1301" s="220"/>
      <c r="Y1301" s="220"/>
      <c r="Z1301" s="210"/>
      <c r="AA1301" s="210"/>
      <c r="AB1301" s="210"/>
      <c r="AC1301" s="210"/>
      <c r="AD1301" s="210"/>
      <c r="AE1301" s="210"/>
      <c r="AF1301" s="210"/>
      <c r="AG1301" s="210" t="s">
        <v>314</v>
      </c>
      <c r="AH1301" s="210">
        <v>0</v>
      </c>
      <c r="AI1301" s="210"/>
      <c r="AJ1301" s="210"/>
      <c r="AK1301" s="210"/>
      <c r="AL1301" s="210"/>
      <c r="AM1301" s="210"/>
      <c r="AN1301" s="210"/>
      <c r="AO1301" s="210"/>
      <c r="AP1301" s="210"/>
      <c r="AQ1301" s="210"/>
      <c r="AR1301" s="210"/>
      <c r="AS1301" s="210"/>
      <c r="AT1301" s="210"/>
      <c r="AU1301" s="210"/>
      <c r="AV1301" s="210"/>
      <c r="AW1301" s="210"/>
      <c r="AX1301" s="210"/>
      <c r="AY1301" s="210"/>
      <c r="AZ1301" s="210"/>
      <c r="BA1301" s="210"/>
      <c r="BB1301" s="210"/>
      <c r="BC1301" s="210"/>
      <c r="BD1301" s="210"/>
      <c r="BE1301" s="210"/>
      <c r="BF1301" s="210"/>
      <c r="BG1301" s="210"/>
      <c r="BH1301" s="210"/>
    </row>
    <row r="1302" spans="1:60" outlineLevel="3" x14ac:dyDescent="0.2">
      <c r="A1302" s="217"/>
      <c r="B1302" s="218"/>
      <c r="C1302" s="253" t="s">
        <v>1468</v>
      </c>
      <c r="D1302" s="221"/>
      <c r="E1302" s="222">
        <v>448.97</v>
      </c>
      <c r="F1302" s="220"/>
      <c r="G1302" s="220"/>
      <c r="H1302" s="220"/>
      <c r="I1302" s="220"/>
      <c r="J1302" s="220"/>
      <c r="K1302" s="220"/>
      <c r="L1302" s="220"/>
      <c r="M1302" s="220"/>
      <c r="N1302" s="219"/>
      <c r="O1302" s="219"/>
      <c r="P1302" s="219"/>
      <c r="Q1302" s="219"/>
      <c r="R1302" s="220"/>
      <c r="S1302" s="220"/>
      <c r="T1302" s="220"/>
      <c r="U1302" s="220"/>
      <c r="V1302" s="220"/>
      <c r="W1302" s="220"/>
      <c r="X1302" s="220"/>
      <c r="Y1302" s="220"/>
      <c r="Z1302" s="210"/>
      <c r="AA1302" s="210"/>
      <c r="AB1302" s="210"/>
      <c r="AC1302" s="210"/>
      <c r="AD1302" s="210"/>
      <c r="AE1302" s="210"/>
      <c r="AF1302" s="210"/>
      <c r="AG1302" s="210" t="s">
        <v>314</v>
      </c>
      <c r="AH1302" s="210">
        <v>0</v>
      </c>
      <c r="AI1302" s="210"/>
      <c r="AJ1302" s="210"/>
      <c r="AK1302" s="210"/>
      <c r="AL1302" s="210"/>
      <c r="AM1302" s="210"/>
      <c r="AN1302" s="210"/>
      <c r="AO1302" s="210"/>
      <c r="AP1302" s="210"/>
      <c r="AQ1302" s="210"/>
      <c r="AR1302" s="210"/>
      <c r="AS1302" s="210"/>
      <c r="AT1302" s="210"/>
      <c r="AU1302" s="210"/>
      <c r="AV1302" s="210"/>
      <c r="AW1302" s="210"/>
      <c r="AX1302" s="210"/>
      <c r="AY1302" s="210"/>
      <c r="AZ1302" s="210"/>
      <c r="BA1302" s="210"/>
      <c r="BB1302" s="210"/>
      <c r="BC1302" s="210"/>
      <c r="BD1302" s="210"/>
      <c r="BE1302" s="210"/>
      <c r="BF1302" s="210"/>
      <c r="BG1302" s="210"/>
      <c r="BH1302" s="210"/>
    </row>
    <row r="1303" spans="1:60" ht="45" outlineLevel="1" x14ac:dyDescent="0.2">
      <c r="A1303" s="231">
        <v>206</v>
      </c>
      <c r="B1303" s="232" t="s">
        <v>1469</v>
      </c>
      <c r="C1303" s="250" t="s">
        <v>1470</v>
      </c>
      <c r="D1303" s="233" t="s">
        <v>310</v>
      </c>
      <c r="E1303" s="234">
        <v>47</v>
      </c>
      <c r="F1303" s="235"/>
      <c r="G1303" s="236">
        <f>ROUND(E1303*F1303,2)</f>
        <v>0</v>
      </c>
      <c r="H1303" s="235"/>
      <c r="I1303" s="236">
        <f>ROUND(E1303*H1303,2)</f>
        <v>0</v>
      </c>
      <c r="J1303" s="235"/>
      <c r="K1303" s="236">
        <f>ROUND(E1303*J1303,2)</f>
        <v>0</v>
      </c>
      <c r="L1303" s="236">
        <v>21</v>
      </c>
      <c r="M1303" s="236">
        <f>G1303*(1+L1303/100)</f>
        <v>0</v>
      </c>
      <c r="N1303" s="234">
        <v>6.9999999999999999E-4</v>
      </c>
      <c r="O1303" s="234">
        <f>ROUND(E1303*N1303,2)</f>
        <v>0.03</v>
      </c>
      <c r="P1303" s="234">
        <v>0</v>
      </c>
      <c r="Q1303" s="234">
        <f>ROUND(E1303*P1303,2)</f>
        <v>0</v>
      </c>
      <c r="R1303" s="236" t="s">
        <v>1406</v>
      </c>
      <c r="S1303" s="236" t="s">
        <v>293</v>
      </c>
      <c r="T1303" s="237" t="s">
        <v>294</v>
      </c>
      <c r="U1303" s="220">
        <v>2.1000000000000001E-2</v>
      </c>
      <c r="V1303" s="220">
        <f>ROUND(E1303*U1303,2)</f>
        <v>0.99</v>
      </c>
      <c r="W1303" s="220"/>
      <c r="X1303" s="220" t="s">
        <v>295</v>
      </c>
      <c r="Y1303" s="220" t="s">
        <v>296</v>
      </c>
      <c r="Z1303" s="210"/>
      <c r="AA1303" s="210"/>
      <c r="AB1303" s="210"/>
      <c r="AC1303" s="210"/>
      <c r="AD1303" s="210"/>
      <c r="AE1303" s="210"/>
      <c r="AF1303" s="210"/>
      <c r="AG1303" s="210" t="s">
        <v>1407</v>
      </c>
      <c r="AH1303" s="210"/>
      <c r="AI1303" s="210"/>
      <c r="AJ1303" s="210"/>
      <c r="AK1303" s="210"/>
      <c r="AL1303" s="210"/>
      <c r="AM1303" s="210"/>
      <c r="AN1303" s="210"/>
      <c r="AO1303" s="210"/>
      <c r="AP1303" s="210"/>
      <c r="AQ1303" s="210"/>
      <c r="AR1303" s="210"/>
      <c r="AS1303" s="210"/>
      <c r="AT1303" s="210"/>
      <c r="AU1303" s="210"/>
      <c r="AV1303" s="210"/>
      <c r="AW1303" s="210"/>
      <c r="AX1303" s="210"/>
      <c r="AY1303" s="210"/>
      <c r="AZ1303" s="210"/>
      <c r="BA1303" s="210"/>
      <c r="BB1303" s="210"/>
      <c r="BC1303" s="210"/>
      <c r="BD1303" s="210"/>
      <c r="BE1303" s="210"/>
      <c r="BF1303" s="210"/>
      <c r="BG1303" s="210"/>
      <c r="BH1303" s="210"/>
    </row>
    <row r="1304" spans="1:60" outlineLevel="2" x14ac:dyDescent="0.2">
      <c r="A1304" s="217"/>
      <c r="B1304" s="218"/>
      <c r="C1304" s="253" t="s">
        <v>1471</v>
      </c>
      <c r="D1304" s="221"/>
      <c r="E1304" s="222"/>
      <c r="F1304" s="220"/>
      <c r="G1304" s="220"/>
      <c r="H1304" s="220"/>
      <c r="I1304" s="220"/>
      <c r="J1304" s="220"/>
      <c r="K1304" s="220"/>
      <c r="L1304" s="220"/>
      <c r="M1304" s="220"/>
      <c r="N1304" s="219"/>
      <c r="O1304" s="219"/>
      <c r="P1304" s="219"/>
      <c r="Q1304" s="219"/>
      <c r="R1304" s="220"/>
      <c r="S1304" s="220"/>
      <c r="T1304" s="220"/>
      <c r="U1304" s="220"/>
      <c r="V1304" s="220"/>
      <c r="W1304" s="220"/>
      <c r="X1304" s="220"/>
      <c r="Y1304" s="220"/>
      <c r="Z1304" s="210"/>
      <c r="AA1304" s="210"/>
      <c r="AB1304" s="210"/>
      <c r="AC1304" s="210"/>
      <c r="AD1304" s="210"/>
      <c r="AE1304" s="210"/>
      <c r="AF1304" s="210"/>
      <c r="AG1304" s="210" t="s">
        <v>314</v>
      </c>
      <c r="AH1304" s="210">
        <v>0</v>
      </c>
      <c r="AI1304" s="210"/>
      <c r="AJ1304" s="210"/>
      <c r="AK1304" s="210"/>
      <c r="AL1304" s="210"/>
      <c r="AM1304" s="210"/>
      <c r="AN1304" s="210"/>
      <c r="AO1304" s="210"/>
      <c r="AP1304" s="210"/>
      <c r="AQ1304" s="210"/>
      <c r="AR1304" s="210"/>
      <c r="AS1304" s="210"/>
      <c r="AT1304" s="210"/>
      <c r="AU1304" s="210"/>
      <c r="AV1304" s="210"/>
      <c r="AW1304" s="210"/>
      <c r="AX1304" s="210"/>
      <c r="AY1304" s="210"/>
      <c r="AZ1304" s="210"/>
      <c r="BA1304" s="210"/>
      <c r="BB1304" s="210"/>
      <c r="BC1304" s="210"/>
      <c r="BD1304" s="210"/>
      <c r="BE1304" s="210"/>
      <c r="BF1304" s="210"/>
      <c r="BG1304" s="210"/>
      <c r="BH1304" s="210"/>
    </row>
    <row r="1305" spans="1:60" outlineLevel="3" x14ac:dyDescent="0.2">
      <c r="A1305" s="217"/>
      <c r="B1305" s="218"/>
      <c r="C1305" s="253" t="s">
        <v>1472</v>
      </c>
      <c r="D1305" s="221"/>
      <c r="E1305" s="222">
        <v>47</v>
      </c>
      <c r="F1305" s="220"/>
      <c r="G1305" s="220"/>
      <c r="H1305" s="220"/>
      <c r="I1305" s="220"/>
      <c r="J1305" s="220"/>
      <c r="K1305" s="220"/>
      <c r="L1305" s="220"/>
      <c r="M1305" s="220"/>
      <c r="N1305" s="219"/>
      <c r="O1305" s="219"/>
      <c r="P1305" s="219"/>
      <c r="Q1305" s="219"/>
      <c r="R1305" s="220"/>
      <c r="S1305" s="220"/>
      <c r="T1305" s="220"/>
      <c r="U1305" s="220"/>
      <c r="V1305" s="220"/>
      <c r="W1305" s="220"/>
      <c r="X1305" s="220"/>
      <c r="Y1305" s="220"/>
      <c r="Z1305" s="210"/>
      <c r="AA1305" s="210"/>
      <c r="AB1305" s="210"/>
      <c r="AC1305" s="210"/>
      <c r="AD1305" s="210"/>
      <c r="AE1305" s="210"/>
      <c r="AF1305" s="210"/>
      <c r="AG1305" s="210" t="s">
        <v>314</v>
      </c>
      <c r="AH1305" s="210">
        <v>0</v>
      </c>
      <c r="AI1305" s="210"/>
      <c r="AJ1305" s="210"/>
      <c r="AK1305" s="210"/>
      <c r="AL1305" s="210"/>
      <c r="AM1305" s="210"/>
      <c r="AN1305" s="210"/>
      <c r="AO1305" s="210"/>
      <c r="AP1305" s="210"/>
      <c r="AQ1305" s="210"/>
      <c r="AR1305" s="210"/>
      <c r="AS1305" s="210"/>
      <c r="AT1305" s="210"/>
      <c r="AU1305" s="210"/>
      <c r="AV1305" s="210"/>
      <c r="AW1305" s="210"/>
      <c r="AX1305" s="210"/>
      <c r="AY1305" s="210"/>
      <c r="AZ1305" s="210"/>
      <c r="BA1305" s="210"/>
      <c r="BB1305" s="210"/>
      <c r="BC1305" s="210"/>
      <c r="BD1305" s="210"/>
      <c r="BE1305" s="210"/>
      <c r="BF1305" s="210"/>
      <c r="BG1305" s="210"/>
      <c r="BH1305" s="210"/>
    </row>
    <row r="1306" spans="1:60" ht="22.5" outlineLevel="1" x14ac:dyDescent="0.2">
      <c r="A1306" s="231">
        <v>207</v>
      </c>
      <c r="B1306" s="232" t="s">
        <v>1473</v>
      </c>
      <c r="C1306" s="250" t="s">
        <v>1474</v>
      </c>
      <c r="D1306" s="233" t="s">
        <v>310</v>
      </c>
      <c r="E1306" s="234">
        <v>448.97</v>
      </c>
      <c r="F1306" s="235"/>
      <c r="G1306" s="236">
        <f>ROUND(E1306*F1306,2)</f>
        <v>0</v>
      </c>
      <c r="H1306" s="235"/>
      <c r="I1306" s="236">
        <f>ROUND(E1306*H1306,2)</f>
        <v>0</v>
      </c>
      <c r="J1306" s="235"/>
      <c r="K1306" s="236">
        <f>ROUND(E1306*J1306,2)</f>
        <v>0</v>
      </c>
      <c r="L1306" s="236">
        <v>21</v>
      </c>
      <c r="M1306" s="236">
        <f>G1306*(1+L1306/100)</f>
        <v>0</v>
      </c>
      <c r="N1306" s="234">
        <v>3.6000000000000002E-4</v>
      </c>
      <c r="O1306" s="234">
        <f>ROUND(E1306*N1306,2)</f>
        <v>0.16</v>
      </c>
      <c r="P1306" s="234">
        <v>0</v>
      </c>
      <c r="Q1306" s="234">
        <f>ROUND(E1306*P1306,2)</f>
        <v>0</v>
      </c>
      <c r="R1306" s="236" t="s">
        <v>1406</v>
      </c>
      <c r="S1306" s="236" t="s">
        <v>293</v>
      </c>
      <c r="T1306" s="237" t="s">
        <v>294</v>
      </c>
      <c r="U1306" s="220">
        <v>0.2</v>
      </c>
      <c r="V1306" s="220">
        <f>ROUND(E1306*U1306,2)</f>
        <v>89.79</v>
      </c>
      <c r="W1306" s="220"/>
      <c r="X1306" s="220" t="s">
        <v>295</v>
      </c>
      <c r="Y1306" s="220" t="s">
        <v>296</v>
      </c>
      <c r="Z1306" s="210"/>
      <c r="AA1306" s="210"/>
      <c r="AB1306" s="210"/>
      <c r="AC1306" s="210"/>
      <c r="AD1306" s="210"/>
      <c r="AE1306" s="210"/>
      <c r="AF1306" s="210"/>
      <c r="AG1306" s="210" t="s">
        <v>1407</v>
      </c>
      <c r="AH1306" s="210"/>
      <c r="AI1306" s="210"/>
      <c r="AJ1306" s="210"/>
      <c r="AK1306" s="210"/>
      <c r="AL1306" s="210"/>
      <c r="AM1306" s="210"/>
      <c r="AN1306" s="210"/>
      <c r="AO1306" s="210"/>
      <c r="AP1306" s="210"/>
      <c r="AQ1306" s="210"/>
      <c r="AR1306" s="210"/>
      <c r="AS1306" s="210"/>
      <c r="AT1306" s="210"/>
      <c r="AU1306" s="210"/>
      <c r="AV1306" s="210"/>
      <c r="AW1306" s="210"/>
      <c r="AX1306" s="210"/>
      <c r="AY1306" s="210"/>
      <c r="AZ1306" s="210"/>
      <c r="BA1306" s="210"/>
      <c r="BB1306" s="210"/>
      <c r="BC1306" s="210"/>
      <c r="BD1306" s="210"/>
      <c r="BE1306" s="210"/>
      <c r="BF1306" s="210"/>
      <c r="BG1306" s="210"/>
      <c r="BH1306" s="210"/>
    </row>
    <row r="1307" spans="1:60" outlineLevel="2" x14ac:dyDescent="0.2">
      <c r="A1307" s="217"/>
      <c r="B1307" s="218"/>
      <c r="C1307" s="253" t="s">
        <v>1475</v>
      </c>
      <c r="D1307" s="221"/>
      <c r="E1307" s="222"/>
      <c r="F1307" s="220"/>
      <c r="G1307" s="220"/>
      <c r="H1307" s="220"/>
      <c r="I1307" s="220"/>
      <c r="J1307" s="220"/>
      <c r="K1307" s="220"/>
      <c r="L1307" s="220"/>
      <c r="M1307" s="220"/>
      <c r="N1307" s="219"/>
      <c r="O1307" s="219"/>
      <c r="P1307" s="219"/>
      <c r="Q1307" s="219"/>
      <c r="R1307" s="220"/>
      <c r="S1307" s="220"/>
      <c r="T1307" s="220"/>
      <c r="U1307" s="220"/>
      <c r="V1307" s="220"/>
      <c r="W1307" s="220"/>
      <c r="X1307" s="220"/>
      <c r="Y1307" s="220"/>
      <c r="Z1307" s="210"/>
      <c r="AA1307" s="210"/>
      <c r="AB1307" s="210"/>
      <c r="AC1307" s="210"/>
      <c r="AD1307" s="210"/>
      <c r="AE1307" s="210"/>
      <c r="AF1307" s="210"/>
      <c r="AG1307" s="210" t="s">
        <v>314</v>
      </c>
      <c r="AH1307" s="210">
        <v>0</v>
      </c>
      <c r="AI1307" s="210"/>
      <c r="AJ1307" s="210"/>
      <c r="AK1307" s="210"/>
      <c r="AL1307" s="210"/>
      <c r="AM1307" s="210"/>
      <c r="AN1307" s="210"/>
      <c r="AO1307" s="210"/>
      <c r="AP1307" s="210"/>
      <c r="AQ1307" s="210"/>
      <c r="AR1307" s="210"/>
      <c r="AS1307" s="210"/>
      <c r="AT1307" s="210"/>
      <c r="AU1307" s="210"/>
      <c r="AV1307" s="210"/>
      <c r="AW1307" s="210"/>
      <c r="AX1307" s="210"/>
      <c r="AY1307" s="210"/>
      <c r="AZ1307" s="210"/>
      <c r="BA1307" s="210"/>
      <c r="BB1307" s="210"/>
      <c r="BC1307" s="210"/>
      <c r="BD1307" s="210"/>
      <c r="BE1307" s="210"/>
      <c r="BF1307" s="210"/>
      <c r="BG1307" s="210"/>
      <c r="BH1307" s="210"/>
    </row>
    <row r="1308" spans="1:60" outlineLevel="3" x14ac:dyDescent="0.2">
      <c r="A1308" s="217"/>
      <c r="B1308" s="218"/>
      <c r="C1308" s="253" t="s">
        <v>1468</v>
      </c>
      <c r="D1308" s="221"/>
      <c r="E1308" s="222">
        <v>448.97</v>
      </c>
      <c r="F1308" s="220"/>
      <c r="G1308" s="220"/>
      <c r="H1308" s="220"/>
      <c r="I1308" s="220"/>
      <c r="J1308" s="220"/>
      <c r="K1308" s="220"/>
      <c r="L1308" s="220"/>
      <c r="M1308" s="220"/>
      <c r="N1308" s="219"/>
      <c r="O1308" s="219"/>
      <c r="P1308" s="219"/>
      <c r="Q1308" s="219"/>
      <c r="R1308" s="220"/>
      <c r="S1308" s="220"/>
      <c r="T1308" s="220"/>
      <c r="U1308" s="220"/>
      <c r="V1308" s="220"/>
      <c r="W1308" s="220"/>
      <c r="X1308" s="220"/>
      <c r="Y1308" s="220"/>
      <c r="Z1308" s="210"/>
      <c r="AA1308" s="210"/>
      <c r="AB1308" s="210"/>
      <c r="AC1308" s="210"/>
      <c r="AD1308" s="210"/>
      <c r="AE1308" s="210"/>
      <c r="AF1308" s="210"/>
      <c r="AG1308" s="210" t="s">
        <v>314</v>
      </c>
      <c r="AH1308" s="210">
        <v>0</v>
      </c>
      <c r="AI1308" s="210"/>
      <c r="AJ1308" s="210"/>
      <c r="AK1308" s="210"/>
      <c r="AL1308" s="210"/>
      <c r="AM1308" s="210"/>
      <c r="AN1308" s="210"/>
      <c r="AO1308" s="210"/>
      <c r="AP1308" s="210"/>
      <c r="AQ1308" s="210"/>
      <c r="AR1308" s="210"/>
      <c r="AS1308" s="210"/>
      <c r="AT1308" s="210"/>
      <c r="AU1308" s="210"/>
      <c r="AV1308" s="210"/>
      <c r="AW1308" s="210"/>
      <c r="AX1308" s="210"/>
      <c r="AY1308" s="210"/>
      <c r="AZ1308" s="210"/>
      <c r="BA1308" s="210"/>
      <c r="BB1308" s="210"/>
      <c r="BC1308" s="210"/>
      <c r="BD1308" s="210"/>
      <c r="BE1308" s="210"/>
      <c r="BF1308" s="210"/>
      <c r="BG1308" s="210"/>
      <c r="BH1308" s="210"/>
    </row>
    <row r="1309" spans="1:60" ht="22.5" outlineLevel="1" x14ac:dyDescent="0.2">
      <c r="A1309" s="231">
        <v>208</v>
      </c>
      <c r="B1309" s="232" t="s">
        <v>1476</v>
      </c>
      <c r="C1309" s="250" t="s">
        <v>1477</v>
      </c>
      <c r="D1309" s="233" t="s">
        <v>310</v>
      </c>
      <c r="E1309" s="234">
        <v>586.83140000000003</v>
      </c>
      <c r="F1309" s="235"/>
      <c r="G1309" s="236">
        <f>ROUND(E1309*F1309,2)</f>
        <v>0</v>
      </c>
      <c r="H1309" s="235"/>
      <c r="I1309" s="236">
        <f>ROUND(E1309*H1309,2)</f>
        <v>0</v>
      </c>
      <c r="J1309" s="235"/>
      <c r="K1309" s="236">
        <f>ROUND(E1309*J1309,2)</f>
        <v>0</v>
      </c>
      <c r="L1309" s="236">
        <v>21</v>
      </c>
      <c r="M1309" s="236">
        <f>G1309*(1+L1309/100)</f>
        <v>0</v>
      </c>
      <c r="N1309" s="234">
        <v>2.1099999999999999E-3</v>
      </c>
      <c r="O1309" s="234">
        <f>ROUND(E1309*N1309,2)</f>
        <v>1.24</v>
      </c>
      <c r="P1309" s="234">
        <v>0</v>
      </c>
      <c r="Q1309" s="234">
        <f>ROUND(E1309*P1309,2)</f>
        <v>0</v>
      </c>
      <c r="R1309" s="236" t="s">
        <v>1406</v>
      </c>
      <c r="S1309" s="236" t="s">
        <v>293</v>
      </c>
      <c r="T1309" s="237" t="s">
        <v>294</v>
      </c>
      <c r="U1309" s="220">
        <v>0.84799999999999998</v>
      </c>
      <c r="V1309" s="220">
        <f>ROUND(E1309*U1309,2)</f>
        <v>497.63</v>
      </c>
      <c r="W1309" s="220"/>
      <c r="X1309" s="220" t="s">
        <v>295</v>
      </c>
      <c r="Y1309" s="220" t="s">
        <v>296</v>
      </c>
      <c r="Z1309" s="210"/>
      <c r="AA1309" s="210"/>
      <c r="AB1309" s="210"/>
      <c r="AC1309" s="210"/>
      <c r="AD1309" s="210"/>
      <c r="AE1309" s="210"/>
      <c r="AF1309" s="210"/>
      <c r="AG1309" s="210" t="s">
        <v>1407</v>
      </c>
      <c r="AH1309" s="210"/>
      <c r="AI1309" s="210"/>
      <c r="AJ1309" s="210"/>
      <c r="AK1309" s="210"/>
      <c r="AL1309" s="210"/>
      <c r="AM1309" s="210"/>
      <c r="AN1309" s="210"/>
      <c r="AO1309" s="210"/>
      <c r="AP1309" s="210"/>
      <c r="AQ1309" s="210"/>
      <c r="AR1309" s="210"/>
      <c r="AS1309" s="210"/>
      <c r="AT1309" s="210"/>
      <c r="AU1309" s="210"/>
      <c r="AV1309" s="210"/>
      <c r="AW1309" s="210"/>
      <c r="AX1309" s="210"/>
      <c r="AY1309" s="210"/>
      <c r="AZ1309" s="210"/>
      <c r="BA1309" s="210"/>
      <c r="BB1309" s="210"/>
      <c r="BC1309" s="210"/>
      <c r="BD1309" s="210"/>
      <c r="BE1309" s="210"/>
      <c r="BF1309" s="210"/>
      <c r="BG1309" s="210"/>
      <c r="BH1309" s="210"/>
    </row>
    <row r="1310" spans="1:60" outlineLevel="2" x14ac:dyDescent="0.2">
      <c r="A1310" s="217"/>
      <c r="B1310" s="218"/>
      <c r="C1310" s="253" t="s">
        <v>1478</v>
      </c>
      <c r="D1310" s="221"/>
      <c r="E1310" s="222"/>
      <c r="F1310" s="220"/>
      <c r="G1310" s="220"/>
      <c r="H1310" s="220"/>
      <c r="I1310" s="220"/>
      <c r="J1310" s="220"/>
      <c r="K1310" s="220"/>
      <c r="L1310" s="220"/>
      <c r="M1310" s="220"/>
      <c r="N1310" s="219"/>
      <c r="O1310" s="219"/>
      <c r="P1310" s="219"/>
      <c r="Q1310" s="219"/>
      <c r="R1310" s="220"/>
      <c r="S1310" s="220"/>
      <c r="T1310" s="220"/>
      <c r="U1310" s="220"/>
      <c r="V1310" s="220"/>
      <c r="W1310" s="220"/>
      <c r="X1310" s="220"/>
      <c r="Y1310" s="220"/>
      <c r="Z1310" s="210"/>
      <c r="AA1310" s="210"/>
      <c r="AB1310" s="210"/>
      <c r="AC1310" s="210"/>
      <c r="AD1310" s="210"/>
      <c r="AE1310" s="210"/>
      <c r="AF1310" s="210"/>
      <c r="AG1310" s="210" t="s">
        <v>314</v>
      </c>
      <c r="AH1310" s="210">
        <v>0</v>
      </c>
      <c r="AI1310" s="210"/>
      <c r="AJ1310" s="210"/>
      <c r="AK1310" s="210"/>
      <c r="AL1310" s="210"/>
      <c r="AM1310" s="210"/>
      <c r="AN1310" s="210"/>
      <c r="AO1310" s="210"/>
      <c r="AP1310" s="210"/>
      <c r="AQ1310" s="210"/>
      <c r="AR1310" s="210"/>
      <c r="AS1310" s="210"/>
      <c r="AT1310" s="210"/>
      <c r="AU1310" s="210"/>
      <c r="AV1310" s="210"/>
      <c r="AW1310" s="210"/>
      <c r="AX1310" s="210"/>
      <c r="AY1310" s="210"/>
      <c r="AZ1310" s="210"/>
      <c r="BA1310" s="210"/>
      <c r="BB1310" s="210"/>
      <c r="BC1310" s="210"/>
      <c r="BD1310" s="210"/>
      <c r="BE1310" s="210"/>
      <c r="BF1310" s="210"/>
      <c r="BG1310" s="210"/>
      <c r="BH1310" s="210"/>
    </row>
    <row r="1311" spans="1:60" outlineLevel="3" x14ac:dyDescent="0.2">
      <c r="A1311" s="217"/>
      <c r="B1311" s="218"/>
      <c r="C1311" s="253" t="s">
        <v>1479</v>
      </c>
      <c r="D1311" s="221"/>
      <c r="E1311" s="222">
        <v>586.83000000000004</v>
      </c>
      <c r="F1311" s="220"/>
      <c r="G1311" s="220"/>
      <c r="H1311" s="220"/>
      <c r="I1311" s="220"/>
      <c r="J1311" s="220"/>
      <c r="K1311" s="220"/>
      <c r="L1311" s="220"/>
      <c r="M1311" s="220"/>
      <c r="N1311" s="219"/>
      <c r="O1311" s="219"/>
      <c r="P1311" s="219"/>
      <c r="Q1311" s="219"/>
      <c r="R1311" s="220"/>
      <c r="S1311" s="220"/>
      <c r="T1311" s="220"/>
      <c r="U1311" s="220"/>
      <c r="V1311" s="220"/>
      <c r="W1311" s="220"/>
      <c r="X1311" s="220"/>
      <c r="Y1311" s="220"/>
      <c r="Z1311" s="210"/>
      <c r="AA1311" s="210"/>
      <c r="AB1311" s="210"/>
      <c r="AC1311" s="210"/>
      <c r="AD1311" s="210"/>
      <c r="AE1311" s="210"/>
      <c r="AF1311" s="210"/>
      <c r="AG1311" s="210" t="s">
        <v>314</v>
      </c>
      <c r="AH1311" s="210">
        <v>0</v>
      </c>
      <c r="AI1311" s="210"/>
      <c r="AJ1311" s="210"/>
      <c r="AK1311" s="210"/>
      <c r="AL1311" s="210"/>
      <c r="AM1311" s="210"/>
      <c r="AN1311" s="210"/>
      <c r="AO1311" s="210"/>
      <c r="AP1311" s="210"/>
      <c r="AQ1311" s="210"/>
      <c r="AR1311" s="210"/>
      <c r="AS1311" s="210"/>
      <c r="AT1311" s="210"/>
      <c r="AU1311" s="210"/>
      <c r="AV1311" s="210"/>
      <c r="AW1311" s="210"/>
      <c r="AX1311" s="210"/>
      <c r="AY1311" s="210"/>
      <c r="AZ1311" s="210"/>
      <c r="BA1311" s="210"/>
      <c r="BB1311" s="210"/>
      <c r="BC1311" s="210"/>
      <c r="BD1311" s="210"/>
      <c r="BE1311" s="210"/>
      <c r="BF1311" s="210"/>
      <c r="BG1311" s="210"/>
      <c r="BH1311" s="210"/>
    </row>
    <row r="1312" spans="1:60" ht="22.5" outlineLevel="1" x14ac:dyDescent="0.2">
      <c r="A1312" s="231">
        <v>209</v>
      </c>
      <c r="B1312" s="232" t="s">
        <v>1480</v>
      </c>
      <c r="C1312" s="250" t="s">
        <v>1481</v>
      </c>
      <c r="D1312" s="233" t="s">
        <v>310</v>
      </c>
      <c r="E1312" s="234">
        <v>27.62</v>
      </c>
      <c r="F1312" s="235"/>
      <c r="G1312" s="236">
        <f>ROUND(E1312*F1312,2)</f>
        <v>0</v>
      </c>
      <c r="H1312" s="235"/>
      <c r="I1312" s="236">
        <f>ROUND(E1312*H1312,2)</f>
        <v>0</v>
      </c>
      <c r="J1312" s="235"/>
      <c r="K1312" s="236">
        <f>ROUND(E1312*J1312,2)</f>
        <v>0</v>
      </c>
      <c r="L1312" s="236">
        <v>21</v>
      </c>
      <c r="M1312" s="236">
        <f>G1312*(1+L1312/100)</f>
        <v>0</v>
      </c>
      <c r="N1312" s="234">
        <v>0</v>
      </c>
      <c r="O1312" s="234">
        <f>ROUND(E1312*N1312,2)</f>
        <v>0</v>
      </c>
      <c r="P1312" s="234">
        <v>0</v>
      </c>
      <c r="Q1312" s="234">
        <f>ROUND(E1312*P1312,2)</f>
        <v>0</v>
      </c>
      <c r="R1312" s="236" t="s">
        <v>1406</v>
      </c>
      <c r="S1312" s="236" t="s">
        <v>293</v>
      </c>
      <c r="T1312" s="237" t="s">
        <v>294</v>
      </c>
      <c r="U1312" s="220">
        <v>0.84799999999999998</v>
      </c>
      <c r="V1312" s="220">
        <f>ROUND(E1312*U1312,2)</f>
        <v>23.42</v>
      </c>
      <c r="W1312" s="220"/>
      <c r="X1312" s="220" t="s">
        <v>295</v>
      </c>
      <c r="Y1312" s="220" t="s">
        <v>296</v>
      </c>
      <c r="Z1312" s="210"/>
      <c r="AA1312" s="210"/>
      <c r="AB1312" s="210"/>
      <c r="AC1312" s="210"/>
      <c r="AD1312" s="210"/>
      <c r="AE1312" s="210"/>
      <c r="AF1312" s="210"/>
      <c r="AG1312" s="210" t="s">
        <v>1407</v>
      </c>
      <c r="AH1312" s="210"/>
      <c r="AI1312" s="210"/>
      <c r="AJ1312" s="210"/>
      <c r="AK1312" s="210"/>
      <c r="AL1312" s="210"/>
      <c r="AM1312" s="210"/>
      <c r="AN1312" s="210"/>
      <c r="AO1312" s="210"/>
      <c r="AP1312" s="210"/>
      <c r="AQ1312" s="210"/>
      <c r="AR1312" s="210"/>
      <c r="AS1312" s="210"/>
      <c r="AT1312" s="210"/>
      <c r="AU1312" s="210"/>
      <c r="AV1312" s="210"/>
      <c r="AW1312" s="210"/>
      <c r="AX1312" s="210"/>
      <c r="AY1312" s="210"/>
      <c r="AZ1312" s="210"/>
      <c r="BA1312" s="210"/>
      <c r="BB1312" s="210"/>
      <c r="BC1312" s="210"/>
      <c r="BD1312" s="210"/>
      <c r="BE1312" s="210"/>
      <c r="BF1312" s="210"/>
      <c r="BG1312" s="210"/>
      <c r="BH1312" s="210"/>
    </row>
    <row r="1313" spans="1:60" outlineLevel="2" x14ac:dyDescent="0.2">
      <c r="A1313" s="217"/>
      <c r="B1313" s="218"/>
      <c r="C1313" s="255" t="s">
        <v>1482</v>
      </c>
      <c r="D1313" s="248"/>
      <c r="E1313" s="248"/>
      <c r="F1313" s="248"/>
      <c r="G1313" s="248"/>
      <c r="H1313" s="220"/>
      <c r="I1313" s="220"/>
      <c r="J1313" s="220"/>
      <c r="K1313" s="220"/>
      <c r="L1313" s="220"/>
      <c r="M1313" s="220"/>
      <c r="N1313" s="219"/>
      <c r="O1313" s="219"/>
      <c r="P1313" s="219"/>
      <c r="Q1313" s="219"/>
      <c r="R1313" s="220"/>
      <c r="S1313" s="220"/>
      <c r="T1313" s="220"/>
      <c r="U1313" s="220"/>
      <c r="V1313" s="220"/>
      <c r="W1313" s="220"/>
      <c r="X1313" s="220"/>
      <c r="Y1313" s="220"/>
      <c r="Z1313" s="210"/>
      <c r="AA1313" s="210"/>
      <c r="AB1313" s="210"/>
      <c r="AC1313" s="210"/>
      <c r="AD1313" s="210"/>
      <c r="AE1313" s="210"/>
      <c r="AF1313" s="210"/>
      <c r="AG1313" s="210" t="s">
        <v>300</v>
      </c>
      <c r="AH1313" s="210"/>
      <c r="AI1313" s="210"/>
      <c r="AJ1313" s="210"/>
      <c r="AK1313" s="210"/>
      <c r="AL1313" s="210"/>
      <c r="AM1313" s="210"/>
      <c r="AN1313" s="210"/>
      <c r="AO1313" s="210"/>
      <c r="AP1313" s="210"/>
      <c r="AQ1313" s="210"/>
      <c r="AR1313" s="210"/>
      <c r="AS1313" s="210"/>
      <c r="AT1313" s="210"/>
      <c r="AU1313" s="210"/>
      <c r="AV1313" s="210"/>
      <c r="AW1313" s="210"/>
      <c r="AX1313" s="210"/>
      <c r="AY1313" s="210"/>
      <c r="AZ1313" s="210"/>
      <c r="BA1313" s="210"/>
      <c r="BB1313" s="210"/>
      <c r="BC1313" s="210"/>
      <c r="BD1313" s="210"/>
      <c r="BE1313" s="210"/>
      <c r="BF1313" s="210"/>
      <c r="BG1313" s="210"/>
      <c r="BH1313" s="210"/>
    </row>
    <row r="1314" spans="1:60" outlineLevel="2" x14ac:dyDescent="0.2">
      <c r="A1314" s="217"/>
      <c r="B1314" s="218"/>
      <c r="C1314" s="253" t="s">
        <v>1010</v>
      </c>
      <c r="D1314" s="221"/>
      <c r="E1314" s="222"/>
      <c r="F1314" s="220"/>
      <c r="G1314" s="220"/>
      <c r="H1314" s="220"/>
      <c r="I1314" s="220"/>
      <c r="J1314" s="220"/>
      <c r="K1314" s="220"/>
      <c r="L1314" s="220"/>
      <c r="M1314" s="220"/>
      <c r="N1314" s="219"/>
      <c r="O1314" s="219"/>
      <c r="P1314" s="219"/>
      <c r="Q1314" s="219"/>
      <c r="R1314" s="220"/>
      <c r="S1314" s="220"/>
      <c r="T1314" s="220"/>
      <c r="U1314" s="220"/>
      <c r="V1314" s="220"/>
      <c r="W1314" s="220"/>
      <c r="X1314" s="220"/>
      <c r="Y1314" s="220"/>
      <c r="Z1314" s="210"/>
      <c r="AA1314" s="210"/>
      <c r="AB1314" s="210"/>
      <c r="AC1314" s="210"/>
      <c r="AD1314" s="210"/>
      <c r="AE1314" s="210"/>
      <c r="AF1314" s="210"/>
      <c r="AG1314" s="210" t="s">
        <v>314</v>
      </c>
      <c r="AH1314" s="210">
        <v>0</v>
      </c>
      <c r="AI1314" s="210"/>
      <c r="AJ1314" s="210"/>
      <c r="AK1314" s="210"/>
      <c r="AL1314" s="210"/>
      <c r="AM1314" s="210"/>
      <c r="AN1314" s="210"/>
      <c r="AO1314" s="210"/>
      <c r="AP1314" s="210"/>
      <c r="AQ1314" s="210"/>
      <c r="AR1314" s="210"/>
      <c r="AS1314" s="210"/>
      <c r="AT1314" s="210"/>
      <c r="AU1314" s="210"/>
      <c r="AV1314" s="210"/>
      <c r="AW1314" s="210"/>
      <c r="AX1314" s="210"/>
      <c r="AY1314" s="210"/>
      <c r="AZ1314" s="210"/>
      <c r="BA1314" s="210"/>
      <c r="BB1314" s="210"/>
      <c r="BC1314" s="210"/>
      <c r="BD1314" s="210"/>
      <c r="BE1314" s="210"/>
      <c r="BF1314" s="210"/>
      <c r="BG1314" s="210"/>
      <c r="BH1314" s="210"/>
    </row>
    <row r="1315" spans="1:60" outlineLevel="3" x14ac:dyDescent="0.2">
      <c r="A1315" s="217"/>
      <c r="B1315" s="218"/>
      <c r="C1315" s="253" t="s">
        <v>1011</v>
      </c>
      <c r="D1315" s="221"/>
      <c r="E1315" s="222">
        <v>27.62</v>
      </c>
      <c r="F1315" s="220"/>
      <c r="G1315" s="220"/>
      <c r="H1315" s="220"/>
      <c r="I1315" s="220"/>
      <c r="J1315" s="220"/>
      <c r="K1315" s="220"/>
      <c r="L1315" s="220"/>
      <c r="M1315" s="220"/>
      <c r="N1315" s="219"/>
      <c r="O1315" s="219"/>
      <c r="P1315" s="219"/>
      <c r="Q1315" s="219"/>
      <c r="R1315" s="220"/>
      <c r="S1315" s="220"/>
      <c r="T1315" s="220"/>
      <c r="U1315" s="220"/>
      <c r="V1315" s="220"/>
      <c r="W1315" s="220"/>
      <c r="X1315" s="220"/>
      <c r="Y1315" s="220"/>
      <c r="Z1315" s="210"/>
      <c r="AA1315" s="210"/>
      <c r="AB1315" s="210"/>
      <c r="AC1315" s="210"/>
      <c r="AD1315" s="210"/>
      <c r="AE1315" s="210"/>
      <c r="AF1315" s="210"/>
      <c r="AG1315" s="210" t="s">
        <v>314</v>
      </c>
      <c r="AH1315" s="210">
        <v>0</v>
      </c>
      <c r="AI1315" s="210"/>
      <c r="AJ1315" s="210"/>
      <c r="AK1315" s="210"/>
      <c r="AL1315" s="210"/>
      <c r="AM1315" s="210"/>
      <c r="AN1315" s="210"/>
      <c r="AO1315" s="210"/>
      <c r="AP1315" s="210"/>
      <c r="AQ1315" s="210"/>
      <c r="AR1315" s="210"/>
      <c r="AS1315" s="210"/>
      <c r="AT1315" s="210"/>
      <c r="AU1315" s="210"/>
      <c r="AV1315" s="210"/>
      <c r="AW1315" s="210"/>
      <c r="AX1315" s="210"/>
      <c r="AY1315" s="210"/>
      <c r="AZ1315" s="210"/>
      <c r="BA1315" s="210"/>
      <c r="BB1315" s="210"/>
      <c r="BC1315" s="210"/>
      <c r="BD1315" s="210"/>
      <c r="BE1315" s="210"/>
      <c r="BF1315" s="210"/>
      <c r="BG1315" s="210"/>
      <c r="BH1315" s="210"/>
    </row>
    <row r="1316" spans="1:60" ht="33.75" outlineLevel="1" x14ac:dyDescent="0.2">
      <c r="A1316" s="231">
        <v>210</v>
      </c>
      <c r="B1316" s="232" t="s">
        <v>1483</v>
      </c>
      <c r="C1316" s="250" t="s">
        <v>1484</v>
      </c>
      <c r="D1316" s="233" t="s">
        <v>310</v>
      </c>
      <c r="E1316" s="234">
        <v>90.86</v>
      </c>
      <c r="F1316" s="235"/>
      <c r="G1316" s="236">
        <f>ROUND(E1316*F1316,2)</f>
        <v>0</v>
      </c>
      <c r="H1316" s="235"/>
      <c r="I1316" s="236">
        <f>ROUND(E1316*H1316,2)</f>
        <v>0</v>
      </c>
      <c r="J1316" s="235"/>
      <c r="K1316" s="236">
        <f>ROUND(E1316*J1316,2)</f>
        <v>0</v>
      </c>
      <c r="L1316" s="236">
        <v>21</v>
      </c>
      <c r="M1316" s="236">
        <f>G1316*(1+L1316/100)</f>
        <v>0</v>
      </c>
      <c r="N1316" s="234">
        <v>3.5E-4</v>
      </c>
      <c r="O1316" s="234">
        <f>ROUND(E1316*N1316,2)</f>
        <v>0.03</v>
      </c>
      <c r="P1316" s="234">
        <v>0</v>
      </c>
      <c r="Q1316" s="234">
        <f>ROUND(E1316*P1316,2)</f>
        <v>0</v>
      </c>
      <c r="R1316" s="236" t="s">
        <v>1406</v>
      </c>
      <c r="S1316" s="236" t="s">
        <v>293</v>
      </c>
      <c r="T1316" s="237" t="s">
        <v>294</v>
      </c>
      <c r="U1316" s="220">
        <v>3.5999999999999997E-2</v>
      </c>
      <c r="V1316" s="220">
        <f>ROUND(E1316*U1316,2)</f>
        <v>3.27</v>
      </c>
      <c r="W1316" s="220"/>
      <c r="X1316" s="220" t="s">
        <v>295</v>
      </c>
      <c r="Y1316" s="220" t="s">
        <v>296</v>
      </c>
      <c r="Z1316" s="210"/>
      <c r="AA1316" s="210"/>
      <c r="AB1316" s="210"/>
      <c r="AC1316" s="210"/>
      <c r="AD1316" s="210"/>
      <c r="AE1316" s="210"/>
      <c r="AF1316" s="210"/>
      <c r="AG1316" s="210" t="s">
        <v>1407</v>
      </c>
      <c r="AH1316" s="210"/>
      <c r="AI1316" s="210"/>
      <c r="AJ1316" s="210"/>
      <c r="AK1316" s="210"/>
      <c r="AL1316" s="210"/>
      <c r="AM1316" s="210"/>
      <c r="AN1316" s="210"/>
      <c r="AO1316" s="210"/>
      <c r="AP1316" s="210"/>
      <c r="AQ1316" s="210"/>
      <c r="AR1316" s="210"/>
      <c r="AS1316" s="210"/>
      <c r="AT1316" s="210"/>
      <c r="AU1316" s="210"/>
      <c r="AV1316" s="210"/>
      <c r="AW1316" s="210"/>
      <c r="AX1316" s="210"/>
      <c r="AY1316" s="210"/>
      <c r="AZ1316" s="210"/>
      <c r="BA1316" s="210"/>
      <c r="BB1316" s="210"/>
      <c r="BC1316" s="210"/>
      <c r="BD1316" s="210"/>
      <c r="BE1316" s="210"/>
      <c r="BF1316" s="210"/>
      <c r="BG1316" s="210"/>
      <c r="BH1316" s="210"/>
    </row>
    <row r="1317" spans="1:60" outlineLevel="2" x14ac:dyDescent="0.2">
      <c r="A1317" s="217"/>
      <c r="B1317" s="218"/>
      <c r="C1317" s="251" t="s">
        <v>1485</v>
      </c>
      <c r="D1317" s="239"/>
      <c r="E1317" s="239"/>
      <c r="F1317" s="239"/>
      <c r="G1317" s="239"/>
      <c r="H1317" s="220"/>
      <c r="I1317" s="220"/>
      <c r="J1317" s="220"/>
      <c r="K1317" s="220"/>
      <c r="L1317" s="220"/>
      <c r="M1317" s="220"/>
      <c r="N1317" s="219"/>
      <c r="O1317" s="219"/>
      <c r="P1317" s="219"/>
      <c r="Q1317" s="219"/>
      <c r="R1317" s="220"/>
      <c r="S1317" s="220"/>
      <c r="T1317" s="220"/>
      <c r="U1317" s="220"/>
      <c r="V1317" s="220"/>
      <c r="W1317" s="220"/>
      <c r="X1317" s="220"/>
      <c r="Y1317" s="220"/>
      <c r="Z1317" s="210"/>
      <c r="AA1317" s="210"/>
      <c r="AB1317" s="210"/>
      <c r="AC1317" s="210"/>
      <c r="AD1317" s="210"/>
      <c r="AE1317" s="210"/>
      <c r="AF1317" s="210"/>
      <c r="AG1317" s="210" t="s">
        <v>299</v>
      </c>
      <c r="AH1317" s="210"/>
      <c r="AI1317" s="210"/>
      <c r="AJ1317" s="210"/>
      <c r="AK1317" s="210"/>
      <c r="AL1317" s="210"/>
      <c r="AM1317" s="210"/>
      <c r="AN1317" s="210"/>
      <c r="AO1317" s="210"/>
      <c r="AP1317" s="210"/>
      <c r="AQ1317" s="210"/>
      <c r="AR1317" s="210"/>
      <c r="AS1317" s="210"/>
      <c r="AT1317" s="210"/>
      <c r="AU1317" s="210"/>
      <c r="AV1317" s="210"/>
      <c r="AW1317" s="210"/>
      <c r="AX1317" s="210"/>
      <c r="AY1317" s="210"/>
      <c r="AZ1317" s="210"/>
      <c r="BA1317" s="210"/>
      <c r="BB1317" s="210"/>
      <c r="BC1317" s="210"/>
      <c r="BD1317" s="210"/>
      <c r="BE1317" s="210"/>
      <c r="BF1317" s="210"/>
      <c r="BG1317" s="210"/>
      <c r="BH1317" s="210"/>
    </row>
    <row r="1318" spans="1:60" outlineLevel="2" x14ac:dyDescent="0.2">
      <c r="A1318" s="217"/>
      <c r="B1318" s="218"/>
      <c r="C1318" s="253" t="s">
        <v>1486</v>
      </c>
      <c r="D1318" s="221"/>
      <c r="E1318" s="222"/>
      <c r="F1318" s="220"/>
      <c r="G1318" s="220"/>
      <c r="H1318" s="220"/>
      <c r="I1318" s="220"/>
      <c r="J1318" s="220"/>
      <c r="K1318" s="220"/>
      <c r="L1318" s="220"/>
      <c r="M1318" s="220"/>
      <c r="N1318" s="219"/>
      <c r="O1318" s="219"/>
      <c r="P1318" s="219"/>
      <c r="Q1318" s="219"/>
      <c r="R1318" s="220"/>
      <c r="S1318" s="220"/>
      <c r="T1318" s="220"/>
      <c r="U1318" s="220"/>
      <c r="V1318" s="220"/>
      <c r="W1318" s="220"/>
      <c r="X1318" s="220"/>
      <c r="Y1318" s="220"/>
      <c r="Z1318" s="210"/>
      <c r="AA1318" s="210"/>
      <c r="AB1318" s="210"/>
      <c r="AC1318" s="210"/>
      <c r="AD1318" s="210"/>
      <c r="AE1318" s="210"/>
      <c r="AF1318" s="210"/>
      <c r="AG1318" s="210" t="s">
        <v>314</v>
      </c>
      <c r="AH1318" s="210">
        <v>0</v>
      </c>
      <c r="AI1318" s="210"/>
      <c r="AJ1318" s="210"/>
      <c r="AK1318" s="210"/>
      <c r="AL1318" s="210"/>
      <c r="AM1318" s="210"/>
      <c r="AN1318" s="210"/>
      <c r="AO1318" s="210"/>
      <c r="AP1318" s="210"/>
      <c r="AQ1318" s="210"/>
      <c r="AR1318" s="210"/>
      <c r="AS1318" s="210"/>
      <c r="AT1318" s="210"/>
      <c r="AU1318" s="210"/>
      <c r="AV1318" s="210"/>
      <c r="AW1318" s="210"/>
      <c r="AX1318" s="210"/>
      <c r="AY1318" s="210"/>
      <c r="AZ1318" s="210"/>
      <c r="BA1318" s="210"/>
      <c r="BB1318" s="210"/>
      <c r="BC1318" s="210"/>
      <c r="BD1318" s="210"/>
      <c r="BE1318" s="210"/>
      <c r="BF1318" s="210"/>
      <c r="BG1318" s="210"/>
      <c r="BH1318" s="210"/>
    </row>
    <row r="1319" spans="1:60" outlineLevel="3" x14ac:dyDescent="0.2">
      <c r="A1319" s="217"/>
      <c r="B1319" s="218"/>
      <c r="C1319" s="253" t="s">
        <v>1487</v>
      </c>
      <c r="D1319" s="221"/>
      <c r="E1319" s="222"/>
      <c r="F1319" s="220"/>
      <c r="G1319" s="220"/>
      <c r="H1319" s="220"/>
      <c r="I1319" s="220"/>
      <c r="J1319" s="220"/>
      <c r="K1319" s="220"/>
      <c r="L1319" s="220"/>
      <c r="M1319" s="220"/>
      <c r="N1319" s="219"/>
      <c r="O1319" s="219"/>
      <c r="P1319" s="219"/>
      <c r="Q1319" s="219"/>
      <c r="R1319" s="220"/>
      <c r="S1319" s="220"/>
      <c r="T1319" s="220"/>
      <c r="U1319" s="220"/>
      <c r="V1319" s="220"/>
      <c r="W1319" s="220"/>
      <c r="X1319" s="220"/>
      <c r="Y1319" s="220"/>
      <c r="Z1319" s="210"/>
      <c r="AA1319" s="210"/>
      <c r="AB1319" s="210"/>
      <c r="AC1319" s="210"/>
      <c r="AD1319" s="210"/>
      <c r="AE1319" s="210"/>
      <c r="AF1319" s="210"/>
      <c r="AG1319" s="210" t="s">
        <v>314</v>
      </c>
      <c r="AH1319" s="210">
        <v>0</v>
      </c>
      <c r="AI1319" s="210"/>
      <c r="AJ1319" s="210"/>
      <c r="AK1319" s="210"/>
      <c r="AL1319" s="210"/>
      <c r="AM1319" s="210"/>
      <c r="AN1319" s="210"/>
      <c r="AO1319" s="210"/>
      <c r="AP1319" s="210"/>
      <c r="AQ1319" s="210"/>
      <c r="AR1319" s="210"/>
      <c r="AS1319" s="210"/>
      <c r="AT1319" s="210"/>
      <c r="AU1319" s="210"/>
      <c r="AV1319" s="210"/>
      <c r="AW1319" s="210"/>
      <c r="AX1319" s="210"/>
      <c r="AY1319" s="210"/>
      <c r="AZ1319" s="210"/>
      <c r="BA1319" s="210"/>
      <c r="BB1319" s="210"/>
      <c r="BC1319" s="210"/>
      <c r="BD1319" s="210"/>
      <c r="BE1319" s="210"/>
      <c r="BF1319" s="210"/>
      <c r="BG1319" s="210"/>
      <c r="BH1319" s="210"/>
    </row>
    <row r="1320" spans="1:60" outlineLevel="3" x14ac:dyDescent="0.2">
      <c r="A1320" s="217"/>
      <c r="B1320" s="218"/>
      <c r="C1320" s="253" t="s">
        <v>1488</v>
      </c>
      <c r="D1320" s="221"/>
      <c r="E1320" s="222">
        <v>90.86</v>
      </c>
      <c r="F1320" s="220"/>
      <c r="G1320" s="220"/>
      <c r="H1320" s="220"/>
      <c r="I1320" s="220"/>
      <c r="J1320" s="220"/>
      <c r="K1320" s="220"/>
      <c r="L1320" s="220"/>
      <c r="M1320" s="220"/>
      <c r="N1320" s="219"/>
      <c r="O1320" s="219"/>
      <c r="P1320" s="219"/>
      <c r="Q1320" s="219"/>
      <c r="R1320" s="220"/>
      <c r="S1320" s="220"/>
      <c r="T1320" s="220"/>
      <c r="U1320" s="220"/>
      <c r="V1320" s="220"/>
      <c r="W1320" s="220"/>
      <c r="X1320" s="220"/>
      <c r="Y1320" s="220"/>
      <c r="Z1320" s="210"/>
      <c r="AA1320" s="210"/>
      <c r="AB1320" s="210"/>
      <c r="AC1320" s="210"/>
      <c r="AD1320" s="210"/>
      <c r="AE1320" s="210"/>
      <c r="AF1320" s="210"/>
      <c r="AG1320" s="210" t="s">
        <v>314</v>
      </c>
      <c r="AH1320" s="210">
        <v>0</v>
      </c>
      <c r="AI1320" s="210"/>
      <c r="AJ1320" s="210"/>
      <c r="AK1320" s="210"/>
      <c r="AL1320" s="210"/>
      <c r="AM1320" s="210"/>
      <c r="AN1320" s="210"/>
      <c r="AO1320" s="210"/>
      <c r="AP1320" s="210"/>
      <c r="AQ1320" s="210"/>
      <c r="AR1320" s="210"/>
      <c r="AS1320" s="210"/>
      <c r="AT1320" s="210"/>
      <c r="AU1320" s="210"/>
      <c r="AV1320" s="210"/>
      <c r="AW1320" s="210"/>
      <c r="AX1320" s="210"/>
      <c r="AY1320" s="210"/>
      <c r="AZ1320" s="210"/>
      <c r="BA1320" s="210"/>
      <c r="BB1320" s="210"/>
      <c r="BC1320" s="210"/>
      <c r="BD1320" s="210"/>
      <c r="BE1320" s="210"/>
      <c r="BF1320" s="210"/>
      <c r="BG1320" s="210"/>
      <c r="BH1320" s="210"/>
    </row>
    <row r="1321" spans="1:60" ht="22.5" outlineLevel="1" x14ac:dyDescent="0.2">
      <c r="A1321" s="231">
        <v>211</v>
      </c>
      <c r="B1321" s="232" t="s">
        <v>1489</v>
      </c>
      <c r="C1321" s="250" t="s">
        <v>1490</v>
      </c>
      <c r="D1321" s="233" t="s">
        <v>310</v>
      </c>
      <c r="E1321" s="234">
        <v>90.86</v>
      </c>
      <c r="F1321" s="235"/>
      <c r="G1321" s="236">
        <f>ROUND(E1321*F1321,2)</f>
        <v>0</v>
      </c>
      <c r="H1321" s="235"/>
      <c r="I1321" s="236">
        <f>ROUND(E1321*H1321,2)</f>
        <v>0</v>
      </c>
      <c r="J1321" s="235"/>
      <c r="K1321" s="236">
        <f>ROUND(E1321*J1321,2)</f>
        <v>0</v>
      </c>
      <c r="L1321" s="236">
        <v>21</v>
      </c>
      <c r="M1321" s="236">
        <f>G1321*(1+L1321/100)</f>
        <v>0</v>
      </c>
      <c r="N1321" s="234">
        <v>4.2000000000000002E-4</v>
      </c>
      <c r="O1321" s="234">
        <f>ROUND(E1321*N1321,2)</f>
        <v>0.04</v>
      </c>
      <c r="P1321" s="234">
        <v>0</v>
      </c>
      <c r="Q1321" s="234">
        <f>ROUND(E1321*P1321,2)</f>
        <v>0</v>
      </c>
      <c r="R1321" s="236" t="s">
        <v>1406</v>
      </c>
      <c r="S1321" s="236" t="s">
        <v>293</v>
      </c>
      <c r="T1321" s="237" t="s">
        <v>294</v>
      </c>
      <c r="U1321" s="220">
        <v>0.28999999999999998</v>
      </c>
      <c r="V1321" s="220">
        <f>ROUND(E1321*U1321,2)</f>
        <v>26.35</v>
      </c>
      <c r="W1321" s="220"/>
      <c r="X1321" s="220" t="s">
        <v>295</v>
      </c>
      <c r="Y1321" s="220" t="s">
        <v>296</v>
      </c>
      <c r="Z1321" s="210"/>
      <c r="AA1321" s="210"/>
      <c r="AB1321" s="210"/>
      <c r="AC1321" s="210"/>
      <c r="AD1321" s="210"/>
      <c r="AE1321" s="210"/>
      <c r="AF1321" s="210"/>
      <c r="AG1321" s="210" t="s">
        <v>1407</v>
      </c>
      <c r="AH1321" s="210"/>
      <c r="AI1321" s="210"/>
      <c r="AJ1321" s="210"/>
      <c r="AK1321" s="210"/>
      <c r="AL1321" s="210"/>
      <c r="AM1321" s="210"/>
      <c r="AN1321" s="210"/>
      <c r="AO1321" s="210"/>
      <c r="AP1321" s="210"/>
      <c r="AQ1321" s="210"/>
      <c r="AR1321" s="210"/>
      <c r="AS1321" s="210"/>
      <c r="AT1321" s="210"/>
      <c r="AU1321" s="210"/>
      <c r="AV1321" s="210"/>
      <c r="AW1321" s="210"/>
      <c r="AX1321" s="210"/>
      <c r="AY1321" s="210"/>
      <c r="AZ1321" s="210"/>
      <c r="BA1321" s="210"/>
      <c r="BB1321" s="210"/>
      <c r="BC1321" s="210"/>
      <c r="BD1321" s="210"/>
      <c r="BE1321" s="210"/>
      <c r="BF1321" s="210"/>
      <c r="BG1321" s="210"/>
      <c r="BH1321" s="210"/>
    </row>
    <row r="1322" spans="1:60" outlineLevel="2" x14ac:dyDescent="0.2">
      <c r="A1322" s="217"/>
      <c r="B1322" s="218"/>
      <c r="C1322" s="251" t="s">
        <v>1485</v>
      </c>
      <c r="D1322" s="239"/>
      <c r="E1322" s="239"/>
      <c r="F1322" s="239"/>
      <c r="G1322" s="239"/>
      <c r="H1322" s="220"/>
      <c r="I1322" s="220"/>
      <c r="J1322" s="220"/>
      <c r="K1322" s="220"/>
      <c r="L1322" s="220"/>
      <c r="M1322" s="220"/>
      <c r="N1322" s="219"/>
      <c r="O1322" s="219"/>
      <c r="P1322" s="219"/>
      <c r="Q1322" s="219"/>
      <c r="R1322" s="220"/>
      <c r="S1322" s="220"/>
      <c r="T1322" s="220"/>
      <c r="U1322" s="220"/>
      <c r="V1322" s="220"/>
      <c r="W1322" s="220"/>
      <c r="X1322" s="220"/>
      <c r="Y1322" s="220"/>
      <c r="Z1322" s="210"/>
      <c r="AA1322" s="210"/>
      <c r="AB1322" s="210"/>
      <c r="AC1322" s="210"/>
      <c r="AD1322" s="210"/>
      <c r="AE1322" s="210"/>
      <c r="AF1322" s="210"/>
      <c r="AG1322" s="210" t="s">
        <v>299</v>
      </c>
      <c r="AH1322" s="210"/>
      <c r="AI1322" s="210"/>
      <c r="AJ1322" s="210"/>
      <c r="AK1322" s="210"/>
      <c r="AL1322" s="210"/>
      <c r="AM1322" s="210"/>
      <c r="AN1322" s="210"/>
      <c r="AO1322" s="210"/>
      <c r="AP1322" s="210"/>
      <c r="AQ1322" s="210"/>
      <c r="AR1322" s="210"/>
      <c r="AS1322" s="210"/>
      <c r="AT1322" s="210"/>
      <c r="AU1322" s="210"/>
      <c r="AV1322" s="210"/>
      <c r="AW1322" s="210"/>
      <c r="AX1322" s="210"/>
      <c r="AY1322" s="210"/>
      <c r="AZ1322" s="210"/>
      <c r="BA1322" s="210"/>
      <c r="BB1322" s="210"/>
      <c r="BC1322" s="210"/>
      <c r="BD1322" s="210"/>
      <c r="BE1322" s="210"/>
      <c r="BF1322" s="210"/>
      <c r="BG1322" s="210"/>
      <c r="BH1322" s="210"/>
    </row>
    <row r="1323" spans="1:60" outlineLevel="2" x14ac:dyDescent="0.2">
      <c r="A1323" s="217"/>
      <c r="B1323" s="218"/>
      <c r="C1323" s="253" t="s">
        <v>1486</v>
      </c>
      <c r="D1323" s="221"/>
      <c r="E1323" s="222"/>
      <c r="F1323" s="220"/>
      <c r="G1323" s="220"/>
      <c r="H1323" s="220"/>
      <c r="I1323" s="220"/>
      <c r="J1323" s="220"/>
      <c r="K1323" s="220"/>
      <c r="L1323" s="220"/>
      <c r="M1323" s="220"/>
      <c r="N1323" s="219"/>
      <c r="O1323" s="219"/>
      <c r="P1323" s="219"/>
      <c r="Q1323" s="219"/>
      <c r="R1323" s="220"/>
      <c r="S1323" s="220"/>
      <c r="T1323" s="220"/>
      <c r="U1323" s="220"/>
      <c r="V1323" s="220"/>
      <c r="W1323" s="220"/>
      <c r="X1323" s="220"/>
      <c r="Y1323" s="220"/>
      <c r="Z1323" s="210"/>
      <c r="AA1323" s="210"/>
      <c r="AB1323" s="210"/>
      <c r="AC1323" s="210"/>
      <c r="AD1323" s="210"/>
      <c r="AE1323" s="210"/>
      <c r="AF1323" s="210"/>
      <c r="AG1323" s="210" t="s">
        <v>314</v>
      </c>
      <c r="AH1323" s="210">
        <v>0</v>
      </c>
      <c r="AI1323" s="210"/>
      <c r="AJ1323" s="210"/>
      <c r="AK1323" s="210"/>
      <c r="AL1323" s="210"/>
      <c r="AM1323" s="210"/>
      <c r="AN1323" s="210"/>
      <c r="AO1323" s="210"/>
      <c r="AP1323" s="210"/>
      <c r="AQ1323" s="210"/>
      <c r="AR1323" s="210"/>
      <c r="AS1323" s="210"/>
      <c r="AT1323" s="210"/>
      <c r="AU1323" s="210"/>
      <c r="AV1323" s="210"/>
      <c r="AW1323" s="210"/>
      <c r="AX1323" s="210"/>
      <c r="AY1323" s="210"/>
      <c r="AZ1323" s="210"/>
      <c r="BA1323" s="210"/>
      <c r="BB1323" s="210"/>
      <c r="BC1323" s="210"/>
      <c r="BD1323" s="210"/>
      <c r="BE1323" s="210"/>
      <c r="BF1323" s="210"/>
      <c r="BG1323" s="210"/>
      <c r="BH1323" s="210"/>
    </row>
    <row r="1324" spans="1:60" outlineLevel="3" x14ac:dyDescent="0.2">
      <c r="A1324" s="217"/>
      <c r="B1324" s="218"/>
      <c r="C1324" s="253" t="s">
        <v>1487</v>
      </c>
      <c r="D1324" s="221"/>
      <c r="E1324" s="222"/>
      <c r="F1324" s="220"/>
      <c r="G1324" s="220"/>
      <c r="H1324" s="220"/>
      <c r="I1324" s="220"/>
      <c r="J1324" s="220"/>
      <c r="K1324" s="220"/>
      <c r="L1324" s="220"/>
      <c r="M1324" s="220"/>
      <c r="N1324" s="219"/>
      <c r="O1324" s="219"/>
      <c r="P1324" s="219"/>
      <c r="Q1324" s="219"/>
      <c r="R1324" s="220"/>
      <c r="S1324" s="220"/>
      <c r="T1324" s="220"/>
      <c r="U1324" s="220"/>
      <c r="V1324" s="220"/>
      <c r="W1324" s="220"/>
      <c r="X1324" s="220"/>
      <c r="Y1324" s="220"/>
      <c r="Z1324" s="210"/>
      <c r="AA1324" s="210"/>
      <c r="AB1324" s="210"/>
      <c r="AC1324" s="210"/>
      <c r="AD1324" s="210"/>
      <c r="AE1324" s="210"/>
      <c r="AF1324" s="210"/>
      <c r="AG1324" s="210" t="s">
        <v>314</v>
      </c>
      <c r="AH1324" s="210">
        <v>0</v>
      </c>
      <c r="AI1324" s="210"/>
      <c r="AJ1324" s="210"/>
      <c r="AK1324" s="210"/>
      <c r="AL1324" s="210"/>
      <c r="AM1324" s="210"/>
      <c r="AN1324" s="210"/>
      <c r="AO1324" s="210"/>
      <c r="AP1324" s="210"/>
      <c r="AQ1324" s="210"/>
      <c r="AR1324" s="210"/>
      <c r="AS1324" s="210"/>
      <c r="AT1324" s="210"/>
      <c r="AU1324" s="210"/>
      <c r="AV1324" s="210"/>
      <c r="AW1324" s="210"/>
      <c r="AX1324" s="210"/>
      <c r="AY1324" s="210"/>
      <c r="AZ1324" s="210"/>
      <c r="BA1324" s="210"/>
      <c r="BB1324" s="210"/>
      <c r="BC1324" s="210"/>
      <c r="BD1324" s="210"/>
      <c r="BE1324" s="210"/>
      <c r="BF1324" s="210"/>
      <c r="BG1324" s="210"/>
      <c r="BH1324" s="210"/>
    </row>
    <row r="1325" spans="1:60" outlineLevel="3" x14ac:dyDescent="0.2">
      <c r="A1325" s="217"/>
      <c r="B1325" s="218"/>
      <c r="C1325" s="253" t="s">
        <v>1488</v>
      </c>
      <c r="D1325" s="221"/>
      <c r="E1325" s="222">
        <v>90.86</v>
      </c>
      <c r="F1325" s="220"/>
      <c r="G1325" s="220"/>
      <c r="H1325" s="220"/>
      <c r="I1325" s="220"/>
      <c r="J1325" s="220"/>
      <c r="K1325" s="220"/>
      <c r="L1325" s="220"/>
      <c r="M1325" s="220"/>
      <c r="N1325" s="219"/>
      <c r="O1325" s="219"/>
      <c r="P1325" s="219"/>
      <c r="Q1325" s="219"/>
      <c r="R1325" s="220"/>
      <c r="S1325" s="220"/>
      <c r="T1325" s="220"/>
      <c r="U1325" s="220"/>
      <c r="V1325" s="220"/>
      <c r="W1325" s="220"/>
      <c r="X1325" s="220"/>
      <c r="Y1325" s="220"/>
      <c r="Z1325" s="210"/>
      <c r="AA1325" s="210"/>
      <c r="AB1325" s="210"/>
      <c r="AC1325" s="210"/>
      <c r="AD1325" s="210"/>
      <c r="AE1325" s="210"/>
      <c r="AF1325" s="210"/>
      <c r="AG1325" s="210" t="s">
        <v>314</v>
      </c>
      <c r="AH1325" s="210">
        <v>0</v>
      </c>
      <c r="AI1325" s="210"/>
      <c r="AJ1325" s="210"/>
      <c r="AK1325" s="210"/>
      <c r="AL1325" s="210"/>
      <c r="AM1325" s="210"/>
      <c r="AN1325" s="210"/>
      <c r="AO1325" s="210"/>
      <c r="AP1325" s="210"/>
      <c r="AQ1325" s="210"/>
      <c r="AR1325" s="210"/>
      <c r="AS1325" s="210"/>
      <c r="AT1325" s="210"/>
      <c r="AU1325" s="210"/>
      <c r="AV1325" s="210"/>
      <c r="AW1325" s="210"/>
      <c r="AX1325" s="210"/>
      <c r="AY1325" s="210"/>
      <c r="AZ1325" s="210"/>
      <c r="BA1325" s="210"/>
      <c r="BB1325" s="210"/>
      <c r="BC1325" s="210"/>
      <c r="BD1325" s="210"/>
      <c r="BE1325" s="210"/>
      <c r="BF1325" s="210"/>
      <c r="BG1325" s="210"/>
      <c r="BH1325" s="210"/>
    </row>
    <row r="1326" spans="1:60" ht="22.5" outlineLevel="1" x14ac:dyDescent="0.2">
      <c r="A1326" s="231">
        <v>212</v>
      </c>
      <c r="B1326" s="232" t="s">
        <v>1491</v>
      </c>
      <c r="C1326" s="250" t="s">
        <v>1492</v>
      </c>
      <c r="D1326" s="233" t="s">
        <v>310</v>
      </c>
      <c r="E1326" s="234">
        <v>31.763000000000002</v>
      </c>
      <c r="F1326" s="235"/>
      <c r="G1326" s="236">
        <f>ROUND(E1326*F1326,2)</f>
        <v>0</v>
      </c>
      <c r="H1326" s="235"/>
      <c r="I1326" s="236">
        <f>ROUND(E1326*H1326,2)</f>
        <v>0</v>
      </c>
      <c r="J1326" s="235"/>
      <c r="K1326" s="236">
        <f>ROUND(E1326*J1326,2)</f>
        <v>0</v>
      </c>
      <c r="L1326" s="236">
        <v>21</v>
      </c>
      <c r="M1326" s="236">
        <f>G1326*(1+L1326/100)</f>
        <v>0</v>
      </c>
      <c r="N1326" s="234">
        <v>1.8500000000000001E-3</v>
      </c>
      <c r="O1326" s="234">
        <f>ROUND(E1326*N1326,2)</f>
        <v>0.06</v>
      </c>
      <c r="P1326" s="234">
        <v>0</v>
      </c>
      <c r="Q1326" s="234">
        <f>ROUND(E1326*P1326,2)</f>
        <v>0</v>
      </c>
      <c r="R1326" s="236" t="s">
        <v>663</v>
      </c>
      <c r="S1326" s="236" t="s">
        <v>293</v>
      </c>
      <c r="T1326" s="237" t="s">
        <v>294</v>
      </c>
      <c r="U1326" s="220">
        <v>0</v>
      </c>
      <c r="V1326" s="220">
        <f>ROUND(E1326*U1326,2)</f>
        <v>0</v>
      </c>
      <c r="W1326" s="220"/>
      <c r="X1326" s="220" t="s">
        <v>664</v>
      </c>
      <c r="Y1326" s="220" t="s">
        <v>296</v>
      </c>
      <c r="Z1326" s="210"/>
      <c r="AA1326" s="210"/>
      <c r="AB1326" s="210"/>
      <c r="AC1326" s="210"/>
      <c r="AD1326" s="210"/>
      <c r="AE1326" s="210"/>
      <c r="AF1326" s="210"/>
      <c r="AG1326" s="210" t="s">
        <v>665</v>
      </c>
      <c r="AH1326" s="210"/>
      <c r="AI1326" s="210"/>
      <c r="AJ1326" s="210"/>
      <c r="AK1326" s="210"/>
      <c r="AL1326" s="210"/>
      <c r="AM1326" s="210"/>
      <c r="AN1326" s="210"/>
      <c r="AO1326" s="210"/>
      <c r="AP1326" s="210"/>
      <c r="AQ1326" s="210"/>
      <c r="AR1326" s="210"/>
      <c r="AS1326" s="210"/>
      <c r="AT1326" s="210"/>
      <c r="AU1326" s="210"/>
      <c r="AV1326" s="210"/>
      <c r="AW1326" s="210"/>
      <c r="AX1326" s="210"/>
      <c r="AY1326" s="210"/>
      <c r="AZ1326" s="210"/>
      <c r="BA1326" s="210"/>
      <c r="BB1326" s="210"/>
      <c r="BC1326" s="210"/>
      <c r="BD1326" s="210"/>
      <c r="BE1326" s="210"/>
      <c r="BF1326" s="210"/>
      <c r="BG1326" s="210"/>
      <c r="BH1326" s="210"/>
    </row>
    <row r="1327" spans="1:60" outlineLevel="2" x14ac:dyDescent="0.2">
      <c r="A1327" s="217"/>
      <c r="B1327" s="218"/>
      <c r="C1327" s="253" t="s">
        <v>1493</v>
      </c>
      <c r="D1327" s="221"/>
      <c r="E1327" s="222"/>
      <c r="F1327" s="220"/>
      <c r="G1327" s="220"/>
      <c r="H1327" s="220"/>
      <c r="I1327" s="220"/>
      <c r="J1327" s="220"/>
      <c r="K1327" s="220"/>
      <c r="L1327" s="220"/>
      <c r="M1327" s="220"/>
      <c r="N1327" s="219"/>
      <c r="O1327" s="219"/>
      <c r="P1327" s="219"/>
      <c r="Q1327" s="219"/>
      <c r="R1327" s="220"/>
      <c r="S1327" s="220"/>
      <c r="T1327" s="220"/>
      <c r="U1327" s="220"/>
      <c r="V1327" s="220"/>
      <c r="W1327" s="220"/>
      <c r="X1327" s="220"/>
      <c r="Y1327" s="220"/>
      <c r="Z1327" s="210"/>
      <c r="AA1327" s="210"/>
      <c r="AB1327" s="210"/>
      <c r="AC1327" s="210"/>
      <c r="AD1327" s="210"/>
      <c r="AE1327" s="210"/>
      <c r="AF1327" s="210"/>
      <c r="AG1327" s="210" t="s">
        <v>314</v>
      </c>
      <c r="AH1327" s="210">
        <v>0</v>
      </c>
      <c r="AI1327" s="210"/>
      <c r="AJ1327" s="210"/>
      <c r="AK1327" s="210"/>
      <c r="AL1327" s="210"/>
      <c r="AM1327" s="210"/>
      <c r="AN1327" s="210"/>
      <c r="AO1327" s="210"/>
      <c r="AP1327" s="210"/>
      <c r="AQ1327" s="210"/>
      <c r="AR1327" s="210"/>
      <c r="AS1327" s="210"/>
      <c r="AT1327" s="210"/>
      <c r="AU1327" s="210"/>
      <c r="AV1327" s="210"/>
      <c r="AW1327" s="210"/>
      <c r="AX1327" s="210"/>
      <c r="AY1327" s="210"/>
      <c r="AZ1327" s="210"/>
      <c r="BA1327" s="210"/>
      <c r="BB1327" s="210"/>
      <c r="BC1327" s="210"/>
      <c r="BD1327" s="210"/>
      <c r="BE1327" s="210"/>
      <c r="BF1327" s="210"/>
      <c r="BG1327" s="210"/>
      <c r="BH1327" s="210"/>
    </row>
    <row r="1328" spans="1:60" outlineLevel="3" x14ac:dyDescent="0.2">
      <c r="A1328" s="217"/>
      <c r="B1328" s="218"/>
      <c r="C1328" s="253" t="s">
        <v>1494</v>
      </c>
      <c r="D1328" s="221"/>
      <c r="E1328" s="222">
        <v>31.76</v>
      </c>
      <c r="F1328" s="220"/>
      <c r="G1328" s="220"/>
      <c r="H1328" s="220"/>
      <c r="I1328" s="220"/>
      <c r="J1328" s="220"/>
      <c r="K1328" s="220"/>
      <c r="L1328" s="220"/>
      <c r="M1328" s="220"/>
      <c r="N1328" s="219"/>
      <c r="O1328" s="219"/>
      <c r="P1328" s="219"/>
      <c r="Q1328" s="219"/>
      <c r="R1328" s="220"/>
      <c r="S1328" s="220"/>
      <c r="T1328" s="220"/>
      <c r="U1328" s="220"/>
      <c r="V1328" s="220"/>
      <c r="W1328" s="220"/>
      <c r="X1328" s="220"/>
      <c r="Y1328" s="220"/>
      <c r="Z1328" s="210"/>
      <c r="AA1328" s="210"/>
      <c r="AB1328" s="210"/>
      <c r="AC1328" s="210"/>
      <c r="AD1328" s="210"/>
      <c r="AE1328" s="210"/>
      <c r="AF1328" s="210"/>
      <c r="AG1328" s="210" t="s">
        <v>314</v>
      </c>
      <c r="AH1328" s="210">
        <v>0</v>
      </c>
      <c r="AI1328" s="210"/>
      <c r="AJ1328" s="210"/>
      <c r="AK1328" s="210"/>
      <c r="AL1328" s="210"/>
      <c r="AM1328" s="210"/>
      <c r="AN1328" s="210"/>
      <c r="AO1328" s="210"/>
      <c r="AP1328" s="210"/>
      <c r="AQ1328" s="210"/>
      <c r="AR1328" s="210"/>
      <c r="AS1328" s="210"/>
      <c r="AT1328" s="210"/>
      <c r="AU1328" s="210"/>
      <c r="AV1328" s="210"/>
      <c r="AW1328" s="210"/>
      <c r="AX1328" s="210"/>
      <c r="AY1328" s="210"/>
      <c r="AZ1328" s="210"/>
      <c r="BA1328" s="210"/>
      <c r="BB1328" s="210"/>
      <c r="BC1328" s="210"/>
      <c r="BD1328" s="210"/>
      <c r="BE1328" s="210"/>
      <c r="BF1328" s="210"/>
      <c r="BG1328" s="210"/>
      <c r="BH1328" s="210"/>
    </row>
    <row r="1329" spans="1:60" outlineLevel="1" x14ac:dyDescent="0.2">
      <c r="A1329" s="231">
        <v>213</v>
      </c>
      <c r="B1329" s="232" t="s">
        <v>1495</v>
      </c>
      <c r="C1329" s="250" t="s">
        <v>1496</v>
      </c>
      <c r="D1329" s="233" t="s">
        <v>310</v>
      </c>
      <c r="E1329" s="234">
        <v>600.64139999999998</v>
      </c>
      <c r="F1329" s="235"/>
      <c r="G1329" s="236">
        <f>ROUND(E1329*F1329,2)</f>
        <v>0</v>
      </c>
      <c r="H1329" s="235"/>
      <c r="I1329" s="236">
        <f>ROUND(E1329*H1329,2)</f>
        <v>0</v>
      </c>
      <c r="J1329" s="235"/>
      <c r="K1329" s="236">
        <f>ROUND(E1329*J1329,2)</f>
        <v>0</v>
      </c>
      <c r="L1329" s="236">
        <v>21</v>
      </c>
      <c r="M1329" s="236">
        <f>G1329*(1+L1329/100)</f>
        <v>0</v>
      </c>
      <c r="N1329" s="234">
        <v>0</v>
      </c>
      <c r="O1329" s="234">
        <f>ROUND(E1329*N1329,2)</f>
        <v>0</v>
      </c>
      <c r="P1329" s="234">
        <v>0</v>
      </c>
      <c r="Q1329" s="234">
        <f>ROUND(E1329*P1329,2)</f>
        <v>0</v>
      </c>
      <c r="R1329" s="236" t="s">
        <v>1406</v>
      </c>
      <c r="S1329" s="236" t="s">
        <v>293</v>
      </c>
      <c r="T1329" s="237" t="s">
        <v>294</v>
      </c>
      <c r="U1329" s="220">
        <v>0.1</v>
      </c>
      <c r="V1329" s="220">
        <f>ROUND(E1329*U1329,2)</f>
        <v>60.06</v>
      </c>
      <c r="W1329" s="220"/>
      <c r="X1329" s="220" t="s">
        <v>295</v>
      </c>
      <c r="Y1329" s="220" t="s">
        <v>296</v>
      </c>
      <c r="Z1329" s="210"/>
      <c r="AA1329" s="210"/>
      <c r="AB1329" s="210"/>
      <c r="AC1329" s="210"/>
      <c r="AD1329" s="210"/>
      <c r="AE1329" s="210"/>
      <c r="AF1329" s="210"/>
      <c r="AG1329" s="210" t="s">
        <v>1407</v>
      </c>
      <c r="AH1329" s="210"/>
      <c r="AI1329" s="210"/>
      <c r="AJ1329" s="210"/>
      <c r="AK1329" s="210"/>
      <c r="AL1329" s="210"/>
      <c r="AM1329" s="210"/>
      <c r="AN1329" s="210"/>
      <c r="AO1329" s="210"/>
      <c r="AP1329" s="210"/>
      <c r="AQ1329" s="210"/>
      <c r="AR1329" s="210"/>
      <c r="AS1329" s="210"/>
      <c r="AT1329" s="210"/>
      <c r="AU1329" s="210"/>
      <c r="AV1329" s="210"/>
      <c r="AW1329" s="210"/>
      <c r="AX1329" s="210"/>
      <c r="AY1329" s="210"/>
      <c r="AZ1329" s="210"/>
      <c r="BA1329" s="210"/>
      <c r="BB1329" s="210"/>
      <c r="BC1329" s="210"/>
      <c r="BD1329" s="210"/>
      <c r="BE1329" s="210"/>
      <c r="BF1329" s="210"/>
      <c r="BG1329" s="210"/>
      <c r="BH1329" s="210"/>
    </row>
    <row r="1330" spans="1:60" outlineLevel="2" x14ac:dyDescent="0.2">
      <c r="A1330" s="217"/>
      <c r="B1330" s="218"/>
      <c r="C1330" s="253" t="s">
        <v>1467</v>
      </c>
      <c r="D1330" s="221"/>
      <c r="E1330" s="222"/>
      <c r="F1330" s="220"/>
      <c r="G1330" s="220"/>
      <c r="H1330" s="220"/>
      <c r="I1330" s="220"/>
      <c r="J1330" s="220"/>
      <c r="K1330" s="220"/>
      <c r="L1330" s="220"/>
      <c r="M1330" s="220"/>
      <c r="N1330" s="219"/>
      <c r="O1330" s="219"/>
      <c r="P1330" s="219"/>
      <c r="Q1330" s="219"/>
      <c r="R1330" s="220"/>
      <c r="S1330" s="220"/>
      <c r="T1330" s="220"/>
      <c r="U1330" s="220"/>
      <c r="V1330" s="220"/>
      <c r="W1330" s="220"/>
      <c r="X1330" s="220"/>
      <c r="Y1330" s="220"/>
      <c r="Z1330" s="210"/>
      <c r="AA1330" s="210"/>
      <c r="AB1330" s="210"/>
      <c r="AC1330" s="210"/>
      <c r="AD1330" s="210"/>
      <c r="AE1330" s="210"/>
      <c r="AF1330" s="210"/>
      <c r="AG1330" s="210" t="s">
        <v>314</v>
      </c>
      <c r="AH1330" s="210">
        <v>0</v>
      </c>
      <c r="AI1330" s="210"/>
      <c r="AJ1330" s="210"/>
      <c r="AK1330" s="210"/>
      <c r="AL1330" s="210"/>
      <c r="AM1330" s="210"/>
      <c r="AN1330" s="210"/>
      <c r="AO1330" s="210"/>
      <c r="AP1330" s="210"/>
      <c r="AQ1330" s="210"/>
      <c r="AR1330" s="210"/>
      <c r="AS1330" s="210"/>
      <c r="AT1330" s="210"/>
      <c r="AU1330" s="210"/>
      <c r="AV1330" s="210"/>
      <c r="AW1330" s="210"/>
      <c r="AX1330" s="210"/>
      <c r="AY1330" s="210"/>
      <c r="AZ1330" s="210"/>
      <c r="BA1330" s="210"/>
      <c r="BB1330" s="210"/>
      <c r="BC1330" s="210"/>
      <c r="BD1330" s="210"/>
      <c r="BE1330" s="210"/>
      <c r="BF1330" s="210"/>
      <c r="BG1330" s="210"/>
      <c r="BH1330" s="210"/>
    </row>
    <row r="1331" spans="1:60" outlineLevel="3" x14ac:dyDescent="0.2">
      <c r="A1331" s="217"/>
      <c r="B1331" s="218"/>
      <c r="C1331" s="253" t="s">
        <v>1486</v>
      </c>
      <c r="D1331" s="221"/>
      <c r="E1331" s="222"/>
      <c r="F1331" s="220"/>
      <c r="G1331" s="220"/>
      <c r="H1331" s="220"/>
      <c r="I1331" s="220"/>
      <c r="J1331" s="220"/>
      <c r="K1331" s="220"/>
      <c r="L1331" s="220"/>
      <c r="M1331" s="220"/>
      <c r="N1331" s="219"/>
      <c r="O1331" s="219"/>
      <c r="P1331" s="219"/>
      <c r="Q1331" s="219"/>
      <c r="R1331" s="220"/>
      <c r="S1331" s="220"/>
      <c r="T1331" s="220"/>
      <c r="U1331" s="220"/>
      <c r="V1331" s="220"/>
      <c r="W1331" s="220"/>
      <c r="X1331" s="220"/>
      <c r="Y1331" s="220"/>
      <c r="Z1331" s="210"/>
      <c r="AA1331" s="210"/>
      <c r="AB1331" s="210"/>
      <c r="AC1331" s="210"/>
      <c r="AD1331" s="210"/>
      <c r="AE1331" s="210"/>
      <c r="AF1331" s="210"/>
      <c r="AG1331" s="210" t="s">
        <v>314</v>
      </c>
      <c r="AH1331" s="210">
        <v>0</v>
      </c>
      <c r="AI1331" s="210"/>
      <c r="AJ1331" s="210"/>
      <c r="AK1331" s="210"/>
      <c r="AL1331" s="210"/>
      <c r="AM1331" s="210"/>
      <c r="AN1331" s="210"/>
      <c r="AO1331" s="210"/>
      <c r="AP1331" s="210"/>
      <c r="AQ1331" s="210"/>
      <c r="AR1331" s="210"/>
      <c r="AS1331" s="210"/>
      <c r="AT1331" s="210"/>
      <c r="AU1331" s="210"/>
      <c r="AV1331" s="210"/>
      <c r="AW1331" s="210"/>
      <c r="AX1331" s="210"/>
      <c r="AY1331" s="210"/>
      <c r="AZ1331" s="210"/>
      <c r="BA1331" s="210"/>
      <c r="BB1331" s="210"/>
      <c r="BC1331" s="210"/>
      <c r="BD1331" s="210"/>
      <c r="BE1331" s="210"/>
      <c r="BF1331" s="210"/>
      <c r="BG1331" s="210"/>
      <c r="BH1331" s="210"/>
    </row>
    <row r="1332" spans="1:60" outlineLevel="3" x14ac:dyDescent="0.2">
      <c r="A1332" s="217"/>
      <c r="B1332" s="218"/>
      <c r="C1332" s="253" t="s">
        <v>1487</v>
      </c>
      <c r="D1332" s="221"/>
      <c r="E1332" s="222"/>
      <c r="F1332" s="220"/>
      <c r="G1332" s="220"/>
      <c r="H1332" s="220"/>
      <c r="I1332" s="220"/>
      <c r="J1332" s="220"/>
      <c r="K1332" s="220"/>
      <c r="L1332" s="220"/>
      <c r="M1332" s="220"/>
      <c r="N1332" s="219"/>
      <c r="O1332" s="219"/>
      <c r="P1332" s="219"/>
      <c r="Q1332" s="219"/>
      <c r="R1332" s="220"/>
      <c r="S1332" s="220"/>
      <c r="T1332" s="220"/>
      <c r="U1332" s="220"/>
      <c r="V1332" s="220"/>
      <c r="W1332" s="220"/>
      <c r="X1332" s="220"/>
      <c r="Y1332" s="220"/>
      <c r="Z1332" s="210"/>
      <c r="AA1332" s="210"/>
      <c r="AB1332" s="210"/>
      <c r="AC1332" s="210"/>
      <c r="AD1332" s="210"/>
      <c r="AE1332" s="210"/>
      <c r="AF1332" s="210"/>
      <c r="AG1332" s="210" t="s">
        <v>314</v>
      </c>
      <c r="AH1332" s="210">
        <v>0</v>
      </c>
      <c r="AI1332" s="210"/>
      <c r="AJ1332" s="210"/>
      <c r="AK1332" s="210"/>
      <c r="AL1332" s="210"/>
      <c r="AM1332" s="210"/>
      <c r="AN1332" s="210"/>
      <c r="AO1332" s="210"/>
      <c r="AP1332" s="210"/>
      <c r="AQ1332" s="210"/>
      <c r="AR1332" s="210"/>
      <c r="AS1332" s="210"/>
      <c r="AT1332" s="210"/>
      <c r="AU1332" s="210"/>
      <c r="AV1332" s="210"/>
      <c r="AW1332" s="210"/>
      <c r="AX1332" s="210"/>
      <c r="AY1332" s="210"/>
      <c r="AZ1332" s="210"/>
      <c r="BA1332" s="210"/>
      <c r="BB1332" s="210"/>
      <c r="BC1332" s="210"/>
      <c r="BD1332" s="210"/>
      <c r="BE1332" s="210"/>
      <c r="BF1332" s="210"/>
      <c r="BG1332" s="210"/>
      <c r="BH1332" s="210"/>
    </row>
    <row r="1333" spans="1:60" outlineLevel="3" x14ac:dyDescent="0.2">
      <c r="A1333" s="217"/>
      <c r="B1333" s="218"/>
      <c r="C1333" s="253" t="s">
        <v>1497</v>
      </c>
      <c r="D1333" s="221"/>
      <c r="E1333" s="222"/>
      <c r="F1333" s="220"/>
      <c r="G1333" s="220"/>
      <c r="H1333" s="220"/>
      <c r="I1333" s="220"/>
      <c r="J1333" s="220"/>
      <c r="K1333" s="220"/>
      <c r="L1333" s="220"/>
      <c r="M1333" s="220"/>
      <c r="N1333" s="219"/>
      <c r="O1333" s="219"/>
      <c r="P1333" s="219"/>
      <c r="Q1333" s="219"/>
      <c r="R1333" s="220"/>
      <c r="S1333" s="220"/>
      <c r="T1333" s="220"/>
      <c r="U1333" s="220"/>
      <c r="V1333" s="220"/>
      <c r="W1333" s="220"/>
      <c r="X1333" s="220"/>
      <c r="Y1333" s="220"/>
      <c r="Z1333" s="210"/>
      <c r="AA1333" s="210"/>
      <c r="AB1333" s="210"/>
      <c r="AC1333" s="210"/>
      <c r="AD1333" s="210"/>
      <c r="AE1333" s="210"/>
      <c r="AF1333" s="210"/>
      <c r="AG1333" s="210" t="s">
        <v>314</v>
      </c>
      <c r="AH1333" s="210">
        <v>0</v>
      </c>
      <c r="AI1333" s="210"/>
      <c r="AJ1333" s="210"/>
      <c r="AK1333" s="210"/>
      <c r="AL1333" s="210"/>
      <c r="AM1333" s="210"/>
      <c r="AN1333" s="210"/>
      <c r="AO1333" s="210"/>
      <c r="AP1333" s="210"/>
      <c r="AQ1333" s="210"/>
      <c r="AR1333" s="210"/>
      <c r="AS1333" s="210"/>
      <c r="AT1333" s="210"/>
      <c r="AU1333" s="210"/>
      <c r="AV1333" s="210"/>
      <c r="AW1333" s="210"/>
      <c r="AX1333" s="210"/>
      <c r="AY1333" s="210"/>
      <c r="AZ1333" s="210"/>
      <c r="BA1333" s="210"/>
      <c r="BB1333" s="210"/>
      <c r="BC1333" s="210"/>
      <c r="BD1333" s="210"/>
      <c r="BE1333" s="210"/>
      <c r="BF1333" s="210"/>
      <c r="BG1333" s="210"/>
      <c r="BH1333" s="210"/>
    </row>
    <row r="1334" spans="1:60" outlineLevel="3" x14ac:dyDescent="0.2">
      <c r="A1334" s="217"/>
      <c r="B1334" s="218"/>
      <c r="C1334" s="253" t="s">
        <v>1498</v>
      </c>
      <c r="D1334" s="221"/>
      <c r="E1334" s="222"/>
      <c r="F1334" s="220"/>
      <c r="G1334" s="220"/>
      <c r="H1334" s="220"/>
      <c r="I1334" s="220"/>
      <c r="J1334" s="220"/>
      <c r="K1334" s="220"/>
      <c r="L1334" s="220"/>
      <c r="M1334" s="220"/>
      <c r="N1334" s="219"/>
      <c r="O1334" s="219"/>
      <c r="P1334" s="219"/>
      <c r="Q1334" s="219"/>
      <c r="R1334" s="220"/>
      <c r="S1334" s="220"/>
      <c r="T1334" s="220"/>
      <c r="U1334" s="220"/>
      <c r="V1334" s="220"/>
      <c r="W1334" s="220"/>
      <c r="X1334" s="220"/>
      <c r="Y1334" s="220"/>
      <c r="Z1334" s="210"/>
      <c r="AA1334" s="210"/>
      <c r="AB1334" s="210"/>
      <c r="AC1334" s="210"/>
      <c r="AD1334" s="210"/>
      <c r="AE1334" s="210"/>
      <c r="AF1334" s="210"/>
      <c r="AG1334" s="210" t="s">
        <v>314</v>
      </c>
      <c r="AH1334" s="210">
        <v>0</v>
      </c>
      <c r="AI1334" s="210"/>
      <c r="AJ1334" s="210"/>
      <c r="AK1334" s="210"/>
      <c r="AL1334" s="210"/>
      <c r="AM1334" s="210"/>
      <c r="AN1334" s="210"/>
      <c r="AO1334" s="210"/>
      <c r="AP1334" s="210"/>
      <c r="AQ1334" s="210"/>
      <c r="AR1334" s="210"/>
      <c r="AS1334" s="210"/>
      <c r="AT1334" s="210"/>
      <c r="AU1334" s="210"/>
      <c r="AV1334" s="210"/>
      <c r="AW1334" s="210"/>
      <c r="AX1334" s="210"/>
      <c r="AY1334" s="210"/>
      <c r="AZ1334" s="210"/>
      <c r="BA1334" s="210"/>
      <c r="BB1334" s="210"/>
      <c r="BC1334" s="210"/>
      <c r="BD1334" s="210"/>
      <c r="BE1334" s="210"/>
      <c r="BF1334" s="210"/>
      <c r="BG1334" s="210"/>
      <c r="BH1334" s="210"/>
    </row>
    <row r="1335" spans="1:60" outlineLevel="3" x14ac:dyDescent="0.2">
      <c r="A1335" s="217"/>
      <c r="B1335" s="218"/>
      <c r="C1335" s="253" t="s">
        <v>1499</v>
      </c>
      <c r="D1335" s="221"/>
      <c r="E1335" s="222">
        <v>600.64</v>
      </c>
      <c r="F1335" s="220"/>
      <c r="G1335" s="220"/>
      <c r="H1335" s="220"/>
      <c r="I1335" s="220"/>
      <c r="J1335" s="220"/>
      <c r="K1335" s="220"/>
      <c r="L1335" s="220"/>
      <c r="M1335" s="220"/>
      <c r="N1335" s="219"/>
      <c r="O1335" s="219"/>
      <c r="P1335" s="219"/>
      <c r="Q1335" s="219"/>
      <c r="R1335" s="220"/>
      <c r="S1335" s="220"/>
      <c r="T1335" s="220"/>
      <c r="U1335" s="220"/>
      <c r="V1335" s="220"/>
      <c r="W1335" s="220"/>
      <c r="X1335" s="220"/>
      <c r="Y1335" s="220"/>
      <c r="Z1335" s="210"/>
      <c r="AA1335" s="210"/>
      <c r="AB1335" s="210"/>
      <c r="AC1335" s="210"/>
      <c r="AD1335" s="210"/>
      <c r="AE1335" s="210"/>
      <c r="AF1335" s="210"/>
      <c r="AG1335" s="210" t="s">
        <v>314</v>
      </c>
      <c r="AH1335" s="210">
        <v>0</v>
      </c>
      <c r="AI1335" s="210"/>
      <c r="AJ1335" s="210"/>
      <c r="AK1335" s="210"/>
      <c r="AL1335" s="210"/>
      <c r="AM1335" s="210"/>
      <c r="AN1335" s="210"/>
      <c r="AO1335" s="210"/>
      <c r="AP1335" s="210"/>
      <c r="AQ1335" s="210"/>
      <c r="AR1335" s="210"/>
      <c r="AS1335" s="210"/>
      <c r="AT1335" s="210"/>
      <c r="AU1335" s="210"/>
      <c r="AV1335" s="210"/>
      <c r="AW1335" s="210"/>
      <c r="AX1335" s="210"/>
      <c r="AY1335" s="210"/>
      <c r="AZ1335" s="210"/>
      <c r="BA1335" s="210"/>
      <c r="BB1335" s="210"/>
      <c r="BC1335" s="210"/>
      <c r="BD1335" s="210"/>
      <c r="BE1335" s="210"/>
      <c r="BF1335" s="210"/>
      <c r="BG1335" s="210"/>
      <c r="BH1335" s="210"/>
    </row>
    <row r="1336" spans="1:60" ht="22.5" outlineLevel="1" x14ac:dyDescent="0.2">
      <c r="A1336" s="231">
        <v>214</v>
      </c>
      <c r="B1336" s="232" t="s">
        <v>1452</v>
      </c>
      <c r="C1336" s="250" t="s">
        <v>1453</v>
      </c>
      <c r="D1336" s="233" t="s">
        <v>310</v>
      </c>
      <c r="E1336" s="234">
        <v>620.80610999999999</v>
      </c>
      <c r="F1336" s="235"/>
      <c r="G1336" s="236">
        <f>ROUND(E1336*F1336,2)</f>
        <v>0</v>
      </c>
      <c r="H1336" s="235"/>
      <c r="I1336" s="236">
        <f>ROUND(E1336*H1336,2)</f>
        <v>0</v>
      </c>
      <c r="J1336" s="235"/>
      <c r="K1336" s="236">
        <f>ROUND(E1336*J1336,2)</f>
        <v>0</v>
      </c>
      <c r="L1336" s="236">
        <v>21</v>
      </c>
      <c r="M1336" s="236">
        <f>G1336*(1+L1336/100)</f>
        <v>0</v>
      </c>
      <c r="N1336" s="234">
        <v>4.4999999999999997E-3</v>
      </c>
      <c r="O1336" s="234">
        <f>ROUND(E1336*N1336,2)</f>
        <v>2.79</v>
      </c>
      <c r="P1336" s="234">
        <v>0</v>
      </c>
      <c r="Q1336" s="234">
        <f>ROUND(E1336*P1336,2)</f>
        <v>0</v>
      </c>
      <c r="R1336" s="236" t="s">
        <v>663</v>
      </c>
      <c r="S1336" s="236" t="s">
        <v>293</v>
      </c>
      <c r="T1336" s="237" t="s">
        <v>294</v>
      </c>
      <c r="U1336" s="220">
        <v>0</v>
      </c>
      <c r="V1336" s="220">
        <f>ROUND(E1336*U1336,2)</f>
        <v>0</v>
      </c>
      <c r="W1336" s="220"/>
      <c r="X1336" s="220" t="s">
        <v>664</v>
      </c>
      <c r="Y1336" s="220" t="s">
        <v>296</v>
      </c>
      <c r="Z1336" s="210"/>
      <c r="AA1336" s="210"/>
      <c r="AB1336" s="210"/>
      <c r="AC1336" s="210"/>
      <c r="AD1336" s="210"/>
      <c r="AE1336" s="210"/>
      <c r="AF1336" s="210"/>
      <c r="AG1336" s="210" t="s">
        <v>665</v>
      </c>
      <c r="AH1336" s="210"/>
      <c r="AI1336" s="210"/>
      <c r="AJ1336" s="210"/>
      <c r="AK1336" s="210"/>
      <c r="AL1336" s="210"/>
      <c r="AM1336" s="210"/>
      <c r="AN1336" s="210"/>
      <c r="AO1336" s="210"/>
      <c r="AP1336" s="210"/>
      <c r="AQ1336" s="210"/>
      <c r="AR1336" s="210"/>
      <c r="AS1336" s="210"/>
      <c r="AT1336" s="210"/>
      <c r="AU1336" s="210"/>
      <c r="AV1336" s="210"/>
      <c r="AW1336" s="210"/>
      <c r="AX1336" s="210"/>
      <c r="AY1336" s="210"/>
      <c r="AZ1336" s="210"/>
      <c r="BA1336" s="210"/>
      <c r="BB1336" s="210"/>
      <c r="BC1336" s="210"/>
      <c r="BD1336" s="210"/>
      <c r="BE1336" s="210"/>
      <c r="BF1336" s="210"/>
      <c r="BG1336" s="210"/>
      <c r="BH1336" s="210"/>
    </row>
    <row r="1337" spans="1:60" outlineLevel="2" x14ac:dyDescent="0.2">
      <c r="A1337" s="217"/>
      <c r="B1337" s="218"/>
      <c r="C1337" s="253" t="s">
        <v>1500</v>
      </c>
      <c r="D1337" s="221"/>
      <c r="E1337" s="222"/>
      <c r="F1337" s="220"/>
      <c r="G1337" s="220"/>
      <c r="H1337" s="220"/>
      <c r="I1337" s="220"/>
      <c r="J1337" s="220"/>
      <c r="K1337" s="220"/>
      <c r="L1337" s="220"/>
      <c r="M1337" s="220"/>
      <c r="N1337" s="219"/>
      <c r="O1337" s="219"/>
      <c r="P1337" s="219"/>
      <c r="Q1337" s="219"/>
      <c r="R1337" s="220"/>
      <c r="S1337" s="220"/>
      <c r="T1337" s="220"/>
      <c r="U1337" s="220"/>
      <c r="V1337" s="220"/>
      <c r="W1337" s="220"/>
      <c r="X1337" s="220"/>
      <c r="Y1337" s="220"/>
      <c r="Z1337" s="210"/>
      <c r="AA1337" s="210"/>
      <c r="AB1337" s="210"/>
      <c r="AC1337" s="210"/>
      <c r="AD1337" s="210"/>
      <c r="AE1337" s="210"/>
      <c r="AF1337" s="210"/>
      <c r="AG1337" s="210" t="s">
        <v>314</v>
      </c>
      <c r="AH1337" s="210">
        <v>0</v>
      </c>
      <c r="AI1337" s="210"/>
      <c r="AJ1337" s="210"/>
      <c r="AK1337" s="210"/>
      <c r="AL1337" s="210"/>
      <c r="AM1337" s="210"/>
      <c r="AN1337" s="210"/>
      <c r="AO1337" s="210"/>
      <c r="AP1337" s="210"/>
      <c r="AQ1337" s="210"/>
      <c r="AR1337" s="210"/>
      <c r="AS1337" s="210"/>
      <c r="AT1337" s="210"/>
      <c r="AU1337" s="210"/>
      <c r="AV1337" s="210"/>
      <c r="AW1337" s="210"/>
      <c r="AX1337" s="210"/>
      <c r="AY1337" s="210"/>
      <c r="AZ1337" s="210"/>
      <c r="BA1337" s="210"/>
      <c r="BB1337" s="210"/>
      <c r="BC1337" s="210"/>
      <c r="BD1337" s="210"/>
      <c r="BE1337" s="210"/>
      <c r="BF1337" s="210"/>
      <c r="BG1337" s="210"/>
      <c r="BH1337" s="210"/>
    </row>
    <row r="1338" spans="1:60" outlineLevel="3" x14ac:dyDescent="0.2">
      <c r="A1338" s="217"/>
      <c r="B1338" s="218"/>
      <c r="C1338" s="253" t="s">
        <v>1454</v>
      </c>
      <c r="D1338" s="221"/>
      <c r="E1338" s="222"/>
      <c r="F1338" s="220"/>
      <c r="G1338" s="220"/>
      <c r="H1338" s="220"/>
      <c r="I1338" s="220"/>
      <c r="J1338" s="220"/>
      <c r="K1338" s="220"/>
      <c r="L1338" s="220"/>
      <c r="M1338" s="220"/>
      <c r="N1338" s="219"/>
      <c r="O1338" s="219"/>
      <c r="P1338" s="219"/>
      <c r="Q1338" s="219"/>
      <c r="R1338" s="220"/>
      <c r="S1338" s="220"/>
      <c r="T1338" s="220"/>
      <c r="U1338" s="220"/>
      <c r="V1338" s="220"/>
      <c r="W1338" s="220"/>
      <c r="X1338" s="220"/>
      <c r="Y1338" s="220"/>
      <c r="Z1338" s="210"/>
      <c r="AA1338" s="210"/>
      <c r="AB1338" s="210"/>
      <c r="AC1338" s="210"/>
      <c r="AD1338" s="210"/>
      <c r="AE1338" s="210"/>
      <c r="AF1338" s="210"/>
      <c r="AG1338" s="210" t="s">
        <v>314</v>
      </c>
      <c r="AH1338" s="210">
        <v>0</v>
      </c>
      <c r="AI1338" s="210"/>
      <c r="AJ1338" s="210"/>
      <c r="AK1338" s="210"/>
      <c r="AL1338" s="210"/>
      <c r="AM1338" s="210"/>
      <c r="AN1338" s="210"/>
      <c r="AO1338" s="210"/>
      <c r="AP1338" s="210"/>
      <c r="AQ1338" s="210"/>
      <c r="AR1338" s="210"/>
      <c r="AS1338" s="210"/>
      <c r="AT1338" s="210"/>
      <c r="AU1338" s="210"/>
      <c r="AV1338" s="210"/>
      <c r="AW1338" s="210"/>
      <c r="AX1338" s="210"/>
      <c r="AY1338" s="210"/>
      <c r="AZ1338" s="210"/>
      <c r="BA1338" s="210"/>
      <c r="BB1338" s="210"/>
      <c r="BC1338" s="210"/>
      <c r="BD1338" s="210"/>
      <c r="BE1338" s="210"/>
      <c r="BF1338" s="210"/>
      <c r="BG1338" s="210"/>
      <c r="BH1338" s="210"/>
    </row>
    <row r="1339" spans="1:60" outlineLevel="3" x14ac:dyDescent="0.2">
      <c r="A1339" s="217"/>
      <c r="B1339" s="218"/>
      <c r="C1339" s="253" t="s">
        <v>1501</v>
      </c>
      <c r="D1339" s="221"/>
      <c r="E1339" s="222">
        <v>620.80999999999995</v>
      </c>
      <c r="F1339" s="220"/>
      <c r="G1339" s="220"/>
      <c r="H1339" s="220"/>
      <c r="I1339" s="220"/>
      <c r="J1339" s="220"/>
      <c r="K1339" s="220"/>
      <c r="L1339" s="220"/>
      <c r="M1339" s="220"/>
      <c r="N1339" s="219"/>
      <c r="O1339" s="219"/>
      <c r="P1339" s="219"/>
      <c r="Q1339" s="219"/>
      <c r="R1339" s="220"/>
      <c r="S1339" s="220"/>
      <c r="T1339" s="220"/>
      <c r="U1339" s="220"/>
      <c r="V1339" s="220"/>
      <c r="W1339" s="220"/>
      <c r="X1339" s="220"/>
      <c r="Y1339" s="220"/>
      <c r="Z1339" s="210"/>
      <c r="AA1339" s="210"/>
      <c r="AB1339" s="210"/>
      <c r="AC1339" s="210"/>
      <c r="AD1339" s="210"/>
      <c r="AE1339" s="210"/>
      <c r="AF1339" s="210"/>
      <c r="AG1339" s="210" t="s">
        <v>314</v>
      </c>
      <c r="AH1339" s="210">
        <v>0</v>
      </c>
      <c r="AI1339" s="210"/>
      <c r="AJ1339" s="210"/>
      <c r="AK1339" s="210"/>
      <c r="AL1339" s="210"/>
      <c r="AM1339" s="210"/>
      <c r="AN1339" s="210"/>
      <c r="AO1339" s="210"/>
      <c r="AP1339" s="210"/>
      <c r="AQ1339" s="210"/>
      <c r="AR1339" s="210"/>
      <c r="AS1339" s="210"/>
      <c r="AT1339" s="210"/>
      <c r="AU1339" s="210"/>
      <c r="AV1339" s="210"/>
      <c r="AW1339" s="210"/>
      <c r="AX1339" s="210"/>
      <c r="AY1339" s="210"/>
      <c r="AZ1339" s="210"/>
      <c r="BA1339" s="210"/>
      <c r="BB1339" s="210"/>
      <c r="BC1339" s="210"/>
      <c r="BD1339" s="210"/>
      <c r="BE1339" s="210"/>
      <c r="BF1339" s="210"/>
      <c r="BG1339" s="210"/>
      <c r="BH1339" s="210"/>
    </row>
    <row r="1340" spans="1:60" ht="22.5" outlineLevel="1" x14ac:dyDescent="0.2">
      <c r="A1340" s="231">
        <v>215</v>
      </c>
      <c r="B1340" s="232" t="s">
        <v>1502</v>
      </c>
      <c r="C1340" s="250" t="s">
        <v>1503</v>
      </c>
      <c r="D1340" s="233" t="s">
        <v>310</v>
      </c>
      <c r="E1340" s="234">
        <v>690.73761000000002</v>
      </c>
      <c r="F1340" s="235"/>
      <c r="G1340" s="236">
        <f>ROUND(E1340*F1340,2)</f>
        <v>0</v>
      </c>
      <c r="H1340" s="235"/>
      <c r="I1340" s="236">
        <f>ROUND(E1340*H1340,2)</f>
        <v>0</v>
      </c>
      <c r="J1340" s="235"/>
      <c r="K1340" s="236">
        <f>ROUND(E1340*J1340,2)</f>
        <v>0</v>
      </c>
      <c r="L1340" s="236">
        <v>21</v>
      </c>
      <c r="M1340" s="236">
        <f>G1340*(1+L1340/100)</f>
        <v>0</v>
      </c>
      <c r="N1340" s="234">
        <v>2.9999999999999997E-4</v>
      </c>
      <c r="O1340" s="234">
        <f>ROUND(E1340*N1340,2)</f>
        <v>0.21</v>
      </c>
      <c r="P1340" s="234">
        <v>0</v>
      </c>
      <c r="Q1340" s="234">
        <f>ROUND(E1340*P1340,2)</f>
        <v>0</v>
      </c>
      <c r="R1340" s="236" t="s">
        <v>663</v>
      </c>
      <c r="S1340" s="236" t="s">
        <v>293</v>
      </c>
      <c r="T1340" s="237" t="s">
        <v>294</v>
      </c>
      <c r="U1340" s="220">
        <v>0</v>
      </c>
      <c r="V1340" s="220">
        <f>ROUND(E1340*U1340,2)</f>
        <v>0</v>
      </c>
      <c r="W1340" s="220"/>
      <c r="X1340" s="220" t="s">
        <v>664</v>
      </c>
      <c r="Y1340" s="220" t="s">
        <v>296</v>
      </c>
      <c r="Z1340" s="210"/>
      <c r="AA1340" s="210"/>
      <c r="AB1340" s="210"/>
      <c r="AC1340" s="210"/>
      <c r="AD1340" s="210"/>
      <c r="AE1340" s="210"/>
      <c r="AF1340" s="210"/>
      <c r="AG1340" s="210" t="s">
        <v>665</v>
      </c>
      <c r="AH1340" s="210"/>
      <c r="AI1340" s="210"/>
      <c r="AJ1340" s="210"/>
      <c r="AK1340" s="210"/>
      <c r="AL1340" s="210"/>
      <c r="AM1340" s="210"/>
      <c r="AN1340" s="210"/>
      <c r="AO1340" s="210"/>
      <c r="AP1340" s="210"/>
      <c r="AQ1340" s="210"/>
      <c r="AR1340" s="210"/>
      <c r="AS1340" s="210"/>
      <c r="AT1340" s="210"/>
      <c r="AU1340" s="210"/>
      <c r="AV1340" s="210"/>
      <c r="AW1340" s="210"/>
      <c r="AX1340" s="210"/>
      <c r="AY1340" s="210"/>
      <c r="AZ1340" s="210"/>
      <c r="BA1340" s="210"/>
      <c r="BB1340" s="210"/>
      <c r="BC1340" s="210"/>
      <c r="BD1340" s="210"/>
      <c r="BE1340" s="210"/>
      <c r="BF1340" s="210"/>
      <c r="BG1340" s="210"/>
      <c r="BH1340" s="210"/>
    </row>
    <row r="1341" spans="1:60" outlineLevel="2" x14ac:dyDescent="0.2">
      <c r="A1341" s="217"/>
      <c r="B1341" s="218"/>
      <c r="C1341" s="253" t="s">
        <v>1478</v>
      </c>
      <c r="D1341" s="221"/>
      <c r="E1341" s="222"/>
      <c r="F1341" s="220"/>
      <c r="G1341" s="220"/>
      <c r="H1341" s="220"/>
      <c r="I1341" s="220"/>
      <c r="J1341" s="220"/>
      <c r="K1341" s="220"/>
      <c r="L1341" s="220"/>
      <c r="M1341" s="220"/>
      <c r="N1341" s="219"/>
      <c r="O1341" s="219"/>
      <c r="P1341" s="219"/>
      <c r="Q1341" s="219"/>
      <c r="R1341" s="220"/>
      <c r="S1341" s="220"/>
      <c r="T1341" s="220"/>
      <c r="U1341" s="220"/>
      <c r="V1341" s="220"/>
      <c r="W1341" s="220"/>
      <c r="X1341" s="220"/>
      <c r="Y1341" s="220"/>
      <c r="Z1341" s="210"/>
      <c r="AA1341" s="210"/>
      <c r="AB1341" s="210"/>
      <c r="AC1341" s="210"/>
      <c r="AD1341" s="210"/>
      <c r="AE1341" s="210"/>
      <c r="AF1341" s="210"/>
      <c r="AG1341" s="210" t="s">
        <v>314</v>
      </c>
      <c r="AH1341" s="210">
        <v>0</v>
      </c>
      <c r="AI1341" s="210"/>
      <c r="AJ1341" s="210"/>
      <c r="AK1341" s="210"/>
      <c r="AL1341" s="210"/>
      <c r="AM1341" s="210"/>
      <c r="AN1341" s="210"/>
      <c r="AO1341" s="210"/>
      <c r="AP1341" s="210"/>
      <c r="AQ1341" s="210"/>
      <c r="AR1341" s="210"/>
      <c r="AS1341" s="210"/>
      <c r="AT1341" s="210"/>
      <c r="AU1341" s="210"/>
      <c r="AV1341" s="210"/>
      <c r="AW1341" s="210"/>
      <c r="AX1341" s="210"/>
      <c r="AY1341" s="210"/>
      <c r="AZ1341" s="210"/>
      <c r="BA1341" s="210"/>
      <c r="BB1341" s="210"/>
      <c r="BC1341" s="210"/>
      <c r="BD1341" s="210"/>
      <c r="BE1341" s="210"/>
      <c r="BF1341" s="210"/>
      <c r="BG1341" s="210"/>
      <c r="BH1341" s="210"/>
    </row>
    <row r="1342" spans="1:60" outlineLevel="3" x14ac:dyDescent="0.2">
      <c r="A1342" s="217"/>
      <c r="B1342" s="218"/>
      <c r="C1342" s="253" t="s">
        <v>1454</v>
      </c>
      <c r="D1342" s="221"/>
      <c r="E1342" s="222"/>
      <c r="F1342" s="220"/>
      <c r="G1342" s="220"/>
      <c r="H1342" s="220"/>
      <c r="I1342" s="220"/>
      <c r="J1342" s="220"/>
      <c r="K1342" s="220"/>
      <c r="L1342" s="220"/>
      <c r="M1342" s="220"/>
      <c r="N1342" s="219"/>
      <c r="O1342" s="219"/>
      <c r="P1342" s="219"/>
      <c r="Q1342" s="219"/>
      <c r="R1342" s="220"/>
      <c r="S1342" s="220"/>
      <c r="T1342" s="220"/>
      <c r="U1342" s="220"/>
      <c r="V1342" s="220"/>
      <c r="W1342" s="220"/>
      <c r="X1342" s="220"/>
      <c r="Y1342" s="220"/>
      <c r="Z1342" s="210"/>
      <c r="AA1342" s="210"/>
      <c r="AB1342" s="210"/>
      <c r="AC1342" s="210"/>
      <c r="AD1342" s="210"/>
      <c r="AE1342" s="210"/>
      <c r="AF1342" s="210"/>
      <c r="AG1342" s="210" t="s">
        <v>314</v>
      </c>
      <c r="AH1342" s="210">
        <v>0</v>
      </c>
      <c r="AI1342" s="210"/>
      <c r="AJ1342" s="210"/>
      <c r="AK1342" s="210"/>
      <c r="AL1342" s="210"/>
      <c r="AM1342" s="210"/>
      <c r="AN1342" s="210"/>
      <c r="AO1342" s="210"/>
      <c r="AP1342" s="210"/>
      <c r="AQ1342" s="210"/>
      <c r="AR1342" s="210"/>
      <c r="AS1342" s="210"/>
      <c r="AT1342" s="210"/>
      <c r="AU1342" s="210"/>
      <c r="AV1342" s="210"/>
      <c r="AW1342" s="210"/>
      <c r="AX1342" s="210"/>
      <c r="AY1342" s="210"/>
      <c r="AZ1342" s="210"/>
      <c r="BA1342" s="210"/>
      <c r="BB1342" s="210"/>
      <c r="BC1342" s="210"/>
      <c r="BD1342" s="210"/>
      <c r="BE1342" s="210"/>
      <c r="BF1342" s="210"/>
      <c r="BG1342" s="210"/>
      <c r="BH1342" s="210"/>
    </row>
    <row r="1343" spans="1:60" outlineLevel="3" x14ac:dyDescent="0.2">
      <c r="A1343" s="217"/>
      <c r="B1343" s="218"/>
      <c r="C1343" s="253" t="s">
        <v>1504</v>
      </c>
      <c r="D1343" s="221"/>
      <c r="E1343" s="222"/>
      <c r="F1343" s="220"/>
      <c r="G1343" s="220"/>
      <c r="H1343" s="220"/>
      <c r="I1343" s="220"/>
      <c r="J1343" s="220"/>
      <c r="K1343" s="220"/>
      <c r="L1343" s="220"/>
      <c r="M1343" s="220"/>
      <c r="N1343" s="219"/>
      <c r="O1343" s="219"/>
      <c r="P1343" s="219"/>
      <c r="Q1343" s="219"/>
      <c r="R1343" s="220"/>
      <c r="S1343" s="220"/>
      <c r="T1343" s="220"/>
      <c r="U1343" s="220"/>
      <c r="V1343" s="220"/>
      <c r="W1343" s="220"/>
      <c r="X1343" s="220"/>
      <c r="Y1343" s="220"/>
      <c r="Z1343" s="210"/>
      <c r="AA1343" s="210"/>
      <c r="AB1343" s="210"/>
      <c r="AC1343" s="210"/>
      <c r="AD1343" s="210"/>
      <c r="AE1343" s="210"/>
      <c r="AF1343" s="210"/>
      <c r="AG1343" s="210" t="s">
        <v>314</v>
      </c>
      <c r="AH1343" s="210">
        <v>0</v>
      </c>
      <c r="AI1343" s="210"/>
      <c r="AJ1343" s="210"/>
      <c r="AK1343" s="210"/>
      <c r="AL1343" s="210"/>
      <c r="AM1343" s="210"/>
      <c r="AN1343" s="210"/>
      <c r="AO1343" s="210"/>
      <c r="AP1343" s="210"/>
      <c r="AQ1343" s="210"/>
      <c r="AR1343" s="210"/>
      <c r="AS1343" s="210"/>
      <c r="AT1343" s="210"/>
      <c r="AU1343" s="210"/>
      <c r="AV1343" s="210"/>
      <c r="AW1343" s="210"/>
      <c r="AX1343" s="210"/>
      <c r="AY1343" s="210"/>
      <c r="AZ1343" s="210"/>
      <c r="BA1343" s="210"/>
      <c r="BB1343" s="210"/>
      <c r="BC1343" s="210"/>
      <c r="BD1343" s="210"/>
      <c r="BE1343" s="210"/>
      <c r="BF1343" s="210"/>
      <c r="BG1343" s="210"/>
      <c r="BH1343" s="210"/>
    </row>
    <row r="1344" spans="1:60" outlineLevel="3" x14ac:dyDescent="0.2">
      <c r="A1344" s="217"/>
      <c r="B1344" s="218"/>
      <c r="C1344" s="253" t="s">
        <v>1505</v>
      </c>
      <c r="D1344" s="221"/>
      <c r="E1344" s="222">
        <v>690.74</v>
      </c>
      <c r="F1344" s="220"/>
      <c r="G1344" s="220"/>
      <c r="H1344" s="220"/>
      <c r="I1344" s="220"/>
      <c r="J1344" s="220"/>
      <c r="K1344" s="220"/>
      <c r="L1344" s="220"/>
      <c r="M1344" s="220"/>
      <c r="N1344" s="219"/>
      <c r="O1344" s="219"/>
      <c r="P1344" s="219"/>
      <c r="Q1344" s="219"/>
      <c r="R1344" s="220"/>
      <c r="S1344" s="220"/>
      <c r="T1344" s="220"/>
      <c r="U1344" s="220"/>
      <c r="V1344" s="220"/>
      <c r="W1344" s="220"/>
      <c r="X1344" s="220"/>
      <c r="Y1344" s="220"/>
      <c r="Z1344" s="210"/>
      <c r="AA1344" s="210"/>
      <c r="AB1344" s="210"/>
      <c r="AC1344" s="210"/>
      <c r="AD1344" s="210"/>
      <c r="AE1344" s="210"/>
      <c r="AF1344" s="210"/>
      <c r="AG1344" s="210" t="s">
        <v>314</v>
      </c>
      <c r="AH1344" s="210">
        <v>0</v>
      </c>
      <c r="AI1344" s="210"/>
      <c r="AJ1344" s="210"/>
      <c r="AK1344" s="210"/>
      <c r="AL1344" s="210"/>
      <c r="AM1344" s="210"/>
      <c r="AN1344" s="210"/>
      <c r="AO1344" s="210"/>
      <c r="AP1344" s="210"/>
      <c r="AQ1344" s="210"/>
      <c r="AR1344" s="210"/>
      <c r="AS1344" s="210"/>
      <c r="AT1344" s="210"/>
      <c r="AU1344" s="210"/>
      <c r="AV1344" s="210"/>
      <c r="AW1344" s="210"/>
      <c r="AX1344" s="210"/>
      <c r="AY1344" s="210"/>
      <c r="AZ1344" s="210"/>
      <c r="BA1344" s="210"/>
      <c r="BB1344" s="210"/>
      <c r="BC1344" s="210"/>
      <c r="BD1344" s="210"/>
      <c r="BE1344" s="210"/>
      <c r="BF1344" s="210"/>
      <c r="BG1344" s="210"/>
      <c r="BH1344" s="210"/>
    </row>
    <row r="1345" spans="1:60" outlineLevel="1" x14ac:dyDescent="0.2">
      <c r="A1345" s="231">
        <v>216</v>
      </c>
      <c r="B1345" s="232" t="s">
        <v>1506</v>
      </c>
      <c r="C1345" s="250" t="s">
        <v>1507</v>
      </c>
      <c r="D1345" s="233" t="s">
        <v>0</v>
      </c>
      <c r="E1345" s="234">
        <v>0</v>
      </c>
      <c r="F1345" s="235"/>
      <c r="G1345" s="236">
        <f>ROUND(E1345*F1345,2)</f>
        <v>0</v>
      </c>
      <c r="H1345" s="235"/>
      <c r="I1345" s="236">
        <f>ROUND(E1345*H1345,2)</f>
        <v>0</v>
      </c>
      <c r="J1345" s="235"/>
      <c r="K1345" s="236">
        <f>ROUND(E1345*J1345,2)</f>
        <v>0</v>
      </c>
      <c r="L1345" s="236">
        <v>21</v>
      </c>
      <c r="M1345" s="236">
        <f>G1345*(1+L1345/100)</f>
        <v>0</v>
      </c>
      <c r="N1345" s="234">
        <v>0</v>
      </c>
      <c r="O1345" s="234">
        <f>ROUND(E1345*N1345,2)</f>
        <v>0</v>
      </c>
      <c r="P1345" s="234">
        <v>0</v>
      </c>
      <c r="Q1345" s="234">
        <f>ROUND(E1345*P1345,2)</f>
        <v>0</v>
      </c>
      <c r="R1345" s="236" t="s">
        <v>1406</v>
      </c>
      <c r="S1345" s="236" t="s">
        <v>293</v>
      </c>
      <c r="T1345" s="237" t="s">
        <v>294</v>
      </c>
      <c r="U1345" s="220">
        <v>0</v>
      </c>
      <c r="V1345" s="220">
        <f>ROUND(E1345*U1345,2)</f>
        <v>0</v>
      </c>
      <c r="W1345" s="220"/>
      <c r="X1345" s="220" t="s">
        <v>295</v>
      </c>
      <c r="Y1345" s="220" t="s">
        <v>296</v>
      </c>
      <c r="Z1345" s="210"/>
      <c r="AA1345" s="210"/>
      <c r="AB1345" s="210"/>
      <c r="AC1345" s="210"/>
      <c r="AD1345" s="210"/>
      <c r="AE1345" s="210"/>
      <c r="AF1345" s="210"/>
      <c r="AG1345" s="210" t="s">
        <v>1407</v>
      </c>
      <c r="AH1345" s="210"/>
      <c r="AI1345" s="210"/>
      <c r="AJ1345" s="210"/>
      <c r="AK1345" s="210"/>
      <c r="AL1345" s="210"/>
      <c r="AM1345" s="210"/>
      <c r="AN1345" s="210"/>
      <c r="AO1345" s="210"/>
      <c r="AP1345" s="210"/>
      <c r="AQ1345" s="210"/>
      <c r="AR1345" s="210"/>
      <c r="AS1345" s="210"/>
      <c r="AT1345" s="210"/>
      <c r="AU1345" s="210"/>
      <c r="AV1345" s="210"/>
      <c r="AW1345" s="210"/>
      <c r="AX1345" s="210"/>
      <c r="AY1345" s="210"/>
      <c r="AZ1345" s="210"/>
      <c r="BA1345" s="210"/>
      <c r="BB1345" s="210"/>
      <c r="BC1345" s="210"/>
      <c r="BD1345" s="210"/>
      <c r="BE1345" s="210"/>
      <c r="BF1345" s="210"/>
      <c r="BG1345" s="210"/>
      <c r="BH1345" s="210"/>
    </row>
    <row r="1346" spans="1:60" outlineLevel="2" x14ac:dyDescent="0.2">
      <c r="A1346" s="217"/>
      <c r="B1346" s="218"/>
      <c r="C1346" s="251" t="s">
        <v>1508</v>
      </c>
      <c r="D1346" s="239"/>
      <c r="E1346" s="239"/>
      <c r="F1346" s="239"/>
      <c r="G1346" s="239"/>
      <c r="H1346" s="220"/>
      <c r="I1346" s="220"/>
      <c r="J1346" s="220"/>
      <c r="K1346" s="220"/>
      <c r="L1346" s="220"/>
      <c r="M1346" s="220"/>
      <c r="N1346" s="219"/>
      <c r="O1346" s="219"/>
      <c r="P1346" s="219"/>
      <c r="Q1346" s="219"/>
      <c r="R1346" s="220"/>
      <c r="S1346" s="220"/>
      <c r="T1346" s="220"/>
      <c r="U1346" s="220"/>
      <c r="V1346" s="220"/>
      <c r="W1346" s="220"/>
      <c r="X1346" s="220"/>
      <c r="Y1346" s="220"/>
      <c r="Z1346" s="210"/>
      <c r="AA1346" s="210"/>
      <c r="AB1346" s="210"/>
      <c r="AC1346" s="210"/>
      <c r="AD1346" s="210"/>
      <c r="AE1346" s="210"/>
      <c r="AF1346" s="210"/>
      <c r="AG1346" s="210" t="s">
        <v>299</v>
      </c>
      <c r="AH1346" s="210"/>
      <c r="AI1346" s="210"/>
      <c r="AJ1346" s="210"/>
      <c r="AK1346" s="210"/>
      <c r="AL1346" s="210"/>
      <c r="AM1346" s="210"/>
      <c r="AN1346" s="210"/>
      <c r="AO1346" s="210"/>
      <c r="AP1346" s="210"/>
      <c r="AQ1346" s="210"/>
      <c r="AR1346" s="210"/>
      <c r="AS1346" s="210"/>
      <c r="AT1346" s="210"/>
      <c r="AU1346" s="210"/>
      <c r="AV1346" s="210"/>
      <c r="AW1346" s="210"/>
      <c r="AX1346" s="210"/>
      <c r="AY1346" s="210"/>
      <c r="AZ1346" s="210"/>
      <c r="BA1346" s="210"/>
      <c r="BB1346" s="210"/>
      <c r="BC1346" s="210"/>
      <c r="BD1346" s="210"/>
      <c r="BE1346" s="210"/>
      <c r="BF1346" s="210"/>
      <c r="BG1346" s="210"/>
      <c r="BH1346" s="210"/>
    </row>
    <row r="1347" spans="1:60" outlineLevel="2" x14ac:dyDescent="0.2">
      <c r="A1347" s="217"/>
      <c r="B1347" s="218"/>
      <c r="C1347" s="252" t="s">
        <v>1508</v>
      </c>
      <c r="D1347" s="240"/>
      <c r="E1347" s="240"/>
      <c r="F1347" s="240"/>
      <c r="G1347" s="240"/>
      <c r="H1347" s="220"/>
      <c r="I1347" s="220"/>
      <c r="J1347" s="220"/>
      <c r="K1347" s="220"/>
      <c r="L1347" s="220"/>
      <c r="M1347" s="220"/>
      <c r="N1347" s="219"/>
      <c r="O1347" s="219"/>
      <c r="P1347" s="219"/>
      <c r="Q1347" s="219"/>
      <c r="R1347" s="220"/>
      <c r="S1347" s="220"/>
      <c r="T1347" s="220"/>
      <c r="U1347" s="220"/>
      <c r="V1347" s="220"/>
      <c r="W1347" s="220"/>
      <c r="X1347" s="220"/>
      <c r="Y1347" s="220"/>
      <c r="Z1347" s="210"/>
      <c r="AA1347" s="210"/>
      <c r="AB1347" s="210"/>
      <c r="AC1347" s="210"/>
      <c r="AD1347" s="210"/>
      <c r="AE1347" s="210"/>
      <c r="AF1347" s="210"/>
      <c r="AG1347" s="210" t="s">
        <v>300</v>
      </c>
      <c r="AH1347" s="210"/>
      <c r="AI1347" s="210"/>
      <c r="AJ1347" s="210"/>
      <c r="AK1347" s="210"/>
      <c r="AL1347" s="210"/>
      <c r="AM1347" s="210"/>
      <c r="AN1347" s="210"/>
      <c r="AO1347" s="210"/>
      <c r="AP1347" s="210"/>
      <c r="AQ1347" s="210"/>
      <c r="AR1347" s="210"/>
      <c r="AS1347" s="210"/>
      <c r="AT1347" s="210"/>
      <c r="AU1347" s="210"/>
      <c r="AV1347" s="210"/>
      <c r="AW1347" s="210"/>
      <c r="AX1347" s="210"/>
      <c r="AY1347" s="210"/>
      <c r="AZ1347" s="210"/>
      <c r="BA1347" s="210"/>
      <c r="BB1347" s="210"/>
      <c r="BC1347" s="210"/>
      <c r="BD1347" s="210"/>
      <c r="BE1347" s="210"/>
      <c r="BF1347" s="210"/>
      <c r="BG1347" s="210"/>
      <c r="BH1347" s="210"/>
    </row>
    <row r="1348" spans="1:60" x14ac:dyDescent="0.2">
      <c r="A1348" s="224" t="s">
        <v>287</v>
      </c>
      <c r="B1348" s="225" t="s">
        <v>198</v>
      </c>
      <c r="C1348" s="249" t="s">
        <v>199</v>
      </c>
      <c r="D1348" s="226"/>
      <c r="E1348" s="227"/>
      <c r="F1348" s="228"/>
      <c r="G1348" s="228">
        <f>SUMIF(AG1349:AG1429,"&lt;&gt;NOR",G1349:G1429)</f>
        <v>0</v>
      </c>
      <c r="H1348" s="228"/>
      <c r="I1348" s="228">
        <f>SUM(I1349:I1429)</f>
        <v>0</v>
      </c>
      <c r="J1348" s="228"/>
      <c r="K1348" s="228">
        <f>SUM(K1349:K1429)</f>
        <v>0</v>
      </c>
      <c r="L1348" s="228"/>
      <c r="M1348" s="228">
        <f>SUM(M1349:M1429)</f>
        <v>0</v>
      </c>
      <c r="N1348" s="227"/>
      <c r="O1348" s="227">
        <f>SUM(O1349:O1429)</f>
        <v>5.64</v>
      </c>
      <c r="P1348" s="227"/>
      <c r="Q1348" s="227">
        <f>SUM(Q1349:Q1429)</f>
        <v>15.370000000000001</v>
      </c>
      <c r="R1348" s="228"/>
      <c r="S1348" s="228"/>
      <c r="T1348" s="229"/>
      <c r="U1348" s="223"/>
      <c r="V1348" s="223">
        <f>SUM(V1349:V1429)</f>
        <v>379.03</v>
      </c>
      <c r="W1348" s="223"/>
      <c r="X1348" s="223"/>
      <c r="Y1348" s="223"/>
      <c r="AG1348" t="s">
        <v>288</v>
      </c>
    </row>
    <row r="1349" spans="1:60" outlineLevel="1" x14ac:dyDescent="0.2">
      <c r="A1349" s="231">
        <v>217</v>
      </c>
      <c r="B1349" s="232" t="s">
        <v>1509</v>
      </c>
      <c r="C1349" s="250" t="s">
        <v>1510</v>
      </c>
      <c r="D1349" s="233" t="s">
        <v>310</v>
      </c>
      <c r="E1349" s="234">
        <v>51.3</v>
      </c>
      <c r="F1349" s="235"/>
      <c r="G1349" s="236">
        <f>ROUND(E1349*F1349,2)</f>
        <v>0</v>
      </c>
      <c r="H1349" s="235"/>
      <c r="I1349" s="236">
        <f>ROUND(E1349*H1349,2)</f>
        <v>0</v>
      </c>
      <c r="J1349" s="235"/>
      <c r="K1349" s="236">
        <f>ROUND(E1349*J1349,2)</f>
        <v>0</v>
      </c>
      <c r="L1349" s="236">
        <v>21</v>
      </c>
      <c r="M1349" s="236">
        <f>G1349*(1+L1349/100)</f>
        <v>0</v>
      </c>
      <c r="N1349" s="234">
        <v>5.2999999999999998E-4</v>
      </c>
      <c r="O1349" s="234">
        <f>ROUND(E1349*N1349,2)</f>
        <v>0.03</v>
      </c>
      <c r="P1349" s="234">
        <v>0</v>
      </c>
      <c r="Q1349" s="234">
        <f>ROUND(E1349*P1349,2)</f>
        <v>0</v>
      </c>
      <c r="R1349" s="236" t="s">
        <v>1511</v>
      </c>
      <c r="S1349" s="236" t="s">
        <v>293</v>
      </c>
      <c r="T1349" s="237" t="s">
        <v>294</v>
      </c>
      <c r="U1349" s="220">
        <v>0.23100000000000001</v>
      </c>
      <c r="V1349" s="220">
        <f>ROUND(E1349*U1349,2)</f>
        <v>11.85</v>
      </c>
      <c r="W1349" s="220"/>
      <c r="X1349" s="220" t="s">
        <v>295</v>
      </c>
      <c r="Y1349" s="220" t="s">
        <v>296</v>
      </c>
      <c r="Z1349" s="210"/>
      <c r="AA1349" s="210"/>
      <c r="AB1349" s="210"/>
      <c r="AC1349" s="210"/>
      <c r="AD1349" s="210"/>
      <c r="AE1349" s="210"/>
      <c r="AF1349" s="210"/>
      <c r="AG1349" s="210" t="s">
        <v>1407</v>
      </c>
      <c r="AH1349" s="210"/>
      <c r="AI1349" s="210"/>
      <c r="AJ1349" s="210"/>
      <c r="AK1349" s="210"/>
      <c r="AL1349" s="210"/>
      <c r="AM1349" s="210"/>
      <c r="AN1349" s="210"/>
      <c r="AO1349" s="210"/>
      <c r="AP1349" s="210"/>
      <c r="AQ1349" s="210"/>
      <c r="AR1349" s="210"/>
      <c r="AS1349" s="210"/>
      <c r="AT1349" s="210"/>
      <c r="AU1349" s="210"/>
      <c r="AV1349" s="210"/>
      <c r="AW1349" s="210"/>
      <c r="AX1349" s="210"/>
      <c r="AY1349" s="210"/>
      <c r="AZ1349" s="210"/>
      <c r="BA1349" s="210"/>
      <c r="BB1349" s="210"/>
      <c r="BC1349" s="210"/>
      <c r="BD1349" s="210"/>
      <c r="BE1349" s="210"/>
      <c r="BF1349" s="210"/>
      <c r="BG1349" s="210"/>
      <c r="BH1349" s="210"/>
    </row>
    <row r="1350" spans="1:60" outlineLevel="2" x14ac:dyDescent="0.2">
      <c r="A1350" s="217"/>
      <c r="B1350" s="218"/>
      <c r="C1350" s="253" t="s">
        <v>1512</v>
      </c>
      <c r="D1350" s="221"/>
      <c r="E1350" s="222"/>
      <c r="F1350" s="220"/>
      <c r="G1350" s="220"/>
      <c r="H1350" s="220"/>
      <c r="I1350" s="220"/>
      <c r="J1350" s="220"/>
      <c r="K1350" s="220"/>
      <c r="L1350" s="220"/>
      <c r="M1350" s="220"/>
      <c r="N1350" s="219"/>
      <c r="O1350" s="219"/>
      <c r="P1350" s="219"/>
      <c r="Q1350" s="219"/>
      <c r="R1350" s="220"/>
      <c r="S1350" s="220"/>
      <c r="T1350" s="220"/>
      <c r="U1350" s="220"/>
      <c r="V1350" s="220"/>
      <c r="W1350" s="220"/>
      <c r="X1350" s="220"/>
      <c r="Y1350" s="220"/>
      <c r="Z1350" s="210"/>
      <c r="AA1350" s="210"/>
      <c r="AB1350" s="210"/>
      <c r="AC1350" s="210"/>
      <c r="AD1350" s="210"/>
      <c r="AE1350" s="210"/>
      <c r="AF1350" s="210"/>
      <c r="AG1350" s="210" t="s">
        <v>314</v>
      </c>
      <c r="AH1350" s="210">
        <v>0</v>
      </c>
      <c r="AI1350" s="210"/>
      <c r="AJ1350" s="210"/>
      <c r="AK1350" s="210"/>
      <c r="AL1350" s="210"/>
      <c r="AM1350" s="210"/>
      <c r="AN1350" s="210"/>
      <c r="AO1350" s="210"/>
      <c r="AP1350" s="210"/>
      <c r="AQ1350" s="210"/>
      <c r="AR1350" s="210"/>
      <c r="AS1350" s="210"/>
      <c r="AT1350" s="210"/>
      <c r="AU1350" s="210"/>
      <c r="AV1350" s="210"/>
      <c r="AW1350" s="210"/>
      <c r="AX1350" s="210"/>
      <c r="AY1350" s="210"/>
      <c r="AZ1350" s="210"/>
      <c r="BA1350" s="210"/>
      <c r="BB1350" s="210"/>
      <c r="BC1350" s="210"/>
      <c r="BD1350" s="210"/>
      <c r="BE1350" s="210"/>
      <c r="BF1350" s="210"/>
      <c r="BG1350" s="210"/>
      <c r="BH1350" s="210"/>
    </row>
    <row r="1351" spans="1:60" outlineLevel="3" x14ac:dyDescent="0.2">
      <c r="A1351" s="217"/>
      <c r="B1351" s="218"/>
      <c r="C1351" s="253" t="s">
        <v>1513</v>
      </c>
      <c r="D1351" s="221"/>
      <c r="E1351" s="222">
        <v>51.3</v>
      </c>
      <c r="F1351" s="220"/>
      <c r="G1351" s="220"/>
      <c r="H1351" s="220"/>
      <c r="I1351" s="220"/>
      <c r="J1351" s="220"/>
      <c r="K1351" s="220"/>
      <c r="L1351" s="220"/>
      <c r="M1351" s="220"/>
      <c r="N1351" s="219"/>
      <c r="O1351" s="219"/>
      <c r="P1351" s="219"/>
      <c r="Q1351" s="219"/>
      <c r="R1351" s="220"/>
      <c r="S1351" s="220"/>
      <c r="T1351" s="220"/>
      <c r="U1351" s="220"/>
      <c r="V1351" s="220"/>
      <c r="W1351" s="220"/>
      <c r="X1351" s="220"/>
      <c r="Y1351" s="220"/>
      <c r="Z1351" s="210"/>
      <c r="AA1351" s="210"/>
      <c r="AB1351" s="210"/>
      <c r="AC1351" s="210"/>
      <c r="AD1351" s="210"/>
      <c r="AE1351" s="210"/>
      <c r="AF1351" s="210"/>
      <c r="AG1351" s="210" t="s">
        <v>314</v>
      </c>
      <c r="AH1351" s="210">
        <v>0</v>
      </c>
      <c r="AI1351" s="210"/>
      <c r="AJ1351" s="210"/>
      <c r="AK1351" s="210"/>
      <c r="AL1351" s="210"/>
      <c r="AM1351" s="210"/>
      <c r="AN1351" s="210"/>
      <c r="AO1351" s="210"/>
      <c r="AP1351" s="210"/>
      <c r="AQ1351" s="210"/>
      <c r="AR1351" s="210"/>
      <c r="AS1351" s="210"/>
      <c r="AT1351" s="210"/>
      <c r="AU1351" s="210"/>
      <c r="AV1351" s="210"/>
      <c r="AW1351" s="210"/>
      <c r="AX1351" s="210"/>
      <c r="AY1351" s="210"/>
      <c r="AZ1351" s="210"/>
      <c r="BA1351" s="210"/>
      <c r="BB1351" s="210"/>
      <c r="BC1351" s="210"/>
      <c r="BD1351" s="210"/>
      <c r="BE1351" s="210"/>
      <c r="BF1351" s="210"/>
      <c r="BG1351" s="210"/>
      <c r="BH1351" s="210"/>
    </row>
    <row r="1352" spans="1:60" outlineLevel="1" x14ac:dyDescent="0.2">
      <c r="A1352" s="231">
        <v>218</v>
      </c>
      <c r="B1352" s="232" t="s">
        <v>1514</v>
      </c>
      <c r="C1352" s="250" t="s">
        <v>1515</v>
      </c>
      <c r="D1352" s="233" t="s">
        <v>310</v>
      </c>
      <c r="E1352" s="234">
        <v>16.2</v>
      </c>
      <c r="F1352" s="235"/>
      <c r="G1352" s="236">
        <f>ROUND(E1352*F1352,2)</f>
        <v>0</v>
      </c>
      <c r="H1352" s="235"/>
      <c r="I1352" s="236">
        <f>ROUND(E1352*H1352,2)</f>
        <v>0</v>
      </c>
      <c r="J1352" s="235"/>
      <c r="K1352" s="236">
        <f>ROUND(E1352*J1352,2)</f>
        <v>0</v>
      </c>
      <c r="L1352" s="236">
        <v>21</v>
      </c>
      <c r="M1352" s="236">
        <f>G1352*(1+L1352/100)</f>
        <v>0</v>
      </c>
      <c r="N1352" s="234">
        <v>8.3000000000000001E-4</v>
      </c>
      <c r="O1352" s="234">
        <f>ROUND(E1352*N1352,2)</f>
        <v>0.01</v>
      </c>
      <c r="P1352" s="234">
        <v>0</v>
      </c>
      <c r="Q1352" s="234">
        <f>ROUND(E1352*P1352,2)</f>
        <v>0</v>
      </c>
      <c r="R1352" s="236" t="s">
        <v>1511</v>
      </c>
      <c r="S1352" s="236" t="s">
        <v>293</v>
      </c>
      <c r="T1352" s="237" t="s">
        <v>294</v>
      </c>
      <c r="U1352" s="220">
        <v>0.46200000000000002</v>
      </c>
      <c r="V1352" s="220">
        <f>ROUND(E1352*U1352,2)</f>
        <v>7.48</v>
      </c>
      <c r="W1352" s="220"/>
      <c r="X1352" s="220" t="s">
        <v>295</v>
      </c>
      <c r="Y1352" s="220" t="s">
        <v>296</v>
      </c>
      <c r="Z1352" s="210"/>
      <c r="AA1352" s="210"/>
      <c r="AB1352" s="210"/>
      <c r="AC1352" s="210"/>
      <c r="AD1352" s="210"/>
      <c r="AE1352" s="210"/>
      <c r="AF1352" s="210"/>
      <c r="AG1352" s="210" t="s">
        <v>1407</v>
      </c>
      <c r="AH1352" s="210"/>
      <c r="AI1352" s="210"/>
      <c r="AJ1352" s="210"/>
      <c r="AK1352" s="210"/>
      <c r="AL1352" s="210"/>
      <c r="AM1352" s="210"/>
      <c r="AN1352" s="210"/>
      <c r="AO1352" s="210"/>
      <c r="AP1352" s="210"/>
      <c r="AQ1352" s="210"/>
      <c r="AR1352" s="210"/>
      <c r="AS1352" s="210"/>
      <c r="AT1352" s="210"/>
      <c r="AU1352" s="210"/>
      <c r="AV1352" s="210"/>
      <c r="AW1352" s="210"/>
      <c r="AX1352" s="210"/>
      <c r="AY1352" s="210"/>
      <c r="AZ1352" s="210"/>
      <c r="BA1352" s="210"/>
      <c r="BB1352" s="210"/>
      <c r="BC1352" s="210"/>
      <c r="BD1352" s="210"/>
      <c r="BE1352" s="210"/>
      <c r="BF1352" s="210"/>
      <c r="BG1352" s="210"/>
      <c r="BH1352" s="210"/>
    </row>
    <row r="1353" spans="1:60" outlineLevel="2" x14ac:dyDescent="0.2">
      <c r="A1353" s="217"/>
      <c r="B1353" s="218"/>
      <c r="C1353" s="253" t="s">
        <v>1516</v>
      </c>
      <c r="D1353" s="221"/>
      <c r="E1353" s="222"/>
      <c r="F1353" s="220"/>
      <c r="G1353" s="220"/>
      <c r="H1353" s="220"/>
      <c r="I1353" s="220"/>
      <c r="J1353" s="220"/>
      <c r="K1353" s="220"/>
      <c r="L1353" s="220"/>
      <c r="M1353" s="220"/>
      <c r="N1353" s="219"/>
      <c r="O1353" s="219"/>
      <c r="P1353" s="219"/>
      <c r="Q1353" s="219"/>
      <c r="R1353" s="220"/>
      <c r="S1353" s="220"/>
      <c r="T1353" s="220"/>
      <c r="U1353" s="220"/>
      <c r="V1353" s="220"/>
      <c r="W1353" s="220"/>
      <c r="X1353" s="220"/>
      <c r="Y1353" s="220"/>
      <c r="Z1353" s="210"/>
      <c r="AA1353" s="210"/>
      <c r="AB1353" s="210"/>
      <c r="AC1353" s="210"/>
      <c r="AD1353" s="210"/>
      <c r="AE1353" s="210"/>
      <c r="AF1353" s="210"/>
      <c r="AG1353" s="210" t="s">
        <v>314</v>
      </c>
      <c r="AH1353" s="210">
        <v>0</v>
      </c>
      <c r="AI1353" s="210"/>
      <c r="AJ1353" s="210"/>
      <c r="AK1353" s="210"/>
      <c r="AL1353" s="210"/>
      <c r="AM1353" s="210"/>
      <c r="AN1353" s="210"/>
      <c r="AO1353" s="210"/>
      <c r="AP1353" s="210"/>
      <c r="AQ1353" s="210"/>
      <c r="AR1353" s="210"/>
      <c r="AS1353" s="210"/>
      <c r="AT1353" s="210"/>
      <c r="AU1353" s="210"/>
      <c r="AV1353" s="210"/>
      <c r="AW1353" s="210"/>
      <c r="AX1353" s="210"/>
      <c r="AY1353" s="210"/>
      <c r="AZ1353" s="210"/>
      <c r="BA1353" s="210"/>
      <c r="BB1353" s="210"/>
      <c r="BC1353" s="210"/>
      <c r="BD1353" s="210"/>
      <c r="BE1353" s="210"/>
      <c r="BF1353" s="210"/>
      <c r="BG1353" s="210"/>
      <c r="BH1353" s="210"/>
    </row>
    <row r="1354" spans="1:60" outlineLevel="3" x14ac:dyDescent="0.2">
      <c r="A1354" s="217"/>
      <c r="B1354" s="218"/>
      <c r="C1354" s="253" t="s">
        <v>1517</v>
      </c>
      <c r="D1354" s="221"/>
      <c r="E1354" s="222">
        <v>16.2</v>
      </c>
      <c r="F1354" s="220"/>
      <c r="G1354" s="220"/>
      <c r="H1354" s="220"/>
      <c r="I1354" s="220"/>
      <c r="J1354" s="220"/>
      <c r="K1354" s="220"/>
      <c r="L1354" s="220"/>
      <c r="M1354" s="220"/>
      <c r="N1354" s="219"/>
      <c r="O1354" s="219"/>
      <c r="P1354" s="219"/>
      <c r="Q1354" s="219"/>
      <c r="R1354" s="220"/>
      <c r="S1354" s="220"/>
      <c r="T1354" s="220"/>
      <c r="U1354" s="220"/>
      <c r="V1354" s="220"/>
      <c r="W1354" s="220"/>
      <c r="X1354" s="220"/>
      <c r="Y1354" s="220"/>
      <c r="Z1354" s="210"/>
      <c r="AA1354" s="210"/>
      <c r="AB1354" s="210"/>
      <c r="AC1354" s="210"/>
      <c r="AD1354" s="210"/>
      <c r="AE1354" s="210"/>
      <c r="AF1354" s="210"/>
      <c r="AG1354" s="210" t="s">
        <v>314</v>
      </c>
      <c r="AH1354" s="210">
        <v>0</v>
      </c>
      <c r="AI1354" s="210"/>
      <c r="AJ1354" s="210"/>
      <c r="AK1354" s="210"/>
      <c r="AL1354" s="210"/>
      <c r="AM1354" s="210"/>
      <c r="AN1354" s="210"/>
      <c r="AO1354" s="210"/>
      <c r="AP1354" s="210"/>
      <c r="AQ1354" s="210"/>
      <c r="AR1354" s="210"/>
      <c r="AS1354" s="210"/>
      <c r="AT1354" s="210"/>
      <c r="AU1354" s="210"/>
      <c r="AV1354" s="210"/>
      <c r="AW1354" s="210"/>
      <c r="AX1354" s="210"/>
      <c r="AY1354" s="210"/>
      <c r="AZ1354" s="210"/>
      <c r="BA1354" s="210"/>
      <c r="BB1354" s="210"/>
      <c r="BC1354" s="210"/>
      <c r="BD1354" s="210"/>
      <c r="BE1354" s="210"/>
      <c r="BF1354" s="210"/>
      <c r="BG1354" s="210"/>
      <c r="BH1354" s="210"/>
    </row>
    <row r="1355" spans="1:60" ht="22.5" outlineLevel="1" x14ac:dyDescent="0.2">
      <c r="A1355" s="231">
        <v>219</v>
      </c>
      <c r="B1355" s="232" t="s">
        <v>1518</v>
      </c>
      <c r="C1355" s="250" t="s">
        <v>1519</v>
      </c>
      <c r="D1355" s="233" t="s">
        <v>310</v>
      </c>
      <c r="E1355" s="234">
        <v>616.69000000000005</v>
      </c>
      <c r="F1355" s="235"/>
      <c r="G1355" s="236">
        <f>ROUND(E1355*F1355,2)</f>
        <v>0</v>
      </c>
      <c r="H1355" s="235"/>
      <c r="I1355" s="236">
        <f>ROUND(E1355*H1355,2)</f>
        <v>0</v>
      </c>
      <c r="J1355" s="235"/>
      <c r="K1355" s="236">
        <f>ROUND(E1355*J1355,2)</f>
        <v>0</v>
      </c>
      <c r="L1355" s="236">
        <v>21</v>
      </c>
      <c r="M1355" s="236">
        <f>G1355*(1+L1355/100)</f>
        <v>0</v>
      </c>
      <c r="N1355" s="234">
        <v>0</v>
      </c>
      <c r="O1355" s="234">
        <f>ROUND(E1355*N1355,2)</f>
        <v>0</v>
      </c>
      <c r="P1355" s="234">
        <v>2E-3</v>
      </c>
      <c r="Q1355" s="234">
        <f>ROUND(E1355*P1355,2)</f>
        <v>1.23</v>
      </c>
      <c r="R1355" s="236" t="s">
        <v>1511</v>
      </c>
      <c r="S1355" s="236" t="s">
        <v>293</v>
      </c>
      <c r="T1355" s="237" t="s">
        <v>294</v>
      </c>
      <c r="U1355" s="220">
        <v>3.7999999999999999E-2</v>
      </c>
      <c r="V1355" s="220">
        <f>ROUND(E1355*U1355,2)</f>
        <v>23.43</v>
      </c>
      <c r="W1355" s="220"/>
      <c r="X1355" s="220" t="s">
        <v>295</v>
      </c>
      <c r="Y1355" s="220" t="s">
        <v>296</v>
      </c>
      <c r="Z1355" s="210"/>
      <c r="AA1355" s="210"/>
      <c r="AB1355" s="210"/>
      <c r="AC1355" s="210"/>
      <c r="AD1355" s="210"/>
      <c r="AE1355" s="210"/>
      <c r="AF1355" s="210"/>
      <c r="AG1355" s="210" t="s">
        <v>1407</v>
      </c>
      <c r="AH1355" s="210"/>
      <c r="AI1355" s="210"/>
      <c r="AJ1355" s="210"/>
      <c r="AK1355" s="210"/>
      <c r="AL1355" s="210"/>
      <c r="AM1355" s="210"/>
      <c r="AN1355" s="210"/>
      <c r="AO1355" s="210"/>
      <c r="AP1355" s="210"/>
      <c r="AQ1355" s="210"/>
      <c r="AR1355" s="210"/>
      <c r="AS1355" s="210"/>
      <c r="AT1355" s="210"/>
      <c r="AU1355" s="210"/>
      <c r="AV1355" s="210"/>
      <c r="AW1355" s="210"/>
      <c r="AX1355" s="210"/>
      <c r="AY1355" s="210"/>
      <c r="AZ1355" s="210"/>
      <c r="BA1355" s="210"/>
      <c r="BB1355" s="210"/>
      <c r="BC1355" s="210"/>
      <c r="BD1355" s="210"/>
      <c r="BE1355" s="210"/>
      <c r="BF1355" s="210"/>
      <c r="BG1355" s="210"/>
      <c r="BH1355" s="210"/>
    </row>
    <row r="1356" spans="1:60" ht="33.75" outlineLevel="2" x14ac:dyDescent="0.2">
      <c r="A1356" s="217"/>
      <c r="B1356" s="218"/>
      <c r="C1356" s="253" t="s">
        <v>1520</v>
      </c>
      <c r="D1356" s="221"/>
      <c r="E1356" s="222"/>
      <c r="F1356" s="220"/>
      <c r="G1356" s="220"/>
      <c r="H1356" s="220"/>
      <c r="I1356" s="220"/>
      <c r="J1356" s="220"/>
      <c r="K1356" s="220"/>
      <c r="L1356" s="220"/>
      <c r="M1356" s="220"/>
      <c r="N1356" s="219"/>
      <c r="O1356" s="219"/>
      <c r="P1356" s="219"/>
      <c r="Q1356" s="219"/>
      <c r="R1356" s="220"/>
      <c r="S1356" s="220"/>
      <c r="T1356" s="220"/>
      <c r="U1356" s="220"/>
      <c r="V1356" s="220"/>
      <c r="W1356" s="220"/>
      <c r="X1356" s="220"/>
      <c r="Y1356" s="220"/>
      <c r="Z1356" s="210"/>
      <c r="AA1356" s="210"/>
      <c r="AB1356" s="210"/>
      <c r="AC1356" s="210"/>
      <c r="AD1356" s="210"/>
      <c r="AE1356" s="210"/>
      <c r="AF1356" s="210"/>
      <c r="AG1356" s="210" t="s">
        <v>314</v>
      </c>
      <c r="AH1356" s="210">
        <v>0</v>
      </c>
      <c r="AI1356" s="210"/>
      <c r="AJ1356" s="210"/>
      <c r="AK1356" s="210"/>
      <c r="AL1356" s="210"/>
      <c r="AM1356" s="210"/>
      <c r="AN1356" s="210"/>
      <c r="AO1356" s="210"/>
      <c r="AP1356" s="210"/>
      <c r="AQ1356" s="210"/>
      <c r="AR1356" s="210"/>
      <c r="AS1356" s="210"/>
      <c r="AT1356" s="210"/>
      <c r="AU1356" s="210"/>
      <c r="AV1356" s="210"/>
      <c r="AW1356" s="210"/>
      <c r="AX1356" s="210"/>
      <c r="AY1356" s="210"/>
      <c r="AZ1356" s="210"/>
      <c r="BA1356" s="210"/>
      <c r="BB1356" s="210"/>
      <c r="BC1356" s="210"/>
      <c r="BD1356" s="210"/>
      <c r="BE1356" s="210"/>
      <c r="BF1356" s="210"/>
      <c r="BG1356" s="210"/>
      <c r="BH1356" s="210"/>
    </row>
    <row r="1357" spans="1:60" ht="33.75" outlineLevel="3" x14ac:dyDescent="0.2">
      <c r="A1357" s="217"/>
      <c r="B1357" s="218"/>
      <c r="C1357" s="253" t="s">
        <v>1521</v>
      </c>
      <c r="D1357" s="221"/>
      <c r="E1357" s="222"/>
      <c r="F1357" s="220"/>
      <c r="G1357" s="220"/>
      <c r="H1357" s="220"/>
      <c r="I1357" s="220"/>
      <c r="J1357" s="220"/>
      <c r="K1357" s="220"/>
      <c r="L1357" s="220"/>
      <c r="M1357" s="220"/>
      <c r="N1357" s="219"/>
      <c r="O1357" s="219"/>
      <c r="P1357" s="219"/>
      <c r="Q1357" s="219"/>
      <c r="R1357" s="220"/>
      <c r="S1357" s="220"/>
      <c r="T1357" s="220"/>
      <c r="U1357" s="220"/>
      <c r="V1357" s="220"/>
      <c r="W1357" s="220"/>
      <c r="X1357" s="220"/>
      <c r="Y1357" s="220"/>
      <c r="Z1357" s="210"/>
      <c r="AA1357" s="210"/>
      <c r="AB1357" s="210"/>
      <c r="AC1357" s="210"/>
      <c r="AD1357" s="210"/>
      <c r="AE1357" s="210"/>
      <c r="AF1357" s="210"/>
      <c r="AG1357" s="210" t="s">
        <v>314</v>
      </c>
      <c r="AH1357" s="210">
        <v>0</v>
      </c>
      <c r="AI1357" s="210"/>
      <c r="AJ1357" s="210"/>
      <c r="AK1357" s="210"/>
      <c r="AL1357" s="210"/>
      <c r="AM1357" s="210"/>
      <c r="AN1357" s="210"/>
      <c r="AO1357" s="210"/>
      <c r="AP1357" s="210"/>
      <c r="AQ1357" s="210"/>
      <c r="AR1357" s="210"/>
      <c r="AS1357" s="210"/>
      <c r="AT1357" s="210"/>
      <c r="AU1357" s="210"/>
      <c r="AV1357" s="210"/>
      <c r="AW1357" s="210"/>
      <c r="AX1357" s="210"/>
      <c r="AY1357" s="210"/>
      <c r="AZ1357" s="210"/>
      <c r="BA1357" s="210"/>
      <c r="BB1357" s="210"/>
      <c r="BC1357" s="210"/>
      <c r="BD1357" s="210"/>
      <c r="BE1357" s="210"/>
      <c r="BF1357" s="210"/>
      <c r="BG1357" s="210"/>
      <c r="BH1357" s="210"/>
    </row>
    <row r="1358" spans="1:60" outlineLevel="3" x14ac:dyDescent="0.2">
      <c r="A1358" s="217"/>
      <c r="B1358" s="218"/>
      <c r="C1358" s="253" t="s">
        <v>1522</v>
      </c>
      <c r="D1358" s="221"/>
      <c r="E1358" s="222">
        <v>616.69000000000005</v>
      </c>
      <c r="F1358" s="220"/>
      <c r="G1358" s="220"/>
      <c r="H1358" s="220"/>
      <c r="I1358" s="220"/>
      <c r="J1358" s="220"/>
      <c r="K1358" s="220"/>
      <c r="L1358" s="220"/>
      <c r="M1358" s="220"/>
      <c r="N1358" s="219"/>
      <c r="O1358" s="219"/>
      <c r="P1358" s="219"/>
      <c r="Q1358" s="219"/>
      <c r="R1358" s="220"/>
      <c r="S1358" s="220"/>
      <c r="T1358" s="220"/>
      <c r="U1358" s="220"/>
      <c r="V1358" s="220"/>
      <c r="W1358" s="220"/>
      <c r="X1358" s="220"/>
      <c r="Y1358" s="220"/>
      <c r="Z1358" s="210"/>
      <c r="AA1358" s="210"/>
      <c r="AB1358" s="210"/>
      <c r="AC1358" s="210"/>
      <c r="AD1358" s="210"/>
      <c r="AE1358" s="210"/>
      <c r="AF1358" s="210"/>
      <c r="AG1358" s="210" t="s">
        <v>314</v>
      </c>
      <c r="AH1358" s="210">
        <v>0</v>
      </c>
      <c r="AI1358" s="210"/>
      <c r="AJ1358" s="210"/>
      <c r="AK1358" s="210"/>
      <c r="AL1358" s="210"/>
      <c r="AM1358" s="210"/>
      <c r="AN1358" s="210"/>
      <c r="AO1358" s="210"/>
      <c r="AP1358" s="210"/>
      <c r="AQ1358" s="210"/>
      <c r="AR1358" s="210"/>
      <c r="AS1358" s="210"/>
      <c r="AT1358" s="210"/>
      <c r="AU1358" s="210"/>
      <c r="AV1358" s="210"/>
      <c r="AW1358" s="210"/>
      <c r="AX1358" s="210"/>
      <c r="AY1358" s="210"/>
      <c r="AZ1358" s="210"/>
      <c r="BA1358" s="210"/>
      <c r="BB1358" s="210"/>
      <c r="BC1358" s="210"/>
      <c r="BD1358" s="210"/>
      <c r="BE1358" s="210"/>
      <c r="BF1358" s="210"/>
      <c r="BG1358" s="210"/>
      <c r="BH1358" s="210"/>
    </row>
    <row r="1359" spans="1:60" ht="33.75" outlineLevel="1" x14ac:dyDescent="0.2">
      <c r="A1359" s="231">
        <v>220</v>
      </c>
      <c r="B1359" s="232" t="s">
        <v>1523</v>
      </c>
      <c r="C1359" s="250" t="s">
        <v>1524</v>
      </c>
      <c r="D1359" s="233" t="s">
        <v>310</v>
      </c>
      <c r="E1359" s="234">
        <v>408.0754</v>
      </c>
      <c r="F1359" s="235"/>
      <c r="G1359" s="236">
        <f>ROUND(E1359*F1359,2)</f>
        <v>0</v>
      </c>
      <c r="H1359" s="235"/>
      <c r="I1359" s="236">
        <f>ROUND(E1359*H1359,2)</f>
        <v>0</v>
      </c>
      <c r="J1359" s="235"/>
      <c r="K1359" s="236">
        <f>ROUND(E1359*J1359,2)</f>
        <v>0</v>
      </c>
      <c r="L1359" s="236">
        <v>21</v>
      </c>
      <c r="M1359" s="236">
        <f>G1359*(1+L1359/100)</f>
        <v>0</v>
      </c>
      <c r="N1359" s="234">
        <v>0</v>
      </c>
      <c r="O1359" s="234">
        <f>ROUND(E1359*N1359,2)</f>
        <v>0</v>
      </c>
      <c r="P1359" s="234">
        <v>0.03</v>
      </c>
      <c r="Q1359" s="234">
        <f>ROUND(E1359*P1359,2)</f>
        <v>12.24</v>
      </c>
      <c r="R1359" s="236" t="s">
        <v>1511</v>
      </c>
      <c r="S1359" s="236" t="s">
        <v>293</v>
      </c>
      <c r="T1359" s="237" t="s">
        <v>294</v>
      </c>
      <c r="U1359" s="220">
        <v>5.5E-2</v>
      </c>
      <c r="V1359" s="220">
        <f>ROUND(E1359*U1359,2)</f>
        <v>22.44</v>
      </c>
      <c r="W1359" s="220"/>
      <c r="X1359" s="220" t="s">
        <v>295</v>
      </c>
      <c r="Y1359" s="220" t="s">
        <v>296</v>
      </c>
      <c r="Z1359" s="210"/>
      <c r="AA1359" s="210"/>
      <c r="AB1359" s="210"/>
      <c r="AC1359" s="210"/>
      <c r="AD1359" s="210"/>
      <c r="AE1359" s="210"/>
      <c r="AF1359" s="210"/>
      <c r="AG1359" s="210" t="s">
        <v>1407</v>
      </c>
      <c r="AH1359" s="210"/>
      <c r="AI1359" s="210"/>
      <c r="AJ1359" s="210"/>
      <c r="AK1359" s="210"/>
      <c r="AL1359" s="210"/>
      <c r="AM1359" s="210"/>
      <c r="AN1359" s="210"/>
      <c r="AO1359" s="210"/>
      <c r="AP1359" s="210"/>
      <c r="AQ1359" s="210"/>
      <c r="AR1359" s="210"/>
      <c r="AS1359" s="210"/>
      <c r="AT1359" s="210"/>
      <c r="AU1359" s="210"/>
      <c r="AV1359" s="210"/>
      <c r="AW1359" s="210"/>
      <c r="AX1359" s="210"/>
      <c r="AY1359" s="210"/>
      <c r="AZ1359" s="210"/>
      <c r="BA1359" s="210"/>
      <c r="BB1359" s="210"/>
      <c r="BC1359" s="210"/>
      <c r="BD1359" s="210"/>
      <c r="BE1359" s="210"/>
      <c r="BF1359" s="210"/>
      <c r="BG1359" s="210"/>
      <c r="BH1359" s="210"/>
    </row>
    <row r="1360" spans="1:60" outlineLevel="2" x14ac:dyDescent="0.2">
      <c r="A1360" s="217"/>
      <c r="B1360" s="218"/>
      <c r="C1360" s="255" t="s">
        <v>1525</v>
      </c>
      <c r="D1360" s="248"/>
      <c r="E1360" s="248"/>
      <c r="F1360" s="248"/>
      <c r="G1360" s="248"/>
      <c r="H1360" s="220"/>
      <c r="I1360" s="220"/>
      <c r="J1360" s="220"/>
      <c r="K1360" s="220"/>
      <c r="L1360" s="220"/>
      <c r="M1360" s="220"/>
      <c r="N1360" s="219"/>
      <c r="O1360" s="219"/>
      <c r="P1360" s="219"/>
      <c r="Q1360" s="219"/>
      <c r="R1360" s="220"/>
      <c r="S1360" s="220"/>
      <c r="T1360" s="220"/>
      <c r="U1360" s="220"/>
      <c r="V1360" s="220"/>
      <c r="W1360" s="220"/>
      <c r="X1360" s="220"/>
      <c r="Y1360" s="220"/>
      <c r="Z1360" s="210"/>
      <c r="AA1360" s="210"/>
      <c r="AB1360" s="210"/>
      <c r="AC1360" s="210"/>
      <c r="AD1360" s="210"/>
      <c r="AE1360" s="210"/>
      <c r="AF1360" s="210"/>
      <c r="AG1360" s="210" t="s">
        <v>300</v>
      </c>
      <c r="AH1360" s="210"/>
      <c r="AI1360" s="210"/>
      <c r="AJ1360" s="210"/>
      <c r="AK1360" s="210"/>
      <c r="AL1360" s="210"/>
      <c r="AM1360" s="210"/>
      <c r="AN1360" s="210"/>
      <c r="AO1360" s="210"/>
      <c r="AP1360" s="210"/>
      <c r="AQ1360" s="210"/>
      <c r="AR1360" s="210"/>
      <c r="AS1360" s="210"/>
      <c r="AT1360" s="210"/>
      <c r="AU1360" s="210"/>
      <c r="AV1360" s="210"/>
      <c r="AW1360" s="210"/>
      <c r="AX1360" s="210"/>
      <c r="AY1360" s="210"/>
      <c r="AZ1360" s="210"/>
      <c r="BA1360" s="210"/>
      <c r="BB1360" s="210"/>
      <c r="BC1360" s="210"/>
      <c r="BD1360" s="210"/>
      <c r="BE1360" s="210"/>
      <c r="BF1360" s="210"/>
      <c r="BG1360" s="210"/>
      <c r="BH1360" s="210"/>
    </row>
    <row r="1361" spans="1:60" outlineLevel="3" x14ac:dyDescent="0.2">
      <c r="A1361" s="217"/>
      <c r="B1361" s="218"/>
      <c r="C1361" s="252" t="s">
        <v>1525</v>
      </c>
      <c r="D1361" s="240"/>
      <c r="E1361" s="240"/>
      <c r="F1361" s="240"/>
      <c r="G1361" s="240"/>
      <c r="H1361" s="220"/>
      <c r="I1361" s="220"/>
      <c r="J1361" s="220"/>
      <c r="K1361" s="220"/>
      <c r="L1361" s="220"/>
      <c r="M1361" s="220"/>
      <c r="N1361" s="219"/>
      <c r="O1361" s="219"/>
      <c r="P1361" s="219"/>
      <c r="Q1361" s="219"/>
      <c r="R1361" s="220"/>
      <c r="S1361" s="220"/>
      <c r="T1361" s="220"/>
      <c r="U1361" s="220"/>
      <c r="V1361" s="220"/>
      <c r="W1361" s="220"/>
      <c r="X1361" s="220"/>
      <c r="Y1361" s="220"/>
      <c r="Z1361" s="210"/>
      <c r="AA1361" s="210"/>
      <c r="AB1361" s="210"/>
      <c r="AC1361" s="210"/>
      <c r="AD1361" s="210"/>
      <c r="AE1361" s="210"/>
      <c r="AF1361" s="210"/>
      <c r="AG1361" s="210" t="s">
        <v>300</v>
      </c>
      <c r="AH1361" s="210"/>
      <c r="AI1361" s="210"/>
      <c r="AJ1361" s="210"/>
      <c r="AK1361" s="210"/>
      <c r="AL1361" s="210"/>
      <c r="AM1361" s="210"/>
      <c r="AN1361" s="210"/>
      <c r="AO1361" s="210"/>
      <c r="AP1361" s="210"/>
      <c r="AQ1361" s="210"/>
      <c r="AR1361" s="210"/>
      <c r="AS1361" s="210"/>
      <c r="AT1361" s="210"/>
      <c r="AU1361" s="210"/>
      <c r="AV1361" s="210"/>
      <c r="AW1361" s="210"/>
      <c r="AX1361" s="210"/>
      <c r="AY1361" s="210"/>
      <c r="AZ1361" s="210"/>
      <c r="BA1361" s="210"/>
      <c r="BB1361" s="210"/>
      <c r="BC1361" s="210"/>
      <c r="BD1361" s="210"/>
      <c r="BE1361" s="210"/>
      <c r="BF1361" s="210"/>
      <c r="BG1361" s="210"/>
      <c r="BH1361" s="210"/>
    </row>
    <row r="1362" spans="1:60" outlineLevel="2" x14ac:dyDescent="0.2">
      <c r="A1362" s="217"/>
      <c r="B1362" s="218"/>
      <c r="C1362" s="253" t="s">
        <v>1526</v>
      </c>
      <c r="D1362" s="221"/>
      <c r="E1362" s="222"/>
      <c r="F1362" s="220"/>
      <c r="G1362" s="220"/>
      <c r="H1362" s="220"/>
      <c r="I1362" s="220"/>
      <c r="J1362" s="220"/>
      <c r="K1362" s="220"/>
      <c r="L1362" s="220"/>
      <c r="M1362" s="220"/>
      <c r="N1362" s="219"/>
      <c r="O1362" s="219"/>
      <c r="P1362" s="219"/>
      <c r="Q1362" s="219"/>
      <c r="R1362" s="220"/>
      <c r="S1362" s="220"/>
      <c r="T1362" s="220"/>
      <c r="U1362" s="220"/>
      <c r="V1362" s="220"/>
      <c r="W1362" s="220"/>
      <c r="X1362" s="220"/>
      <c r="Y1362" s="220"/>
      <c r="Z1362" s="210"/>
      <c r="AA1362" s="210"/>
      <c r="AB1362" s="210"/>
      <c r="AC1362" s="210"/>
      <c r="AD1362" s="210"/>
      <c r="AE1362" s="210"/>
      <c r="AF1362" s="210"/>
      <c r="AG1362" s="210" t="s">
        <v>314</v>
      </c>
      <c r="AH1362" s="210">
        <v>0</v>
      </c>
      <c r="AI1362" s="210"/>
      <c r="AJ1362" s="210"/>
      <c r="AK1362" s="210"/>
      <c r="AL1362" s="210"/>
      <c r="AM1362" s="210"/>
      <c r="AN1362" s="210"/>
      <c r="AO1362" s="210"/>
      <c r="AP1362" s="210"/>
      <c r="AQ1362" s="210"/>
      <c r="AR1362" s="210"/>
      <c r="AS1362" s="210"/>
      <c r="AT1362" s="210"/>
      <c r="AU1362" s="210"/>
      <c r="AV1362" s="210"/>
      <c r="AW1362" s="210"/>
      <c r="AX1362" s="210"/>
      <c r="AY1362" s="210"/>
      <c r="AZ1362" s="210"/>
      <c r="BA1362" s="210"/>
      <c r="BB1362" s="210"/>
      <c r="BC1362" s="210"/>
      <c r="BD1362" s="210"/>
      <c r="BE1362" s="210"/>
      <c r="BF1362" s="210"/>
      <c r="BG1362" s="210"/>
      <c r="BH1362" s="210"/>
    </row>
    <row r="1363" spans="1:60" outlineLevel="3" x14ac:dyDescent="0.2">
      <c r="A1363" s="217"/>
      <c r="B1363" s="218"/>
      <c r="C1363" s="253" t="s">
        <v>1527</v>
      </c>
      <c r="D1363" s="221"/>
      <c r="E1363" s="222"/>
      <c r="F1363" s="220"/>
      <c r="G1363" s="220"/>
      <c r="H1363" s="220"/>
      <c r="I1363" s="220"/>
      <c r="J1363" s="220"/>
      <c r="K1363" s="220"/>
      <c r="L1363" s="220"/>
      <c r="M1363" s="220"/>
      <c r="N1363" s="219"/>
      <c r="O1363" s="219"/>
      <c r="P1363" s="219"/>
      <c r="Q1363" s="219"/>
      <c r="R1363" s="220"/>
      <c r="S1363" s="220"/>
      <c r="T1363" s="220"/>
      <c r="U1363" s="220"/>
      <c r="V1363" s="220"/>
      <c r="W1363" s="220"/>
      <c r="X1363" s="220"/>
      <c r="Y1363" s="220"/>
      <c r="Z1363" s="210"/>
      <c r="AA1363" s="210"/>
      <c r="AB1363" s="210"/>
      <c r="AC1363" s="210"/>
      <c r="AD1363" s="210"/>
      <c r="AE1363" s="210"/>
      <c r="AF1363" s="210"/>
      <c r="AG1363" s="210" t="s">
        <v>314</v>
      </c>
      <c r="AH1363" s="210">
        <v>0</v>
      </c>
      <c r="AI1363" s="210"/>
      <c r="AJ1363" s="210"/>
      <c r="AK1363" s="210"/>
      <c r="AL1363" s="210"/>
      <c r="AM1363" s="210"/>
      <c r="AN1363" s="210"/>
      <c r="AO1363" s="210"/>
      <c r="AP1363" s="210"/>
      <c r="AQ1363" s="210"/>
      <c r="AR1363" s="210"/>
      <c r="AS1363" s="210"/>
      <c r="AT1363" s="210"/>
      <c r="AU1363" s="210"/>
      <c r="AV1363" s="210"/>
      <c r="AW1363" s="210"/>
      <c r="AX1363" s="210"/>
      <c r="AY1363" s="210"/>
      <c r="AZ1363" s="210"/>
      <c r="BA1363" s="210"/>
      <c r="BB1363" s="210"/>
      <c r="BC1363" s="210"/>
      <c r="BD1363" s="210"/>
      <c r="BE1363" s="210"/>
      <c r="BF1363" s="210"/>
      <c r="BG1363" s="210"/>
      <c r="BH1363" s="210"/>
    </row>
    <row r="1364" spans="1:60" outlineLevel="3" x14ac:dyDescent="0.2">
      <c r="A1364" s="217"/>
      <c r="B1364" s="218"/>
      <c r="C1364" s="253" t="s">
        <v>1528</v>
      </c>
      <c r="D1364" s="221"/>
      <c r="E1364" s="222"/>
      <c r="F1364" s="220"/>
      <c r="G1364" s="220"/>
      <c r="H1364" s="220"/>
      <c r="I1364" s="220"/>
      <c r="J1364" s="220"/>
      <c r="K1364" s="220"/>
      <c r="L1364" s="220"/>
      <c r="M1364" s="220"/>
      <c r="N1364" s="219"/>
      <c r="O1364" s="219"/>
      <c r="P1364" s="219"/>
      <c r="Q1364" s="219"/>
      <c r="R1364" s="220"/>
      <c r="S1364" s="220"/>
      <c r="T1364" s="220"/>
      <c r="U1364" s="220"/>
      <c r="V1364" s="220"/>
      <c r="W1364" s="220"/>
      <c r="X1364" s="220"/>
      <c r="Y1364" s="220"/>
      <c r="Z1364" s="210"/>
      <c r="AA1364" s="210"/>
      <c r="AB1364" s="210"/>
      <c r="AC1364" s="210"/>
      <c r="AD1364" s="210"/>
      <c r="AE1364" s="210"/>
      <c r="AF1364" s="210"/>
      <c r="AG1364" s="210" t="s">
        <v>314</v>
      </c>
      <c r="AH1364" s="210">
        <v>0</v>
      </c>
      <c r="AI1364" s="210"/>
      <c r="AJ1364" s="210"/>
      <c r="AK1364" s="210"/>
      <c r="AL1364" s="210"/>
      <c r="AM1364" s="210"/>
      <c r="AN1364" s="210"/>
      <c r="AO1364" s="210"/>
      <c r="AP1364" s="210"/>
      <c r="AQ1364" s="210"/>
      <c r="AR1364" s="210"/>
      <c r="AS1364" s="210"/>
      <c r="AT1364" s="210"/>
      <c r="AU1364" s="210"/>
      <c r="AV1364" s="210"/>
      <c r="AW1364" s="210"/>
      <c r="AX1364" s="210"/>
      <c r="AY1364" s="210"/>
      <c r="AZ1364" s="210"/>
      <c r="BA1364" s="210"/>
      <c r="BB1364" s="210"/>
      <c r="BC1364" s="210"/>
      <c r="BD1364" s="210"/>
      <c r="BE1364" s="210"/>
      <c r="BF1364" s="210"/>
      <c r="BG1364" s="210"/>
      <c r="BH1364" s="210"/>
    </row>
    <row r="1365" spans="1:60" outlineLevel="3" x14ac:dyDescent="0.2">
      <c r="A1365" s="217"/>
      <c r="B1365" s="218"/>
      <c r="C1365" s="253" t="s">
        <v>1529</v>
      </c>
      <c r="D1365" s="221"/>
      <c r="E1365" s="222">
        <v>408.08</v>
      </c>
      <c r="F1365" s="220"/>
      <c r="G1365" s="220"/>
      <c r="H1365" s="220"/>
      <c r="I1365" s="220"/>
      <c r="J1365" s="220"/>
      <c r="K1365" s="220"/>
      <c r="L1365" s="220"/>
      <c r="M1365" s="220"/>
      <c r="N1365" s="219"/>
      <c r="O1365" s="219"/>
      <c r="P1365" s="219"/>
      <c r="Q1365" s="219"/>
      <c r="R1365" s="220"/>
      <c r="S1365" s="220"/>
      <c r="T1365" s="220"/>
      <c r="U1365" s="220"/>
      <c r="V1365" s="220"/>
      <c r="W1365" s="220"/>
      <c r="X1365" s="220"/>
      <c r="Y1365" s="220"/>
      <c r="Z1365" s="210"/>
      <c r="AA1365" s="210"/>
      <c r="AB1365" s="210"/>
      <c r="AC1365" s="210"/>
      <c r="AD1365" s="210"/>
      <c r="AE1365" s="210"/>
      <c r="AF1365" s="210"/>
      <c r="AG1365" s="210" t="s">
        <v>314</v>
      </c>
      <c r="AH1365" s="210">
        <v>0</v>
      </c>
      <c r="AI1365" s="210"/>
      <c r="AJ1365" s="210"/>
      <c r="AK1365" s="210"/>
      <c r="AL1365" s="210"/>
      <c r="AM1365" s="210"/>
      <c r="AN1365" s="210"/>
      <c r="AO1365" s="210"/>
      <c r="AP1365" s="210"/>
      <c r="AQ1365" s="210"/>
      <c r="AR1365" s="210"/>
      <c r="AS1365" s="210"/>
      <c r="AT1365" s="210"/>
      <c r="AU1365" s="210"/>
      <c r="AV1365" s="210"/>
      <c r="AW1365" s="210"/>
      <c r="AX1365" s="210"/>
      <c r="AY1365" s="210"/>
      <c r="AZ1365" s="210"/>
      <c r="BA1365" s="210"/>
      <c r="BB1365" s="210"/>
      <c r="BC1365" s="210"/>
      <c r="BD1365" s="210"/>
      <c r="BE1365" s="210"/>
      <c r="BF1365" s="210"/>
      <c r="BG1365" s="210"/>
      <c r="BH1365" s="210"/>
    </row>
    <row r="1366" spans="1:60" ht="33.75" outlineLevel="1" x14ac:dyDescent="0.2">
      <c r="A1366" s="231">
        <v>221</v>
      </c>
      <c r="B1366" s="232" t="s">
        <v>1530</v>
      </c>
      <c r="C1366" s="250" t="s">
        <v>1531</v>
      </c>
      <c r="D1366" s="233" t="s">
        <v>310</v>
      </c>
      <c r="E1366" s="234">
        <v>816.1508</v>
      </c>
      <c r="F1366" s="235"/>
      <c r="G1366" s="236">
        <f>ROUND(E1366*F1366,2)</f>
        <v>0</v>
      </c>
      <c r="H1366" s="235"/>
      <c r="I1366" s="236">
        <f>ROUND(E1366*H1366,2)</f>
        <v>0</v>
      </c>
      <c r="J1366" s="235"/>
      <c r="K1366" s="236">
        <f>ROUND(E1366*J1366,2)</f>
        <v>0</v>
      </c>
      <c r="L1366" s="236">
        <v>21</v>
      </c>
      <c r="M1366" s="236">
        <f>G1366*(1+L1366/100)</f>
        <v>0</v>
      </c>
      <c r="N1366" s="234">
        <v>0</v>
      </c>
      <c r="O1366" s="234">
        <f>ROUND(E1366*N1366,2)</f>
        <v>0</v>
      </c>
      <c r="P1366" s="234">
        <v>2.33E-3</v>
      </c>
      <c r="Q1366" s="234">
        <f>ROUND(E1366*P1366,2)</f>
        <v>1.9</v>
      </c>
      <c r="R1366" s="236" t="s">
        <v>1511</v>
      </c>
      <c r="S1366" s="236" t="s">
        <v>293</v>
      </c>
      <c r="T1366" s="237" t="s">
        <v>294</v>
      </c>
      <c r="U1366" s="220">
        <v>9.5000000000000001E-2</v>
      </c>
      <c r="V1366" s="220">
        <f>ROUND(E1366*U1366,2)</f>
        <v>77.53</v>
      </c>
      <c r="W1366" s="220"/>
      <c r="X1366" s="220" t="s">
        <v>295</v>
      </c>
      <c r="Y1366" s="220" t="s">
        <v>296</v>
      </c>
      <c r="Z1366" s="210"/>
      <c r="AA1366" s="210"/>
      <c r="AB1366" s="210"/>
      <c r="AC1366" s="210"/>
      <c r="AD1366" s="210"/>
      <c r="AE1366" s="210"/>
      <c r="AF1366" s="210"/>
      <c r="AG1366" s="210" t="s">
        <v>1407</v>
      </c>
      <c r="AH1366" s="210"/>
      <c r="AI1366" s="210"/>
      <c r="AJ1366" s="210"/>
      <c r="AK1366" s="210"/>
      <c r="AL1366" s="210"/>
      <c r="AM1366" s="210"/>
      <c r="AN1366" s="210"/>
      <c r="AO1366" s="210"/>
      <c r="AP1366" s="210"/>
      <c r="AQ1366" s="210"/>
      <c r="AR1366" s="210"/>
      <c r="AS1366" s="210"/>
      <c r="AT1366" s="210"/>
      <c r="AU1366" s="210"/>
      <c r="AV1366" s="210"/>
      <c r="AW1366" s="210"/>
      <c r="AX1366" s="210"/>
      <c r="AY1366" s="210"/>
      <c r="AZ1366" s="210"/>
      <c r="BA1366" s="210"/>
      <c r="BB1366" s="210"/>
      <c r="BC1366" s="210"/>
      <c r="BD1366" s="210"/>
      <c r="BE1366" s="210"/>
      <c r="BF1366" s="210"/>
      <c r="BG1366" s="210"/>
      <c r="BH1366" s="210"/>
    </row>
    <row r="1367" spans="1:60" outlineLevel="2" x14ac:dyDescent="0.2">
      <c r="A1367" s="217"/>
      <c r="B1367" s="218"/>
      <c r="C1367" s="253" t="s">
        <v>1532</v>
      </c>
      <c r="D1367" s="221"/>
      <c r="E1367" s="222"/>
      <c r="F1367" s="220"/>
      <c r="G1367" s="220"/>
      <c r="H1367" s="220"/>
      <c r="I1367" s="220"/>
      <c r="J1367" s="220"/>
      <c r="K1367" s="220"/>
      <c r="L1367" s="220"/>
      <c r="M1367" s="220"/>
      <c r="N1367" s="219"/>
      <c r="O1367" s="219"/>
      <c r="P1367" s="219"/>
      <c r="Q1367" s="219"/>
      <c r="R1367" s="220"/>
      <c r="S1367" s="220"/>
      <c r="T1367" s="220"/>
      <c r="U1367" s="220"/>
      <c r="V1367" s="220"/>
      <c r="W1367" s="220"/>
      <c r="X1367" s="220"/>
      <c r="Y1367" s="220"/>
      <c r="Z1367" s="210"/>
      <c r="AA1367" s="210"/>
      <c r="AB1367" s="210"/>
      <c r="AC1367" s="210"/>
      <c r="AD1367" s="210"/>
      <c r="AE1367" s="210"/>
      <c r="AF1367" s="210"/>
      <c r="AG1367" s="210" t="s">
        <v>314</v>
      </c>
      <c r="AH1367" s="210">
        <v>0</v>
      </c>
      <c r="AI1367" s="210"/>
      <c r="AJ1367" s="210"/>
      <c r="AK1367" s="210"/>
      <c r="AL1367" s="210"/>
      <c r="AM1367" s="210"/>
      <c r="AN1367" s="210"/>
      <c r="AO1367" s="210"/>
      <c r="AP1367" s="210"/>
      <c r="AQ1367" s="210"/>
      <c r="AR1367" s="210"/>
      <c r="AS1367" s="210"/>
      <c r="AT1367" s="210"/>
      <c r="AU1367" s="210"/>
      <c r="AV1367" s="210"/>
      <c r="AW1367" s="210"/>
      <c r="AX1367" s="210"/>
      <c r="AY1367" s="210"/>
      <c r="AZ1367" s="210"/>
      <c r="BA1367" s="210"/>
      <c r="BB1367" s="210"/>
      <c r="BC1367" s="210"/>
      <c r="BD1367" s="210"/>
      <c r="BE1367" s="210"/>
      <c r="BF1367" s="210"/>
      <c r="BG1367" s="210"/>
      <c r="BH1367" s="210"/>
    </row>
    <row r="1368" spans="1:60" outlineLevel="3" x14ac:dyDescent="0.2">
      <c r="A1368" s="217"/>
      <c r="B1368" s="218"/>
      <c r="C1368" s="253" t="s">
        <v>1533</v>
      </c>
      <c r="D1368" s="221"/>
      <c r="E1368" s="222"/>
      <c r="F1368" s="220"/>
      <c r="G1368" s="220"/>
      <c r="H1368" s="220"/>
      <c r="I1368" s="220"/>
      <c r="J1368" s="220"/>
      <c r="K1368" s="220"/>
      <c r="L1368" s="220"/>
      <c r="M1368" s="220"/>
      <c r="N1368" s="219"/>
      <c r="O1368" s="219"/>
      <c r="P1368" s="219"/>
      <c r="Q1368" s="219"/>
      <c r="R1368" s="220"/>
      <c r="S1368" s="220"/>
      <c r="T1368" s="220"/>
      <c r="U1368" s="220"/>
      <c r="V1368" s="220"/>
      <c r="W1368" s="220"/>
      <c r="X1368" s="220"/>
      <c r="Y1368" s="220"/>
      <c r="Z1368" s="210"/>
      <c r="AA1368" s="210"/>
      <c r="AB1368" s="210"/>
      <c r="AC1368" s="210"/>
      <c r="AD1368" s="210"/>
      <c r="AE1368" s="210"/>
      <c r="AF1368" s="210"/>
      <c r="AG1368" s="210" t="s">
        <v>314</v>
      </c>
      <c r="AH1368" s="210">
        <v>0</v>
      </c>
      <c r="AI1368" s="210"/>
      <c r="AJ1368" s="210"/>
      <c r="AK1368" s="210"/>
      <c r="AL1368" s="210"/>
      <c r="AM1368" s="210"/>
      <c r="AN1368" s="210"/>
      <c r="AO1368" s="210"/>
      <c r="AP1368" s="210"/>
      <c r="AQ1368" s="210"/>
      <c r="AR1368" s="210"/>
      <c r="AS1368" s="210"/>
      <c r="AT1368" s="210"/>
      <c r="AU1368" s="210"/>
      <c r="AV1368" s="210"/>
      <c r="AW1368" s="210"/>
      <c r="AX1368" s="210"/>
      <c r="AY1368" s="210"/>
      <c r="AZ1368" s="210"/>
      <c r="BA1368" s="210"/>
      <c r="BB1368" s="210"/>
      <c r="BC1368" s="210"/>
      <c r="BD1368" s="210"/>
      <c r="BE1368" s="210"/>
      <c r="BF1368" s="210"/>
      <c r="BG1368" s="210"/>
      <c r="BH1368" s="210"/>
    </row>
    <row r="1369" spans="1:60" outlineLevel="3" x14ac:dyDescent="0.2">
      <c r="A1369" s="217"/>
      <c r="B1369" s="218"/>
      <c r="C1369" s="253" t="s">
        <v>1534</v>
      </c>
      <c r="D1369" s="221"/>
      <c r="E1369" s="222">
        <v>816.15</v>
      </c>
      <c r="F1369" s="220"/>
      <c r="G1369" s="220"/>
      <c r="H1369" s="220"/>
      <c r="I1369" s="220"/>
      <c r="J1369" s="220"/>
      <c r="K1369" s="220"/>
      <c r="L1369" s="220"/>
      <c r="M1369" s="220"/>
      <c r="N1369" s="219"/>
      <c r="O1369" s="219"/>
      <c r="P1369" s="219"/>
      <c r="Q1369" s="219"/>
      <c r="R1369" s="220"/>
      <c r="S1369" s="220"/>
      <c r="T1369" s="220"/>
      <c r="U1369" s="220"/>
      <c r="V1369" s="220"/>
      <c r="W1369" s="220"/>
      <c r="X1369" s="220"/>
      <c r="Y1369" s="220"/>
      <c r="Z1369" s="210"/>
      <c r="AA1369" s="210"/>
      <c r="AB1369" s="210"/>
      <c r="AC1369" s="210"/>
      <c r="AD1369" s="210"/>
      <c r="AE1369" s="210"/>
      <c r="AF1369" s="210"/>
      <c r="AG1369" s="210" t="s">
        <v>314</v>
      </c>
      <c r="AH1369" s="210">
        <v>0</v>
      </c>
      <c r="AI1369" s="210"/>
      <c r="AJ1369" s="210"/>
      <c r="AK1369" s="210"/>
      <c r="AL1369" s="210"/>
      <c r="AM1369" s="210"/>
      <c r="AN1369" s="210"/>
      <c r="AO1369" s="210"/>
      <c r="AP1369" s="210"/>
      <c r="AQ1369" s="210"/>
      <c r="AR1369" s="210"/>
      <c r="AS1369" s="210"/>
      <c r="AT1369" s="210"/>
      <c r="AU1369" s="210"/>
      <c r="AV1369" s="210"/>
      <c r="AW1369" s="210"/>
      <c r="AX1369" s="210"/>
      <c r="AY1369" s="210"/>
      <c r="AZ1369" s="210"/>
      <c r="BA1369" s="210"/>
      <c r="BB1369" s="210"/>
      <c r="BC1369" s="210"/>
      <c r="BD1369" s="210"/>
      <c r="BE1369" s="210"/>
      <c r="BF1369" s="210"/>
      <c r="BG1369" s="210"/>
      <c r="BH1369" s="210"/>
    </row>
    <row r="1370" spans="1:60" outlineLevel="1" x14ac:dyDescent="0.2">
      <c r="A1370" s="231">
        <v>222</v>
      </c>
      <c r="B1370" s="232" t="s">
        <v>1535</v>
      </c>
      <c r="C1370" s="250" t="s">
        <v>1536</v>
      </c>
      <c r="D1370" s="233" t="s">
        <v>310</v>
      </c>
      <c r="E1370" s="234">
        <v>373.18599999999998</v>
      </c>
      <c r="F1370" s="235"/>
      <c r="G1370" s="236">
        <f>ROUND(E1370*F1370,2)</f>
        <v>0</v>
      </c>
      <c r="H1370" s="235"/>
      <c r="I1370" s="236">
        <f>ROUND(E1370*H1370,2)</f>
        <v>0</v>
      </c>
      <c r="J1370" s="235"/>
      <c r="K1370" s="236">
        <f>ROUND(E1370*J1370,2)</f>
        <v>0</v>
      </c>
      <c r="L1370" s="236">
        <v>21</v>
      </c>
      <c r="M1370" s="236">
        <f>G1370*(1+L1370/100)</f>
        <v>0</v>
      </c>
      <c r="N1370" s="234">
        <v>0</v>
      </c>
      <c r="O1370" s="234">
        <f>ROUND(E1370*N1370,2)</f>
        <v>0</v>
      </c>
      <c r="P1370" s="234">
        <v>0</v>
      </c>
      <c r="Q1370" s="234">
        <f>ROUND(E1370*P1370,2)</f>
        <v>0</v>
      </c>
      <c r="R1370" s="236" t="s">
        <v>1511</v>
      </c>
      <c r="S1370" s="236" t="s">
        <v>293</v>
      </c>
      <c r="T1370" s="237" t="s">
        <v>294</v>
      </c>
      <c r="U1370" s="220">
        <v>0.08</v>
      </c>
      <c r="V1370" s="220">
        <f>ROUND(E1370*U1370,2)</f>
        <v>29.85</v>
      </c>
      <c r="W1370" s="220"/>
      <c r="X1370" s="220" t="s">
        <v>295</v>
      </c>
      <c r="Y1370" s="220" t="s">
        <v>296</v>
      </c>
      <c r="Z1370" s="210"/>
      <c r="AA1370" s="210"/>
      <c r="AB1370" s="210"/>
      <c r="AC1370" s="210"/>
      <c r="AD1370" s="210"/>
      <c r="AE1370" s="210"/>
      <c r="AF1370" s="210"/>
      <c r="AG1370" s="210" t="s">
        <v>1407</v>
      </c>
      <c r="AH1370" s="210"/>
      <c r="AI1370" s="210"/>
      <c r="AJ1370" s="210"/>
      <c r="AK1370" s="210"/>
      <c r="AL1370" s="210"/>
      <c r="AM1370" s="210"/>
      <c r="AN1370" s="210"/>
      <c r="AO1370" s="210"/>
      <c r="AP1370" s="210"/>
      <c r="AQ1370" s="210"/>
      <c r="AR1370" s="210"/>
      <c r="AS1370" s="210"/>
      <c r="AT1370" s="210"/>
      <c r="AU1370" s="210"/>
      <c r="AV1370" s="210"/>
      <c r="AW1370" s="210"/>
      <c r="AX1370" s="210"/>
      <c r="AY1370" s="210"/>
      <c r="AZ1370" s="210"/>
      <c r="BA1370" s="210"/>
      <c r="BB1370" s="210"/>
      <c r="BC1370" s="210"/>
      <c r="BD1370" s="210"/>
      <c r="BE1370" s="210"/>
      <c r="BF1370" s="210"/>
      <c r="BG1370" s="210"/>
      <c r="BH1370" s="210"/>
    </row>
    <row r="1371" spans="1:60" outlineLevel="2" x14ac:dyDescent="0.2">
      <c r="A1371" s="217"/>
      <c r="B1371" s="218"/>
      <c r="C1371" s="253" t="s">
        <v>1537</v>
      </c>
      <c r="D1371" s="221"/>
      <c r="E1371" s="222"/>
      <c r="F1371" s="220"/>
      <c r="G1371" s="220"/>
      <c r="H1371" s="220"/>
      <c r="I1371" s="220"/>
      <c r="J1371" s="220"/>
      <c r="K1371" s="220"/>
      <c r="L1371" s="220"/>
      <c r="M1371" s="220"/>
      <c r="N1371" s="219"/>
      <c r="O1371" s="219"/>
      <c r="P1371" s="219"/>
      <c r="Q1371" s="219"/>
      <c r="R1371" s="220"/>
      <c r="S1371" s="220"/>
      <c r="T1371" s="220"/>
      <c r="U1371" s="220"/>
      <c r="V1371" s="220"/>
      <c r="W1371" s="220"/>
      <c r="X1371" s="220"/>
      <c r="Y1371" s="220"/>
      <c r="Z1371" s="210"/>
      <c r="AA1371" s="210"/>
      <c r="AB1371" s="210"/>
      <c r="AC1371" s="210"/>
      <c r="AD1371" s="210"/>
      <c r="AE1371" s="210"/>
      <c r="AF1371" s="210"/>
      <c r="AG1371" s="210" t="s">
        <v>314</v>
      </c>
      <c r="AH1371" s="210">
        <v>0</v>
      </c>
      <c r="AI1371" s="210"/>
      <c r="AJ1371" s="210"/>
      <c r="AK1371" s="210"/>
      <c r="AL1371" s="210"/>
      <c r="AM1371" s="210"/>
      <c r="AN1371" s="210"/>
      <c r="AO1371" s="210"/>
      <c r="AP1371" s="210"/>
      <c r="AQ1371" s="210"/>
      <c r="AR1371" s="210"/>
      <c r="AS1371" s="210"/>
      <c r="AT1371" s="210"/>
      <c r="AU1371" s="210"/>
      <c r="AV1371" s="210"/>
      <c r="AW1371" s="210"/>
      <c r="AX1371" s="210"/>
      <c r="AY1371" s="210"/>
      <c r="AZ1371" s="210"/>
      <c r="BA1371" s="210"/>
      <c r="BB1371" s="210"/>
      <c r="BC1371" s="210"/>
      <c r="BD1371" s="210"/>
      <c r="BE1371" s="210"/>
      <c r="BF1371" s="210"/>
      <c r="BG1371" s="210"/>
      <c r="BH1371" s="210"/>
    </row>
    <row r="1372" spans="1:60" outlineLevel="3" x14ac:dyDescent="0.2">
      <c r="A1372" s="217"/>
      <c r="B1372" s="218"/>
      <c r="C1372" s="253" t="s">
        <v>1538</v>
      </c>
      <c r="D1372" s="221"/>
      <c r="E1372" s="222">
        <v>373.19</v>
      </c>
      <c r="F1372" s="220"/>
      <c r="G1372" s="220"/>
      <c r="H1372" s="220"/>
      <c r="I1372" s="220"/>
      <c r="J1372" s="220"/>
      <c r="K1372" s="220"/>
      <c r="L1372" s="220"/>
      <c r="M1372" s="220"/>
      <c r="N1372" s="219"/>
      <c r="O1372" s="219"/>
      <c r="P1372" s="219"/>
      <c r="Q1372" s="219"/>
      <c r="R1372" s="220"/>
      <c r="S1372" s="220"/>
      <c r="T1372" s="220"/>
      <c r="U1372" s="220"/>
      <c r="V1372" s="220"/>
      <c r="W1372" s="220"/>
      <c r="X1372" s="220"/>
      <c r="Y1372" s="220"/>
      <c r="Z1372" s="210"/>
      <c r="AA1372" s="210"/>
      <c r="AB1372" s="210"/>
      <c r="AC1372" s="210"/>
      <c r="AD1372" s="210"/>
      <c r="AE1372" s="210"/>
      <c r="AF1372" s="210"/>
      <c r="AG1372" s="210" t="s">
        <v>314</v>
      </c>
      <c r="AH1372" s="210">
        <v>0</v>
      </c>
      <c r="AI1372" s="210"/>
      <c r="AJ1372" s="210"/>
      <c r="AK1372" s="210"/>
      <c r="AL1372" s="210"/>
      <c r="AM1372" s="210"/>
      <c r="AN1372" s="210"/>
      <c r="AO1372" s="210"/>
      <c r="AP1372" s="210"/>
      <c r="AQ1372" s="210"/>
      <c r="AR1372" s="210"/>
      <c r="AS1372" s="210"/>
      <c r="AT1372" s="210"/>
      <c r="AU1372" s="210"/>
      <c r="AV1372" s="210"/>
      <c r="AW1372" s="210"/>
      <c r="AX1372" s="210"/>
      <c r="AY1372" s="210"/>
      <c r="AZ1372" s="210"/>
      <c r="BA1372" s="210"/>
      <c r="BB1372" s="210"/>
      <c r="BC1372" s="210"/>
      <c r="BD1372" s="210"/>
      <c r="BE1372" s="210"/>
      <c r="BF1372" s="210"/>
      <c r="BG1372" s="210"/>
      <c r="BH1372" s="210"/>
    </row>
    <row r="1373" spans="1:60" outlineLevel="1" x14ac:dyDescent="0.2">
      <c r="A1373" s="231">
        <v>223</v>
      </c>
      <c r="B1373" s="232" t="s">
        <v>1539</v>
      </c>
      <c r="C1373" s="250" t="s">
        <v>1540</v>
      </c>
      <c r="D1373" s="233" t="s">
        <v>310</v>
      </c>
      <c r="E1373" s="234">
        <v>10.199999999999999</v>
      </c>
      <c r="F1373" s="235"/>
      <c r="G1373" s="236">
        <f>ROUND(E1373*F1373,2)</f>
        <v>0</v>
      </c>
      <c r="H1373" s="235"/>
      <c r="I1373" s="236">
        <f>ROUND(E1373*H1373,2)</f>
        <v>0</v>
      </c>
      <c r="J1373" s="235"/>
      <c r="K1373" s="236">
        <f>ROUND(E1373*J1373,2)</f>
        <v>0</v>
      </c>
      <c r="L1373" s="236">
        <v>21</v>
      </c>
      <c r="M1373" s="236">
        <f>G1373*(1+L1373/100)</f>
        <v>0</v>
      </c>
      <c r="N1373" s="234">
        <v>0</v>
      </c>
      <c r="O1373" s="234">
        <f>ROUND(E1373*N1373,2)</f>
        <v>0</v>
      </c>
      <c r="P1373" s="234">
        <v>0</v>
      </c>
      <c r="Q1373" s="234">
        <f>ROUND(E1373*P1373,2)</f>
        <v>0</v>
      </c>
      <c r="R1373" s="236" t="s">
        <v>1511</v>
      </c>
      <c r="S1373" s="236" t="s">
        <v>293</v>
      </c>
      <c r="T1373" s="237" t="s">
        <v>294</v>
      </c>
      <c r="U1373" s="220">
        <v>0.15</v>
      </c>
      <c r="V1373" s="220">
        <f>ROUND(E1373*U1373,2)</f>
        <v>1.53</v>
      </c>
      <c r="W1373" s="220"/>
      <c r="X1373" s="220" t="s">
        <v>295</v>
      </c>
      <c r="Y1373" s="220" t="s">
        <v>296</v>
      </c>
      <c r="Z1373" s="210"/>
      <c r="AA1373" s="210"/>
      <c r="AB1373" s="210"/>
      <c r="AC1373" s="210"/>
      <c r="AD1373" s="210"/>
      <c r="AE1373" s="210"/>
      <c r="AF1373" s="210"/>
      <c r="AG1373" s="210" t="s">
        <v>1407</v>
      </c>
      <c r="AH1373" s="210"/>
      <c r="AI1373" s="210"/>
      <c r="AJ1373" s="210"/>
      <c r="AK1373" s="210"/>
      <c r="AL1373" s="210"/>
      <c r="AM1373" s="210"/>
      <c r="AN1373" s="210"/>
      <c r="AO1373" s="210"/>
      <c r="AP1373" s="210"/>
      <c r="AQ1373" s="210"/>
      <c r="AR1373" s="210"/>
      <c r="AS1373" s="210"/>
      <c r="AT1373" s="210"/>
      <c r="AU1373" s="210"/>
      <c r="AV1373" s="210"/>
      <c r="AW1373" s="210"/>
      <c r="AX1373" s="210"/>
      <c r="AY1373" s="210"/>
      <c r="AZ1373" s="210"/>
      <c r="BA1373" s="210"/>
      <c r="BB1373" s="210"/>
      <c r="BC1373" s="210"/>
      <c r="BD1373" s="210"/>
      <c r="BE1373" s="210"/>
      <c r="BF1373" s="210"/>
      <c r="BG1373" s="210"/>
      <c r="BH1373" s="210"/>
    </row>
    <row r="1374" spans="1:60" outlineLevel="2" x14ac:dyDescent="0.2">
      <c r="A1374" s="217"/>
      <c r="B1374" s="218"/>
      <c r="C1374" s="253" t="s">
        <v>1541</v>
      </c>
      <c r="D1374" s="221"/>
      <c r="E1374" s="222"/>
      <c r="F1374" s="220"/>
      <c r="G1374" s="220"/>
      <c r="H1374" s="220"/>
      <c r="I1374" s="220"/>
      <c r="J1374" s="220"/>
      <c r="K1374" s="220"/>
      <c r="L1374" s="220"/>
      <c r="M1374" s="220"/>
      <c r="N1374" s="219"/>
      <c r="O1374" s="219"/>
      <c r="P1374" s="219"/>
      <c r="Q1374" s="219"/>
      <c r="R1374" s="220"/>
      <c r="S1374" s="220"/>
      <c r="T1374" s="220"/>
      <c r="U1374" s="220"/>
      <c r="V1374" s="220"/>
      <c r="W1374" s="220"/>
      <c r="X1374" s="220"/>
      <c r="Y1374" s="220"/>
      <c r="Z1374" s="210"/>
      <c r="AA1374" s="210"/>
      <c r="AB1374" s="210"/>
      <c r="AC1374" s="210"/>
      <c r="AD1374" s="210"/>
      <c r="AE1374" s="210"/>
      <c r="AF1374" s="210"/>
      <c r="AG1374" s="210" t="s">
        <v>314</v>
      </c>
      <c r="AH1374" s="210">
        <v>0</v>
      </c>
      <c r="AI1374" s="210"/>
      <c r="AJ1374" s="210"/>
      <c r="AK1374" s="210"/>
      <c r="AL1374" s="210"/>
      <c r="AM1374" s="210"/>
      <c r="AN1374" s="210"/>
      <c r="AO1374" s="210"/>
      <c r="AP1374" s="210"/>
      <c r="AQ1374" s="210"/>
      <c r="AR1374" s="210"/>
      <c r="AS1374" s="210"/>
      <c r="AT1374" s="210"/>
      <c r="AU1374" s="210"/>
      <c r="AV1374" s="210"/>
      <c r="AW1374" s="210"/>
      <c r="AX1374" s="210"/>
      <c r="AY1374" s="210"/>
      <c r="AZ1374" s="210"/>
      <c r="BA1374" s="210"/>
      <c r="BB1374" s="210"/>
      <c r="BC1374" s="210"/>
      <c r="BD1374" s="210"/>
      <c r="BE1374" s="210"/>
      <c r="BF1374" s="210"/>
      <c r="BG1374" s="210"/>
      <c r="BH1374" s="210"/>
    </row>
    <row r="1375" spans="1:60" outlineLevel="3" x14ac:dyDescent="0.2">
      <c r="A1375" s="217"/>
      <c r="B1375" s="218"/>
      <c r="C1375" s="253" t="s">
        <v>1542</v>
      </c>
      <c r="D1375" s="221"/>
      <c r="E1375" s="222">
        <v>10.199999999999999</v>
      </c>
      <c r="F1375" s="220"/>
      <c r="G1375" s="220"/>
      <c r="H1375" s="220"/>
      <c r="I1375" s="220"/>
      <c r="J1375" s="220"/>
      <c r="K1375" s="220"/>
      <c r="L1375" s="220"/>
      <c r="M1375" s="220"/>
      <c r="N1375" s="219"/>
      <c r="O1375" s="219"/>
      <c r="P1375" s="219"/>
      <c r="Q1375" s="219"/>
      <c r="R1375" s="220"/>
      <c r="S1375" s="220"/>
      <c r="T1375" s="220"/>
      <c r="U1375" s="220"/>
      <c r="V1375" s="220"/>
      <c r="W1375" s="220"/>
      <c r="X1375" s="220"/>
      <c r="Y1375" s="220"/>
      <c r="Z1375" s="210"/>
      <c r="AA1375" s="210"/>
      <c r="AB1375" s="210"/>
      <c r="AC1375" s="210"/>
      <c r="AD1375" s="210"/>
      <c r="AE1375" s="210"/>
      <c r="AF1375" s="210"/>
      <c r="AG1375" s="210" t="s">
        <v>314</v>
      </c>
      <c r="AH1375" s="210">
        <v>0</v>
      </c>
      <c r="AI1375" s="210"/>
      <c r="AJ1375" s="210"/>
      <c r="AK1375" s="210"/>
      <c r="AL1375" s="210"/>
      <c r="AM1375" s="210"/>
      <c r="AN1375" s="210"/>
      <c r="AO1375" s="210"/>
      <c r="AP1375" s="210"/>
      <c r="AQ1375" s="210"/>
      <c r="AR1375" s="210"/>
      <c r="AS1375" s="210"/>
      <c r="AT1375" s="210"/>
      <c r="AU1375" s="210"/>
      <c r="AV1375" s="210"/>
      <c r="AW1375" s="210"/>
      <c r="AX1375" s="210"/>
      <c r="AY1375" s="210"/>
      <c r="AZ1375" s="210"/>
      <c r="BA1375" s="210"/>
      <c r="BB1375" s="210"/>
      <c r="BC1375" s="210"/>
      <c r="BD1375" s="210"/>
      <c r="BE1375" s="210"/>
      <c r="BF1375" s="210"/>
      <c r="BG1375" s="210"/>
      <c r="BH1375" s="210"/>
    </row>
    <row r="1376" spans="1:60" outlineLevel="1" x14ac:dyDescent="0.2">
      <c r="A1376" s="231">
        <v>224</v>
      </c>
      <c r="B1376" s="232" t="s">
        <v>1543</v>
      </c>
      <c r="C1376" s="250" t="s">
        <v>1544</v>
      </c>
      <c r="D1376" s="233" t="s">
        <v>310</v>
      </c>
      <c r="E1376" s="234">
        <v>3.2385000000000002</v>
      </c>
      <c r="F1376" s="235"/>
      <c r="G1376" s="236">
        <f>ROUND(E1376*F1376,2)</f>
        <v>0</v>
      </c>
      <c r="H1376" s="235"/>
      <c r="I1376" s="236">
        <f>ROUND(E1376*H1376,2)</f>
        <v>0</v>
      </c>
      <c r="J1376" s="235"/>
      <c r="K1376" s="236">
        <f>ROUND(E1376*J1376,2)</f>
        <v>0</v>
      </c>
      <c r="L1376" s="236">
        <v>21</v>
      </c>
      <c r="M1376" s="236">
        <f>G1376*(1+L1376/100)</f>
        <v>0</v>
      </c>
      <c r="N1376" s="234">
        <v>5.2999999999999998E-4</v>
      </c>
      <c r="O1376" s="234">
        <f>ROUND(E1376*N1376,2)</f>
        <v>0</v>
      </c>
      <c r="P1376" s="234">
        <v>0</v>
      </c>
      <c r="Q1376" s="234">
        <f>ROUND(E1376*P1376,2)</f>
        <v>0</v>
      </c>
      <c r="R1376" s="236" t="s">
        <v>1511</v>
      </c>
      <c r="S1376" s="236" t="s">
        <v>293</v>
      </c>
      <c r="T1376" s="237" t="s">
        <v>294</v>
      </c>
      <c r="U1376" s="220">
        <v>0.17100000000000001</v>
      </c>
      <c r="V1376" s="220">
        <f>ROUND(E1376*U1376,2)</f>
        <v>0.55000000000000004</v>
      </c>
      <c r="W1376" s="220"/>
      <c r="X1376" s="220" t="s">
        <v>295</v>
      </c>
      <c r="Y1376" s="220" t="s">
        <v>296</v>
      </c>
      <c r="Z1376" s="210"/>
      <c r="AA1376" s="210"/>
      <c r="AB1376" s="210"/>
      <c r="AC1376" s="210"/>
      <c r="AD1376" s="210"/>
      <c r="AE1376" s="210"/>
      <c r="AF1376" s="210"/>
      <c r="AG1376" s="210" t="s">
        <v>1407</v>
      </c>
      <c r="AH1376" s="210"/>
      <c r="AI1376" s="210"/>
      <c r="AJ1376" s="210"/>
      <c r="AK1376" s="210"/>
      <c r="AL1376" s="210"/>
      <c r="AM1376" s="210"/>
      <c r="AN1376" s="210"/>
      <c r="AO1376" s="210"/>
      <c r="AP1376" s="210"/>
      <c r="AQ1376" s="210"/>
      <c r="AR1376" s="210"/>
      <c r="AS1376" s="210"/>
      <c r="AT1376" s="210"/>
      <c r="AU1376" s="210"/>
      <c r="AV1376" s="210"/>
      <c r="AW1376" s="210"/>
      <c r="AX1376" s="210"/>
      <c r="AY1376" s="210"/>
      <c r="AZ1376" s="210"/>
      <c r="BA1376" s="210"/>
      <c r="BB1376" s="210"/>
      <c r="BC1376" s="210"/>
      <c r="BD1376" s="210"/>
      <c r="BE1376" s="210"/>
      <c r="BF1376" s="210"/>
      <c r="BG1376" s="210"/>
      <c r="BH1376" s="210"/>
    </row>
    <row r="1377" spans="1:60" outlineLevel="2" x14ac:dyDescent="0.2">
      <c r="A1377" s="217"/>
      <c r="B1377" s="218"/>
      <c r="C1377" s="253" t="s">
        <v>1545</v>
      </c>
      <c r="D1377" s="221"/>
      <c r="E1377" s="222"/>
      <c r="F1377" s="220"/>
      <c r="G1377" s="220"/>
      <c r="H1377" s="220"/>
      <c r="I1377" s="220"/>
      <c r="J1377" s="220"/>
      <c r="K1377" s="220"/>
      <c r="L1377" s="220"/>
      <c r="M1377" s="220"/>
      <c r="N1377" s="219"/>
      <c r="O1377" s="219"/>
      <c r="P1377" s="219"/>
      <c r="Q1377" s="219"/>
      <c r="R1377" s="220"/>
      <c r="S1377" s="220"/>
      <c r="T1377" s="220"/>
      <c r="U1377" s="220"/>
      <c r="V1377" s="220"/>
      <c r="W1377" s="220"/>
      <c r="X1377" s="220"/>
      <c r="Y1377" s="220"/>
      <c r="Z1377" s="210"/>
      <c r="AA1377" s="210"/>
      <c r="AB1377" s="210"/>
      <c r="AC1377" s="210"/>
      <c r="AD1377" s="210"/>
      <c r="AE1377" s="210"/>
      <c r="AF1377" s="210"/>
      <c r="AG1377" s="210" t="s">
        <v>314</v>
      </c>
      <c r="AH1377" s="210">
        <v>0</v>
      </c>
      <c r="AI1377" s="210"/>
      <c r="AJ1377" s="210"/>
      <c r="AK1377" s="210"/>
      <c r="AL1377" s="210"/>
      <c r="AM1377" s="210"/>
      <c r="AN1377" s="210"/>
      <c r="AO1377" s="210"/>
      <c r="AP1377" s="210"/>
      <c r="AQ1377" s="210"/>
      <c r="AR1377" s="210"/>
      <c r="AS1377" s="210"/>
      <c r="AT1377" s="210"/>
      <c r="AU1377" s="210"/>
      <c r="AV1377" s="210"/>
      <c r="AW1377" s="210"/>
      <c r="AX1377" s="210"/>
      <c r="AY1377" s="210"/>
      <c r="AZ1377" s="210"/>
      <c r="BA1377" s="210"/>
      <c r="BB1377" s="210"/>
      <c r="BC1377" s="210"/>
      <c r="BD1377" s="210"/>
      <c r="BE1377" s="210"/>
      <c r="BF1377" s="210"/>
      <c r="BG1377" s="210"/>
      <c r="BH1377" s="210"/>
    </row>
    <row r="1378" spans="1:60" outlineLevel="3" x14ac:dyDescent="0.2">
      <c r="A1378" s="217"/>
      <c r="B1378" s="218"/>
      <c r="C1378" s="253" t="s">
        <v>1546</v>
      </c>
      <c r="D1378" s="221"/>
      <c r="E1378" s="222"/>
      <c r="F1378" s="220"/>
      <c r="G1378" s="220"/>
      <c r="H1378" s="220"/>
      <c r="I1378" s="220"/>
      <c r="J1378" s="220"/>
      <c r="K1378" s="220"/>
      <c r="L1378" s="220"/>
      <c r="M1378" s="220"/>
      <c r="N1378" s="219"/>
      <c r="O1378" s="219"/>
      <c r="P1378" s="219"/>
      <c r="Q1378" s="219"/>
      <c r="R1378" s="220"/>
      <c r="S1378" s="220"/>
      <c r="T1378" s="220"/>
      <c r="U1378" s="220"/>
      <c r="V1378" s="220"/>
      <c r="W1378" s="220"/>
      <c r="X1378" s="220"/>
      <c r="Y1378" s="220"/>
      <c r="Z1378" s="210"/>
      <c r="AA1378" s="210"/>
      <c r="AB1378" s="210"/>
      <c r="AC1378" s="210"/>
      <c r="AD1378" s="210"/>
      <c r="AE1378" s="210"/>
      <c r="AF1378" s="210"/>
      <c r="AG1378" s="210" t="s">
        <v>314</v>
      </c>
      <c r="AH1378" s="210">
        <v>0</v>
      </c>
      <c r="AI1378" s="210"/>
      <c r="AJ1378" s="210"/>
      <c r="AK1378" s="210"/>
      <c r="AL1378" s="210"/>
      <c r="AM1378" s="210"/>
      <c r="AN1378" s="210"/>
      <c r="AO1378" s="210"/>
      <c r="AP1378" s="210"/>
      <c r="AQ1378" s="210"/>
      <c r="AR1378" s="210"/>
      <c r="AS1378" s="210"/>
      <c r="AT1378" s="210"/>
      <c r="AU1378" s="210"/>
      <c r="AV1378" s="210"/>
      <c r="AW1378" s="210"/>
      <c r="AX1378" s="210"/>
      <c r="AY1378" s="210"/>
      <c r="AZ1378" s="210"/>
      <c r="BA1378" s="210"/>
      <c r="BB1378" s="210"/>
      <c r="BC1378" s="210"/>
      <c r="BD1378" s="210"/>
      <c r="BE1378" s="210"/>
      <c r="BF1378" s="210"/>
      <c r="BG1378" s="210"/>
      <c r="BH1378" s="210"/>
    </row>
    <row r="1379" spans="1:60" outlineLevel="3" x14ac:dyDescent="0.2">
      <c r="A1379" s="217"/>
      <c r="B1379" s="218"/>
      <c r="C1379" s="253" t="s">
        <v>1547</v>
      </c>
      <c r="D1379" s="221"/>
      <c r="E1379" s="222">
        <v>3.24</v>
      </c>
      <c r="F1379" s="220"/>
      <c r="G1379" s="220"/>
      <c r="H1379" s="220"/>
      <c r="I1379" s="220"/>
      <c r="J1379" s="220"/>
      <c r="K1379" s="220"/>
      <c r="L1379" s="220"/>
      <c r="M1379" s="220"/>
      <c r="N1379" s="219"/>
      <c r="O1379" s="219"/>
      <c r="P1379" s="219"/>
      <c r="Q1379" s="219"/>
      <c r="R1379" s="220"/>
      <c r="S1379" s="220"/>
      <c r="T1379" s="220"/>
      <c r="U1379" s="220"/>
      <c r="V1379" s="220"/>
      <c r="W1379" s="220"/>
      <c r="X1379" s="220"/>
      <c r="Y1379" s="220"/>
      <c r="Z1379" s="210"/>
      <c r="AA1379" s="210"/>
      <c r="AB1379" s="210"/>
      <c r="AC1379" s="210"/>
      <c r="AD1379" s="210"/>
      <c r="AE1379" s="210"/>
      <c r="AF1379" s="210"/>
      <c r="AG1379" s="210" t="s">
        <v>314</v>
      </c>
      <c r="AH1379" s="210">
        <v>0</v>
      </c>
      <c r="AI1379" s="210"/>
      <c r="AJ1379" s="210"/>
      <c r="AK1379" s="210"/>
      <c r="AL1379" s="210"/>
      <c r="AM1379" s="210"/>
      <c r="AN1379" s="210"/>
      <c r="AO1379" s="210"/>
      <c r="AP1379" s="210"/>
      <c r="AQ1379" s="210"/>
      <c r="AR1379" s="210"/>
      <c r="AS1379" s="210"/>
      <c r="AT1379" s="210"/>
      <c r="AU1379" s="210"/>
      <c r="AV1379" s="210"/>
      <c r="AW1379" s="210"/>
      <c r="AX1379" s="210"/>
      <c r="AY1379" s="210"/>
      <c r="AZ1379" s="210"/>
      <c r="BA1379" s="210"/>
      <c r="BB1379" s="210"/>
      <c r="BC1379" s="210"/>
      <c r="BD1379" s="210"/>
      <c r="BE1379" s="210"/>
      <c r="BF1379" s="210"/>
      <c r="BG1379" s="210"/>
      <c r="BH1379" s="210"/>
    </row>
    <row r="1380" spans="1:60" outlineLevel="1" x14ac:dyDescent="0.2">
      <c r="A1380" s="231">
        <v>225</v>
      </c>
      <c r="B1380" s="232" t="s">
        <v>1548</v>
      </c>
      <c r="C1380" s="250" t="s">
        <v>1549</v>
      </c>
      <c r="D1380" s="233" t="s">
        <v>310</v>
      </c>
      <c r="E1380" s="234">
        <v>34.409999999999997</v>
      </c>
      <c r="F1380" s="235"/>
      <c r="G1380" s="236">
        <f>ROUND(E1380*F1380,2)</f>
        <v>0</v>
      </c>
      <c r="H1380" s="235"/>
      <c r="I1380" s="236">
        <f>ROUND(E1380*H1380,2)</f>
        <v>0</v>
      </c>
      <c r="J1380" s="235"/>
      <c r="K1380" s="236">
        <f>ROUND(E1380*J1380,2)</f>
        <v>0</v>
      </c>
      <c r="L1380" s="236">
        <v>21</v>
      </c>
      <c r="M1380" s="236">
        <f>G1380*(1+L1380/100)</f>
        <v>0</v>
      </c>
      <c r="N1380" s="234">
        <v>3.0000000000000001E-3</v>
      </c>
      <c r="O1380" s="234">
        <f>ROUND(E1380*N1380,2)</f>
        <v>0.1</v>
      </c>
      <c r="P1380" s="234">
        <v>0</v>
      </c>
      <c r="Q1380" s="234">
        <f>ROUND(E1380*P1380,2)</f>
        <v>0</v>
      </c>
      <c r="R1380" s="236" t="s">
        <v>1511</v>
      </c>
      <c r="S1380" s="236" t="s">
        <v>293</v>
      </c>
      <c r="T1380" s="237" t="s">
        <v>294</v>
      </c>
      <c r="U1380" s="220">
        <v>0.28000000000000003</v>
      </c>
      <c r="V1380" s="220">
        <f>ROUND(E1380*U1380,2)</f>
        <v>9.6300000000000008</v>
      </c>
      <c r="W1380" s="220"/>
      <c r="X1380" s="220" t="s">
        <v>295</v>
      </c>
      <c r="Y1380" s="220" t="s">
        <v>296</v>
      </c>
      <c r="Z1380" s="210"/>
      <c r="AA1380" s="210"/>
      <c r="AB1380" s="210"/>
      <c r="AC1380" s="210"/>
      <c r="AD1380" s="210"/>
      <c r="AE1380" s="210"/>
      <c r="AF1380" s="210"/>
      <c r="AG1380" s="210" t="s">
        <v>1407</v>
      </c>
      <c r="AH1380" s="210"/>
      <c r="AI1380" s="210"/>
      <c r="AJ1380" s="210"/>
      <c r="AK1380" s="210"/>
      <c r="AL1380" s="210"/>
      <c r="AM1380" s="210"/>
      <c r="AN1380" s="210"/>
      <c r="AO1380" s="210"/>
      <c r="AP1380" s="210"/>
      <c r="AQ1380" s="210"/>
      <c r="AR1380" s="210"/>
      <c r="AS1380" s="210"/>
      <c r="AT1380" s="210"/>
      <c r="AU1380" s="210"/>
      <c r="AV1380" s="210"/>
      <c r="AW1380" s="210"/>
      <c r="AX1380" s="210"/>
      <c r="AY1380" s="210"/>
      <c r="AZ1380" s="210"/>
      <c r="BA1380" s="210"/>
      <c r="BB1380" s="210"/>
      <c r="BC1380" s="210"/>
      <c r="BD1380" s="210"/>
      <c r="BE1380" s="210"/>
      <c r="BF1380" s="210"/>
      <c r="BG1380" s="210"/>
      <c r="BH1380" s="210"/>
    </row>
    <row r="1381" spans="1:60" outlineLevel="2" x14ac:dyDescent="0.2">
      <c r="A1381" s="217"/>
      <c r="B1381" s="218"/>
      <c r="C1381" s="253" t="s">
        <v>1550</v>
      </c>
      <c r="D1381" s="221"/>
      <c r="E1381" s="222"/>
      <c r="F1381" s="220"/>
      <c r="G1381" s="220"/>
      <c r="H1381" s="220"/>
      <c r="I1381" s="220"/>
      <c r="J1381" s="220"/>
      <c r="K1381" s="220"/>
      <c r="L1381" s="220"/>
      <c r="M1381" s="220"/>
      <c r="N1381" s="219"/>
      <c r="O1381" s="219"/>
      <c r="P1381" s="219"/>
      <c r="Q1381" s="219"/>
      <c r="R1381" s="220"/>
      <c r="S1381" s="220"/>
      <c r="T1381" s="220"/>
      <c r="U1381" s="220"/>
      <c r="V1381" s="220"/>
      <c r="W1381" s="220"/>
      <c r="X1381" s="220"/>
      <c r="Y1381" s="220"/>
      <c r="Z1381" s="210"/>
      <c r="AA1381" s="210"/>
      <c r="AB1381" s="210"/>
      <c r="AC1381" s="210"/>
      <c r="AD1381" s="210"/>
      <c r="AE1381" s="210"/>
      <c r="AF1381" s="210"/>
      <c r="AG1381" s="210" t="s">
        <v>314</v>
      </c>
      <c r="AH1381" s="210">
        <v>0</v>
      </c>
      <c r="AI1381" s="210"/>
      <c r="AJ1381" s="210"/>
      <c r="AK1381" s="210"/>
      <c r="AL1381" s="210"/>
      <c r="AM1381" s="210"/>
      <c r="AN1381" s="210"/>
      <c r="AO1381" s="210"/>
      <c r="AP1381" s="210"/>
      <c r="AQ1381" s="210"/>
      <c r="AR1381" s="210"/>
      <c r="AS1381" s="210"/>
      <c r="AT1381" s="210"/>
      <c r="AU1381" s="210"/>
      <c r="AV1381" s="210"/>
      <c r="AW1381" s="210"/>
      <c r="AX1381" s="210"/>
      <c r="AY1381" s="210"/>
      <c r="AZ1381" s="210"/>
      <c r="BA1381" s="210"/>
      <c r="BB1381" s="210"/>
      <c r="BC1381" s="210"/>
      <c r="BD1381" s="210"/>
      <c r="BE1381" s="210"/>
      <c r="BF1381" s="210"/>
      <c r="BG1381" s="210"/>
      <c r="BH1381" s="210"/>
    </row>
    <row r="1382" spans="1:60" outlineLevel="3" x14ac:dyDescent="0.2">
      <c r="A1382" s="217"/>
      <c r="B1382" s="218"/>
      <c r="C1382" s="253" t="s">
        <v>1551</v>
      </c>
      <c r="D1382" s="221"/>
      <c r="E1382" s="222"/>
      <c r="F1382" s="220"/>
      <c r="G1382" s="220"/>
      <c r="H1382" s="220"/>
      <c r="I1382" s="220"/>
      <c r="J1382" s="220"/>
      <c r="K1382" s="220"/>
      <c r="L1382" s="220"/>
      <c r="M1382" s="220"/>
      <c r="N1382" s="219"/>
      <c r="O1382" s="219"/>
      <c r="P1382" s="219"/>
      <c r="Q1382" s="219"/>
      <c r="R1382" s="220"/>
      <c r="S1382" s="220"/>
      <c r="T1382" s="220"/>
      <c r="U1382" s="220"/>
      <c r="V1382" s="220"/>
      <c r="W1382" s="220"/>
      <c r="X1382" s="220"/>
      <c r="Y1382" s="220"/>
      <c r="Z1382" s="210"/>
      <c r="AA1382" s="210"/>
      <c r="AB1382" s="210"/>
      <c r="AC1382" s="210"/>
      <c r="AD1382" s="210"/>
      <c r="AE1382" s="210"/>
      <c r="AF1382" s="210"/>
      <c r="AG1382" s="210" t="s">
        <v>314</v>
      </c>
      <c r="AH1382" s="210">
        <v>0</v>
      </c>
      <c r="AI1382" s="210"/>
      <c r="AJ1382" s="210"/>
      <c r="AK1382" s="210"/>
      <c r="AL1382" s="210"/>
      <c r="AM1382" s="210"/>
      <c r="AN1382" s="210"/>
      <c r="AO1382" s="210"/>
      <c r="AP1382" s="210"/>
      <c r="AQ1382" s="210"/>
      <c r="AR1382" s="210"/>
      <c r="AS1382" s="210"/>
      <c r="AT1382" s="210"/>
      <c r="AU1382" s="210"/>
      <c r="AV1382" s="210"/>
      <c r="AW1382" s="210"/>
      <c r="AX1382" s="210"/>
      <c r="AY1382" s="210"/>
      <c r="AZ1382" s="210"/>
      <c r="BA1382" s="210"/>
      <c r="BB1382" s="210"/>
      <c r="BC1382" s="210"/>
      <c r="BD1382" s="210"/>
      <c r="BE1382" s="210"/>
      <c r="BF1382" s="210"/>
      <c r="BG1382" s="210"/>
      <c r="BH1382" s="210"/>
    </row>
    <row r="1383" spans="1:60" outlineLevel="3" x14ac:dyDescent="0.2">
      <c r="A1383" s="217"/>
      <c r="B1383" s="218"/>
      <c r="C1383" s="253" t="s">
        <v>1552</v>
      </c>
      <c r="D1383" s="221"/>
      <c r="E1383" s="222">
        <v>34.409999999999997</v>
      </c>
      <c r="F1383" s="220"/>
      <c r="G1383" s="220"/>
      <c r="H1383" s="220"/>
      <c r="I1383" s="220"/>
      <c r="J1383" s="220"/>
      <c r="K1383" s="220"/>
      <c r="L1383" s="220"/>
      <c r="M1383" s="220"/>
      <c r="N1383" s="219"/>
      <c r="O1383" s="219"/>
      <c r="P1383" s="219"/>
      <c r="Q1383" s="219"/>
      <c r="R1383" s="220"/>
      <c r="S1383" s="220"/>
      <c r="T1383" s="220"/>
      <c r="U1383" s="220"/>
      <c r="V1383" s="220"/>
      <c r="W1383" s="220"/>
      <c r="X1383" s="220"/>
      <c r="Y1383" s="220"/>
      <c r="Z1383" s="210"/>
      <c r="AA1383" s="210"/>
      <c r="AB1383" s="210"/>
      <c r="AC1383" s="210"/>
      <c r="AD1383" s="210"/>
      <c r="AE1383" s="210"/>
      <c r="AF1383" s="210"/>
      <c r="AG1383" s="210" t="s">
        <v>314</v>
      </c>
      <c r="AH1383" s="210">
        <v>0</v>
      </c>
      <c r="AI1383" s="210"/>
      <c r="AJ1383" s="210"/>
      <c r="AK1383" s="210"/>
      <c r="AL1383" s="210"/>
      <c r="AM1383" s="210"/>
      <c r="AN1383" s="210"/>
      <c r="AO1383" s="210"/>
      <c r="AP1383" s="210"/>
      <c r="AQ1383" s="210"/>
      <c r="AR1383" s="210"/>
      <c r="AS1383" s="210"/>
      <c r="AT1383" s="210"/>
      <c r="AU1383" s="210"/>
      <c r="AV1383" s="210"/>
      <c r="AW1383" s="210"/>
      <c r="AX1383" s="210"/>
      <c r="AY1383" s="210"/>
      <c r="AZ1383" s="210"/>
      <c r="BA1383" s="210"/>
      <c r="BB1383" s="210"/>
      <c r="BC1383" s="210"/>
      <c r="BD1383" s="210"/>
      <c r="BE1383" s="210"/>
      <c r="BF1383" s="210"/>
      <c r="BG1383" s="210"/>
      <c r="BH1383" s="210"/>
    </row>
    <row r="1384" spans="1:60" outlineLevel="1" x14ac:dyDescent="0.2">
      <c r="A1384" s="231">
        <v>226</v>
      </c>
      <c r="B1384" s="232" t="s">
        <v>1553</v>
      </c>
      <c r="C1384" s="250" t="s">
        <v>1554</v>
      </c>
      <c r="D1384" s="233" t="s">
        <v>310</v>
      </c>
      <c r="E1384" s="234">
        <v>448.97</v>
      </c>
      <c r="F1384" s="235"/>
      <c r="G1384" s="236">
        <f>ROUND(E1384*F1384,2)</f>
        <v>0</v>
      </c>
      <c r="H1384" s="235"/>
      <c r="I1384" s="236">
        <f>ROUND(E1384*H1384,2)</f>
        <v>0</v>
      </c>
      <c r="J1384" s="235"/>
      <c r="K1384" s="236">
        <f>ROUND(E1384*J1384,2)</f>
        <v>0</v>
      </c>
      <c r="L1384" s="236">
        <v>21</v>
      </c>
      <c r="M1384" s="236">
        <f>G1384*(1+L1384/100)</f>
        <v>0</v>
      </c>
      <c r="N1384" s="234">
        <v>1.6000000000000001E-4</v>
      </c>
      <c r="O1384" s="234">
        <f>ROUND(E1384*N1384,2)</f>
        <v>7.0000000000000007E-2</v>
      </c>
      <c r="P1384" s="234">
        <v>0</v>
      </c>
      <c r="Q1384" s="234">
        <f>ROUND(E1384*P1384,2)</f>
        <v>0</v>
      </c>
      <c r="R1384" s="236" t="s">
        <v>1511</v>
      </c>
      <c r="S1384" s="236" t="s">
        <v>293</v>
      </c>
      <c r="T1384" s="237" t="s">
        <v>294</v>
      </c>
      <c r="U1384" s="220">
        <v>0.12</v>
      </c>
      <c r="V1384" s="220">
        <f>ROUND(E1384*U1384,2)</f>
        <v>53.88</v>
      </c>
      <c r="W1384" s="220"/>
      <c r="X1384" s="220" t="s">
        <v>295</v>
      </c>
      <c r="Y1384" s="220" t="s">
        <v>296</v>
      </c>
      <c r="Z1384" s="210"/>
      <c r="AA1384" s="210"/>
      <c r="AB1384" s="210"/>
      <c r="AC1384" s="210"/>
      <c r="AD1384" s="210"/>
      <c r="AE1384" s="210"/>
      <c r="AF1384" s="210"/>
      <c r="AG1384" s="210" t="s">
        <v>1407</v>
      </c>
      <c r="AH1384" s="210"/>
      <c r="AI1384" s="210"/>
      <c r="AJ1384" s="210"/>
      <c r="AK1384" s="210"/>
      <c r="AL1384" s="210"/>
      <c r="AM1384" s="210"/>
      <c r="AN1384" s="210"/>
      <c r="AO1384" s="210"/>
      <c r="AP1384" s="210"/>
      <c r="AQ1384" s="210"/>
      <c r="AR1384" s="210"/>
      <c r="AS1384" s="210"/>
      <c r="AT1384" s="210"/>
      <c r="AU1384" s="210"/>
      <c r="AV1384" s="210"/>
      <c r="AW1384" s="210"/>
      <c r="AX1384" s="210"/>
      <c r="AY1384" s="210"/>
      <c r="AZ1384" s="210"/>
      <c r="BA1384" s="210"/>
      <c r="BB1384" s="210"/>
      <c r="BC1384" s="210"/>
      <c r="BD1384" s="210"/>
      <c r="BE1384" s="210"/>
      <c r="BF1384" s="210"/>
      <c r="BG1384" s="210"/>
      <c r="BH1384" s="210"/>
    </row>
    <row r="1385" spans="1:60" outlineLevel="2" x14ac:dyDescent="0.2">
      <c r="A1385" s="217"/>
      <c r="B1385" s="218"/>
      <c r="C1385" s="253" t="s">
        <v>1555</v>
      </c>
      <c r="D1385" s="221"/>
      <c r="E1385" s="222"/>
      <c r="F1385" s="220"/>
      <c r="G1385" s="220"/>
      <c r="H1385" s="220"/>
      <c r="I1385" s="220"/>
      <c r="J1385" s="220"/>
      <c r="K1385" s="220"/>
      <c r="L1385" s="220"/>
      <c r="M1385" s="220"/>
      <c r="N1385" s="219"/>
      <c r="O1385" s="219"/>
      <c r="P1385" s="219"/>
      <c r="Q1385" s="219"/>
      <c r="R1385" s="220"/>
      <c r="S1385" s="220"/>
      <c r="T1385" s="220"/>
      <c r="U1385" s="220"/>
      <c r="V1385" s="220"/>
      <c r="W1385" s="220"/>
      <c r="X1385" s="220"/>
      <c r="Y1385" s="220"/>
      <c r="Z1385" s="210"/>
      <c r="AA1385" s="210"/>
      <c r="AB1385" s="210"/>
      <c r="AC1385" s="210"/>
      <c r="AD1385" s="210"/>
      <c r="AE1385" s="210"/>
      <c r="AF1385" s="210"/>
      <c r="AG1385" s="210" t="s">
        <v>314</v>
      </c>
      <c r="AH1385" s="210">
        <v>0</v>
      </c>
      <c r="AI1385" s="210"/>
      <c r="AJ1385" s="210"/>
      <c r="AK1385" s="210"/>
      <c r="AL1385" s="210"/>
      <c r="AM1385" s="210"/>
      <c r="AN1385" s="210"/>
      <c r="AO1385" s="210"/>
      <c r="AP1385" s="210"/>
      <c r="AQ1385" s="210"/>
      <c r="AR1385" s="210"/>
      <c r="AS1385" s="210"/>
      <c r="AT1385" s="210"/>
      <c r="AU1385" s="210"/>
      <c r="AV1385" s="210"/>
      <c r="AW1385" s="210"/>
      <c r="AX1385" s="210"/>
      <c r="AY1385" s="210"/>
      <c r="AZ1385" s="210"/>
      <c r="BA1385" s="210"/>
      <c r="BB1385" s="210"/>
      <c r="BC1385" s="210"/>
      <c r="BD1385" s="210"/>
      <c r="BE1385" s="210"/>
      <c r="BF1385" s="210"/>
      <c r="BG1385" s="210"/>
      <c r="BH1385" s="210"/>
    </row>
    <row r="1386" spans="1:60" outlineLevel="3" x14ac:dyDescent="0.2">
      <c r="A1386" s="217"/>
      <c r="B1386" s="218"/>
      <c r="C1386" s="253" t="s">
        <v>1468</v>
      </c>
      <c r="D1386" s="221"/>
      <c r="E1386" s="222">
        <v>448.97</v>
      </c>
      <c r="F1386" s="220"/>
      <c r="G1386" s="220"/>
      <c r="H1386" s="220"/>
      <c r="I1386" s="220"/>
      <c r="J1386" s="220"/>
      <c r="K1386" s="220"/>
      <c r="L1386" s="220"/>
      <c r="M1386" s="220"/>
      <c r="N1386" s="219"/>
      <c r="O1386" s="219"/>
      <c r="P1386" s="219"/>
      <c r="Q1386" s="219"/>
      <c r="R1386" s="220"/>
      <c r="S1386" s="220"/>
      <c r="T1386" s="220"/>
      <c r="U1386" s="220"/>
      <c r="V1386" s="220"/>
      <c r="W1386" s="220"/>
      <c r="X1386" s="220"/>
      <c r="Y1386" s="220"/>
      <c r="Z1386" s="210"/>
      <c r="AA1386" s="210"/>
      <c r="AB1386" s="210"/>
      <c r="AC1386" s="210"/>
      <c r="AD1386" s="210"/>
      <c r="AE1386" s="210"/>
      <c r="AF1386" s="210"/>
      <c r="AG1386" s="210" t="s">
        <v>314</v>
      </c>
      <c r="AH1386" s="210">
        <v>0</v>
      </c>
      <c r="AI1386" s="210"/>
      <c r="AJ1386" s="210"/>
      <c r="AK1386" s="210"/>
      <c r="AL1386" s="210"/>
      <c r="AM1386" s="210"/>
      <c r="AN1386" s="210"/>
      <c r="AO1386" s="210"/>
      <c r="AP1386" s="210"/>
      <c r="AQ1386" s="210"/>
      <c r="AR1386" s="210"/>
      <c r="AS1386" s="210"/>
      <c r="AT1386" s="210"/>
      <c r="AU1386" s="210"/>
      <c r="AV1386" s="210"/>
      <c r="AW1386" s="210"/>
      <c r="AX1386" s="210"/>
      <c r="AY1386" s="210"/>
      <c r="AZ1386" s="210"/>
      <c r="BA1386" s="210"/>
      <c r="BB1386" s="210"/>
      <c r="BC1386" s="210"/>
      <c r="BD1386" s="210"/>
      <c r="BE1386" s="210"/>
      <c r="BF1386" s="210"/>
      <c r="BG1386" s="210"/>
      <c r="BH1386" s="210"/>
    </row>
    <row r="1387" spans="1:60" outlineLevel="1" x14ac:dyDescent="0.2">
      <c r="A1387" s="231">
        <v>227</v>
      </c>
      <c r="B1387" s="232" t="s">
        <v>1556</v>
      </c>
      <c r="C1387" s="250" t="s">
        <v>1557</v>
      </c>
      <c r="D1387" s="233" t="s">
        <v>310</v>
      </c>
      <c r="E1387" s="234">
        <v>542.97</v>
      </c>
      <c r="F1387" s="235"/>
      <c r="G1387" s="236">
        <f>ROUND(E1387*F1387,2)</f>
        <v>0</v>
      </c>
      <c r="H1387" s="235"/>
      <c r="I1387" s="236">
        <f>ROUND(E1387*H1387,2)</f>
        <v>0</v>
      </c>
      <c r="J1387" s="235"/>
      <c r="K1387" s="236">
        <f>ROUND(E1387*J1387,2)</f>
        <v>0</v>
      </c>
      <c r="L1387" s="236">
        <v>21</v>
      </c>
      <c r="M1387" s="236">
        <f>G1387*(1+L1387/100)</f>
        <v>0</v>
      </c>
      <c r="N1387" s="234">
        <v>1.6000000000000001E-4</v>
      </c>
      <c r="O1387" s="234">
        <f>ROUND(E1387*N1387,2)</f>
        <v>0.09</v>
      </c>
      <c r="P1387" s="234">
        <v>0</v>
      </c>
      <c r="Q1387" s="234">
        <f>ROUND(E1387*P1387,2)</f>
        <v>0</v>
      </c>
      <c r="R1387" s="236" t="s">
        <v>1511</v>
      </c>
      <c r="S1387" s="236" t="s">
        <v>293</v>
      </c>
      <c r="T1387" s="237" t="s">
        <v>294</v>
      </c>
      <c r="U1387" s="220">
        <v>0.21</v>
      </c>
      <c r="V1387" s="220">
        <f>ROUND(E1387*U1387,2)</f>
        <v>114.02</v>
      </c>
      <c r="W1387" s="220"/>
      <c r="X1387" s="220" t="s">
        <v>295</v>
      </c>
      <c r="Y1387" s="220" t="s">
        <v>296</v>
      </c>
      <c r="Z1387" s="210"/>
      <c r="AA1387" s="210"/>
      <c r="AB1387" s="210"/>
      <c r="AC1387" s="210"/>
      <c r="AD1387" s="210"/>
      <c r="AE1387" s="210"/>
      <c r="AF1387" s="210"/>
      <c r="AG1387" s="210" t="s">
        <v>1407</v>
      </c>
      <c r="AH1387" s="210"/>
      <c r="AI1387" s="210"/>
      <c r="AJ1387" s="210"/>
      <c r="AK1387" s="210"/>
      <c r="AL1387" s="210"/>
      <c r="AM1387" s="210"/>
      <c r="AN1387" s="210"/>
      <c r="AO1387" s="210"/>
      <c r="AP1387" s="210"/>
      <c r="AQ1387" s="210"/>
      <c r="AR1387" s="210"/>
      <c r="AS1387" s="210"/>
      <c r="AT1387" s="210"/>
      <c r="AU1387" s="210"/>
      <c r="AV1387" s="210"/>
      <c r="AW1387" s="210"/>
      <c r="AX1387" s="210"/>
      <c r="AY1387" s="210"/>
      <c r="AZ1387" s="210"/>
      <c r="BA1387" s="210"/>
      <c r="BB1387" s="210"/>
      <c r="BC1387" s="210"/>
      <c r="BD1387" s="210"/>
      <c r="BE1387" s="210"/>
      <c r="BF1387" s="210"/>
      <c r="BG1387" s="210"/>
      <c r="BH1387" s="210"/>
    </row>
    <row r="1388" spans="1:60" outlineLevel="2" x14ac:dyDescent="0.2">
      <c r="A1388" s="217"/>
      <c r="B1388" s="218"/>
      <c r="C1388" s="253" t="s">
        <v>1558</v>
      </c>
      <c r="D1388" s="221"/>
      <c r="E1388" s="222"/>
      <c r="F1388" s="220"/>
      <c r="G1388" s="220"/>
      <c r="H1388" s="220"/>
      <c r="I1388" s="220"/>
      <c r="J1388" s="220"/>
      <c r="K1388" s="220"/>
      <c r="L1388" s="220"/>
      <c r="M1388" s="220"/>
      <c r="N1388" s="219"/>
      <c r="O1388" s="219"/>
      <c r="P1388" s="219"/>
      <c r="Q1388" s="219"/>
      <c r="R1388" s="220"/>
      <c r="S1388" s="220"/>
      <c r="T1388" s="220"/>
      <c r="U1388" s="220"/>
      <c r="V1388" s="220"/>
      <c r="W1388" s="220"/>
      <c r="X1388" s="220"/>
      <c r="Y1388" s="220"/>
      <c r="Z1388" s="210"/>
      <c r="AA1388" s="210"/>
      <c r="AB1388" s="210"/>
      <c r="AC1388" s="210"/>
      <c r="AD1388" s="210"/>
      <c r="AE1388" s="210"/>
      <c r="AF1388" s="210"/>
      <c r="AG1388" s="210" t="s">
        <v>314</v>
      </c>
      <c r="AH1388" s="210">
        <v>0</v>
      </c>
      <c r="AI1388" s="210"/>
      <c r="AJ1388" s="210"/>
      <c r="AK1388" s="210"/>
      <c r="AL1388" s="210"/>
      <c r="AM1388" s="210"/>
      <c r="AN1388" s="210"/>
      <c r="AO1388" s="210"/>
      <c r="AP1388" s="210"/>
      <c r="AQ1388" s="210"/>
      <c r="AR1388" s="210"/>
      <c r="AS1388" s="210"/>
      <c r="AT1388" s="210"/>
      <c r="AU1388" s="210"/>
      <c r="AV1388" s="210"/>
      <c r="AW1388" s="210"/>
      <c r="AX1388" s="210"/>
      <c r="AY1388" s="210"/>
      <c r="AZ1388" s="210"/>
      <c r="BA1388" s="210"/>
      <c r="BB1388" s="210"/>
      <c r="BC1388" s="210"/>
      <c r="BD1388" s="210"/>
      <c r="BE1388" s="210"/>
      <c r="BF1388" s="210"/>
      <c r="BG1388" s="210"/>
      <c r="BH1388" s="210"/>
    </row>
    <row r="1389" spans="1:60" outlineLevel="3" x14ac:dyDescent="0.2">
      <c r="A1389" s="217"/>
      <c r="B1389" s="218"/>
      <c r="C1389" s="253" t="s">
        <v>1559</v>
      </c>
      <c r="D1389" s="221"/>
      <c r="E1389" s="222"/>
      <c r="F1389" s="220"/>
      <c r="G1389" s="220"/>
      <c r="H1389" s="220"/>
      <c r="I1389" s="220"/>
      <c r="J1389" s="220"/>
      <c r="K1389" s="220"/>
      <c r="L1389" s="220"/>
      <c r="M1389" s="220"/>
      <c r="N1389" s="219"/>
      <c r="O1389" s="219"/>
      <c r="P1389" s="219"/>
      <c r="Q1389" s="219"/>
      <c r="R1389" s="220"/>
      <c r="S1389" s="220"/>
      <c r="T1389" s="220"/>
      <c r="U1389" s="220"/>
      <c r="V1389" s="220"/>
      <c r="W1389" s="220"/>
      <c r="X1389" s="220"/>
      <c r="Y1389" s="220"/>
      <c r="Z1389" s="210"/>
      <c r="AA1389" s="210"/>
      <c r="AB1389" s="210"/>
      <c r="AC1389" s="210"/>
      <c r="AD1389" s="210"/>
      <c r="AE1389" s="210"/>
      <c r="AF1389" s="210"/>
      <c r="AG1389" s="210" t="s">
        <v>314</v>
      </c>
      <c r="AH1389" s="210">
        <v>0</v>
      </c>
      <c r="AI1389" s="210"/>
      <c r="AJ1389" s="210"/>
      <c r="AK1389" s="210"/>
      <c r="AL1389" s="210"/>
      <c r="AM1389" s="210"/>
      <c r="AN1389" s="210"/>
      <c r="AO1389" s="210"/>
      <c r="AP1389" s="210"/>
      <c r="AQ1389" s="210"/>
      <c r="AR1389" s="210"/>
      <c r="AS1389" s="210"/>
      <c r="AT1389" s="210"/>
      <c r="AU1389" s="210"/>
      <c r="AV1389" s="210"/>
      <c r="AW1389" s="210"/>
      <c r="AX1389" s="210"/>
      <c r="AY1389" s="210"/>
      <c r="AZ1389" s="210"/>
      <c r="BA1389" s="210"/>
      <c r="BB1389" s="210"/>
      <c r="BC1389" s="210"/>
      <c r="BD1389" s="210"/>
      <c r="BE1389" s="210"/>
      <c r="BF1389" s="210"/>
      <c r="BG1389" s="210"/>
      <c r="BH1389" s="210"/>
    </row>
    <row r="1390" spans="1:60" outlineLevel="3" x14ac:dyDescent="0.2">
      <c r="A1390" s="217"/>
      <c r="B1390" s="218"/>
      <c r="C1390" s="253" t="s">
        <v>1560</v>
      </c>
      <c r="D1390" s="221"/>
      <c r="E1390" s="222">
        <v>542.97</v>
      </c>
      <c r="F1390" s="220"/>
      <c r="G1390" s="220"/>
      <c r="H1390" s="220"/>
      <c r="I1390" s="220"/>
      <c r="J1390" s="220"/>
      <c r="K1390" s="220"/>
      <c r="L1390" s="220"/>
      <c r="M1390" s="220"/>
      <c r="N1390" s="219"/>
      <c r="O1390" s="219"/>
      <c r="P1390" s="219"/>
      <c r="Q1390" s="219"/>
      <c r="R1390" s="220"/>
      <c r="S1390" s="220"/>
      <c r="T1390" s="220"/>
      <c r="U1390" s="220"/>
      <c r="V1390" s="220"/>
      <c r="W1390" s="220"/>
      <c r="X1390" s="220"/>
      <c r="Y1390" s="220"/>
      <c r="Z1390" s="210"/>
      <c r="AA1390" s="210"/>
      <c r="AB1390" s="210"/>
      <c r="AC1390" s="210"/>
      <c r="AD1390" s="210"/>
      <c r="AE1390" s="210"/>
      <c r="AF1390" s="210"/>
      <c r="AG1390" s="210" t="s">
        <v>314</v>
      </c>
      <c r="AH1390" s="210">
        <v>0</v>
      </c>
      <c r="AI1390" s="210"/>
      <c r="AJ1390" s="210"/>
      <c r="AK1390" s="210"/>
      <c r="AL1390" s="210"/>
      <c r="AM1390" s="210"/>
      <c r="AN1390" s="210"/>
      <c r="AO1390" s="210"/>
      <c r="AP1390" s="210"/>
      <c r="AQ1390" s="210"/>
      <c r="AR1390" s="210"/>
      <c r="AS1390" s="210"/>
      <c r="AT1390" s="210"/>
      <c r="AU1390" s="210"/>
      <c r="AV1390" s="210"/>
      <c r="AW1390" s="210"/>
      <c r="AX1390" s="210"/>
      <c r="AY1390" s="210"/>
      <c r="AZ1390" s="210"/>
      <c r="BA1390" s="210"/>
      <c r="BB1390" s="210"/>
      <c r="BC1390" s="210"/>
      <c r="BD1390" s="210"/>
      <c r="BE1390" s="210"/>
      <c r="BF1390" s="210"/>
      <c r="BG1390" s="210"/>
      <c r="BH1390" s="210"/>
    </row>
    <row r="1391" spans="1:60" ht="22.5" outlineLevel="1" x14ac:dyDescent="0.2">
      <c r="A1391" s="231">
        <v>228</v>
      </c>
      <c r="B1391" s="232" t="s">
        <v>1561</v>
      </c>
      <c r="C1391" s="250" t="s">
        <v>1562</v>
      </c>
      <c r="D1391" s="233" t="s">
        <v>310</v>
      </c>
      <c r="E1391" s="234">
        <v>383.38600000000002</v>
      </c>
      <c r="F1391" s="235"/>
      <c r="G1391" s="236">
        <f>ROUND(E1391*F1391,2)</f>
        <v>0</v>
      </c>
      <c r="H1391" s="235"/>
      <c r="I1391" s="236">
        <f>ROUND(E1391*H1391,2)</f>
        <v>0</v>
      </c>
      <c r="J1391" s="235"/>
      <c r="K1391" s="236">
        <f>ROUND(E1391*J1391,2)</f>
        <v>0</v>
      </c>
      <c r="L1391" s="236">
        <v>21</v>
      </c>
      <c r="M1391" s="236">
        <f>G1391*(1+L1391/100)</f>
        <v>0</v>
      </c>
      <c r="N1391" s="234">
        <v>3.0000000000000001E-5</v>
      </c>
      <c r="O1391" s="234">
        <f>ROUND(E1391*N1391,2)</f>
        <v>0.01</v>
      </c>
      <c r="P1391" s="234">
        <v>0</v>
      </c>
      <c r="Q1391" s="234">
        <f>ROUND(E1391*P1391,2)</f>
        <v>0</v>
      </c>
      <c r="R1391" s="236" t="s">
        <v>1511</v>
      </c>
      <c r="S1391" s="236" t="s">
        <v>293</v>
      </c>
      <c r="T1391" s="237" t="s">
        <v>294</v>
      </c>
      <c r="U1391" s="220">
        <v>7.0000000000000007E-2</v>
      </c>
      <c r="V1391" s="220">
        <f>ROUND(E1391*U1391,2)</f>
        <v>26.84</v>
      </c>
      <c r="W1391" s="220"/>
      <c r="X1391" s="220" t="s">
        <v>295</v>
      </c>
      <c r="Y1391" s="220" t="s">
        <v>296</v>
      </c>
      <c r="Z1391" s="210"/>
      <c r="AA1391" s="210"/>
      <c r="AB1391" s="210"/>
      <c r="AC1391" s="210"/>
      <c r="AD1391" s="210"/>
      <c r="AE1391" s="210"/>
      <c r="AF1391" s="210"/>
      <c r="AG1391" s="210" t="s">
        <v>1407</v>
      </c>
      <c r="AH1391" s="210"/>
      <c r="AI1391" s="210"/>
      <c r="AJ1391" s="210"/>
      <c r="AK1391" s="210"/>
      <c r="AL1391" s="210"/>
      <c r="AM1391" s="210"/>
      <c r="AN1391" s="210"/>
      <c r="AO1391" s="210"/>
      <c r="AP1391" s="210"/>
      <c r="AQ1391" s="210"/>
      <c r="AR1391" s="210"/>
      <c r="AS1391" s="210"/>
      <c r="AT1391" s="210"/>
      <c r="AU1391" s="210"/>
      <c r="AV1391" s="210"/>
      <c r="AW1391" s="210"/>
      <c r="AX1391" s="210"/>
      <c r="AY1391" s="210"/>
      <c r="AZ1391" s="210"/>
      <c r="BA1391" s="210"/>
      <c r="BB1391" s="210"/>
      <c r="BC1391" s="210"/>
      <c r="BD1391" s="210"/>
      <c r="BE1391" s="210"/>
      <c r="BF1391" s="210"/>
      <c r="BG1391" s="210"/>
      <c r="BH1391" s="210"/>
    </row>
    <row r="1392" spans="1:60" outlineLevel="2" x14ac:dyDescent="0.2">
      <c r="A1392" s="217"/>
      <c r="B1392" s="218"/>
      <c r="C1392" s="253" t="s">
        <v>1563</v>
      </c>
      <c r="D1392" s="221"/>
      <c r="E1392" s="222"/>
      <c r="F1392" s="220"/>
      <c r="G1392" s="220"/>
      <c r="H1392" s="220"/>
      <c r="I1392" s="220"/>
      <c r="J1392" s="220"/>
      <c r="K1392" s="220"/>
      <c r="L1392" s="220"/>
      <c r="M1392" s="220"/>
      <c r="N1392" s="219"/>
      <c r="O1392" s="219"/>
      <c r="P1392" s="219"/>
      <c r="Q1392" s="219"/>
      <c r="R1392" s="220"/>
      <c r="S1392" s="220"/>
      <c r="T1392" s="220"/>
      <c r="U1392" s="220"/>
      <c r="V1392" s="220"/>
      <c r="W1392" s="220"/>
      <c r="X1392" s="220"/>
      <c r="Y1392" s="220"/>
      <c r="Z1392" s="210"/>
      <c r="AA1392" s="210"/>
      <c r="AB1392" s="210"/>
      <c r="AC1392" s="210"/>
      <c r="AD1392" s="210"/>
      <c r="AE1392" s="210"/>
      <c r="AF1392" s="210"/>
      <c r="AG1392" s="210" t="s">
        <v>314</v>
      </c>
      <c r="AH1392" s="210">
        <v>0</v>
      </c>
      <c r="AI1392" s="210"/>
      <c r="AJ1392" s="210"/>
      <c r="AK1392" s="210"/>
      <c r="AL1392" s="210"/>
      <c r="AM1392" s="210"/>
      <c r="AN1392" s="210"/>
      <c r="AO1392" s="210"/>
      <c r="AP1392" s="210"/>
      <c r="AQ1392" s="210"/>
      <c r="AR1392" s="210"/>
      <c r="AS1392" s="210"/>
      <c r="AT1392" s="210"/>
      <c r="AU1392" s="210"/>
      <c r="AV1392" s="210"/>
      <c r="AW1392" s="210"/>
      <c r="AX1392" s="210"/>
      <c r="AY1392" s="210"/>
      <c r="AZ1392" s="210"/>
      <c r="BA1392" s="210"/>
      <c r="BB1392" s="210"/>
      <c r="BC1392" s="210"/>
      <c r="BD1392" s="210"/>
      <c r="BE1392" s="210"/>
      <c r="BF1392" s="210"/>
      <c r="BG1392" s="210"/>
      <c r="BH1392" s="210"/>
    </row>
    <row r="1393" spans="1:60" outlineLevel="3" x14ac:dyDescent="0.2">
      <c r="A1393" s="217"/>
      <c r="B1393" s="218"/>
      <c r="C1393" s="253" t="s">
        <v>1564</v>
      </c>
      <c r="D1393" s="221"/>
      <c r="E1393" s="222">
        <v>383.39</v>
      </c>
      <c r="F1393" s="220"/>
      <c r="G1393" s="220"/>
      <c r="H1393" s="220"/>
      <c r="I1393" s="220"/>
      <c r="J1393" s="220"/>
      <c r="K1393" s="220"/>
      <c r="L1393" s="220"/>
      <c r="M1393" s="220"/>
      <c r="N1393" s="219"/>
      <c r="O1393" s="219"/>
      <c r="P1393" s="219"/>
      <c r="Q1393" s="219"/>
      <c r="R1393" s="220"/>
      <c r="S1393" s="220"/>
      <c r="T1393" s="220"/>
      <c r="U1393" s="220"/>
      <c r="V1393" s="220"/>
      <c r="W1393" s="220"/>
      <c r="X1393" s="220"/>
      <c r="Y1393" s="220"/>
      <c r="Z1393" s="210"/>
      <c r="AA1393" s="210"/>
      <c r="AB1393" s="210"/>
      <c r="AC1393" s="210"/>
      <c r="AD1393" s="210"/>
      <c r="AE1393" s="210"/>
      <c r="AF1393" s="210"/>
      <c r="AG1393" s="210" t="s">
        <v>314</v>
      </c>
      <c r="AH1393" s="210">
        <v>0</v>
      </c>
      <c r="AI1393" s="210"/>
      <c r="AJ1393" s="210"/>
      <c r="AK1393" s="210"/>
      <c r="AL1393" s="210"/>
      <c r="AM1393" s="210"/>
      <c r="AN1393" s="210"/>
      <c r="AO1393" s="210"/>
      <c r="AP1393" s="210"/>
      <c r="AQ1393" s="210"/>
      <c r="AR1393" s="210"/>
      <c r="AS1393" s="210"/>
      <c r="AT1393" s="210"/>
      <c r="AU1393" s="210"/>
      <c r="AV1393" s="210"/>
      <c r="AW1393" s="210"/>
      <c r="AX1393" s="210"/>
      <c r="AY1393" s="210"/>
      <c r="AZ1393" s="210"/>
      <c r="BA1393" s="210"/>
      <c r="BB1393" s="210"/>
      <c r="BC1393" s="210"/>
      <c r="BD1393" s="210"/>
      <c r="BE1393" s="210"/>
      <c r="BF1393" s="210"/>
      <c r="BG1393" s="210"/>
      <c r="BH1393" s="210"/>
    </row>
    <row r="1394" spans="1:60" ht="22.5" outlineLevel="1" x14ac:dyDescent="0.2">
      <c r="A1394" s="231">
        <v>229</v>
      </c>
      <c r="B1394" s="232" t="s">
        <v>1565</v>
      </c>
      <c r="C1394" s="250" t="s">
        <v>1566</v>
      </c>
      <c r="D1394" s="233" t="s">
        <v>343</v>
      </c>
      <c r="E1394" s="234">
        <v>0.17812</v>
      </c>
      <c r="F1394" s="235"/>
      <c r="G1394" s="236">
        <f>ROUND(E1394*F1394,2)</f>
        <v>0</v>
      </c>
      <c r="H1394" s="235"/>
      <c r="I1394" s="236">
        <f>ROUND(E1394*H1394,2)</f>
        <v>0</v>
      </c>
      <c r="J1394" s="235"/>
      <c r="K1394" s="236">
        <f>ROUND(E1394*J1394,2)</f>
        <v>0</v>
      </c>
      <c r="L1394" s="236">
        <v>21</v>
      </c>
      <c r="M1394" s="236">
        <f>G1394*(1+L1394/100)</f>
        <v>0</v>
      </c>
      <c r="N1394" s="234">
        <v>0.02</v>
      </c>
      <c r="O1394" s="234">
        <f>ROUND(E1394*N1394,2)</f>
        <v>0</v>
      </c>
      <c r="P1394" s="234">
        <v>0</v>
      </c>
      <c r="Q1394" s="234">
        <f>ROUND(E1394*P1394,2)</f>
        <v>0</v>
      </c>
      <c r="R1394" s="236" t="s">
        <v>663</v>
      </c>
      <c r="S1394" s="236" t="s">
        <v>1567</v>
      </c>
      <c r="T1394" s="237" t="s">
        <v>294</v>
      </c>
      <c r="U1394" s="220">
        <v>0</v>
      </c>
      <c r="V1394" s="220">
        <f>ROUND(E1394*U1394,2)</f>
        <v>0</v>
      </c>
      <c r="W1394" s="220"/>
      <c r="X1394" s="220" t="s">
        <v>664</v>
      </c>
      <c r="Y1394" s="220" t="s">
        <v>296</v>
      </c>
      <c r="Z1394" s="210"/>
      <c r="AA1394" s="210"/>
      <c r="AB1394" s="210"/>
      <c r="AC1394" s="210"/>
      <c r="AD1394" s="210"/>
      <c r="AE1394" s="210"/>
      <c r="AF1394" s="210"/>
      <c r="AG1394" s="210" t="s">
        <v>665</v>
      </c>
      <c r="AH1394" s="210"/>
      <c r="AI1394" s="210"/>
      <c r="AJ1394" s="210"/>
      <c r="AK1394" s="210"/>
      <c r="AL1394" s="210"/>
      <c r="AM1394" s="210"/>
      <c r="AN1394" s="210"/>
      <c r="AO1394" s="210"/>
      <c r="AP1394" s="210"/>
      <c r="AQ1394" s="210"/>
      <c r="AR1394" s="210"/>
      <c r="AS1394" s="210"/>
      <c r="AT1394" s="210"/>
      <c r="AU1394" s="210"/>
      <c r="AV1394" s="210"/>
      <c r="AW1394" s="210"/>
      <c r="AX1394" s="210"/>
      <c r="AY1394" s="210"/>
      <c r="AZ1394" s="210"/>
      <c r="BA1394" s="210"/>
      <c r="BB1394" s="210"/>
      <c r="BC1394" s="210"/>
      <c r="BD1394" s="210"/>
      <c r="BE1394" s="210"/>
      <c r="BF1394" s="210"/>
      <c r="BG1394" s="210"/>
      <c r="BH1394" s="210"/>
    </row>
    <row r="1395" spans="1:60" outlineLevel="2" x14ac:dyDescent="0.2">
      <c r="A1395" s="217"/>
      <c r="B1395" s="218"/>
      <c r="C1395" s="253" t="s">
        <v>1568</v>
      </c>
      <c r="D1395" s="221"/>
      <c r="E1395" s="222"/>
      <c r="F1395" s="220"/>
      <c r="G1395" s="220"/>
      <c r="H1395" s="220"/>
      <c r="I1395" s="220"/>
      <c r="J1395" s="220"/>
      <c r="K1395" s="220"/>
      <c r="L1395" s="220"/>
      <c r="M1395" s="220"/>
      <c r="N1395" s="219"/>
      <c r="O1395" s="219"/>
      <c r="P1395" s="219"/>
      <c r="Q1395" s="219"/>
      <c r="R1395" s="220"/>
      <c r="S1395" s="220"/>
      <c r="T1395" s="220"/>
      <c r="U1395" s="220"/>
      <c r="V1395" s="220"/>
      <c r="W1395" s="220"/>
      <c r="X1395" s="220"/>
      <c r="Y1395" s="220"/>
      <c r="Z1395" s="210"/>
      <c r="AA1395" s="210"/>
      <c r="AB1395" s="210"/>
      <c r="AC1395" s="210"/>
      <c r="AD1395" s="210"/>
      <c r="AE1395" s="210"/>
      <c r="AF1395" s="210"/>
      <c r="AG1395" s="210" t="s">
        <v>314</v>
      </c>
      <c r="AH1395" s="210">
        <v>0</v>
      </c>
      <c r="AI1395" s="210"/>
      <c r="AJ1395" s="210"/>
      <c r="AK1395" s="210"/>
      <c r="AL1395" s="210"/>
      <c r="AM1395" s="210"/>
      <c r="AN1395" s="210"/>
      <c r="AO1395" s="210"/>
      <c r="AP1395" s="210"/>
      <c r="AQ1395" s="210"/>
      <c r="AR1395" s="210"/>
      <c r="AS1395" s="210"/>
      <c r="AT1395" s="210"/>
      <c r="AU1395" s="210"/>
      <c r="AV1395" s="210"/>
      <c r="AW1395" s="210"/>
      <c r="AX1395" s="210"/>
      <c r="AY1395" s="210"/>
      <c r="AZ1395" s="210"/>
      <c r="BA1395" s="210"/>
      <c r="BB1395" s="210"/>
      <c r="BC1395" s="210"/>
      <c r="BD1395" s="210"/>
      <c r="BE1395" s="210"/>
      <c r="BF1395" s="210"/>
      <c r="BG1395" s="210"/>
      <c r="BH1395" s="210"/>
    </row>
    <row r="1396" spans="1:60" outlineLevel="3" x14ac:dyDescent="0.2">
      <c r="A1396" s="217"/>
      <c r="B1396" s="218"/>
      <c r="C1396" s="253" t="s">
        <v>1569</v>
      </c>
      <c r="D1396" s="221"/>
      <c r="E1396" s="222"/>
      <c r="F1396" s="220"/>
      <c r="G1396" s="220"/>
      <c r="H1396" s="220"/>
      <c r="I1396" s="220"/>
      <c r="J1396" s="220"/>
      <c r="K1396" s="220"/>
      <c r="L1396" s="220"/>
      <c r="M1396" s="220"/>
      <c r="N1396" s="219"/>
      <c r="O1396" s="219"/>
      <c r="P1396" s="219"/>
      <c r="Q1396" s="219"/>
      <c r="R1396" s="220"/>
      <c r="S1396" s="220"/>
      <c r="T1396" s="220"/>
      <c r="U1396" s="220"/>
      <c r="V1396" s="220"/>
      <c r="W1396" s="220"/>
      <c r="X1396" s="220"/>
      <c r="Y1396" s="220"/>
      <c r="Z1396" s="210"/>
      <c r="AA1396" s="210"/>
      <c r="AB1396" s="210"/>
      <c r="AC1396" s="210"/>
      <c r="AD1396" s="210"/>
      <c r="AE1396" s="210"/>
      <c r="AF1396" s="210"/>
      <c r="AG1396" s="210" t="s">
        <v>314</v>
      </c>
      <c r="AH1396" s="210">
        <v>0</v>
      </c>
      <c r="AI1396" s="210"/>
      <c r="AJ1396" s="210"/>
      <c r="AK1396" s="210"/>
      <c r="AL1396" s="210"/>
      <c r="AM1396" s="210"/>
      <c r="AN1396" s="210"/>
      <c r="AO1396" s="210"/>
      <c r="AP1396" s="210"/>
      <c r="AQ1396" s="210"/>
      <c r="AR1396" s="210"/>
      <c r="AS1396" s="210"/>
      <c r="AT1396" s="210"/>
      <c r="AU1396" s="210"/>
      <c r="AV1396" s="210"/>
      <c r="AW1396" s="210"/>
      <c r="AX1396" s="210"/>
      <c r="AY1396" s="210"/>
      <c r="AZ1396" s="210"/>
      <c r="BA1396" s="210"/>
      <c r="BB1396" s="210"/>
      <c r="BC1396" s="210"/>
      <c r="BD1396" s="210"/>
      <c r="BE1396" s="210"/>
      <c r="BF1396" s="210"/>
      <c r="BG1396" s="210"/>
      <c r="BH1396" s="210"/>
    </row>
    <row r="1397" spans="1:60" outlineLevel="3" x14ac:dyDescent="0.2">
      <c r="A1397" s="217"/>
      <c r="B1397" s="218"/>
      <c r="C1397" s="253" t="s">
        <v>1570</v>
      </c>
      <c r="D1397" s="221"/>
      <c r="E1397" s="222">
        <v>0.18</v>
      </c>
      <c r="F1397" s="220"/>
      <c r="G1397" s="220"/>
      <c r="H1397" s="220"/>
      <c r="I1397" s="220"/>
      <c r="J1397" s="220"/>
      <c r="K1397" s="220"/>
      <c r="L1397" s="220"/>
      <c r="M1397" s="220"/>
      <c r="N1397" s="219"/>
      <c r="O1397" s="219"/>
      <c r="P1397" s="219"/>
      <c r="Q1397" s="219"/>
      <c r="R1397" s="220"/>
      <c r="S1397" s="220"/>
      <c r="T1397" s="220"/>
      <c r="U1397" s="220"/>
      <c r="V1397" s="220"/>
      <c r="W1397" s="220"/>
      <c r="X1397" s="220"/>
      <c r="Y1397" s="220"/>
      <c r="Z1397" s="210"/>
      <c r="AA1397" s="210"/>
      <c r="AB1397" s="210"/>
      <c r="AC1397" s="210"/>
      <c r="AD1397" s="210"/>
      <c r="AE1397" s="210"/>
      <c r="AF1397" s="210"/>
      <c r="AG1397" s="210" t="s">
        <v>314</v>
      </c>
      <c r="AH1397" s="210">
        <v>0</v>
      </c>
      <c r="AI1397" s="210"/>
      <c r="AJ1397" s="210"/>
      <c r="AK1397" s="210"/>
      <c r="AL1397" s="210"/>
      <c r="AM1397" s="210"/>
      <c r="AN1397" s="210"/>
      <c r="AO1397" s="210"/>
      <c r="AP1397" s="210"/>
      <c r="AQ1397" s="210"/>
      <c r="AR1397" s="210"/>
      <c r="AS1397" s="210"/>
      <c r="AT1397" s="210"/>
      <c r="AU1397" s="210"/>
      <c r="AV1397" s="210"/>
      <c r="AW1397" s="210"/>
      <c r="AX1397" s="210"/>
      <c r="AY1397" s="210"/>
      <c r="AZ1397" s="210"/>
      <c r="BA1397" s="210"/>
      <c r="BB1397" s="210"/>
      <c r="BC1397" s="210"/>
      <c r="BD1397" s="210"/>
      <c r="BE1397" s="210"/>
      <c r="BF1397" s="210"/>
      <c r="BG1397" s="210"/>
      <c r="BH1397" s="210"/>
    </row>
    <row r="1398" spans="1:60" ht="22.5" outlineLevel="1" x14ac:dyDescent="0.2">
      <c r="A1398" s="231">
        <v>230</v>
      </c>
      <c r="B1398" s="232" t="s">
        <v>1565</v>
      </c>
      <c r="C1398" s="250" t="s">
        <v>1566</v>
      </c>
      <c r="D1398" s="233" t="s">
        <v>343</v>
      </c>
      <c r="E1398" s="234">
        <v>38.438160000000003</v>
      </c>
      <c r="F1398" s="235"/>
      <c r="G1398" s="236">
        <f>ROUND(E1398*F1398,2)</f>
        <v>0</v>
      </c>
      <c r="H1398" s="235"/>
      <c r="I1398" s="236">
        <f>ROUND(E1398*H1398,2)</f>
        <v>0</v>
      </c>
      <c r="J1398" s="235"/>
      <c r="K1398" s="236">
        <f>ROUND(E1398*J1398,2)</f>
        <v>0</v>
      </c>
      <c r="L1398" s="236">
        <v>21</v>
      </c>
      <c r="M1398" s="236">
        <f>G1398*(1+L1398/100)</f>
        <v>0</v>
      </c>
      <c r="N1398" s="234">
        <v>0.02</v>
      </c>
      <c r="O1398" s="234">
        <f>ROUND(E1398*N1398,2)</f>
        <v>0.77</v>
      </c>
      <c r="P1398" s="234">
        <v>0</v>
      </c>
      <c r="Q1398" s="234">
        <f>ROUND(E1398*P1398,2)</f>
        <v>0</v>
      </c>
      <c r="R1398" s="236" t="s">
        <v>663</v>
      </c>
      <c r="S1398" s="236" t="s">
        <v>1567</v>
      </c>
      <c r="T1398" s="237" t="s">
        <v>294</v>
      </c>
      <c r="U1398" s="220">
        <v>0</v>
      </c>
      <c r="V1398" s="220">
        <f>ROUND(E1398*U1398,2)</f>
        <v>0</v>
      </c>
      <c r="W1398" s="220"/>
      <c r="X1398" s="220" t="s">
        <v>664</v>
      </c>
      <c r="Y1398" s="220" t="s">
        <v>296</v>
      </c>
      <c r="Z1398" s="210"/>
      <c r="AA1398" s="210"/>
      <c r="AB1398" s="210"/>
      <c r="AC1398" s="210"/>
      <c r="AD1398" s="210"/>
      <c r="AE1398" s="210"/>
      <c r="AF1398" s="210"/>
      <c r="AG1398" s="210" t="s">
        <v>665</v>
      </c>
      <c r="AH1398" s="210"/>
      <c r="AI1398" s="210"/>
      <c r="AJ1398" s="210"/>
      <c r="AK1398" s="210"/>
      <c r="AL1398" s="210"/>
      <c r="AM1398" s="210"/>
      <c r="AN1398" s="210"/>
      <c r="AO1398" s="210"/>
      <c r="AP1398" s="210"/>
      <c r="AQ1398" s="210"/>
      <c r="AR1398" s="210"/>
      <c r="AS1398" s="210"/>
      <c r="AT1398" s="210"/>
      <c r="AU1398" s="210"/>
      <c r="AV1398" s="210"/>
      <c r="AW1398" s="210"/>
      <c r="AX1398" s="210"/>
      <c r="AY1398" s="210"/>
      <c r="AZ1398" s="210"/>
      <c r="BA1398" s="210"/>
      <c r="BB1398" s="210"/>
      <c r="BC1398" s="210"/>
      <c r="BD1398" s="210"/>
      <c r="BE1398" s="210"/>
      <c r="BF1398" s="210"/>
      <c r="BG1398" s="210"/>
      <c r="BH1398" s="210"/>
    </row>
    <row r="1399" spans="1:60" outlineLevel="2" x14ac:dyDescent="0.2">
      <c r="A1399" s="217"/>
      <c r="B1399" s="218"/>
      <c r="C1399" s="253" t="s">
        <v>1571</v>
      </c>
      <c r="D1399" s="221"/>
      <c r="E1399" s="222"/>
      <c r="F1399" s="220"/>
      <c r="G1399" s="220"/>
      <c r="H1399" s="220"/>
      <c r="I1399" s="220"/>
      <c r="J1399" s="220"/>
      <c r="K1399" s="220"/>
      <c r="L1399" s="220"/>
      <c r="M1399" s="220"/>
      <c r="N1399" s="219"/>
      <c r="O1399" s="219"/>
      <c r="P1399" s="219"/>
      <c r="Q1399" s="219"/>
      <c r="R1399" s="220"/>
      <c r="S1399" s="220"/>
      <c r="T1399" s="220"/>
      <c r="U1399" s="220"/>
      <c r="V1399" s="220"/>
      <c r="W1399" s="220"/>
      <c r="X1399" s="220"/>
      <c r="Y1399" s="220"/>
      <c r="Z1399" s="210"/>
      <c r="AA1399" s="210"/>
      <c r="AB1399" s="210"/>
      <c r="AC1399" s="210"/>
      <c r="AD1399" s="210"/>
      <c r="AE1399" s="210"/>
      <c r="AF1399" s="210"/>
      <c r="AG1399" s="210" t="s">
        <v>314</v>
      </c>
      <c r="AH1399" s="210">
        <v>0</v>
      </c>
      <c r="AI1399" s="210"/>
      <c r="AJ1399" s="210"/>
      <c r="AK1399" s="210"/>
      <c r="AL1399" s="210"/>
      <c r="AM1399" s="210"/>
      <c r="AN1399" s="210"/>
      <c r="AO1399" s="210"/>
      <c r="AP1399" s="210"/>
      <c r="AQ1399" s="210"/>
      <c r="AR1399" s="210"/>
      <c r="AS1399" s="210"/>
      <c r="AT1399" s="210"/>
      <c r="AU1399" s="210"/>
      <c r="AV1399" s="210"/>
      <c r="AW1399" s="210"/>
      <c r="AX1399" s="210"/>
      <c r="AY1399" s="210"/>
      <c r="AZ1399" s="210"/>
      <c r="BA1399" s="210"/>
      <c r="BB1399" s="210"/>
      <c r="BC1399" s="210"/>
      <c r="BD1399" s="210"/>
      <c r="BE1399" s="210"/>
      <c r="BF1399" s="210"/>
      <c r="BG1399" s="210"/>
      <c r="BH1399" s="210"/>
    </row>
    <row r="1400" spans="1:60" outlineLevel="3" x14ac:dyDescent="0.2">
      <c r="A1400" s="217"/>
      <c r="B1400" s="218"/>
      <c r="C1400" s="253" t="s">
        <v>1572</v>
      </c>
      <c r="D1400" s="221"/>
      <c r="E1400" s="222"/>
      <c r="F1400" s="220"/>
      <c r="G1400" s="220"/>
      <c r="H1400" s="220"/>
      <c r="I1400" s="220"/>
      <c r="J1400" s="220"/>
      <c r="K1400" s="220"/>
      <c r="L1400" s="220"/>
      <c r="M1400" s="220"/>
      <c r="N1400" s="219"/>
      <c r="O1400" s="219"/>
      <c r="P1400" s="219"/>
      <c r="Q1400" s="219"/>
      <c r="R1400" s="220"/>
      <c r="S1400" s="220"/>
      <c r="T1400" s="220"/>
      <c r="U1400" s="220"/>
      <c r="V1400" s="220"/>
      <c r="W1400" s="220"/>
      <c r="X1400" s="220"/>
      <c r="Y1400" s="220"/>
      <c r="Z1400" s="210"/>
      <c r="AA1400" s="210"/>
      <c r="AB1400" s="210"/>
      <c r="AC1400" s="210"/>
      <c r="AD1400" s="210"/>
      <c r="AE1400" s="210"/>
      <c r="AF1400" s="210"/>
      <c r="AG1400" s="210" t="s">
        <v>314</v>
      </c>
      <c r="AH1400" s="210">
        <v>0</v>
      </c>
      <c r="AI1400" s="210"/>
      <c r="AJ1400" s="210"/>
      <c r="AK1400" s="210"/>
      <c r="AL1400" s="210"/>
      <c r="AM1400" s="210"/>
      <c r="AN1400" s="210"/>
      <c r="AO1400" s="210"/>
      <c r="AP1400" s="210"/>
      <c r="AQ1400" s="210"/>
      <c r="AR1400" s="210"/>
      <c r="AS1400" s="210"/>
      <c r="AT1400" s="210"/>
      <c r="AU1400" s="210"/>
      <c r="AV1400" s="210"/>
      <c r="AW1400" s="210"/>
      <c r="AX1400" s="210"/>
      <c r="AY1400" s="210"/>
      <c r="AZ1400" s="210"/>
      <c r="BA1400" s="210"/>
      <c r="BB1400" s="210"/>
      <c r="BC1400" s="210"/>
      <c r="BD1400" s="210"/>
      <c r="BE1400" s="210"/>
      <c r="BF1400" s="210"/>
      <c r="BG1400" s="210"/>
      <c r="BH1400" s="210"/>
    </row>
    <row r="1401" spans="1:60" outlineLevel="3" x14ac:dyDescent="0.2">
      <c r="A1401" s="217"/>
      <c r="B1401" s="218"/>
      <c r="C1401" s="253" t="s">
        <v>1573</v>
      </c>
      <c r="D1401" s="221"/>
      <c r="E1401" s="222">
        <v>38.44</v>
      </c>
      <c r="F1401" s="220"/>
      <c r="G1401" s="220"/>
      <c r="H1401" s="220"/>
      <c r="I1401" s="220"/>
      <c r="J1401" s="220"/>
      <c r="K1401" s="220"/>
      <c r="L1401" s="220"/>
      <c r="M1401" s="220"/>
      <c r="N1401" s="219"/>
      <c r="O1401" s="219"/>
      <c r="P1401" s="219"/>
      <c r="Q1401" s="219"/>
      <c r="R1401" s="220"/>
      <c r="S1401" s="220"/>
      <c r="T1401" s="220"/>
      <c r="U1401" s="220"/>
      <c r="V1401" s="220"/>
      <c r="W1401" s="220"/>
      <c r="X1401" s="220"/>
      <c r="Y1401" s="220"/>
      <c r="Z1401" s="210"/>
      <c r="AA1401" s="210"/>
      <c r="AB1401" s="210"/>
      <c r="AC1401" s="210"/>
      <c r="AD1401" s="210"/>
      <c r="AE1401" s="210"/>
      <c r="AF1401" s="210"/>
      <c r="AG1401" s="210" t="s">
        <v>314</v>
      </c>
      <c r="AH1401" s="210">
        <v>0</v>
      </c>
      <c r="AI1401" s="210"/>
      <c r="AJ1401" s="210"/>
      <c r="AK1401" s="210"/>
      <c r="AL1401" s="210"/>
      <c r="AM1401" s="210"/>
      <c r="AN1401" s="210"/>
      <c r="AO1401" s="210"/>
      <c r="AP1401" s="210"/>
      <c r="AQ1401" s="210"/>
      <c r="AR1401" s="210"/>
      <c r="AS1401" s="210"/>
      <c r="AT1401" s="210"/>
      <c r="AU1401" s="210"/>
      <c r="AV1401" s="210"/>
      <c r="AW1401" s="210"/>
      <c r="AX1401" s="210"/>
      <c r="AY1401" s="210"/>
      <c r="AZ1401" s="210"/>
      <c r="BA1401" s="210"/>
      <c r="BB1401" s="210"/>
      <c r="BC1401" s="210"/>
      <c r="BD1401" s="210"/>
      <c r="BE1401" s="210"/>
      <c r="BF1401" s="210"/>
      <c r="BG1401" s="210"/>
      <c r="BH1401" s="210"/>
    </row>
    <row r="1402" spans="1:60" ht="22.5" outlineLevel="1" x14ac:dyDescent="0.2">
      <c r="A1402" s="231">
        <v>231</v>
      </c>
      <c r="B1402" s="232" t="s">
        <v>1574</v>
      </c>
      <c r="C1402" s="250" t="s">
        <v>1575</v>
      </c>
      <c r="D1402" s="233" t="s">
        <v>343</v>
      </c>
      <c r="E1402" s="234">
        <v>1.9278</v>
      </c>
      <c r="F1402" s="235"/>
      <c r="G1402" s="236">
        <f>ROUND(E1402*F1402,2)</f>
        <v>0</v>
      </c>
      <c r="H1402" s="235"/>
      <c r="I1402" s="236">
        <f>ROUND(E1402*H1402,2)</f>
        <v>0</v>
      </c>
      <c r="J1402" s="235"/>
      <c r="K1402" s="236">
        <f>ROUND(E1402*J1402,2)</f>
        <v>0</v>
      </c>
      <c r="L1402" s="236">
        <v>21</v>
      </c>
      <c r="M1402" s="236">
        <f>G1402*(1+L1402/100)</f>
        <v>0</v>
      </c>
      <c r="N1402" s="234">
        <v>2.5000000000000001E-2</v>
      </c>
      <c r="O1402" s="234">
        <f>ROUND(E1402*N1402,2)</f>
        <v>0.05</v>
      </c>
      <c r="P1402" s="234">
        <v>0</v>
      </c>
      <c r="Q1402" s="234">
        <f>ROUND(E1402*P1402,2)</f>
        <v>0</v>
      </c>
      <c r="R1402" s="236" t="s">
        <v>663</v>
      </c>
      <c r="S1402" s="236" t="s">
        <v>1567</v>
      </c>
      <c r="T1402" s="237" t="s">
        <v>294</v>
      </c>
      <c r="U1402" s="220">
        <v>0</v>
      </c>
      <c r="V1402" s="220">
        <f>ROUND(E1402*U1402,2)</f>
        <v>0</v>
      </c>
      <c r="W1402" s="220"/>
      <c r="X1402" s="220" t="s">
        <v>664</v>
      </c>
      <c r="Y1402" s="220" t="s">
        <v>296</v>
      </c>
      <c r="Z1402" s="210"/>
      <c r="AA1402" s="210"/>
      <c r="AB1402" s="210"/>
      <c r="AC1402" s="210"/>
      <c r="AD1402" s="210"/>
      <c r="AE1402" s="210"/>
      <c r="AF1402" s="210"/>
      <c r="AG1402" s="210" t="s">
        <v>665</v>
      </c>
      <c r="AH1402" s="210"/>
      <c r="AI1402" s="210"/>
      <c r="AJ1402" s="210"/>
      <c r="AK1402" s="210"/>
      <c r="AL1402" s="210"/>
      <c r="AM1402" s="210"/>
      <c r="AN1402" s="210"/>
      <c r="AO1402" s="210"/>
      <c r="AP1402" s="210"/>
      <c r="AQ1402" s="210"/>
      <c r="AR1402" s="210"/>
      <c r="AS1402" s="210"/>
      <c r="AT1402" s="210"/>
      <c r="AU1402" s="210"/>
      <c r="AV1402" s="210"/>
      <c r="AW1402" s="210"/>
      <c r="AX1402" s="210"/>
      <c r="AY1402" s="210"/>
      <c r="AZ1402" s="210"/>
      <c r="BA1402" s="210"/>
      <c r="BB1402" s="210"/>
      <c r="BC1402" s="210"/>
      <c r="BD1402" s="210"/>
      <c r="BE1402" s="210"/>
      <c r="BF1402" s="210"/>
      <c r="BG1402" s="210"/>
      <c r="BH1402" s="210"/>
    </row>
    <row r="1403" spans="1:60" outlineLevel="2" x14ac:dyDescent="0.2">
      <c r="A1403" s="217"/>
      <c r="B1403" s="218"/>
      <c r="C1403" s="253" t="s">
        <v>1576</v>
      </c>
      <c r="D1403" s="221"/>
      <c r="E1403" s="222"/>
      <c r="F1403" s="220"/>
      <c r="G1403" s="220"/>
      <c r="H1403" s="220"/>
      <c r="I1403" s="220"/>
      <c r="J1403" s="220"/>
      <c r="K1403" s="220"/>
      <c r="L1403" s="220"/>
      <c r="M1403" s="220"/>
      <c r="N1403" s="219"/>
      <c r="O1403" s="219"/>
      <c r="P1403" s="219"/>
      <c r="Q1403" s="219"/>
      <c r="R1403" s="220"/>
      <c r="S1403" s="220"/>
      <c r="T1403" s="220"/>
      <c r="U1403" s="220"/>
      <c r="V1403" s="220"/>
      <c r="W1403" s="220"/>
      <c r="X1403" s="220"/>
      <c r="Y1403" s="220"/>
      <c r="Z1403" s="210"/>
      <c r="AA1403" s="210"/>
      <c r="AB1403" s="210"/>
      <c r="AC1403" s="210"/>
      <c r="AD1403" s="210"/>
      <c r="AE1403" s="210"/>
      <c r="AF1403" s="210"/>
      <c r="AG1403" s="210" t="s">
        <v>314</v>
      </c>
      <c r="AH1403" s="210">
        <v>0</v>
      </c>
      <c r="AI1403" s="210"/>
      <c r="AJ1403" s="210"/>
      <c r="AK1403" s="210"/>
      <c r="AL1403" s="210"/>
      <c r="AM1403" s="210"/>
      <c r="AN1403" s="210"/>
      <c r="AO1403" s="210"/>
      <c r="AP1403" s="210"/>
      <c r="AQ1403" s="210"/>
      <c r="AR1403" s="210"/>
      <c r="AS1403" s="210"/>
      <c r="AT1403" s="210"/>
      <c r="AU1403" s="210"/>
      <c r="AV1403" s="210"/>
      <c r="AW1403" s="210"/>
      <c r="AX1403" s="210"/>
      <c r="AY1403" s="210"/>
      <c r="AZ1403" s="210"/>
      <c r="BA1403" s="210"/>
      <c r="BB1403" s="210"/>
      <c r="BC1403" s="210"/>
      <c r="BD1403" s="210"/>
      <c r="BE1403" s="210"/>
      <c r="BF1403" s="210"/>
      <c r="BG1403" s="210"/>
      <c r="BH1403" s="210"/>
    </row>
    <row r="1404" spans="1:60" outlineLevel="3" x14ac:dyDescent="0.2">
      <c r="A1404" s="217"/>
      <c r="B1404" s="218"/>
      <c r="C1404" s="253" t="s">
        <v>1577</v>
      </c>
      <c r="D1404" s="221"/>
      <c r="E1404" s="222"/>
      <c r="F1404" s="220"/>
      <c r="G1404" s="220"/>
      <c r="H1404" s="220"/>
      <c r="I1404" s="220"/>
      <c r="J1404" s="220"/>
      <c r="K1404" s="220"/>
      <c r="L1404" s="220"/>
      <c r="M1404" s="220"/>
      <c r="N1404" s="219"/>
      <c r="O1404" s="219"/>
      <c r="P1404" s="219"/>
      <c r="Q1404" s="219"/>
      <c r="R1404" s="220"/>
      <c r="S1404" s="220"/>
      <c r="T1404" s="220"/>
      <c r="U1404" s="220"/>
      <c r="V1404" s="220"/>
      <c r="W1404" s="220"/>
      <c r="X1404" s="220"/>
      <c r="Y1404" s="220"/>
      <c r="Z1404" s="210"/>
      <c r="AA1404" s="210"/>
      <c r="AB1404" s="210"/>
      <c r="AC1404" s="210"/>
      <c r="AD1404" s="210"/>
      <c r="AE1404" s="210"/>
      <c r="AF1404" s="210"/>
      <c r="AG1404" s="210" t="s">
        <v>314</v>
      </c>
      <c r="AH1404" s="210">
        <v>0</v>
      </c>
      <c r="AI1404" s="210"/>
      <c r="AJ1404" s="210"/>
      <c r="AK1404" s="210"/>
      <c r="AL1404" s="210"/>
      <c r="AM1404" s="210"/>
      <c r="AN1404" s="210"/>
      <c r="AO1404" s="210"/>
      <c r="AP1404" s="210"/>
      <c r="AQ1404" s="210"/>
      <c r="AR1404" s="210"/>
      <c r="AS1404" s="210"/>
      <c r="AT1404" s="210"/>
      <c r="AU1404" s="210"/>
      <c r="AV1404" s="210"/>
      <c r="AW1404" s="210"/>
      <c r="AX1404" s="210"/>
      <c r="AY1404" s="210"/>
      <c r="AZ1404" s="210"/>
      <c r="BA1404" s="210"/>
      <c r="BB1404" s="210"/>
      <c r="BC1404" s="210"/>
      <c r="BD1404" s="210"/>
      <c r="BE1404" s="210"/>
      <c r="BF1404" s="210"/>
      <c r="BG1404" s="210"/>
      <c r="BH1404" s="210"/>
    </row>
    <row r="1405" spans="1:60" outlineLevel="3" x14ac:dyDescent="0.2">
      <c r="A1405" s="217"/>
      <c r="B1405" s="218"/>
      <c r="C1405" s="253" t="s">
        <v>1578</v>
      </c>
      <c r="D1405" s="221"/>
      <c r="E1405" s="222">
        <v>1.93</v>
      </c>
      <c r="F1405" s="220"/>
      <c r="G1405" s="220"/>
      <c r="H1405" s="220"/>
      <c r="I1405" s="220"/>
      <c r="J1405" s="220"/>
      <c r="K1405" s="220"/>
      <c r="L1405" s="220"/>
      <c r="M1405" s="220"/>
      <c r="N1405" s="219"/>
      <c r="O1405" s="219"/>
      <c r="P1405" s="219"/>
      <c r="Q1405" s="219"/>
      <c r="R1405" s="220"/>
      <c r="S1405" s="220"/>
      <c r="T1405" s="220"/>
      <c r="U1405" s="220"/>
      <c r="V1405" s="220"/>
      <c r="W1405" s="220"/>
      <c r="X1405" s="220"/>
      <c r="Y1405" s="220"/>
      <c r="Z1405" s="210"/>
      <c r="AA1405" s="210"/>
      <c r="AB1405" s="210"/>
      <c r="AC1405" s="210"/>
      <c r="AD1405" s="210"/>
      <c r="AE1405" s="210"/>
      <c r="AF1405" s="210"/>
      <c r="AG1405" s="210" t="s">
        <v>314</v>
      </c>
      <c r="AH1405" s="210">
        <v>0</v>
      </c>
      <c r="AI1405" s="210"/>
      <c r="AJ1405" s="210"/>
      <c r="AK1405" s="210"/>
      <c r="AL1405" s="210"/>
      <c r="AM1405" s="210"/>
      <c r="AN1405" s="210"/>
      <c r="AO1405" s="210"/>
      <c r="AP1405" s="210"/>
      <c r="AQ1405" s="210"/>
      <c r="AR1405" s="210"/>
      <c r="AS1405" s="210"/>
      <c r="AT1405" s="210"/>
      <c r="AU1405" s="210"/>
      <c r="AV1405" s="210"/>
      <c r="AW1405" s="210"/>
      <c r="AX1405" s="210"/>
      <c r="AY1405" s="210"/>
      <c r="AZ1405" s="210"/>
      <c r="BA1405" s="210"/>
      <c r="BB1405" s="210"/>
      <c r="BC1405" s="210"/>
      <c r="BD1405" s="210"/>
      <c r="BE1405" s="210"/>
      <c r="BF1405" s="210"/>
      <c r="BG1405" s="210"/>
      <c r="BH1405" s="210"/>
    </row>
    <row r="1406" spans="1:60" ht="22.5" outlineLevel="1" x14ac:dyDescent="0.2">
      <c r="A1406" s="231">
        <v>232</v>
      </c>
      <c r="B1406" s="232" t="s">
        <v>1579</v>
      </c>
      <c r="C1406" s="250" t="s">
        <v>1580</v>
      </c>
      <c r="D1406" s="233" t="s">
        <v>343</v>
      </c>
      <c r="E1406" s="234">
        <v>73.990650000000002</v>
      </c>
      <c r="F1406" s="235"/>
      <c r="G1406" s="236">
        <f>ROUND(E1406*F1406,2)</f>
        <v>0</v>
      </c>
      <c r="H1406" s="235"/>
      <c r="I1406" s="236">
        <f>ROUND(E1406*H1406,2)</f>
        <v>0</v>
      </c>
      <c r="J1406" s="235"/>
      <c r="K1406" s="236">
        <f>ROUND(E1406*J1406,2)</f>
        <v>0</v>
      </c>
      <c r="L1406" s="236">
        <v>21</v>
      </c>
      <c r="M1406" s="236">
        <f>G1406*(1+L1406/100)</f>
        <v>0</v>
      </c>
      <c r="N1406" s="234">
        <v>0.03</v>
      </c>
      <c r="O1406" s="234">
        <f>ROUND(E1406*N1406,2)</f>
        <v>2.2200000000000002</v>
      </c>
      <c r="P1406" s="234">
        <v>0</v>
      </c>
      <c r="Q1406" s="234">
        <f>ROUND(E1406*P1406,2)</f>
        <v>0</v>
      </c>
      <c r="R1406" s="236" t="s">
        <v>663</v>
      </c>
      <c r="S1406" s="236" t="s">
        <v>1567</v>
      </c>
      <c r="T1406" s="237" t="s">
        <v>294</v>
      </c>
      <c r="U1406" s="220">
        <v>0</v>
      </c>
      <c r="V1406" s="220">
        <f>ROUND(E1406*U1406,2)</f>
        <v>0</v>
      </c>
      <c r="W1406" s="220"/>
      <c r="X1406" s="220" t="s">
        <v>664</v>
      </c>
      <c r="Y1406" s="220" t="s">
        <v>296</v>
      </c>
      <c r="Z1406" s="210"/>
      <c r="AA1406" s="210"/>
      <c r="AB1406" s="210"/>
      <c r="AC1406" s="210"/>
      <c r="AD1406" s="210"/>
      <c r="AE1406" s="210"/>
      <c r="AF1406" s="210"/>
      <c r="AG1406" s="210" t="s">
        <v>665</v>
      </c>
      <c r="AH1406" s="210"/>
      <c r="AI1406" s="210"/>
      <c r="AJ1406" s="210"/>
      <c r="AK1406" s="210"/>
      <c r="AL1406" s="210"/>
      <c r="AM1406" s="210"/>
      <c r="AN1406" s="210"/>
      <c r="AO1406" s="210"/>
      <c r="AP1406" s="210"/>
      <c r="AQ1406" s="210"/>
      <c r="AR1406" s="210"/>
      <c r="AS1406" s="210"/>
      <c r="AT1406" s="210"/>
      <c r="AU1406" s="210"/>
      <c r="AV1406" s="210"/>
      <c r="AW1406" s="210"/>
      <c r="AX1406" s="210"/>
      <c r="AY1406" s="210"/>
      <c r="AZ1406" s="210"/>
      <c r="BA1406" s="210"/>
      <c r="BB1406" s="210"/>
      <c r="BC1406" s="210"/>
      <c r="BD1406" s="210"/>
      <c r="BE1406" s="210"/>
      <c r="BF1406" s="210"/>
      <c r="BG1406" s="210"/>
      <c r="BH1406" s="210"/>
    </row>
    <row r="1407" spans="1:60" outlineLevel="2" x14ac:dyDescent="0.2">
      <c r="A1407" s="217"/>
      <c r="B1407" s="218"/>
      <c r="C1407" s="253" t="s">
        <v>1581</v>
      </c>
      <c r="D1407" s="221"/>
      <c r="E1407" s="222"/>
      <c r="F1407" s="220"/>
      <c r="G1407" s="220"/>
      <c r="H1407" s="220"/>
      <c r="I1407" s="220"/>
      <c r="J1407" s="220"/>
      <c r="K1407" s="220"/>
      <c r="L1407" s="220"/>
      <c r="M1407" s="220"/>
      <c r="N1407" s="219"/>
      <c r="O1407" s="219"/>
      <c r="P1407" s="219"/>
      <c r="Q1407" s="219"/>
      <c r="R1407" s="220"/>
      <c r="S1407" s="220"/>
      <c r="T1407" s="220"/>
      <c r="U1407" s="220"/>
      <c r="V1407" s="220"/>
      <c r="W1407" s="220"/>
      <c r="X1407" s="220"/>
      <c r="Y1407" s="220"/>
      <c r="Z1407" s="210"/>
      <c r="AA1407" s="210"/>
      <c r="AB1407" s="210"/>
      <c r="AC1407" s="210"/>
      <c r="AD1407" s="210"/>
      <c r="AE1407" s="210"/>
      <c r="AF1407" s="210"/>
      <c r="AG1407" s="210" t="s">
        <v>314</v>
      </c>
      <c r="AH1407" s="210">
        <v>0</v>
      </c>
      <c r="AI1407" s="210"/>
      <c r="AJ1407" s="210"/>
      <c r="AK1407" s="210"/>
      <c r="AL1407" s="210"/>
      <c r="AM1407" s="210"/>
      <c r="AN1407" s="210"/>
      <c r="AO1407" s="210"/>
      <c r="AP1407" s="210"/>
      <c r="AQ1407" s="210"/>
      <c r="AR1407" s="210"/>
      <c r="AS1407" s="210"/>
      <c r="AT1407" s="210"/>
      <c r="AU1407" s="210"/>
      <c r="AV1407" s="210"/>
      <c r="AW1407" s="210"/>
      <c r="AX1407" s="210"/>
      <c r="AY1407" s="210"/>
      <c r="AZ1407" s="210"/>
      <c r="BA1407" s="210"/>
      <c r="BB1407" s="210"/>
      <c r="BC1407" s="210"/>
      <c r="BD1407" s="210"/>
      <c r="BE1407" s="210"/>
      <c r="BF1407" s="210"/>
      <c r="BG1407" s="210"/>
      <c r="BH1407" s="210"/>
    </row>
    <row r="1408" spans="1:60" outlineLevel="3" x14ac:dyDescent="0.2">
      <c r="A1408" s="217"/>
      <c r="B1408" s="218"/>
      <c r="C1408" s="253" t="s">
        <v>1572</v>
      </c>
      <c r="D1408" s="221"/>
      <c r="E1408" s="222"/>
      <c r="F1408" s="220"/>
      <c r="G1408" s="220"/>
      <c r="H1408" s="220"/>
      <c r="I1408" s="220"/>
      <c r="J1408" s="220"/>
      <c r="K1408" s="220"/>
      <c r="L1408" s="220"/>
      <c r="M1408" s="220"/>
      <c r="N1408" s="219"/>
      <c r="O1408" s="219"/>
      <c r="P1408" s="219"/>
      <c r="Q1408" s="219"/>
      <c r="R1408" s="220"/>
      <c r="S1408" s="220"/>
      <c r="T1408" s="220"/>
      <c r="U1408" s="220"/>
      <c r="V1408" s="220"/>
      <c r="W1408" s="220"/>
      <c r="X1408" s="220"/>
      <c r="Y1408" s="220"/>
      <c r="Z1408" s="210"/>
      <c r="AA1408" s="210"/>
      <c r="AB1408" s="210"/>
      <c r="AC1408" s="210"/>
      <c r="AD1408" s="210"/>
      <c r="AE1408" s="210"/>
      <c r="AF1408" s="210"/>
      <c r="AG1408" s="210" t="s">
        <v>314</v>
      </c>
      <c r="AH1408" s="210">
        <v>0</v>
      </c>
      <c r="AI1408" s="210"/>
      <c r="AJ1408" s="210"/>
      <c r="AK1408" s="210"/>
      <c r="AL1408" s="210"/>
      <c r="AM1408" s="210"/>
      <c r="AN1408" s="210"/>
      <c r="AO1408" s="210"/>
      <c r="AP1408" s="210"/>
      <c r="AQ1408" s="210"/>
      <c r="AR1408" s="210"/>
      <c r="AS1408" s="210"/>
      <c r="AT1408" s="210"/>
      <c r="AU1408" s="210"/>
      <c r="AV1408" s="210"/>
      <c r="AW1408" s="210"/>
      <c r="AX1408" s="210"/>
      <c r="AY1408" s="210"/>
      <c r="AZ1408" s="210"/>
      <c r="BA1408" s="210"/>
      <c r="BB1408" s="210"/>
      <c r="BC1408" s="210"/>
      <c r="BD1408" s="210"/>
      <c r="BE1408" s="210"/>
      <c r="BF1408" s="210"/>
      <c r="BG1408" s="210"/>
      <c r="BH1408" s="210"/>
    </row>
    <row r="1409" spans="1:60" outlineLevel="3" x14ac:dyDescent="0.2">
      <c r="A1409" s="217"/>
      <c r="B1409" s="218"/>
      <c r="C1409" s="253" t="s">
        <v>1582</v>
      </c>
      <c r="D1409" s="221"/>
      <c r="E1409" s="222">
        <v>73.989999999999995</v>
      </c>
      <c r="F1409" s="220"/>
      <c r="G1409" s="220"/>
      <c r="H1409" s="220"/>
      <c r="I1409" s="220"/>
      <c r="J1409" s="220"/>
      <c r="K1409" s="220"/>
      <c r="L1409" s="220"/>
      <c r="M1409" s="220"/>
      <c r="N1409" s="219"/>
      <c r="O1409" s="219"/>
      <c r="P1409" s="219"/>
      <c r="Q1409" s="219"/>
      <c r="R1409" s="220"/>
      <c r="S1409" s="220"/>
      <c r="T1409" s="220"/>
      <c r="U1409" s="220"/>
      <c r="V1409" s="220"/>
      <c r="W1409" s="220"/>
      <c r="X1409" s="220"/>
      <c r="Y1409" s="220"/>
      <c r="Z1409" s="210"/>
      <c r="AA1409" s="210"/>
      <c r="AB1409" s="210"/>
      <c r="AC1409" s="210"/>
      <c r="AD1409" s="210"/>
      <c r="AE1409" s="210"/>
      <c r="AF1409" s="210"/>
      <c r="AG1409" s="210" t="s">
        <v>314</v>
      </c>
      <c r="AH1409" s="210">
        <v>0</v>
      </c>
      <c r="AI1409" s="210"/>
      <c r="AJ1409" s="210"/>
      <c r="AK1409" s="210"/>
      <c r="AL1409" s="210"/>
      <c r="AM1409" s="210"/>
      <c r="AN1409" s="210"/>
      <c r="AO1409" s="210"/>
      <c r="AP1409" s="210"/>
      <c r="AQ1409" s="210"/>
      <c r="AR1409" s="210"/>
      <c r="AS1409" s="210"/>
      <c r="AT1409" s="210"/>
      <c r="AU1409" s="210"/>
      <c r="AV1409" s="210"/>
      <c r="AW1409" s="210"/>
      <c r="AX1409" s="210"/>
      <c r="AY1409" s="210"/>
      <c r="AZ1409" s="210"/>
      <c r="BA1409" s="210"/>
      <c r="BB1409" s="210"/>
      <c r="BC1409" s="210"/>
      <c r="BD1409" s="210"/>
      <c r="BE1409" s="210"/>
      <c r="BF1409" s="210"/>
      <c r="BG1409" s="210"/>
      <c r="BH1409" s="210"/>
    </row>
    <row r="1410" spans="1:60" ht="22.5" outlineLevel="1" x14ac:dyDescent="0.2">
      <c r="A1410" s="231">
        <v>233</v>
      </c>
      <c r="B1410" s="232" t="s">
        <v>1583</v>
      </c>
      <c r="C1410" s="250" t="s">
        <v>1584</v>
      </c>
      <c r="D1410" s="233" t="s">
        <v>343</v>
      </c>
      <c r="E1410" s="234">
        <v>12.831</v>
      </c>
      <c r="F1410" s="235"/>
      <c r="G1410" s="236">
        <f>ROUND(E1410*F1410,2)</f>
        <v>0</v>
      </c>
      <c r="H1410" s="235"/>
      <c r="I1410" s="236">
        <f>ROUND(E1410*H1410,2)</f>
        <v>0</v>
      </c>
      <c r="J1410" s="235"/>
      <c r="K1410" s="236">
        <f>ROUND(E1410*J1410,2)</f>
        <v>0</v>
      </c>
      <c r="L1410" s="236">
        <v>21</v>
      </c>
      <c r="M1410" s="236">
        <f>G1410*(1+L1410/100)</f>
        <v>0</v>
      </c>
      <c r="N1410" s="234">
        <v>0.02</v>
      </c>
      <c r="O1410" s="234">
        <f>ROUND(E1410*N1410,2)</f>
        <v>0.26</v>
      </c>
      <c r="P1410" s="234">
        <v>0</v>
      </c>
      <c r="Q1410" s="234">
        <f>ROUND(E1410*P1410,2)</f>
        <v>0</v>
      </c>
      <c r="R1410" s="236" t="s">
        <v>663</v>
      </c>
      <c r="S1410" s="236" t="s">
        <v>293</v>
      </c>
      <c r="T1410" s="237" t="s">
        <v>294</v>
      </c>
      <c r="U1410" s="220">
        <v>0</v>
      </c>
      <c r="V1410" s="220">
        <f>ROUND(E1410*U1410,2)</f>
        <v>0</v>
      </c>
      <c r="W1410" s="220"/>
      <c r="X1410" s="220" t="s">
        <v>664</v>
      </c>
      <c r="Y1410" s="220" t="s">
        <v>296</v>
      </c>
      <c r="Z1410" s="210"/>
      <c r="AA1410" s="210"/>
      <c r="AB1410" s="210"/>
      <c r="AC1410" s="210"/>
      <c r="AD1410" s="210"/>
      <c r="AE1410" s="210"/>
      <c r="AF1410" s="210"/>
      <c r="AG1410" s="210" t="s">
        <v>665</v>
      </c>
      <c r="AH1410" s="210"/>
      <c r="AI1410" s="210"/>
      <c r="AJ1410" s="210"/>
      <c r="AK1410" s="210"/>
      <c r="AL1410" s="210"/>
      <c r="AM1410" s="210"/>
      <c r="AN1410" s="210"/>
      <c r="AO1410" s="210"/>
      <c r="AP1410" s="210"/>
      <c r="AQ1410" s="210"/>
      <c r="AR1410" s="210"/>
      <c r="AS1410" s="210"/>
      <c r="AT1410" s="210"/>
      <c r="AU1410" s="210"/>
      <c r="AV1410" s="210"/>
      <c r="AW1410" s="210"/>
      <c r="AX1410" s="210"/>
      <c r="AY1410" s="210"/>
      <c r="AZ1410" s="210"/>
      <c r="BA1410" s="210"/>
      <c r="BB1410" s="210"/>
      <c r="BC1410" s="210"/>
      <c r="BD1410" s="210"/>
      <c r="BE1410" s="210"/>
      <c r="BF1410" s="210"/>
      <c r="BG1410" s="210"/>
      <c r="BH1410" s="210"/>
    </row>
    <row r="1411" spans="1:60" outlineLevel="2" x14ac:dyDescent="0.2">
      <c r="A1411" s="217"/>
      <c r="B1411" s="218"/>
      <c r="C1411" s="253" t="s">
        <v>1585</v>
      </c>
      <c r="D1411" s="221"/>
      <c r="E1411" s="222"/>
      <c r="F1411" s="220"/>
      <c r="G1411" s="220"/>
      <c r="H1411" s="220"/>
      <c r="I1411" s="220"/>
      <c r="J1411" s="220"/>
      <c r="K1411" s="220"/>
      <c r="L1411" s="220"/>
      <c r="M1411" s="220"/>
      <c r="N1411" s="219"/>
      <c r="O1411" s="219"/>
      <c r="P1411" s="219"/>
      <c r="Q1411" s="219"/>
      <c r="R1411" s="220"/>
      <c r="S1411" s="220"/>
      <c r="T1411" s="220"/>
      <c r="U1411" s="220"/>
      <c r="V1411" s="220"/>
      <c r="W1411" s="220"/>
      <c r="X1411" s="220"/>
      <c r="Y1411" s="220"/>
      <c r="Z1411" s="210"/>
      <c r="AA1411" s="210"/>
      <c r="AB1411" s="210"/>
      <c r="AC1411" s="210"/>
      <c r="AD1411" s="210"/>
      <c r="AE1411" s="210"/>
      <c r="AF1411" s="210"/>
      <c r="AG1411" s="210" t="s">
        <v>314</v>
      </c>
      <c r="AH1411" s="210">
        <v>0</v>
      </c>
      <c r="AI1411" s="210"/>
      <c r="AJ1411" s="210"/>
      <c r="AK1411" s="210"/>
      <c r="AL1411" s="210"/>
      <c r="AM1411" s="210"/>
      <c r="AN1411" s="210"/>
      <c r="AO1411" s="210"/>
      <c r="AP1411" s="210"/>
      <c r="AQ1411" s="210"/>
      <c r="AR1411" s="210"/>
      <c r="AS1411" s="210"/>
      <c r="AT1411" s="210"/>
      <c r="AU1411" s="210"/>
      <c r="AV1411" s="210"/>
      <c r="AW1411" s="210"/>
      <c r="AX1411" s="210"/>
      <c r="AY1411" s="210"/>
      <c r="AZ1411" s="210"/>
      <c r="BA1411" s="210"/>
      <c r="BB1411" s="210"/>
      <c r="BC1411" s="210"/>
      <c r="BD1411" s="210"/>
      <c r="BE1411" s="210"/>
      <c r="BF1411" s="210"/>
      <c r="BG1411" s="210"/>
      <c r="BH1411" s="210"/>
    </row>
    <row r="1412" spans="1:60" outlineLevel="3" x14ac:dyDescent="0.2">
      <c r="A1412" s="217"/>
      <c r="B1412" s="218"/>
      <c r="C1412" s="253" t="s">
        <v>1577</v>
      </c>
      <c r="D1412" s="221"/>
      <c r="E1412" s="222"/>
      <c r="F1412" s="220"/>
      <c r="G1412" s="220"/>
      <c r="H1412" s="220"/>
      <c r="I1412" s="220"/>
      <c r="J1412" s="220"/>
      <c r="K1412" s="220"/>
      <c r="L1412" s="220"/>
      <c r="M1412" s="220"/>
      <c r="N1412" s="219"/>
      <c r="O1412" s="219"/>
      <c r="P1412" s="219"/>
      <c r="Q1412" s="219"/>
      <c r="R1412" s="220"/>
      <c r="S1412" s="220"/>
      <c r="T1412" s="220"/>
      <c r="U1412" s="220"/>
      <c r="V1412" s="220"/>
      <c r="W1412" s="220"/>
      <c r="X1412" s="220"/>
      <c r="Y1412" s="220"/>
      <c r="Z1412" s="210"/>
      <c r="AA1412" s="210"/>
      <c r="AB1412" s="210"/>
      <c r="AC1412" s="210"/>
      <c r="AD1412" s="210"/>
      <c r="AE1412" s="210"/>
      <c r="AF1412" s="210"/>
      <c r="AG1412" s="210" t="s">
        <v>314</v>
      </c>
      <c r="AH1412" s="210">
        <v>0</v>
      </c>
      <c r="AI1412" s="210"/>
      <c r="AJ1412" s="210"/>
      <c r="AK1412" s="210"/>
      <c r="AL1412" s="210"/>
      <c r="AM1412" s="210"/>
      <c r="AN1412" s="210"/>
      <c r="AO1412" s="210"/>
      <c r="AP1412" s="210"/>
      <c r="AQ1412" s="210"/>
      <c r="AR1412" s="210"/>
      <c r="AS1412" s="210"/>
      <c r="AT1412" s="210"/>
      <c r="AU1412" s="210"/>
      <c r="AV1412" s="210"/>
      <c r="AW1412" s="210"/>
      <c r="AX1412" s="210"/>
      <c r="AY1412" s="210"/>
      <c r="AZ1412" s="210"/>
      <c r="BA1412" s="210"/>
      <c r="BB1412" s="210"/>
      <c r="BC1412" s="210"/>
      <c r="BD1412" s="210"/>
      <c r="BE1412" s="210"/>
      <c r="BF1412" s="210"/>
      <c r="BG1412" s="210"/>
      <c r="BH1412" s="210"/>
    </row>
    <row r="1413" spans="1:60" outlineLevel="3" x14ac:dyDescent="0.2">
      <c r="A1413" s="217"/>
      <c r="B1413" s="218"/>
      <c r="C1413" s="253" t="s">
        <v>1586</v>
      </c>
      <c r="D1413" s="221"/>
      <c r="E1413" s="222">
        <v>12.83</v>
      </c>
      <c r="F1413" s="220"/>
      <c r="G1413" s="220"/>
      <c r="H1413" s="220"/>
      <c r="I1413" s="220"/>
      <c r="J1413" s="220"/>
      <c r="K1413" s="220"/>
      <c r="L1413" s="220"/>
      <c r="M1413" s="220"/>
      <c r="N1413" s="219"/>
      <c r="O1413" s="219"/>
      <c r="P1413" s="219"/>
      <c r="Q1413" s="219"/>
      <c r="R1413" s="220"/>
      <c r="S1413" s="220"/>
      <c r="T1413" s="220"/>
      <c r="U1413" s="220"/>
      <c r="V1413" s="220"/>
      <c r="W1413" s="220"/>
      <c r="X1413" s="220"/>
      <c r="Y1413" s="220"/>
      <c r="Z1413" s="210"/>
      <c r="AA1413" s="210"/>
      <c r="AB1413" s="210"/>
      <c r="AC1413" s="210"/>
      <c r="AD1413" s="210"/>
      <c r="AE1413" s="210"/>
      <c r="AF1413" s="210"/>
      <c r="AG1413" s="210" t="s">
        <v>314</v>
      </c>
      <c r="AH1413" s="210">
        <v>0</v>
      </c>
      <c r="AI1413" s="210"/>
      <c r="AJ1413" s="210"/>
      <c r="AK1413" s="210"/>
      <c r="AL1413" s="210"/>
      <c r="AM1413" s="210"/>
      <c r="AN1413" s="210"/>
      <c r="AO1413" s="210"/>
      <c r="AP1413" s="210"/>
      <c r="AQ1413" s="210"/>
      <c r="AR1413" s="210"/>
      <c r="AS1413" s="210"/>
      <c r="AT1413" s="210"/>
      <c r="AU1413" s="210"/>
      <c r="AV1413" s="210"/>
      <c r="AW1413" s="210"/>
      <c r="AX1413" s="210"/>
      <c r="AY1413" s="210"/>
      <c r="AZ1413" s="210"/>
      <c r="BA1413" s="210"/>
      <c r="BB1413" s="210"/>
      <c r="BC1413" s="210"/>
      <c r="BD1413" s="210"/>
      <c r="BE1413" s="210"/>
      <c r="BF1413" s="210"/>
      <c r="BG1413" s="210"/>
      <c r="BH1413" s="210"/>
    </row>
    <row r="1414" spans="1:60" ht="22.5" outlineLevel="1" x14ac:dyDescent="0.2">
      <c r="A1414" s="231">
        <v>234</v>
      </c>
      <c r="B1414" s="232" t="s">
        <v>1587</v>
      </c>
      <c r="C1414" s="250" t="s">
        <v>1588</v>
      </c>
      <c r="D1414" s="233" t="s">
        <v>343</v>
      </c>
      <c r="E1414" s="234">
        <v>69.366240000000005</v>
      </c>
      <c r="F1414" s="235"/>
      <c r="G1414" s="236">
        <f>ROUND(E1414*F1414,2)</f>
        <v>0</v>
      </c>
      <c r="H1414" s="235"/>
      <c r="I1414" s="236">
        <f>ROUND(E1414*H1414,2)</f>
        <v>0</v>
      </c>
      <c r="J1414" s="235"/>
      <c r="K1414" s="236">
        <f>ROUND(E1414*J1414,2)</f>
        <v>0</v>
      </c>
      <c r="L1414" s="236">
        <v>21</v>
      </c>
      <c r="M1414" s="236">
        <f>G1414*(1+L1414/100)</f>
        <v>0</v>
      </c>
      <c r="N1414" s="234">
        <v>2.5000000000000001E-2</v>
      </c>
      <c r="O1414" s="234">
        <f>ROUND(E1414*N1414,2)</f>
        <v>1.73</v>
      </c>
      <c r="P1414" s="234">
        <v>0</v>
      </c>
      <c r="Q1414" s="234">
        <f>ROUND(E1414*P1414,2)</f>
        <v>0</v>
      </c>
      <c r="R1414" s="236" t="s">
        <v>663</v>
      </c>
      <c r="S1414" s="236" t="s">
        <v>293</v>
      </c>
      <c r="T1414" s="237" t="s">
        <v>294</v>
      </c>
      <c r="U1414" s="220">
        <v>0</v>
      </c>
      <c r="V1414" s="220">
        <f>ROUND(E1414*U1414,2)</f>
        <v>0</v>
      </c>
      <c r="W1414" s="220"/>
      <c r="X1414" s="220" t="s">
        <v>664</v>
      </c>
      <c r="Y1414" s="220" t="s">
        <v>296</v>
      </c>
      <c r="Z1414" s="210"/>
      <c r="AA1414" s="210"/>
      <c r="AB1414" s="210"/>
      <c r="AC1414" s="210"/>
      <c r="AD1414" s="210"/>
      <c r="AE1414" s="210"/>
      <c r="AF1414" s="210"/>
      <c r="AG1414" s="210" t="s">
        <v>665</v>
      </c>
      <c r="AH1414" s="210"/>
      <c r="AI1414" s="210"/>
      <c r="AJ1414" s="210"/>
      <c r="AK1414" s="210"/>
      <c r="AL1414" s="210"/>
      <c r="AM1414" s="210"/>
      <c r="AN1414" s="210"/>
      <c r="AO1414" s="210"/>
      <c r="AP1414" s="210"/>
      <c r="AQ1414" s="210"/>
      <c r="AR1414" s="210"/>
      <c r="AS1414" s="210"/>
      <c r="AT1414" s="210"/>
      <c r="AU1414" s="210"/>
      <c r="AV1414" s="210"/>
      <c r="AW1414" s="210"/>
      <c r="AX1414" s="210"/>
      <c r="AY1414" s="210"/>
      <c r="AZ1414" s="210"/>
      <c r="BA1414" s="210"/>
      <c r="BB1414" s="210"/>
      <c r="BC1414" s="210"/>
      <c r="BD1414" s="210"/>
      <c r="BE1414" s="210"/>
      <c r="BF1414" s="210"/>
      <c r="BG1414" s="210"/>
      <c r="BH1414" s="210"/>
    </row>
    <row r="1415" spans="1:60" outlineLevel="2" x14ac:dyDescent="0.2">
      <c r="A1415" s="217"/>
      <c r="B1415" s="218"/>
      <c r="C1415" s="253" t="s">
        <v>1589</v>
      </c>
      <c r="D1415" s="221"/>
      <c r="E1415" s="222"/>
      <c r="F1415" s="220"/>
      <c r="G1415" s="220"/>
      <c r="H1415" s="220"/>
      <c r="I1415" s="220"/>
      <c r="J1415" s="220"/>
      <c r="K1415" s="220"/>
      <c r="L1415" s="220"/>
      <c r="M1415" s="220"/>
      <c r="N1415" s="219"/>
      <c r="O1415" s="219"/>
      <c r="P1415" s="219"/>
      <c r="Q1415" s="219"/>
      <c r="R1415" s="220"/>
      <c r="S1415" s="220"/>
      <c r="T1415" s="220"/>
      <c r="U1415" s="220"/>
      <c r="V1415" s="220"/>
      <c r="W1415" s="220"/>
      <c r="X1415" s="220"/>
      <c r="Y1415" s="220"/>
      <c r="Z1415" s="210"/>
      <c r="AA1415" s="210"/>
      <c r="AB1415" s="210"/>
      <c r="AC1415" s="210"/>
      <c r="AD1415" s="210"/>
      <c r="AE1415" s="210"/>
      <c r="AF1415" s="210"/>
      <c r="AG1415" s="210" t="s">
        <v>314</v>
      </c>
      <c r="AH1415" s="210">
        <v>0</v>
      </c>
      <c r="AI1415" s="210"/>
      <c r="AJ1415" s="210"/>
      <c r="AK1415" s="210"/>
      <c r="AL1415" s="210"/>
      <c r="AM1415" s="210"/>
      <c r="AN1415" s="210"/>
      <c r="AO1415" s="210"/>
      <c r="AP1415" s="210"/>
      <c r="AQ1415" s="210"/>
      <c r="AR1415" s="210"/>
      <c r="AS1415" s="210"/>
      <c r="AT1415" s="210"/>
      <c r="AU1415" s="210"/>
      <c r="AV1415" s="210"/>
      <c r="AW1415" s="210"/>
      <c r="AX1415" s="210"/>
      <c r="AY1415" s="210"/>
      <c r="AZ1415" s="210"/>
      <c r="BA1415" s="210"/>
      <c r="BB1415" s="210"/>
      <c r="BC1415" s="210"/>
      <c r="BD1415" s="210"/>
      <c r="BE1415" s="210"/>
      <c r="BF1415" s="210"/>
      <c r="BG1415" s="210"/>
      <c r="BH1415" s="210"/>
    </row>
    <row r="1416" spans="1:60" outlineLevel="3" x14ac:dyDescent="0.2">
      <c r="A1416" s="217"/>
      <c r="B1416" s="218"/>
      <c r="C1416" s="253" t="s">
        <v>1572</v>
      </c>
      <c r="D1416" s="221"/>
      <c r="E1416" s="222"/>
      <c r="F1416" s="220"/>
      <c r="G1416" s="220"/>
      <c r="H1416" s="220"/>
      <c r="I1416" s="220"/>
      <c r="J1416" s="220"/>
      <c r="K1416" s="220"/>
      <c r="L1416" s="220"/>
      <c r="M1416" s="220"/>
      <c r="N1416" s="219"/>
      <c r="O1416" s="219"/>
      <c r="P1416" s="219"/>
      <c r="Q1416" s="219"/>
      <c r="R1416" s="220"/>
      <c r="S1416" s="220"/>
      <c r="T1416" s="220"/>
      <c r="U1416" s="220"/>
      <c r="V1416" s="220"/>
      <c r="W1416" s="220"/>
      <c r="X1416" s="220"/>
      <c r="Y1416" s="220"/>
      <c r="Z1416" s="210"/>
      <c r="AA1416" s="210"/>
      <c r="AB1416" s="210"/>
      <c r="AC1416" s="210"/>
      <c r="AD1416" s="210"/>
      <c r="AE1416" s="210"/>
      <c r="AF1416" s="210"/>
      <c r="AG1416" s="210" t="s">
        <v>314</v>
      </c>
      <c r="AH1416" s="210">
        <v>0</v>
      </c>
      <c r="AI1416" s="210"/>
      <c r="AJ1416" s="210"/>
      <c r="AK1416" s="210"/>
      <c r="AL1416" s="210"/>
      <c r="AM1416" s="210"/>
      <c r="AN1416" s="210"/>
      <c r="AO1416" s="210"/>
      <c r="AP1416" s="210"/>
      <c r="AQ1416" s="210"/>
      <c r="AR1416" s="210"/>
      <c r="AS1416" s="210"/>
      <c r="AT1416" s="210"/>
      <c r="AU1416" s="210"/>
      <c r="AV1416" s="210"/>
      <c r="AW1416" s="210"/>
      <c r="AX1416" s="210"/>
      <c r="AY1416" s="210"/>
      <c r="AZ1416" s="210"/>
      <c r="BA1416" s="210"/>
      <c r="BB1416" s="210"/>
      <c r="BC1416" s="210"/>
      <c r="BD1416" s="210"/>
      <c r="BE1416" s="210"/>
      <c r="BF1416" s="210"/>
      <c r="BG1416" s="210"/>
      <c r="BH1416" s="210"/>
    </row>
    <row r="1417" spans="1:60" outlineLevel="3" x14ac:dyDescent="0.2">
      <c r="A1417" s="217"/>
      <c r="B1417" s="218"/>
      <c r="C1417" s="253" t="s">
        <v>1590</v>
      </c>
      <c r="D1417" s="221"/>
      <c r="E1417" s="222">
        <v>69.37</v>
      </c>
      <c r="F1417" s="220"/>
      <c r="G1417" s="220"/>
      <c r="H1417" s="220"/>
      <c r="I1417" s="220"/>
      <c r="J1417" s="220"/>
      <c r="K1417" s="220"/>
      <c r="L1417" s="220"/>
      <c r="M1417" s="220"/>
      <c r="N1417" s="219"/>
      <c r="O1417" s="219"/>
      <c r="P1417" s="219"/>
      <c r="Q1417" s="219"/>
      <c r="R1417" s="220"/>
      <c r="S1417" s="220"/>
      <c r="T1417" s="220"/>
      <c r="U1417" s="220"/>
      <c r="V1417" s="220"/>
      <c r="W1417" s="220"/>
      <c r="X1417" s="220"/>
      <c r="Y1417" s="220"/>
      <c r="Z1417" s="210"/>
      <c r="AA1417" s="210"/>
      <c r="AB1417" s="210"/>
      <c r="AC1417" s="210"/>
      <c r="AD1417" s="210"/>
      <c r="AE1417" s="210"/>
      <c r="AF1417" s="210"/>
      <c r="AG1417" s="210" t="s">
        <v>314</v>
      </c>
      <c r="AH1417" s="210">
        <v>0</v>
      </c>
      <c r="AI1417" s="210"/>
      <c r="AJ1417" s="210"/>
      <c r="AK1417" s="210"/>
      <c r="AL1417" s="210"/>
      <c r="AM1417" s="210"/>
      <c r="AN1417" s="210"/>
      <c r="AO1417" s="210"/>
      <c r="AP1417" s="210"/>
      <c r="AQ1417" s="210"/>
      <c r="AR1417" s="210"/>
      <c r="AS1417" s="210"/>
      <c r="AT1417" s="210"/>
      <c r="AU1417" s="210"/>
      <c r="AV1417" s="210"/>
      <c r="AW1417" s="210"/>
      <c r="AX1417" s="210"/>
      <c r="AY1417" s="210"/>
      <c r="AZ1417" s="210"/>
      <c r="BA1417" s="210"/>
      <c r="BB1417" s="210"/>
      <c r="BC1417" s="210"/>
      <c r="BD1417" s="210"/>
      <c r="BE1417" s="210"/>
      <c r="BF1417" s="210"/>
      <c r="BG1417" s="210"/>
      <c r="BH1417" s="210"/>
    </row>
    <row r="1418" spans="1:60" ht="22.5" outlineLevel="1" x14ac:dyDescent="0.2">
      <c r="A1418" s="231">
        <v>235</v>
      </c>
      <c r="B1418" s="232" t="s">
        <v>1591</v>
      </c>
      <c r="C1418" s="250" t="s">
        <v>1592</v>
      </c>
      <c r="D1418" s="233" t="s">
        <v>310</v>
      </c>
      <c r="E1418" s="234">
        <v>36.8187</v>
      </c>
      <c r="F1418" s="235"/>
      <c r="G1418" s="236">
        <f>ROUND(E1418*F1418,2)</f>
        <v>0</v>
      </c>
      <c r="H1418" s="235"/>
      <c r="I1418" s="236">
        <f>ROUND(E1418*H1418,2)</f>
        <v>0</v>
      </c>
      <c r="J1418" s="235"/>
      <c r="K1418" s="236">
        <f>ROUND(E1418*J1418,2)</f>
        <v>0</v>
      </c>
      <c r="L1418" s="236">
        <v>21</v>
      </c>
      <c r="M1418" s="236">
        <f>G1418*(1+L1418/100)</f>
        <v>0</v>
      </c>
      <c r="N1418" s="234">
        <v>2.0999999999999999E-3</v>
      </c>
      <c r="O1418" s="234">
        <f>ROUND(E1418*N1418,2)</f>
        <v>0.08</v>
      </c>
      <c r="P1418" s="234">
        <v>0</v>
      </c>
      <c r="Q1418" s="234">
        <f>ROUND(E1418*P1418,2)</f>
        <v>0</v>
      </c>
      <c r="R1418" s="236" t="s">
        <v>663</v>
      </c>
      <c r="S1418" s="236" t="s">
        <v>1567</v>
      </c>
      <c r="T1418" s="237" t="s">
        <v>294</v>
      </c>
      <c r="U1418" s="220">
        <v>0</v>
      </c>
      <c r="V1418" s="220">
        <f>ROUND(E1418*U1418,2)</f>
        <v>0</v>
      </c>
      <c r="W1418" s="220"/>
      <c r="X1418" s="220" t="s">
        <v>664</v>
      </c>
      <c r="Y1418" s="220" t="s">
        <v>296</v>
      </c>
      <c r="Z1418" s="210"/>
      <c r="AA1418" s="210"/>
      <c r="AB1418" s="210"/>
      <c r="AC1418" s="210"/>
      <c r="AD1418" s="210"/>
      <c r="AE1418" s="210"/>
      <c r="AF1418" s="210"/>
      <c r="AG1418" s="210" t="s">
        <v>665</v>
      </c>
      <c r="AH1418" s="210"/>
      <c r="AI1418" s="210"/>
      <c r="AJ1418" s="210"/>
      <c r="AK1418" s="210"/>
      <c r="AL1418" s="210"/>
      <c r="AM1418" s="210"/>
      <c r="AN1418" s="210"/>
      <c r="AO1418" s="210"/>
      <c r="AP1418" s="210"/>
      <c r="AQ1418" s="210"/>
      <c r="AR1418" s="210"/>
      <c r="AS1418" s="210"/>
      <c r="AT1418" s="210"/>
      <c r="AU1418" s="210"/>
      <c r="AV1418" s="210"/>
      <c r="AW1418" s="210"/>
      <c r="AX1418" s="210"/>
      <c r="AY1418" s="210"/>
      <c r="AZ1418" s="210"/>
      <c r="BA1418" s="210"/>
      <c r="BB1418" s="210"/>
      <c r="BC1418" s="210"/>
      <c r="BD1418" s="210"/>
      <c r="BE1418" s="210"/>
      <c r="BF1418" s="210"/>
      <c r="BG1418" s="210"/>
      <c r="BH1418" s="210"/>
    </row>
    <row r="1419" spans="1:60" outlineLevel="2" x14ac:dyDescent="0.2">
      <c r="A1419" s="217"/>
      <c r="B1419" s="218"/>
      <c r="C1419" s="253" t="s">
        <v>1593</v>
      </c>
      <c r="D1419" s="221"/>
      <c r="E1419" s="222"/>
      <c r="F1419" s="220"/>
      <c r="G1419" s="220"/>
      <c r="H1419" s="220"/>
      <c r="I1419" s="220"/>
      <c r="J1419" s="220"/>
      <c r="K1419" s="220"/>
      <c r="L1419" s="220"/>
      <c r="M1419" s="220"/>
      <c r="N1419" s="219"/>
      <c r="O1419" s="219"/>
      <c r="P1419" s="219"/>
      <c r="Q1419" s="219"/>
      <c r="R1419" s="220"/>
      <c r="S1419" s="220"/>
      <c r="T1419" s="220"/>
      <c r="U1419" s="220"/>
      <c r="V1419" s="220"/>
      <c r="W1419" s="220"/>
      <c r="X1419" s="220"/>
      <c r="Y1419" s="220"/>
      <c r="Z1419" s="210"/>
      <c r="AA1419" s="210"/>
      <c r="AB1419" s="210"/>
      <c r="AC1419" s="210"/>
      <c r="AD1419" s="210"/>
      <c r="AE1419" s="210"/>
      <c r="AF1419" s="210"/>
      <c r="AG1419" s="210" t="s">
        <v>314</v>
      </c>
      <c r="AH1419" s="210">
        <v>0</v>
      </c>
      <c r="AI1419" s="210"/>
      <c r="AJ1419" s="210"/>
      <c r="AK1419" s="210"/>
      <c r="AL1419" s="210"/>
      <c r="AM1419" s="210"/>
      <c r="AN1419" s="210"/>
      <c r="AO1419" s="210"/>
      <c r="AP1419" s="210"/>
      <c r="AQ1419" s="210"/>
      <c r="AR1419" s="210"/>
      <c r="AS1419" s="210"/>
      <c r="AT1419" s="210"/>
      <c r="AU1419" s="210"/>
      <c r="AV1419" s="210"/>
      <c r="AW1419" s="210"/>
      <c r="AX1419" s="210"/>
      <c r="AY1419" s="210"/>
      <c r="AZ1419" s="210"/>
      <c r="BA1419" s="210"/>
      <c r="BB1419" s="210"/>
      <c r="BC1419" s="210"/>
      <c r="BD1419" s="210"/>
      <c r="BE1419" s="210"/>
      <c r="BF1419" s="210"/>
      <c r="BG1419" s="210"/>
      <c r="BH1419" s="210"/>
    </row>
    <row r="1420" spans="1:60" outlineLevel="3" x14ac:dyDescent="0.2">
      <c r="A1420" s="217"/>
      <c r="B1420" s="218"/>
      <c r="C1420" s="253" t="s">
        <v>1594</v>
      </c>
      <c r="D1420" s="221"/>
      <c r="E1420" s="222"/>
      <c r="F1420" s="220"/>
      <c r="G1420" s="220"/>
      <c r="H1420" s="220"/>
      <c r="I1420" s="220"/>
      <c r="J1420" s="220"/>
      <c r="K1420" s="220"/>
      <c r="L1420" s="220"/>
      <c r="M1420" s="220"/>
      <c r="N1420" s="219"/>
      <c r="O1420" s="219"/>
      <c r="P1420" s="219"/>
      <c r="Q1420" s="219"/>
      <c r="R1420" s="220"/>
      <c r="S1420" s="220"/>
      <c r="T1420" s="220"/>
      <c r="U1420" s="220"/>
      <c r="V1420" s="220"/>
      <c r="W1420" s="220"/>
      <c r="X1420" s="220"/>
      <c r="Y1420" s="220"/>
      <c r="Z1420" s="210"/>
      <c r="AA1420" s="210"/>
      <c r="AB1420" s="210"/>
      <c r="AC1420" s="210"/>
      <c r="AD1420" s="210"/>
      <c r="AE1420" s="210"/>
      <c r="AF1420" s="210"/>
      <c r="AG1420" s="210" t="s">
        <v>314</v>
      </c>
      <c r="AH1420" s="210">
        <v>0</v>
      </c>
      <c r="AI1420" s="210"/>
      <c r="AJ1420" s="210"/>
      <c r="AK1420" s="210"/>
      <c r="AL1420" s="210"/>
      <c r="AM1420" s="210"/>
      <c r="AN1420" s="210"/>
      <c r="AO1420" s="210"/>
      <c r="AP1420" s="210"/>
      <c r="AQ1420" s="210"/>
      <c r="AR1420" s="210"/>
      <c r="AS1420" s="210"/>
      <c r="AT1420" s="210"/>
      <c r="AU1420" s="210"/>
      <c r="AV1420" s="210"/>
      <c r="AW1420" s="210"/>
      <c r="AX1420" s="210"/>
      <c r="AY1420" s="210"/>
      <c r="AZ1420" s="210"/>
      <c r="BA1420" s="210"/>
      <c r="BB1420" s="210"/>
      <c r="BC1420" s="210"/>
      <c r="BD1420" s="210"/>
      <c r="BE1420" s="210"/>
      <c r="BF1420" s="210"/>
      <c r="BG1420" s="210"/>
      <c r="BH1420" s="210"/>
    </row>
    <row r="1421" spans="1:60" outlineLevel="3" x14ac:dyDescent="0.2">
      <c r="A1421" s="217"/>
      <c r="B1421" s="218"/>
      <c r="C1421" s="253" t="s">
        <v>1595</v>
      </c>
      <c r="D1421" s="221"/>
      <c r="E1421" s="222">
        <v>36.82</v>
      </c>
      <c r="F1421" s="220"/>
      <c r="G1421" s="220"/>
      <c r="H1421" s="220"/>
      <c r="I1421" s="220"/>
      <c r="J1421" s="220"/>
      <c r="K1421" s="220"/>
      <c r="L1421" s="220"/>
      <c r="M1421" s="220"/>
      <c r="N1421" s="219"/>
      <c r="O1421" s="219"/>
      <c r="P1421" s="219"/>
      <c r="Q1421" s="219"/>
      <c r="R1421" s="220"/>
      <c r="S1421" s="220"/>
      <c r="T1421" s="220"/>
      <c r="U1421" s="220"/>
      <c r="V1421" s="220"/>
      <c r="W1421" s="220"/>
      <c r="X1421" s="220"/>
      <c r="Y1421" s="220"/>
      <c r="Z1421" s="210"/>
      <c r="AA1421" s="210"/>
      <c r="AB1421" s="210"/>
      <c r="AC1421" s="210"/>
      <c r="AD1421" s="210"/>
      <c r="AE1421" s="210"/>
      <c r="AF1421" s="210"/>
      <c r="AG1421" s="210" t="s">
        <v>314</v>
      </c>
      <c r="AH1421" s="210">
        <v>0</v>
      </c>
      <c r="AI1421" s="210"/>
      <c r="AJ1421" s="210"/>
      <c r="AK1421" s="210"/>
      <c r="AL1421" s="210"/>
      <c r="AM1421" s="210"/>
      <c r="AN1421" s="210"/>
      <c r="AO1421" s="210"/>
      <c r="AP1421" s="210"/>
      <c r="AQ1421" s="210"/>
      <c r="AR1421" s="210"/>
      <c r="AS1421" s="210"/>
      <c r="AT1421" s="210"/>
      <c r="AU1421" s="210"/>
      <c r="AV1421" s="210"/>
      <c r="AW1421" s="210"/>
      <c r="AX1421" s="210"/>
      <c r="AY1421" s="210"/>
      <c r="AZ1421" s="210"/>
      <c r="BA1421" s="210"/>
      <c r="BB1421" s="210"/>
      <c r="BC1421" s="210"/>
      <c r="BD1421" s="210"/>
      <c r="BE1421" s="210"/>
      <c r="BF1421" s="210"/>
      <c r="BG1421" s="210"/>
      <c r="BH1421" s="210"/>
    </row>
    <row r="1422" spans="1:60" ht="22.5" outlineLevel="1" x14ac:dyDescent="0.2">
      <c r="A1422" s="231">
        <v>236</v>
      </c>
      <c r="B1422" s="232" t="s">
        <v>1596</v>
      </c>
      <c r="C1422" s="250" t="s">
        <v>1597</v>
      </c>
      <c r="D1422" s="233" t="s">
        <v>310</v>
      </c>
      <c r="E1422" s="234">
        <v>86.614000000000004</v>
      </c>
      <c r="F1422" s="235"/>
      <c r="G1422" s="236">
        <f>ROUND(E1422*F1422,2)</f>
        <v>0</v>
      </c>
      <c r="H1422" s="235"/>
      <c r="I1422" s="236">
        <f>ROUND(E1422*H1422,2)</f>
        <v>0</v>
      </c>
      <c r="J1422" s="235"/>
      <c r="K1422" s="236">
        <f>ROUND(E1422*J1422,2)</f>
        <v>0</v>
      </c>
      <c r="L1422" s="236">
        <v>21</v>
      </c>
      <c r="M1422" s="236">
        <f>G1422*(1+L1422/100)</f>
        <v>0</v>
      </c>
      <c r="N1422" s="234">
        <v>2.5000000000000001E-3</v>
      </c>
      <c r="O1422" s="234">
        <f>ROUND(E1422*N1422,2)</f>
        <v>0.22</v>
      </c>
      <c r="P1422" s="234">
        <v>0</v>
      </c>
      <c r="Q1422" s="234">
        <f>ROUND(E1422*P1422,2)</f>
        <v>0</v>
      </c>
      <c r="R1422" s="236" t="s">
        <v>663</v>
      </c>
      <c r="S1422" s="236" t="s">
        <v>293</v>
      </c>
      <c r="T1422" s="237" t="s">
        <v>294</v>
      </c>
      <c r="U1422" s="220">
        <v>0</v>
      </c>
      <c r="V1422" s="220">
        <f>ROUND(E1422*U1422,2)</f>
        <v>0</v>
      </c>
      <c r="W1422" s="220"/>
      <c r="X1422" s="220" t="s">
        <v>664</v>
      </c>
      <c r="Y1422" s="220" t="s">
        <v>296</v>
      </c>
      <c r="Z1422" s="210"/>
      <c r="AA1422" s="210"/>
      <c r="AB1422" s="210"/>
      <c r="AC1422" s="210"/>
      <c r="AD1422" s="210"/>
      <c r="AE1422" s="210"/>
      <c r="AF1422" s="210"/>
      <c r="AG1422" s="210" t="s">
        <v>665</v>
      </c>
      <c r="AH1422" s="210"/>
      <c r="AI1422" s="210"/>
      <c r="AJ1422" s="210"/>
      <c r="AK1422" s="210"/>
      <c r="AL1422" s="210"/>
      <c r="AM1422" s="210"/>
      <c r="AN1422" s="210"/>
      <c r="AO1422" s="210"/>
      <c r="AP1422" s="210"/>
      <c r="AQ1422" s="210"/>
      <c r="AR1422" s="210"/>
      <c r="AS1422" s="210"/>
      <c r="AT1422" s="210"/>
      <c r="AU1422" s="210"/>
      <c r="AV1422" s="210"/>
      <c r="AW1422" s="210"/>
      <c r="AX1422" s="210"/>
      <c r="AY1422" s="210"/>
      <c r="AZ1422" s="210"/>
      <c r="BA1422" s="210"/>
      <c r="BB1422" s="210"/>
      <c r="BC1422" s="210"/>
      <c r="BD1422" s="210"/>
      <c r="BE1422" s="210"/>
      <c r="BF1422" s="210"/>
      <c r="BG1422" s="210"/>
      <c r="BH1422" s="210"/>
    </row>
    <row r="1423" spans="1:60" outlineLevel="2" x14ac:dyDescent="0.2">
      <c r="A1423" s="217"/>
      <c r="B1423" s="218"/>
      <c r="C1423" s="253" t="s">
        <v>1598</v>
      </c>
      <c r="D1423" s="221"/>
      <c r="E1423" s="222"/>
      <c r="F1423" s="220"/>
      <c r="G1423" s="220"/>
      <c r="H1423" s="220"/>
      <c r="I1423" s="220"/>
      <c r="J1423" s="220"/>
      <c r="K1423" s="220"/>
      <c r="L1423" s="220"/>
      <c r="M1423" s="220"/>
      <c r="N1423" s="219"/>
      <c r="O1423" s="219"/>
      <c r="P1423" s="219"/>
      <c r="Q1423" s="219"/>
      <c r="R1423" s="220"/>
      <c r="S1423" s="220"/>
      <c r="T1423" s="220"/>
      <c r="U1423" s="220"/>
      <c r="V1423" s="220"/>
      <c r="W1423" s="220"/>
      <c r="X1423" s="220"/>
      <c r="Y1423" s="220"/>
      <c r="Z1423" s="210"/>
      <c r="AA1423" s="210"/>
      <c r="AB1423" s="210"/>
      <c r="AC1423" s="210"/>
      <c r="AD1423" s="210"/>
      <c r="AE1423" s="210"/>
      <c r="AF1423" s="210"/>
      <c r="AG1423" s="210" t="s">
        <v>314</v>
      </c>
      <c r="AH1423" s="210">
        <v>0</v>
      </c>
      <c r="AI1423" s="210"/>
      <c r="AJ1423" s="210"/>
      <c r="AK1423" s="210"/>
      <c r="AL1423" s="210"/>
      <c r="AM1423" s="210"/>
      <c r="AN1423" s="210"/>
      <c r="AO1423" s="210"/>
      <c r="AP1423" s="210"/>
      <c r="AQ1423" s="210"/>
      <c r="AR1423" s="210"/>
      <c r="AS1423" s="210"/>
      <c r="AT1423" s="210"/>
      <c r="AU1423" s="210"/>
      <c r="AV1423" s="210"/>
      <c r="AW1423" s="210"/>
      <c r="AX1423" s="210"/>
      <c r="AY1423" s="210"/>
      <c r="AZ1423" s="210"/>
      <c r="BA1423" s="210"/>
      <c r="BB1423" s="210"/>
      <c r="BC1423" s="210"/>
      <c r="BD1423" s="210"/>
      <c r="BE1423" s="210"/>
      <c r="BF1423" s="210"/>
      <c r="BG1423" s="210"/>
      <c r="BH1423" s="210"/>
    </row>
    <row r="1424" spans="1:60" outlineLevel="3" x14ac:dyDescent="0.2">
      <c r="A1424" s="217"/>
      <c r="B1424" s="218"/>
      <c r="C1424" s="253" t="s">
        <v>1599</v>
      </c>
      <c r="D1424" s="221"/>
      <c r="E1424" s="222"/>
      <c r="F1424" s="220"/>
      <c r="G1424" s="220"/>
      <c r="H1424" s="220"/>
      <c r="I1424" s="220"/>
      <c r="J1424" s="220"/>
      <c r="K1424" s="220"/>
      <c r="L1424" s="220"/>
      <c r="M1424" s="220"/>
      <c r="N1424" s="219"/>
      <c r="O1424" s="219"/>
      <c r="P1424" s="219"/>
      <c r="Q1424" s="219"/>
      <c r="R1424" s="220"/>
      <c r="S1424" s="220"/>
      <c r="T1424" s="220"/>
      <c r="U1424" s="220"/>
      <c r="V1424" s="220"/>
      <c r="W1424" s="220"/>
      <c r="X1424" s="220"/>
      <c r="Y1424" s="220"/>
      <c r="Z1424" s="210"/>
      <c r="AA1424" s="210"/>
      <c r="AB1424" s="210"/>
      <c r="AC1424" s="210"/>
      <c r="AD1424" s="210"/>
      <c r="AE1424" s="210"/>
      <c r="AF1424" s="210"/>
      <c r="AG1424" s="210" t="s">
        <v>314</v>
      </c>
      <c r="AH1424" s="210">
        <v>0</v>
      </c>
      <c r="AI1424" s="210"/>
      <c r="AJ1424" s="210"/>
      <c r="AK1424" s="210"/>
      <c r="AL1424" s="210"/>
      <c r="AM1424" s="210"/>
      <c r="AN1424" s="210"/>
      <c r="AO1424" s="210"/>
      <c r="AP1424" s="210"/>
      <c r="AQ1424" s="210"/>
      <c r="AR1424" s="210"/>
      <c r="AS1424" s="210"/>
      <c r="AT1424" s="210"/>
      <c r="AU1424" s="210"/>
      <c r="AV1424" s="210"/>
      <c r="AW1424" s="210"/>
      <c r="AX1424" s="210"/>
      <c r="AY1424" s="210"/>
      <c r="AZ1424" s="210"/>
      <c r="BA1424" s="210"/>
      <c r="BB1424" s="210"/>
      <c r="BC1424" s="210"/>
      <c r="BD1424" s="210"/>
      <c r="BE1424" s="210"/>
      <c r="BF1424" s="210"/>
      <c r="BG1424" s="210"/>
      <c r="BH1424" s="210"/>
    </row>
    <row r="1425" spans="1:60" outlineLevel="3" x14ac:dyDescent="0.2">
      <c r="A1425" s="217"/>
      <c r="B1425" s="218"/>
      <c r="C1425" s="253" t="s">
        <v>1569</v>
      </c>
      <c r="D1425" s="221"/>
      <c r="E1425" s="222"/>
      <c r="F1425" s="220"/>
      <c r="G1425" s="220"/>
      <c r="H1425" s="220"/>
      <c r="I1425" s="220"/>
      <c r="J1425" s="220"/>
      <c r="K1425" s="220"/>
      <c r="L1425" s="220"/>
      <c r="M1425" s="220"/>
      <c r="N1425" s="219"/>
      <c r="O1425" s="219"/>
      <c r="P1425" s="219"/>
      <c r="Q1425" s="219"/>
      <c r="R1425" s="220"/>
      <c r="S1425" s="220"/>
      <c r="T1425" s="220"/>
      <c r="U1425" s="220"/>
      <c r="V1425" s="220"/>
      <c r="W1425" s="220"/>
      <c r="X1425" s="220"/>
      <c r="Y1425" s="220"/>
      <c r="Z1425" s="210"/>
      <c r="AA1425" s="210"/>
      <c r="AB1425" s="210"/>
      <c r="AC1425" s="210"/>
      <c r="AD1425" s="210"/>
      <c r="AE1425" s="210"/>
      <c r="AF1425" s="210"/>
      <c r="AG1425" s="210" t="s">
        <v>314</v>
      </c>
      <c r="AH1425" s="210">
        <v>0</v>
      </c>
      <c r="AI1425" s="210"/>
      <c r="AJ1425" s="210"/>
      <c r="AK1425" s="210"/>
      <c r="AL1425" s="210"/>
      <c r="AM1425" s="210"/>
      <c r="AN1425" s="210"/>
      <c r="AO1425" s="210"/>
      <c r="AP1425" s="210"/>
      <c r="AQ1425" s="210"/>
      <c r="AR1425" s="210"/>
      <c r="AS1425" s="210"/>
      <c r="AT1425" s="210"/>
      <c r="AU1425" s="210"/>
      <c r="AV1425" s="210"/>
      <c r="AW1425" s="210"/>
      <c r="AX1425" s="210"/>
      <c r="AY1425" s="210"/>
      <c r="AZ1425" s="210"/>
      <c r="BA1425" s="210"/>
      <c r="BB1425" s="210"/>
      <c r="BC1425" s="210"/>
      <c r="BD1425" s="210"/>
      <c r="BE1425" s="210"/>
      <c r="BF1425" s="210"/>
      <c r="BG1425" s="210"/>
      <c r="BH1425" s="210"/>
    </row>
    <row r="1426" spans="1:60" outlineLevel="3" x14ac:dyDescent="0.2">
      <c r="A1426" s="217"/>
      <c r="B1426" s="218"/>
      <c r="C1426" s="253" t="s">
        <v>1600</v>
      </c>
      <c r="D1426" s="221"/>
      <c r="E1426" s="222">
        <v>86.61</v>
      </c>
      <c r="F1426" s="220"/>
      <c r="G1426" s="220"/>
      <c r="H1426" s="220"/>
      <c r="I1426" s="220"/>
      <c r="J1426" s="220"/>
      <c r="K1426" s="220"/>
      <c r="L1426" s="220"/>
      <c r="M1426" s="220"/>
      <c r="N1426" s="219"/>
      <c r="O1426" s="219"/>
      <c r="P1426" s="219"/>
      <c r="Q1426" s="219"/>
      <c r="R1426" s="220"/>
      <c r="S1426" s="220"/>
      <c r="T1426" s="220"/>
      <c r="U1426" s="220"/>
      <c r="V1426" s="220"/>
      <c r="W1426" s="220"/>
      <c r="X1426" s="220"/>
      <c r="Y1426" s="220"/>
      <c r="Z1426" s="210"/>
      <c r="AA1426" s="210"/>
      <c r="AB1426" s="210"/>
      <c r="AC1426" s="210"/>
      <c r="AD1426" s="210"/>
      <c r="AE1426" s="210"/>
      <c r="AF1426" s="210"/>
      <c r="AG1426" s="210" t="s">
        <v>314</v>
      </c>
      <c r="AH1426" s="210">
        <v>0</v>
      </c>
      <c r="AI1426" s="210"/>
      <c r="AJ1426" s="210"/>
      <c r="AK1426" s="210"/>
      <c r="AL1426" s="210"/>
      <c r="AM1426" s="210"/>
      <c r="AN1426" s="210"/>
      <c r="AO1426" s="210"/>
      <c r="AP1426" s="210"/>
      <c r="AQ1426" s="210"/>
      <c r="AR1426" s="210"/>
      <c r="AS1426" s="210"/>
      <c r="AT1426" s="210"/>
      <c r="AU1426" s="210"/>
      <c r="AV1426" s="210"/>
      <c r="AW1426" s="210"/>
      <c r="AX1426" s="210"/>
      <c r="AY1426" s="210"/>
      <c r="AZ1426" s="210"/>
      <c r="BA1426" s="210"/>
      <c r="BB1426" s="210"/>
      <c r="BC1426" s="210"/>
      <c r="BD1426" s="210"/>
      <c r="BE1426" s="210"/>
      <c r="BF1426" s="210"/>
      <c r="BG1426" s="210"/>
      <c r="BH1426" s="210"/>
    </row>
    <row r="1427" spans="1:60" outlineLevel="1" x14ac:dyDescent="0.2">
      <c r="A1427" s="231">
        <v>237</v>
      </c>
      <c r="B1427" s="232" t="s">
        <v>1601</v>
      </c>
      <c r="C1427" s="250" t="s">
        <v>1602</v>
      </c>
      <c r="D1427" s="233" t="s">
        <v>0</v>
      </c>
      <c r="E1427" s="234">
        <v>0</v>
      </c>
      <c r="F1427" s="235"/>
      <c r="G1427" s="236">
        <f>ROUND(E1427*F1427,2)</f>
        <v>0</v>
      </c>
      <c r="H1427" s="235"/>
      <c r="I1427" s="236">
        <f>ROUND(E1427*H1427,2)</f>
        <v>0</v>
      </c>
      <c r="J1427" s="235"/>
      <c r="K1427" s="236">
        <f>ROUND(E1427*J1427,2)</f>
        <v>0</v>
      </c>
      <c r="L1427" s="236">
        <v>21</v>
      </c>
      <c r="M1427" s="236">
        <f>G1427*(1+L1427/100)</f>
        <v>0</v>
      </c>
      <c r="N1427" s="234">
        <v>0</v>
      </c>
      <c r="O1427" s="234">
        <f>ROUND(E1427*N1427,2)</f>
        <v>0</v>
      </c>
      <c r="P1427" s="234">
        <v>0</v>
      </c>
      <c r="Q1427" s="234">
        <f>ROUND(E1427*P1427,2)</f>
        <v>0</v>
      </c>
      <c r="R1427" s="236" t="s">
        <v>1511</v>
      </c>
      <c r="S1427" s="236" t="s">
        <v>293</v>
      </c>
      <c r="T1427" s="237" t="s">
        <v>294</v>
      </c>
      <c r="U1427" s="220">
        <v>0</v>
      </c>
      <c r="V1427" s="220">
        <f>ROUND(E1427*U1427,2)</f>
        <v>0</v>
      </c>
      <c r="W1427" s="220"/>
      <c r="X1427" s="220" t="s">
        <v>295</v>
      </c>
      <c r="Y1427" s="220" t="s">
        <v>296</v>
      </c>
      <c r="Z1427" s="210"/>
      <c r="AA1427" s="210"/>
      <c r="AB1427" s="210"/>
      <c r="AC1427" s="210"/>
      <c r="AD1427" s="210"/>
      <c r="AE1427" s="210"/>
      <c r="AF1427" s="210"/>
      <c r="AG1427" s="210" t="s">
        <v>1407</v>
      </c>
      <c r="AH1427" s="210"/>
      <c r="AI1427" s="210"/>
      <c r="AJ1427" s="210"/>
      <c r="AK1427" s="210"/>
      <c r="AL1427" s="210"/>
      <c r="AM1427" s="210"/>
      <c r="AN1427" s="210"/>
      <c r="AO1427" s="210"/>
      <c r="AP1427" s="210"/>
      <c r="AQ1427" s="210"/>
      <c r="AR1427" s="210"/>
      <c r="AS1427" s="210"/>
      <c r="AT1427" s="210"/>
      <c r="AU1427" s="210"/>
      <c r="AV1427" s="210"/>
      <c r="AW1427" s="210"/>
      <c r="AX1427" s="210"/>
      <c r="AY1427" s="210"/>
      <c r="AZ1427" s="210"/>
      <c r="BA1427" s="210"/>
      <c r="BB1427" s="210"/>
      <c r="BC1427" s="210"/>
      <c r="BD1427" s="210"/>
      <c r="BE1427" s="210"/>
      <c r="BF1427" s="210"/>
      <c r="BG1427" s="210"/>
      <c r="BH1427" s="210"/>
    </row>
    <row r="1428" spans="1:60" outlineLevel="2" x14ac:dyDescent="0.2">
      <c r="A1428" s="217"/>
      <c r="B1428" s="218"/>
      <c r="C1428" s="251" t="s">
        <v>1508</v>
      </c>
      <c r="D1428" s="239"/>
      <c r="E1428" s="239"/>
      <c r="F1428" s="239"/>
      <c r="G1428" s="239"/>
      <c r="H1428" s="220"/>
      <c r="I1428" s="220"/>
      <c r="J1428" s="220"/>
      <c r="K1428" s="220"/>
      <c r="L1428" s="220"/>
      <c r="M1428" s="220"/>
      <c r="N1428" s="219"/>
      <c r="O1428" s="219"/>
      <c r="P1428" s="219"/>
      <c r="Q1428" s="219"/>
      <c r="R1428" s="220"/>
      <c r="S1428" s="220"/>
      <c r="T1428" s="220"/>
      <c r="U1428" s="220"/>
      <c r="V1428" s="220"/>
      <c r="W1428" s="220"/>
      <c r="X1428" s="220"/>
      <c r="Y1428" s="220"/>
      <c r="Z1428" s="210"/>
      <c r="AA1428" s="210"/>
      <c r="AB1428" s="210"/>
      <c r="AC1428" s="210"/>
      <c r="AD1428" s="210"/>
      <c r="AE1428" s="210"/>
      <c r="AF1428" s="210"/>
      <c r="AG1428" s="210" t="s">
        <v>299</v>
      </c>
      <c r="AH1428" s="210"/>
      <c r="AI1428" s="210"/>
      <c r="AJ1428" s="210"/>
      <c r="AK1428" s="210"/>
      <c r="AL1428" s="210"/>
      <c r="AM1428" s="210"/>
      <c r="AN1428" s="210"/>
      <c r="AO1428" s="210"/>
      <c r="AP1428" s="210"/>
      <c r="AQ1428" s="210"/>
      <c r="AR1428" s="210"/>
      <c r="AS1428" s="210"/>
      <c r="AT1428" s="210"/>
      <c r="AU1428" s="210"/>
      <c r="AV1428" s="210"/>
      <c r="AW1428" s="210"/>
      <c r="AX1428" s="210"/>
      <c r="AY1428" s="210"/>
      <c r="AZ1428" s="210"/>
      <c r="BA1428" s="210"/>
      <c r="BB1428" s="210"/>
      <c r="BC1428" s="210"/>
      <c r="BD1428" s="210"/>
      <c r="BE1428" s="210"/>
      <c r="BF1428" s="210"/>
      <c r="BG1428" s="210"/>
      <c r="BH1428" s="210"/>
    </row>
    <row r="1429" spans="1:60" outlineLevel="2" x14ac:dyDescent="0.2">
      <c r="A1429" s="217"/>
      <c r="B1429" s="218"/>
      <c r="C1429" s="252" t="s">
        <v>1508</v>
      </c>
      <c r="D1429" s="240"/>
      <c r="E1429" s="240"/>
      <c r="F1429" s="240"/>
      <c r="G1429" s="240"/>
      <c r="H1429" s="220"/>
      <c r="I1429" s="220"/>
      <c r="J1429" s="220"/>
      <c r="K1429" s="220"/>
      <c r="L1429" s="220"/>
      <c r="M1429" s="220"/>
      <c r="N1429" s="219"/>
      <c r="O1429" s="219"/>
      <c r="P1429" s="219"/>
      <c r="Q1429" s="219"/>
      <c r="R1429" s="220"/>
      <c r="S1429" s="220"/>
      <c r="T1429" s="220"/>
      <c r="U1429" s="220"/>
      <c r="V1429" s="220"/>
      <c r="W1429" s="220"/>
      <c r="X1429" s="220"/>
      <c r="Y1429" s="220"/>
      <c r="Z1429" s="210"/>
      <c r="AA1429" s="210"/>
      <c r="AB1429" s="210"/>
      <c r="AC1429" s="210"/>
      <c r="AD1429" s="210"/>
      <c r="AE1429" s="210"/>
      <c r="AF1429" s="210"/>
      <c r="AG1429" s="210" t="s">
        <v>300</v>
      </c>
      <c r="AH1429" s="210"/>
      <c r="AI1429" s="210"/>
      <c r="AJ1429" s="210"/>
      <c r="AK1429" s="210"/>
      <c r="AL1429" s="210"/>
      <c r="AM1429" s="210"/>
      <c r="AN1429" s="210"/>
      <c r="AO1429" s="210"/>
      <c r="AP1429" s="210"/>
      <c r="AQ1429" s="210"/>
      <c r="AR1429" s="210"/>
      <c r="AS1429" s="210"/>
      <c r="AT1429" s="210"/>
      <c r="AU1429" s="210"/>
      <c r="AV1429" s="210"/>
      <c r="AW1429" s="210"/>
      <c r="AX1429" s="210"/>
      <c r="AY1429" s="210"/>
      <c r="AZ1429" s="210"/>
      <c r="BA1429" s="210"/>
      <c r="BB1429" s="210"/>
      <c r="BC1429" s="210"/>
      <c r="BD1429" s="210"/>
      <c r="BE1429" s="210"/>
      <c r="BF1429" s="210"/>
      <c r="BG1429" s="210"/>
      <c r="BH1429" s="210"/>
    </row>
    <row r="1430" spans="1:60" x14ac:dyDescent="0.2">
      <c r="A1430" s="224" t="s">
        <v>287</v>
      </c>
      <c r="B1430" s="225" t="s">
        <v>200</v>
      </c>
      <c r="C1430" s="249" t="s">
        <v>201</v>
      </c>
      <c r="D1430" s="226"/>
      <c r="E1430" s="227"/>
      <c r="F1430" s="228"/>
      <c r="G1430" s="228">
        <f>SUMIF(AG1431:AG1436,"&lt;&gt;NOR",G1431:G1436)</f>
        <v>0</v>
      </c>
      <c r="H1430" s="228"/>
      <c r="I1430" s="228">
        <f>SUM(I1431:I1436)</f>
        <v>0</v>
      </c>
      <c r="J1430" s="228"/>
      <c r="K1430" s="228">
        <f>SUM(K1431:K1436)</f>
        <v>0</v>
      </c>
      <c r="L1430" s="228"/>
      <c r="M1430" s="228">
        <f>SUM(M1431:M1436)</f>
        <v>0</v>
      </c>
      <c r="N1430" s="227"/>
      <c r="O1430" s="227">
        <f>SUM(O1431:O1436)</f>
        <v>0</v>
      </c>
      <c r="P1430" s="227"/>
      <c r="Q1430" s="227">
        <f>SUM(Q1431:Q1436)</f>
        <v>0</v>
      </c>
      <c r="R1430" s="228"/>
      <c r="S1430" s="228"/>
      <c r="T1430" s="229"/>
      <c r="U1430" s="223"/>
      <c r="V1430" s="223">
        <f>SUM(V1431:V1436)</f>
        <v>0</v>
      </c>
      <c r="W1430" s="223"/>
      <c r="X1430" s="223"/>
      <c r="Y1430" s="223"/>
      <c r="AG1430" t="s">
        <v>288</v>
      </c>
    </row>
    <row r="1431" spans="1:60" outlineLevel="1" x14ac:dyDescent="0.2">
      <c r="A1431" s="231">
        <v>238</v>
      </c>
      <c r="B1431" s="232" t="s">
        <v>1603</v>
      </c>
      <c r="C1431" s="250" t="s">
        <v>1604</v>
      </c>
      <c r="D1431" s="233" t="s">
        <v>310</v>
      </c>
      <c r="E1431" s="234">
        <v>2.88</v>
      </c>
      <c r="F1431" s="235"/>
      <c r="G1431" s="236">
        <f>ROUND(E1431*F1431,2)</f>
        <v>0</v>
      </c>
      <c r="H1431" s="235"/>
      <c r="I1431" s="236">
        <f>ROUND(E1431*H1431,2)</f>
        <v>0</v>
      </c>
      <c r="J1431" s="235"/>
      <c r="K1431" s="236">
        <f>ROUND(E1431*J1431,2)</f>
        <v>0</v>
      </c>
      <c r="L1431" s="236">
        <v>21</v>
      </c>
      <c r="M1431" s="236">
        <f>G1431*(1+L1431/100)</f>
        <v>0</v>
      </c>
      <c r="N1431" s="234">
        <v>0</v>
      </c>
      <c r="O1431" s="234">
        <f>ROUND(E1431*N1431,2)</f>
        <v>0</v>
      </c>
      <c r="P1431" s="234">
        <v>0</v>
      </c>
      <c r="Q1431" s="234">
        <f>ROUND(E1431*P1431,2)</f>
        <v>0</v>
      </c>
      <c r="R1431" s="236"/>
      <c r="S1431" s="236" t="s">
        <v>861</v>
      </c>
      <c r="T1431" s="237" t="s">
        <v>294</v>
      </c>
      <c r="U1431" s="220">
        <v>0</v>
      </c>
      <c r="V1431" s="220">
        <f>ROUND(E1431*U1431,2)</f>
        <v>0</v>
      </c>
      <c r="W1431" s="220"/>
      <c r="X1431" s="220" t="s">
        <v>664</v>
      </c>
      <c r="Y1431" s="220" t="s">
        <v>296</v>
      </c>
      <c r="Z1431" s="210"/>
      <c r="AA1431" s="210"/>
      <c r="AB1431" s="210"/>
      <c r="AC1431" s="210"/>
      <c r="AD1431" s="210"/>
      <c r="AE1431" s="210"/>
      <c r="AF1431" s="210"/>
      <c r="AG1431" s="210" t="s">
        <v>665</v>
      </c>
      <c r="AH1431" s="210"/>
      <c r="AI1431" s="210"/>
      <c r="AJ1431" s="210"/>
      <c r="AK1431" s="210"/>
      <c r="AL1431" s="210"/>
      <c r="AM1431" s="210"/>
      <c r="AN1431" s="210"/>
      <c r="AO1431" s="210"/>
      <c r="AP1431" s="210"/>
      <c r="AQ1431" s="210"/>
      <c r="AR1431" s="210"/>
      <c r="AS1431" s="210"/>
      <c r="AT1431" s="210"/>
      <c r="AU1431" s="210"/>
      <c r="AV1431" s="210"/>
      <c r="AW1431" s="210"/>
      <c r="AX1431" s="210"/>
      <c r="AY1431" s="210"/>
      <c r="AZ1431" s="210"/>
      <c r="BA1431" s="210"/>
      <c r="BB1431" s="210"/>
      <c r="BC1431" s="210"/>
      <c r="BD1431" s="210"/>
      <c r="BE1431" s="210"/>
      <c r="BF1431" s="210"/>
      <c r="BG1431" s="210"/>
      <c r="BH1431" s="210"/>
    </row>
    <row r="1432" spans="1:60" outlineLevel="2" x14ac:dyDescent="0.2">
      <c r="A1432" s="217"/>
      <c r="B1432" s="218"/>
      <c r="C1432" s="253" t="s">
        <v>1605</v>
      </c>
      <c r="D1432" s="221"/>
      <c r="E1432" s="222"/>
      <c r="F1432" s="220"/>
      <c r="G1432" s="220"/>
      <c r="H1432" s="220"/>
      <c r="I1432" s="220"/>
      <c r="J1432" s="220"/>
      <c r="K1432" s="220"/>
      <c r="L1432" s="220"/>
      <c r="M1432" s="220"/>
      <c r="N1432" s="219"/>
      <c r="O1432" s="219"/>
      <c r="P1432" s="219"/>
      <c r="Q1432" s="219"/>
      <c r="R1432" s="220"/>
      <c r="S1432" s="220"/>
      <c r="T1432" s="220"/>
      <c r="U1432" s="220"/>
      <c r="V1432" s="220"/>
      <c r="W1432" s="220"/>
      <c r="X1432" s="220"/>
      <c r="Y1432" s="220"/>
      <c r="Z1432" s="210"/>
      <c r="AA1432" s="210"/>
      <c r="AB1432" s="210"/>
      <c r="AC1432" s="210"/>
      <c r="AD1432" s="210"/>
      <c r="AE1432" s="210"/>
      <c r="AF1432" s="210"/>
      <c r="AG1432" s="210" t="s">
        <v>314</v>
      </c>
      <c r="AH1432" s="210">
        <v>0</v>
      </c>
      <c r="AI1432" s="210"/>
      <c r="AJ1432" s="210"/>
      <c r="AK1432" s="210"/>
      <c r="AL1432" s="210"/>
      <c r="AM1432" s="210"/>
      <c r="AN1432" s="210"/>
      <c r="AO1432" s="210"/>
      <c r="AP1432" s="210"/>
      <c r="AQ1432" s="210"/>
      <c r="AR1432" s="210"/>
      <c r="AS1432" s="210"/>
      <c r="AT1432" s="210"/>
      <c r="AU1432" s="210"/>
      <c r="AV1432" s="210"/>
      <c r="AW1432" s="210"/>
      <c r="AX1432" s="210"/>
      <c r="AY1432" s="210"/>
      <c r="AZ1432" s="210"/>
      <c r="BA1432" s="210"/>
      <c r="BB1432" s="210"/>
      <c r="BC1432" s="210"/>
      <c r="BD1432" s="210"/>
      <c r="BE1432" s="210"/>
      <c r="BF1432" s="210"/>
      <c r="BG1432" s="210"/>
      <c r="BH1432" s="210"/>
    </row>
    <row r="1433" spans="1:60" outlineLevel="3" x14ac:dyDescent="0.2">
      <c r="A1433" s="217"/>
      <c r="B1433" s="218"/>
      <c r="C1433" s="253" t="s">
        <v>1606</v>
      </c>
      <c r="D1433" s="221"/>
      <c r="E1433" s="222">
        <v>2.88</v>
      </c>
      <c r="F1433" s="220"/>
      <c r="G1433" s="220"/>
      <c r="H1433" s="220"/>
      <c r="I1433" s="220"/>
      <c r="J1433" s="220"/>
      <c r="K1433" s="220"/>
      <c r="L1433" s="220"/>
      <c r="M1433" s="220"/>
      <c r="N1433" s="219"/>
      <c r="O1433" s="219"/>
      <c r="P1433" s="219"/>
      <c r="Q1433" s="219"/>
      <c r="R1433" s="220"/>
      <c r="S1433" s="220"/>
      <c r="T1433" s="220"/>
      <c r="U1433" s="220"/>
      <c r="V1433" s="220"/>
      <c r="W1433" s="220"/>
      <c r="X1433" s="220"/>
      <c r="Y1433" s="220"/>
      <c r="Z1433" s="210"/>
      <c r="AA1433" s="210"/>
      <c r="AB1433" s="210"/>
      <c r="AC1433" s="210"/>
      <c r="AD1433" s="210"/>
      <c r="AE1433" s="210"/>
      <c r="AF1433" s="210"/>
      <c r="AG1433" s="210" t="s">
        <v>314</v>
      </c>
      <c r="AH1433" s="210">
        <v>0</v>
      </c>
      <c r="AI1433" s="210"/>
      <c r="AJ1433" s="210"/>
      <c r="AK1433" s="210"/>
      <c r="AL1433" s="210"/>
      <c r="AM1433" s="210"/>
      <c r="AN1433" s="210"/>
      <c r="AO1433" s="210"/>
      <c r="AP1433" s="210"/>
      <c r="AQ1433" s="210"/>
      <c r="AR1433" s="210"/>
      <c r="AS1433" s="210"/>
      <c r="AT1433" s="210"/>
      <c r="AU1433" s="210"/>
      <c r="AV1433" s="210"/>
      <c r="AW1433" s="210"/>
      <c r="AX1433" s="210"/>
      <c r="AY1433" s="210"/>
      <c r="AZ1433" s="210"/>
      <c r="BA1433" s="210"/>
      <c r="BB1433" s="210"/>
      <c r="BC1433" s="210"/>
      <c r="BD1433" s="210"/>
      <c r="BE1433" s="210"/>
      <c r="BF1433" s="210"/>
      <c r="BG1433" s="210"/>
      <c r="BH1433" s="210"/>
    </row>
    <row r="1434" spans="1:60" outlineLevel="1" x14ac:dyDescent="0.2">
      <c r="A1434" s="231">
        <v>239</v>
      </c>
      <c r="B1434" s="232" t="s">
        <v>1607</v>
      </c>
      <c r="C1434" s="250" t="s">
        <v>1608</v>
      </c>
      <c r="D1434" s="233" t="s">
        <v>0</v>
      </c>
      <c r="E1434" s="234">
        <v>0</v>
      </c>
      <c r="F1434" s="235"/>
      <c r="G1434" s="236">
        <f>ROUND(E1434*F1434,2)</f>
        <v>0</v>
      </c>
      <c r="H1434" s="235"/>
      <c r="I1434" s="236">
        <f>ROUND(E1434*H1434,2)</f>
        <v>0</v>
      </c>
      <c r="J1434" s="235"/>
      <c r="K1434" s="236">
        <f>ROUND(E1434*J1434,2)</f>
        <v>0</v>
      </c>
      <c r="L1434" s="236">
        <v>21</v>
      </c>
      <c r="M1434" s="236">
        <f>G1434*(1+L1434/100)</f>
        <v>0</v>
      </c>
      <c r="N1434" s="234">
        <v>0</v>
      </c>
      <c r="O1434" s="234">
        <f>ROUND(E1434*N1434,2)</f>
        <v>0</v>
      </c>
      <c r="P1434" s="234">
        <v>0</v>
      </c>
      <c r="Q1434" s="234">
        <f>ROUND(E1434*P1434,2)</f>
        <v>0</v>
      </c>
      <c r="R1434" s="236" t="s">
        <v>1609</v>
      </c>
      <c r="S1434" s="236" t="s">
        <v>293</v>
      </c>
      <c r="T1434" s="237" t="s">
        <v>294</v>
      </c>
      <c r="U1434" s="220">
        <v>0</v>
      </c>
      <c r="V1434" s="220">
        <f>ROUND(E1434*U1434,2)</f>
        <v>0</v>
      </c>
      <c r="W1434" s="220"/>
      <c r="X1434" s="220" t="s">
        <v>295</v>
      </c>
      <c r="Y1434" s="220" t="s">
        <v>296</v>
      </c>
      <c r="Z1434" s="210"/>
      <c r="AA1434" s="210"/>
      <c r="AB1434" s="210"/>
      <c r="AC1434" s="210"/>
      <c r="AD1434" s="210"/>
      <c r="AE1434" s="210"/>
      <c r="AF1434" s="210"/>
      <c r="AG1434" s="210" t="s">
        <v>1407</v>
      </c>
      <c r="AH1434" s="210"/>
      <c r="AI1434" s="210"/>
      <c r="AJ1434" s="210"/>
      <c r="AK1434" s="210"/>
      <c r="AL1434" s="210"/>
      <c r="AM1434" s="210"/>
      <c r="AN1434" s="210"/>
      <c r="AO1434" s="210"/>
      <c r="AP1434" s="210"/>
      <c r="AQ1434" s="210"/>
      <c r="AR1434" s="210"/>
      <c r="AS1434" s="210"/>
      <c r="AT1434" s="210"/>
      <c r="AU1434" s="210"/>
      <c r="AV1434" s="210"/>
      <c r="AW1434" s="210"/>
      <c r="AX1434" s="210"/>
      <c r="AY1434" s="210"/>
      <c r="AZ1434" s="210"/>
      <c r="BA1434" s="210"/>
      <c r="BB1434" s="210"/>
      <c r="BC1434" s="210"/>
      <c r="BD1434" s="210"/>
      <c r="BE1434" s="210"/>
      <c r="BF1434" s="210"/>
      <c r="BG1434" s="210"/>
      <c r="BH1434" s="210"/>
    </row>
    <row r="1435" spans="1:60" outlineLevel="2" x14ac:dyDescent="0.2">
      <c r="A1435" s="217"/>
      <c r="B1435" s="218"/>
      <c r="C1435" s="251" t="s">
        <v>1458</v>
      </c>
      <c r="D1435" s="239"/>
      <c r="E1435" s="239"/>
      <c r="F1435" s="239"/>
      <c r="G1435" s="239"/>
      <c r="H1435" s="220"/>
      <c r="I1435" s="220"/>
      <c r="J1435" s="220"/>
      <c r="K1435" s="220"/>
      <c r="L1435" s="220"/>
      <c r="M1435" s="220"/>
      <c r="N1435" s="219"/>
      <c r="O1435" s="219"/>
      <c r="P1435" s="219"/>
      <c r="Q1435" s="219"/>
      <c r="R1435" s="220"/>
      <c r="S1435" s="220"/>
      <c r="T1435" s="220"/>
      <c r="U1435" s="220"/>
      <c r="V1435" s="220"/>
      <c r="W1435" s="220"/>
      <c r="X1435" s="220"/>
      <c r="Y1435" s="220"/>
      <c r="Z1435" s="210"/>
      <c r="AA1435" s="210"/>
      <c r="AB1435" s="210"/>
      <c r="AC1435" s="210"/>
      <c r="AD1435" s="210"/>
      <c r="AE1435" s="210"/>
      <c r="AF1435" s="210"/>
      <c r="AG1435" s="210" t="s">
        <v>299</v>
      </c>
      <c r="AH1435" s="210"/>
      <c r="AI1435" s="210"/>
      <c r="AJ1435" s="210"/>
      <c r="AK1435" s="210"/>
      <c r="AL1435" s="210"/>
      <c r="AM1435" s="210"/>
      <c r="AN1435" s="210"/>
      <c r="AO1435" s="210"/>
      <c r="AP1435" s="210"/>
      <c r="AQ1435" s="210"/>
      <c r="AR1435" s="210"/>
      <c r="AS1435" s="210"/>
      <c r="AT1435" s="210"/>
      <c r="AU1435" s="210"/>
      <c r="AV1435" s="210"/>
      <c r="AW1435" s="210"/>
      <c r="AX1435" s="210"/>
      <c r="AY1435" s="210"/>
      <c r="AZ1435" s="210"/>
      <c r="BA1435" s="210"/>
      <c r="BB1435" s="210"/>
      <c r="BC1435" s="210"/>
      <c r="BD1435" s="210"/>
      <c r="BE1435" s="210"/>
      <c r="BF1435" s="210"/>
      <c r="BG1435" s="210"/>
      <c r="BH1435" s="210"/>
    </row>
    <row r="1436" spans="1:60" outlineLevel="2" x14ac:dyDescent="0.2">
      <c r="A1436" s="217"/>
      <c r="B1436" s="218"/>
      <c r="C1436" s="252" t="s">
        <v>1458</v>
      </c>
      <c r="D1436" s="240"/>
      <c r="E1436" s="240"/>
      <c r="F1436" s="240"/>
      <c r="G1436" s="240"/>
      <c r="H1436" s="220"/>
      <c r="I1436" s="220"/>
      <c r="J1436" s="220"/>
      <c r="K1436" s="220"/>
      <c r="L1436" s="220"/>
      <c r="M1436" s="220"/>
      <c r="N1436" s="219"/>
      <c r="O1436" s="219"/>
      <c r="P1436" s="219"/>
      <c r="Q1436" s="219"/>
      <c r="R1436" s="220"/>
      <c r="S1436" s="220"/>
      <c r="T1436" s="220"/>
      <c r="U1436" s="220"/>
      <c r="V1436" s="220"/>
      <c r="W1436" s="220"/>
      <c r="X1436" s="220"/>
      <c r="Y1436" s="220"/>
      <c r="Z1436" s="210"/>
      <c r="AA1436" s="210"/>
      <c r="AB1436" s="210"/>
      <c r="AC1436" s="210"/>
      <c r="AD1436" s="210"/>
      <c r="AE1436" s="210"/>
      <c r="AF1436" s="210"/>
      <c r="AG1436" s="210" t="s">
        <v>300</v>
      </c>
      <c r="AH1436" s="210"/>
      <c r="AI1436" s="210"/>
      <c r="AJ1436" s="210"/>
      <c r="AK1436" s="210"/>
      <c r="AL1436" s="210"/>
      <c r="AM1436" s="210"/>
      <c r="AN1436" s="210"/>
      <c r="AO1436" s="210"/>
      <c r="AP1436" s="210"/>
      <c r="AQ1436" s="210"/>
      <c r="AR1436" s="210"/>
      <c r="AS1436" s="210"/>
      <c r="AT1436" s="210"/>
      <c r="AU1436" s="210"/>
      <c r="AV1436" s="210"/>
      <c r="AW1436" s="210"/>
      <c r="AX1436" s="210"/>
      <c r="AY1436" s="210"/>
      <c r="AZ1436" s="210"/>
      <c r="BA1436" s="210"/>
      <c r="BB1436" s="210"/>
      <c r="BC1436" s="210"/>
      <c r="BD1436" s="210"/>
      <c r="BE1436" s="210"/>
      <c r="BF1436" s="210"/>
      <c r="BG1436" s="210"/>
      <c r="BH1436" s="210"/>
    </row>
    <row r="1437" spans="1:60" x14ac:dyDescent="0.2">
      <c r="A1437" s="224" t="s">
        <v>287</v>
      </c>
      <c r="B1437" s="225" t="s">
        <v>210</v>
      </c>
      <c r="C1437" s="249" t="s">
        <v>211</v>
      </c>
      <c r="D1437" s="226"/>
      <c r="E1437" s="227"/>
      <c r="F1437" s="228"/>
      <c r="G1437" s="228">
        <f>SUMIF(AG1438:AG1448,"&lt;&gt;NOR",G1438:G1448)</f>
        <v>0</v>
      </c>
      <c r="H1437" s="228"/>
      <c r="I1437" s="228">
        <f>SUM(I1438:I1448)</f>
        <v>0</v>
      </c>
      <c r="J1437" s="228"/>
      <c r="K1437" s="228">
        <f>SUM(K1438:K1448)</f>
        <v>0</v>
      </c>
      <c r="L1437" s="228"/>
      <c r="M1437" s="228">
        <f>SUM(M1438:M1448)</f>
        <v>0</v>
      </c>
      <c r="N1437" s="227"/>
      <c r="O1437" s="227">
        <f>SUM(O1438:O1448)</f>
        <v>0</v>
      </c>
      <c r="P1437" s="227"/>
      <c r="Q1437" s="227">
        <f>SUM(Q1438:Q1448)</f>
        <v>0.68000000000000016</v>
      </c>
      <c r="R1437" s="228"/>
      <c r="S1437" s="228"/>
      <c r="T1437" s="229"/>
      <c r="U1437" s="223"/>
      <c r="V1437" s="223">
        <f>SUM(V1438:V1448)</f>
        <v>19.920000000000002</v>
      </c>
      <c r="W1437" s="223"/>
      <c r="X1437" s="223"/>
      <c r="Y1437" s="223"/>
      <c r="AG1437" t="s">
        <v>288</v>
      </c>
    </row>
    <row r="1438" spans="1:60" outlineLevel="1" x14ac:dyDescent="0.2">
      <c r="A1438" s="241">
        <v>240</v>
      </c>
      <c r="B1438" s="242" t="s">
        <v>1610</v>
      </c>
      <c r="C1438" s="254" t="s">
        <v>1611</v>
      </c>
      <c r="D1438" s="243" t="s">
        <v>1612</v>
      </c>
      <c r="E1438" s="244">
        <v>13</v>
      </c>
      <c r="F1438" s="245"/>
      <c r="G1438" s="246">
        <f>ROUND(E1438*F1438,2)</f>
        <v>0</v>
      </c>
      <c r="H1438" s="245"/>
      <c r="I1438" s="246">
        <f>ROUND(E1438*H1438,2)</f>
        <v>0</v>
      </c>
      <c r="J1438" s="245"/>
      <c r="K1438" s="246">
        <f>ROUND(E1438*J1438,2)</f>
        <v>0</v>
      </c>
      <c r="L1438" s="246">
        <v>21</v>
      </c>
      <c r="M1438" s="246">
        <f>G1438*(1+L1438/100)</f>
        <v>0</v>
      </c>
      <c r="N1438" s="244">
        <v>0</v>
      </c>
      <c r="O1438" s="244">
        <f>ROUND(E1438*N1438,2)</f>
        <v>0</v>
      </c>
      <c r="P1438" s="244">
        <v>1.933E-2</v>
      </c>
      <c r="Q1438" s="244">
        <f>ROUND(E1438*P1438,2)</f>
        <v>0.25</v>
      </c>
      <c r="R1438" s="246" t="s">
        <v>1613</v>
      </c>
      <c r="S1438" s="246" t="s">
        <v>293</v>
      </c>
      <c r="T1438" s="247" t="s">
        <v>294</v>
      </c>
      <c r="U1438" s="220">
        <v>0.59</v>
      </c>
      <c r="V1438" s="220">
        <f>ROUND(E1438*U1438,2)</f>
        <v>7.67</v>
      </c>
      <c r="W1438" s="220"/>
      <c r="X1438" s="220" t="s">
        <v>295</v>
      </c>
      <c r="Y1438" s="220" t="s">
        <v>296</v>
      </c>
      <c r="Z1438" s="210"/>
      <c r="AA1438" s="210"/>
      <c r="AB1438" s="210"/>
      <c r="AC1438" s="210"/>
      <c r="AD1438" s="210"/>
      <c r="AE1438" s="210"/>
      <c r="AF1438" s="210"/>
      <c r="AG1438" s="210" t="s">
        <v>1407</v>
      </c>
      <c r="AH1438" s="210"/>
      <c r="AI1438" s="210"/>
      <c r="AJ1438" s="210"/>
      <c r="AK1438" s="210"/>
      <c r="AL1438" s="210"/>
      <c r="AM1438" s="210"/>
      <c r="AN1438" s="210"/>
      <c r="AO1438" s="210"/>
      <c r="AP1438" s="210"/>
      <c r="AQ1438" s="210"/>
      <c r="AR1438" s="210"/>
      <c r="AS1438" s="210"/>
      <c r="AT1438" s="210"/>
      <c r="AU1438" s="210"/>
      <c r="AV1438" s="210"/>
      <c r="AW1438" s="210"/>
      <c r="AX1438" s="210"/>
      <c r="AY1438" s="210"/>
      <c r="AZ1438" s="210"/>
      <c r="BA1438" s="210"/>
      <c r="BB1438" s="210"/>
      <c r="BC1438" s="210"/>
      <c r="BD1438" s="210"/>
      <c r="BE1438" s="210"/>
      <c r="BF1438" s="210"/>
      <c r="BG1438" s="210"/>
      <c r="BH1438" s="210"/>
    </row>
    <row r="1439" spans="1:60" outlineLevel="1" x14ac:dyDescent="0.2">
      <c r="A1439" s="241">
        <v>241</v>
      </c>
      <c r="B1439" s="242" t="s">
        <v>1614</v>
      </c>
      <c r="C1439" s="254" t="s">
        <v>1615</v>
      </c>
      <c r="D1439" s="243" t="s">
        <v>1612</v>
      </c>
      <c r="E1439" s="244">
        <v>16</v>
      </c>
      <c r="F1439" s="245"/>
      <c r="G1439" s="246">
        <f>ROUND(E1439*F1439,2)</f>
        <v>0</v>
      </c>
      <c r="H1439" s="245"/>
      <c r="I1439" s="246">
        <f>ROUND(E1439*H1439,2)</f>
        <v>0</v>
      </c>
      <c r="J1439" s="245"/>
      <c r="K1439" s="246">
        <f>ROUND(E1439*J1439,2)</f>
        <v>0</v>
      </c>
      <c r="L1439" s="246">
        <v>21</v>
      </c>
      <c r="M1439" s="246">
        <f>G1439*(1+L1439/100)</f>
        <v>0</v>
      </c>
      <c r="N1439" s="244">
        <v>0</v>
      </c>
      <c r="O1439" s="244">
        <f>ROUND(E1439*N1439,2)</f>
        <v>0</v>
      </c>
      <c r="P1439" s="244">
        <v>1.9460000000000002E-2</v>
      </c>
      <c r="Q1439" s="244">
        <f>ROUND(E1439*P1439,2)</f>
        <v>0.31</v>
      </c>
      <c r="R1439" s="246" t="s">
        <v>1613</v>
      </c>
      <c r="S1439" s="246" t="s">
        <v>293</v>
      </c>
      <c r="T1439" s="247" t="s">
        <v>294</v>
      </c>
      <c r="U1439" s="220">
        <v>0.38200000000000001</v>
      </c>
      <c r="V1439" s="220">
        <f>ROUND(E1439*U1439,2)</f>
        <v>6.11</v>
      </c>
      <c r="W1439" s="220"/>
      <c r="X1439" s="220" t="s">
        <v>295</v>
      </c>
      <c r="Y1439" s="220" t="s">
        <v>296</v>
      </c>
      <c r="Z1439" s="210"/>
      <c r="AA1439" s="210"/>
      <c r="AB1439" s="210"/>
      <c r="AC1439" s="210"/>
      <c r="AD1439" s="210"/>
      <c r="AE1439" s="210"/>
      <c r="AF1439" s="210"/>
      <c r="AG1439" s="210" t="s">
        <v>1407</v>
      </c>
      <c r="AH1439" s="210"/>
      <c r="AI1439" s="210"/>
      <c r="AJ1439" s="210"/>
      <c r="AK1439" s="210"/>
      <c r="AL1439" s="210"/>
      <c r="AM1439" s="210"/>
      <c r="AN1439" s="210"/>
      <c r="AO1439" s="210"/>
      <c r="AP1439" s="210"/>
      <c r="AQ1439" s="210"/>
      <c r="AR1439" s="210"/>
      <c r="AS1439" s="210"/>
      <c r="AT1439" s="210"/>
      <c r="AU1439" s="210"/>
      <c r="AV1439" s="210"/>
      <c r="AW1439" s="210"/>
      <c r="AX1439" s="210"/>
      <c r="AY1439" s="210"/>
      <c r="AZ1439" s="210"/>
      <c r="BA1439" s="210"/>
      <c r="BB1439" s="210"/>
      <c r="BC1439" s="210"/>
      <c r="BD1439" s="210"/>
      <c r="BE1439" s="210"/>
      <c r="BF1439" s="210"/>
      <c r="BG1439" s="210"/>
      <c r="BH1439" s="210"/>
    </row>
    <row r="1440" spans="1:60" outlineLevel="1" x14ac:dyDescent="0.2">
      <c r="A1440" s="231">
        <v>242</v>
      </c>
      <c r="B1440" s="232" t="s">
        <v>1616</v>
      </c>
      <c r="C1440" s="250" t="s">
        <v>1617</v>
      </c>
      <c r="D1440" s="233" t="s">
        <v>1612</v>
      </c>
      <c r="E1440" s="234">
        <v>2</v>
      </c>
      <c r="F1440" s="235"/>
      <c r="G1440" s="236">
        <f>ROUND(E1440*F1440,2)</f>
        <v>0</v>
      </c>
      <c r="H1440" s="235"/>
      <c r="I1440" s="236">
        <f>ROUND(E1440*H1440,2)</f>
        <v>0</v>
      </c>
      <c r="J1440" s="235"/>
      <c r="K1440" s="236">
        <f>ROUND(E1440*J1440,2)</f>
        <v>0</v>
      </c>
      <c r="L1440" s="236">
        <v>21</v>
      </c>
      <c r="M1440" s="236">
        <f>G1440*(1+L1440/100)</f>
        <v>0</v>
      </c>
      <c r="N1440" s="234">
        <v>0</v>
      </c>
      <c r="O1440" s="234">
        <f>ROUND(E1440*N1440,2)</f>
        <v>0</v>
      </c>
      <c r="P1440" s="234">
        <v>3.4700000000000002E-2</v>
      </c>
      <c r="Q1440" s="234">
        <f>ROUND(E1440*P1440,2)</f>
        <v>7.0000000000000007E-2</v>
      </c>
      <c r="R1440" s="236" t="s">
        <v>1613</v>
      </c>
      <c r="S1440" s="236" t="s">
        <v>293</v>
      </c>
      <c r="T1440" s="237" t="s">
        <v>294</v>
      </c>
      <c r="U1440" s="220">
        <v>0.56899999999999995</v>
      </c>
      <c r="V1440" s="220">
        <f>ROUND(E1440*U1440,2)</f>
        <v>1.1399999999999999</v>
      </c>
      <c r="W1440" s="220"/>
      <c r="X1440" s="220" t="s">
        <v>295</v>
      </c>
      <c r="Y1440" s="220" t="s">
        <v>296</v>
      </c>
      <c r="Z1440" s="210"/>
      <c r="AA1440" s="210"/>
      <c r="AB1440" s="210"/>
      <c r="AC1440" s="210"/>
      <c r="AD1440" s="210"/>
      <c r="AE1440" s="210"/>
      <c r="AF1440" s="210"/>
      <c r="AG1440" s="210" t="s">
        <v>1407</v>
      </c>
      <c r="AH1440" s="210"/>
      <c r="AI1440" s="210"/>
      <c r="AJ1440" s="210"/>
      <c r="AK1440" s="210"/>
      <c r="AL1440" s="210"/>
      <c r="AM1440" s="210"/>
      <c r="AN1440" s="210"/>
      <c r="AO1440" s="210"/>
      <c r="AP1440" s="210"/>
      <c r="AQ1440" s="210"/>
      <c r="AR1440" s="210"/>
      <c r="AS1440" s="210"/>
      <c r="AT1440" s="210"/>
      <c r="AU1440" s="210"/>
      <c r="AV1440" s="210"/>
      <c r="AW1440" s="210"/>
      <c r="AX1440" s="210"/>
      <c r="AY1440" s="210"/>
      <c r="AZ1440" s="210"/>
      <c r="BA1440" s="210"/>
      <c r="BB1440" s="210"/>
      <c r="BC1440" s="210"/>
      <c r="BD1440" s="210"/>
      <c r="BE1440" s="210"/>
      <c r="BF1440" s="210"/>
      <c r="BG1440" s="210"/>
      <c r="BH1440" s="210"/>
    </row>
    <row r="1441" spans="1:60" outlineLevel="2" x14ac:dyDescent="0.2">
      <c r="A1441" s="217"/>
      <c r="B1441" s="218"/>
      <c r="C1441" s="251" t="s">
        <v>1618</v>
      </c>
      <c r="D1441" s="239"/>
      <c r="E1441" s="239"/>
      <c r="F1441" s="239"/>
      <c r="G1441" s="239"/>
      <c r="H1441" s="220"/>
      <c r="I1441" s="220"/>
      <c r="J1441" s="220"/>
      <c r="K1441" s="220"/>
      <c r="L1441" s="220"/>
      <c r="M1441" s="220"/>
      <c r="N1441" s="219"/>
      <c r="O1441" s="219"/>
      <c r="P1441" s="219"/>
      <c r="Q1441" s="219"/>
      <c r="R1441" s="220"/>
      <c r="S1441" s="220"/>
      <c r="T1441" s="220"/>
      <c r="U1441" s="220"/>
      <c r="V1441" s="220"/>
      <c r="W1441" s="220"/>
      <c r="X1441" s="220"/>
      <c r="Y1441" s="220"/>
      <c r="Z1441" s="210"/>
      <c r="AA1441" s="210"/>
      <c r="AB1441" s="210"/>
      <c r="AC1441" s="210"/>
      <c r="AD1441" s="210"/>
      <c r="AE1441" s="210"/>
      <c r="AF1441" s="210"/>
      <c r="AG1441" s="210" t="s">
        <v>299</v>
      </c>
      <c r="AH1441" s="210"/>
      <c r="AI1441" s="210"/>
      <c r="AJ1441" s="210"/>
      <c r="AK1441" s="210"/>
      <c r="AL1441" s="210"/>
      <c r="AM1441" s="210"/>
      <c r="AN1441" s="210"/>
      <c r="AO1441" s="210"/>
      <c r="AP1441" s="210"/>
      <c r="AQ1441" s="210"/>
      <c r="AR1441" s="210"/>
      <c r="AS1441" s="210"/>
      <c r="AT1441" s="210"/>
      <c r="AU1441" s="210"/>
      <c r="AV1441" s="210"/>
      <c r="AW1441" s="210"/>
      <c r="AX1441" s="210"/>
      <c r="AY1441" s="210"/>
      <c r="AZ1441" s="210"/>
      <c r="BA1441" s="210"/>
      <c r="BB1441" s="210"/>
      <c r="BC1441" s="210"/>
      <c r="BD1441" s="210"/>
      <c r="BE1441" s="210"/>
      <c r="BF1441" s="210"/>
      <c r="BG1441" s="210"/>
      <c r="BH1441" s="210"/>
    </row>
    <row r="1442" spans="1:60" outlineLevel="2" x14ac:dyDescent="0.2">
      <c r="A1442" s="217"/>
      <c r="B1442" s="218"/>
      <c r="C1442" s="252" t="s">
        <v>1618</v>
      </c>
      <c r="D1442" s="240"/>
      <c r="E1442" s="240"/>
      <c r="F1442" s="240"/>
      <c r="G1442" s="240"/>
      <c r="H1442" s="220"/>
      <c r="I1442" s="220"/>
      <c r="J1442" s="220"/>
      <c r="K1442" s="220"/>
      <c r="L1442" s="220"/>
      <c r="M1442" s="220"/>
      <c r="N1442" s="219"/>
      <c r="O1442" s="219"/>
      <c r="P1442" s="219"/>
      <c r="Q1442" s="219"/>
      <c r="R1442" s="220"/>
      <c r="S1442" s="220"/>
      <c r="T1442" s="220"/>
      <c r="U1442" s="220"/>
      <c r="V1442" s="220"/>
      <c r="W1442" s="220"/>
      <c r="X1442" s="220"/>
      <c r="Y1442" s="220"/>
      <c r="Z1442" s="210"/>
      <c r="AA1442" s="210"/>
      <c r="AB1442" s="210"/>
      <c r="AC1442" s="210"/>
      <c r="AD1442" s="210"/>
      <c r="AE1442" s="210"/>
      <c r="AF1442" s="210"/>
      <c r="AG1442" s="210" t="s">
        <v>300</v>
      </c>
      <c r="AH1442" s="210"/>
      <c r="AI1442" s="210"/>
      <c r="AJ1442" s="210"/>
      <c r="AK1442" s="210"/>
      <c r="AL1442" s="210"/>
      <c r="AM1442" s="210"/>
      <c r="AN1442" s="210"/>
      <c r="AO1442" s="210"/>
      <c r="AP1442" s="210"/>
      <c r="AQ1442" s="210"/>
      <c r="AR1442" s="210"/>
      <c r="AS1442" s="210"/>
      <c r="AT1442" s="210"/>
      <c r="AU1442" s="210"/>
      <c r="AV1442" s="210"/>
      <c r="AW1442" s="210"/>
      <c r="AX1442" s="210"/>
      <c r="AY1442" s="210"/>
      <c r="AZ1442" s="210"/>
      <c r="BA1442" s="210"/>
      <c r="BB1442" s="210"/>
      <c r="BC1442" s="210"/>
      <c r="BD1442" s="210"/>
      <c r="BE1442" s="210"/>
      <c r="BF1442" s="210"/>
      <c r="BG1442" s="210"/>
      <c r="BH1442" s="210"/>
    </row>
    <row r="1443" spans="1:60" outlineLevel="3" x14ac:dyDescent="0.2">
      <c r="A1443" s="217"/>
      <c r="B1443" s="218"/>
      <c r="C1443" s="252" t="s">
        <v>1618</v>
      </c>
      <c r="D1443" s="240"/>
      <c r="E1443" s="240"/>
      <c r="F1443" s="240"/>
      <c r="G1443" s="240"/>
      <c r="H1443" s="220"/>
      <c r="I1443" s="220"/>
      <c r="J1443" s="220"/>
      <c r="K1443" s="220"/>
      <c r="L1443" s="220"/>
      <c r="M1443" s="220"/>
      <c r="N1443" s="219"/>
      <c r="O1443" s="219"/>
      <c r="P1443" s="219"/>
      <c r="Q1443" s="219"/>
      <c r="R1443" s="220"/>
      <c r="S1443" s="220"/>
      <c r="T1443" s="220"/>
      <c r="U1443" s="220"/>
      <c r="V1443" s="220"/>
      <c r="W1443" s="220"/>
      <c r="X1443" s="220"/>
      <c r="Y1443" s="220"/>
      <c r="Z1443" s="210"/>
      <c r="AA1443" s="210"/>
      <c r="AB1443" s="210"/>
      <c r="AC1443" s="210"/>
      <c r="AD1443" s="210"/>
      <c r="AE1443" s="210"/>
      <c r="AF1443" s="210"/>
      <c r="AG1443" s="210" t="s">
        <v>300</v>
      </c>
      <c r="AH1443" s="210"/>
      <c r="AI1443" s="210"/>
      <c r="AJ1443" s="210"/>
      <c r="AK1443" s="210"/>
      <c r="AL1443" s="210"/>
      <c r="AM1443" s="210"/>
      <c r="AN1443" s="210"/>
      <c r="AO1443" s="210"/>
      <c r="AP1443" s="210"/>
      <c r="AQ1443" s="210"/>
      <c r="AR1443" s="210"/>
      <c r="AS1443" s="210"/>
      <c r="AT1443" s="210"/>
      <c r="AU1443" s="210"/>
      <c r="AV1443" s="210"/>
      <c r="AW1443" s="210"/>
      <c r="AX1443" s="210"/>
      <c r="AY1443" s="210"/>
      <c r="AZ1443" s="210"/>
      <c r="BA1443" s="210"/>
      <c r="BB1443" s="210"/>
      <c r="BC1443" s="210"/>
      <c r="BD1443" s="210"/>
      <c r="BE1443" s="210"/>
      <c r="BF1443" s="210"/>
      <c r="BG1443" s="210"/>
      <c r="BH1443" s="210"/>
    </row>
    <row r="1444" spans="1:60" outlineLevel="1" x14ac:dyDescent="0.2">
      <c r="A1444" s="241">
        <v>243</v>
      </c>
      <c r="B1444" s="242" t="s">
        <v>1619</v>
      </c>
      <c r="C1444" s="254" t="s">
        <v>1620</v>
      </c>
      <c r="D1444" s="243" t="s">
        <v>1612</v>
      </c>
      <c r="E1444" s="244">
        <v>18</v>
      </c>
      <c r="F1444" s="245"/>
      <c r="G1444" s="246">
        <f>ROUND(E1444*F1444,2)</f>
        <v>0</v>
      </c>
      <c r="H1444" s="245"/>
      <c r="I1444" s="246">
        <f>ROUND(E1444*H1444,2)</f>
        <v>0</v>
      </c>
      <c r="J1444" s="245"/>
      <c r="K1444" s="246">
        <f>ROUND(E1444*J1444,2)</f>
        <v>0</v>
      </c>
      <c r="L1444" s="246">
        <v>21</v>
      </c>
      <c r="M1444" s="246">
        <f>G1444*(1+L1444/100)</f>
        <v>0</v>
      </c>
      <c r="N1444" s="244">
        <v>0</v>
      </c>
      <c r="O1444" s="244">
        <f>ROUND(E1444*N1444,2)</f>
        <v>0</v>
      </c>
      <c r="P1444" s="244">
        <v>1.56E-3</v>
      </c>
      <c r="Q1444" s="244">
        <f>ROUND(E1444*P1444,2)</f>
        <v>0.03</v>
      </c>
      <c r="R1444" s="246" t="s">
        <v>1613</v>
      </c>
      <c r="S1444" s="246" t="s">
        <v>293</v>
      </c>
      <c r="T1444" s="247" t="s">
        <v>294</v>
      </c>
      <c r="U1444" s="220">
        <v>0.217</v>
      </c>
      <c r="V1444" s="220">
        <f>ROUND(E1444*U1444,2)</f>
        <v>3.91</v>
      </c>
      <c r="W1444" s="220"/>
      <c r="X1444" s="220" t="s">
        <v>295</v>
      </c>
      <c r="Y1444" s="220" t="s">
        <v>296</v>
      </c>
      <c r="Z1444" s="210"/>
      <c r="AA1444" s="210"/>
      <c r="AB1444" s="210"/>
      <c r="AC1444" s="210"/>
      <c r="AD1444" s="210"/>
      <c r="AE1444" s="210"/>
      <c r="AF1444" s="210"/>
      <c r="AG1444" s="210" t="s">
        <v>1407</v>
      </c>
      <c r="AH1444" s="210"/>
      <c r="AI1444" s="210"/>
      <c r="AJ1444" s="210"/>
      <c r="AK1444" s="210"/>
      <c r="AL1444" s="210"/>
      <c r="AM1444" s="210"/>
      <c r="AN1444" s="210"/>
      <c r="AO1444" s="210"/>
      <c r="AP1444" s="210"/>
      <c r="AQ1444" s="210"/>
      <c r="AR1444" s="210"/>
      <c r="AS1444" s="210"/>
      <c r="AT1444" s="210"/>
      <c r="AU1444" s="210"/>
      <c r="AV1444" s="210"/>
      <c r="AW1444" s="210"/>
      <c r="AX1444" s="210"/>
      <c r="AY1444" s="210"/>
      <c r="AZ1444" s="210"/>
      <c r="BA1444" s="210"/>
      <c r="BB1444" s="210"/>
      <c r="BC1444" s="210"/>
      <c r="BD1444" s="210"/>
      <c r="BE1444" s="210"/>
      <c r="BF1444" s="210"/>
      <c r="BG1444" s="210"/>
      <c r="BH1444" s="210"/>
    </row>
    <row r="1445" spans="1:60" outlineLevel="1" x14ac:dyDescent="0.2">
      <c r="A1445" s="241">
        <v>244</v>
      </c>
      <c r="B1445" s="242" t="s">
        <v>1621</v>
      </c>
      <c r="C1445" s="254" t="s">
        <v>1622</v>
      </c>
      <c r="D1445" s="243" t="s">
        <v>291</v>
      </c>
      <c r="E1445" s="244">
        <v>2</v>
      </c>
      <c r="F1445" s="245"/>
      <c r="G1445" s="246">
        <f>ROUND(E1445*F1445,2)</f>
        <v>0</v>
      </c>
      <c r="H1445" s="245"/>
      <c r="I1445" s="246">
        <f>ROUND(E1445*H1445,2)</f>
        <v>0</v>
      </c>
      <c r="J1445" s="245"/>
      <c r="K1445" s="246">
        <f>ROUND(E1445*J1445,2)</f>
        <v>0</v>
      </c>
      <c r="L1445" s="246">
        <v>21</v>
      </c>
      <c r="M1445" s="246">
        <f>G1445*(1+L1445/100)</f>
        <v>0</v>
      </c>
      <c r="N1445" s="244">
        <v>0</v>
      </c>
      <c r="O1445" s="244">
        <f>ROUND(E1445*N1445,2)</f>
        <v>0</v>
      </c>
      <c r="P1445" s="244">
        <v>7.62E-3</v>
      </c>
      <c r="Q1445" s="244">
        <f>ROUND(E1445*P1445,2)</f>
        <v>0.02</v>
      </c>
      <c r="R1445" s="246" t="s">
        <v>1613</v>
      </c>
      <c r="S1445" s="246" t="s">
        <v>293</v>
      </c>
      <c r="T1445" s="247" t="s">
        <v>294</v>
      </c>
      <c r="U1445" s="220">
        <v>0.54300000000000004</v>
      </c>
      <c r="V1445" s="220">
        <f>ROUND(E1445*U1445,2)</f>
        <v>1.0900000000000001</v>
      </c>
      <c r="W1445" s="220"/>
      <c r="X1445" s="220" t="s">
        <v>295</v>
      </c>
      <c r="Y1445" s="220" t="s">
        <v>296</v>
      </c>
      <c r="Z1445" s="210"/>
      <c r="AA1445" s="210"/>
      <c r="AB1445" s="210"/>
      <c r="AC1445" s="210"/>
      <c r="AD1445" s="210"/>
      <c r="AE1445" s="210"/>
      <c r="AF1445" s="210"/>
      <c r="AG1445" s="210" t="s">
        <v>1407</v>
      </c>
      <c r="AH1445" s="210"/>
      <c r="AI1445" s="210"/>
      <c r="AJ1445" s="210"/>
      <c r="AK1445" s="210"/>
      <c r="AL1445" s="210"/>
      <c r="AM1445" s="210"/>
      <c r="AN1445" s="210"/>
      <c r="AO1445" s="210"/>
      <c r="AP1445" s="210"/>
      <c r="AQ1445" s="210"/>
      <c r="AR1445" s="210"/>
      <c r="AS1445" s="210"/>
      <c r="AT1445" s="210"/>
      <c r="AU1445" s="210"/>
      <c r="AV1445" s="210"/>
      <c r="AW1445" s="210"/>
      <c r="AX1445" s="210"/>
      <c r="AY1445" s="210"/>
      <c r="AZ1445" s="210"/>
      <c r="BA1445" s="210"/>
      <c r="BB1445" s="210"/>
      <c r="BC1445" s="210"/>
      <c r="BD1445" s="210"/>
      <c r="BE1445" s="210"/>
      <c r="BF1445" s="210"/>
      <c r="BG1445" s="210"/>
      <c r="BH1445" s="210"/>
    </row>
    <row r="1446" spans="1:60" outlineLevel="1" x14ac:dyDescent="0.2">
      <c r="A1446" s="231">
        <v>245</v>
      </c>
      <c r="B1446" s="232" t="s">
        <v>1623</v>
      </c>
      <c r="C1446" s="250" t="s">
        <v>1624</v>
      </c>
      <c r="D1446" s="233" t="s">
        <v>0</v>
      </c>
      <c r="E1446" s="234">
        <v>0</v>
      </c>
      <c r="F1446" s="235"/>
      <c r="G1446" s="236">
        <f>ROUND(E1446*F1446,2)</f>
        <v>0</v>
      </c>
      <c r="H1446" s="235"/>
      <c r="I1446" s="236">
        <f>ROUND(E1446*H1446,2)</f>
        <v>0</v>
      </c>
      <c r="J1446" s="235"/>
      <c r="K1446" s="236">
        <f>ROUND(E1446*J1446,2)</f>
        <v>0</v>
      </c>
      <c r="L1446" s="236">
        <v>21</v>
      </c>
      <c r="M1446" s="236">
        <f>G1446*(1+L1446/100)</f>
        <v>0</v>
      </c>
      <c r="N1446" s="234">
        <v>0</v>
      </c>
      <c r="O1446" s="234">
        <f>ROUND(E1446*N1446,2)</f>
        <v>0</v>
      </c>
      <c r="P1446" s="234">
        <v>0</v>
      </c>
      <c r="Q1446" s="234">
        <f>ROUND(E1446*P1446,2)</f>
        <v>0</v>
      </c>
      <c r="R1446" s="236" t="s">
        <v>1613</v>
      </c>
      <c r="S1446" s="236" t="s">
        <v>293</v>
      </c>
      <c r="T1446" s="237" t="s">
        <v>294</v>
      </c>
      <c r="U1446" s="220">
        <v>0</v>
      </c>
      <c r="V1446" s="220">
        <f>ROUND(E1446*U1446,2)</f>
        <v>0</v>
      </c>
      <c r="W1446" s="220"/>
      <c r="X1446" s="220" t="s">
        <v>295</v>
      </c>
      <c r="Y1446" s="220" t="s">
        <v>296</v>
      </c>
      <c r="Z1446" s="210"/>
      <c r="AA1446" s="210"/>
      <c r="AB1446" s="210"/>
      <c r="AC1446" s="210"/>
      <c r="AD1446" s="210"/>
      <c r="AE1446" s="210"/>
      <c r="AF1446" s="210"/>
      <c r="AG1446" s="210" t="s">
        <v>1407</v>
      </c>
      <c r="AH1446" s="210"/>
      <c r="AI1446" s="210"/>
      <c r="AJ1446" s="210"/>
      <c r="AK1446" s="210"/>
      <c r="AL1446" s="210"/>
      <c r="AM1446" s="210"/>
      <c r="AN1446" s="210"/>
      <c r="AO1446" s="210"/>
      <c r="AP1446" s="210"/>
      <c r="AQ1446" s="210"/>
      <c r="AR1446" s="210"/>
      <c r="AS1446" s="210"/>
      <c r="AT1446" s="210"/>
      <c r="AU1446" s="210"/>
      <c r="AV1446" s="210"/>
      <c r="AW1446" s="210"/>
      <c r="AX1446" s="210"/>
      <c r="AY1446" s="210"/>
      <c r="AZ1446" s="210"/>
      <c r="BA1446" s="210"/>
      <c r="BB1446" s="210"/>
      <c r="BC1446" s="210"/>
      <c r="BD1446" s="210"/>
      <c r="BE1446" s="210"/>
      <c r="BF1446" s="210"/>
      <c r="BG1446" s="210"/>
      <c r="BH1446" s="210"/>
    </row>
    <row r="1447" spans="1:60" outlineLevel="2" x14ac:dyDescent="0.2">
      <c r="A1447" s="217"/>
      <c r="B1447" s="218"/>
      <c r="C1447" s="251" t="s">
        <v>1625</v>
      </c>
      <c r="D1447" s="239"/>
      <c r="E1447" s="239"/>
      <c r="F1447" s="239"/>
      <c r="G1447" s="239"/>
      <c r="H1447" s="220"/>
      <c r="I1447" s="220"/>
      <c r="J1447" s="220"/>
      <c r="K1447" s="220"/>
      <c r="L1447" s="220"/>
      <c r="M1447" s="220"/>
      <c r="N1447" s="219"/>
      <c r="O1447" s="219"/>
      <c r="P1447" s="219"/>
      <c r="Q1447" s="219"/>
      <c r="R1447" s="220"/>
      <c r="S1447" s="220"/>
      <c r="T1447" s="220"/>
      <c r="U1447" s="220"/>
      <c r="V1447" s="220"/>
      <c r="W1447" s="220"/>
      <c r="X1447" s="220"/>
      <c r="Y1447" s="220"/>
      <c r="Z1447" s="210"/>
      <c r="AA1447" s="210"/>
      <c r="AB1447" s="210"/>
      <c r="AC1447" s="210"/>
      <c r="AD1447" s="210"/>
      <c r="AE1447" s="210"/>
      <c r="AF1447" s="210"/>
      <c r="AG1447" s="210" t="s">
        <v>299</v>
      </c>
      <c r="AH1447" s="210"/>
      <c r="AI1447" s="210"/>
      <c r="AJ1447" s="210"/>
      <c r="AK1447" s="210"/>
      <c r="AL1447" s="210"/>
      <c r="AM1447" s="210"/>
      <c r="AN1447" s="210"/>
      <c r="AO1447" s="210"/>
      <c r="AP1447" s="210"/>
      <c r="AQ1447" s="210"/>
      <c r="AR1447" s="210"/>
      <c r="AS1447" s="210"/>
      <c r="AT1447" s="210"/>
      <c r="AU1447" s="210"/>
      <c r="AV1447" s="210"/>
      <c r="AW1447" s="210"/>
      <c r="AX1447" s="210"/>
      <c r="AY1447" s="210"/>
      <c r="AZ1447" s="210"/>
      <c r="BA1447" s="210"/>
      <c r="BB1447" s="210"/>
      <c r="BC1447" s="210"/>
      <c r="BD1447" s="210"/>
      <c r="BE1447" s="210"/>
      <c r="BF1447" s="210"/>
      <c r="BG1447" s="210"/>
      <c r="BH1447" s="210"/>
    </row>
    <row r="1448" spans="1:60" outlineLevel="2" x14ac:dyDescent="0.2">
      <c r="A1448" s="217"/>
      <c r="B1448" s="218"/>
      <c r="C1448" s="252" t="s">
        <v>1625</v>
      </c>
      <c r="D1448" s="240"/>
      <c r="E1448" s="240"/>
      <c r="F1448" s="240"/>
      <c r="G1448" s="240"/>
      <c r="H1448" s="220"/>
      <c r="I1448" s="220"/>
      <c r="J1448" s="220"/>
      <c r="K1448" s="220"/>
      <c r="L1448" s="220"/>
      <c r="M1448" s="220"/>
      <c r="N1448" s="219"/>
      <c r="O1448" s="219"/>
      <c r="P1448" s="219"/>
      <c r="Q1448" s="219"/>
      <c r="R1448" s="220"/>
      <c r="S1448" s="220"/>
      <c r="T1448" s="220"/>
      <c r="U1448" s="220"/>
      <c r="V1448" s="220"/>
      <c r="W1448" s="220"/>
      <c r="X1448" s="220"/>
      <c r="Y1448" s="220"/>
      <c r="Z1448" s="210"/>
      <c r="AA1448" s="210"/>
      <c r="AB1448" s="210"/>
      <c r="AC1448" s="210"/>
      <c r="AD1448" s="210"/>
      <c r="AE1448" s="210"/>
      <c r="AF1448" s="210"/>
      <c r="AG1448" s="210" t="s">
        <v>300</v>
      </c>
      <c r="AH1448" s="210"/>
      <c r="AI1448" s="210"/>
      <c r="AJ1448" s="210"/>
      <c r="AK1448" s="210"/>
      <c r="AL1448" s="210"/>
      <c r="AM1448" s="210"/>
      <c r="AN1448" s="210"/>
      <c r="AO1448" s="210"/>
      <c r="AP1448" s="210"/>
      <c r="AQ1448" s="210"/>
      <c r="AR1448" s="210"/>
      <c r="AS1448" s="210"/>
      <c r="AT1448" s="210"/>
      <c r="AU1448" s="210"/>
      <c r="AV1448" s="210"/>
      <c r="AW1448" s="210"/>
      <c r="AX1448" s="210"/>
      <c r="AY1448" s="210"/>
      <c r="AZ1448" s="210"/>
      <c r="BA1448" s="210"/>
      <c r="BB1448" s="210"/>
      <c r="BC1448" s="210"/>
      <c r="BD1448" s="210"/>
      <c r="BE1448" s="210"/>
      <c r="BF1448" s="210"/>
      <c r="BG1448" s="210"/>
      <c r="BH1448" s="210"/>
    </row>
    <row r="1449" spans="1:60" x14ac:dyDescent="0.2">
      <c r="A1449" s="224" t="s">
        <v>287</v>
      </c>
      <c r="B1449" s="225" t="s">
        <v>212</v>
      </c>
      <c r="C1449" s="249" t="s">
        <v>62</v>
      </c>
      <c r="D1449" s="226"/>
      <c r="E1449" s="227"/>
      <c r="F1449" s="228"/>
      <c r="G1449" s="228">
        <f>SUMIF(AG1450:AG1453,"&lt;&gt;NOR",G1450:G1453)</f>
        <v>0</v>
      </c>
      <c r="H1449" s="228"/>
      <c r="I1449" s="228">
        <f>SUM(I1450:I1453)</f>
        <v>0</v>
      </c>
      <c r="J1449" s="228"/>
      <c r="K1449" s="228">
        <f>SUM(K1450:K1453)</f>
        <v>0</v>
      </c>
      <c r="L1449" s="228"/>
      <c r="M1449" s="228">
        <f>SUM(M1450:M1453)</f>
        <v>0</v>
      </c>
      <c r="N1449" s="227"/>
      <c r="O1449" s="227">
        <f>SUM(O1450:O1453)</f>
        <v>0</v>
      </c>
      <c r="P1449" s="227"/>
      <c r="Q1449" s="227">
        <f>SUM(Q1450:Q1453)</f>
        <v>0.03</v>
      </c>
      <c r="R1449" s="228"/>
      <c r="S1449" s="228"/>
      <c r="T1449" s="229"/>
      <c r="U1449" s="223"/>
      <c r="V1449" s="223">
        <f>SUM(V1450:V1453)</f>
        <v>1.74</v>
      </c>
      <c r="W1449" s="223"/>
      <c r="X1449" s="223"/>
      <c r="Y1449" s="223"/>
      <c r="AG1449" t="s">
        <v>288</v>
      </c>
    </row>
    <row r="1450" spans="1:60" outlineLevel="1" x14ac:dyDescent="0.2">
      <c r="A1450" s="241">
        <v>246</v>
      </c>
      <c r="B1450" s="242" t="s">
        <v>1626</v>
      </c>
      <c r="C1450" s="254" t="s">
        <v>1627</v>
      </c>
      <c r="D1450" s="243" t="s">
        <v>291</v>
      </c>
      <c r="E1450" s="244">
        <v>1</v>
      </c>
      <c r="F1450" s="245"/>
      <c r="G1450" s="246">
        <f>ROUND(E1450*F1450,2)</f>
        <v>0</v>
      </c>
      <c r="H1450" s="245"/>
      <c r="I1450" s="246">
        <f>ROUND(E1450*H1450,2)</f>
        <v>0</v>
      </c>
      <c r="J1450" s="245"/>
      <c r="K1450" s="246">
        <f>ROUND(E1450*J1450,2)</f>
        <v>0</v>
      </c>
      <c r="L1450" s="246">
        <v>21</v>
      </c>
      <c r="M1450" s="246">
        <f>G1450*(1+L1450/100)</f>
        <v>0</v>
      </c>
      <c r="N1450" s="244">
        <v>0</v>
      </c>
      <c r="O1450" s="244">
        <f>ROUND(E1450*N1450,2)</f>
        <v>0</v>
      </c>
      <c r="P1450" s="244">
        <v>2.8000000000000001E-2</v>
      </c>
      <c r="Q1450" s="244">
        <f>ROUND(E1450*P1450,2)</f>
        <v>0.03</v>
      </c>
      <c r="R1450" s="246" t="s">
        <v>1628</v>
      </c>
      <c r="S1450" s="246" t="s">
        <v>293</v>
      </c>
      <c r="T1450" s="247" t="s">
        <v>294</v>
      </c>
      <c r="U1450" s="220">
        <v>1.7355</v>
      </c>
      <c r="V1450" s="220">
        <f>ROUND(E1450*U1450,2)</f>
        <v>1.74</v>
      </c>
      <c r="W1450" s="220"/>
      <c r="X1450" s="220" t="s">
        <v>295</v>
      </c>
      <c r="Y1450" s="220" t="s">
        <v>296</v>
      </c>
      <c r="Z1450" s="210"/>
      <c r="AA1450" s="210"/>
      <c r="AB1450" s="210"/>
      <c r="AC1450" s="210"/>
      <c r="AD1450" s="210"/>
      <c r="AE1450" s="210"/>
      <c r="AF1450" s="210"/>
      <c r="AG1450" s="210" t="s">
        <v>1407</v>
      </c>
      <c r="AH1450" s="210"/>
      <c r="AI1450" s="210"/>
      <c r="AJ1450" s="210"/>
      <c r="AK1450" s="210"/>
      <c r="AL1450" s="210"/>
      <c r="AM1450" s="210"/>
      <c r="AN1450" s="210"/>
      <c r="AO1450" s="210"/>
      <c r="AP1450" s="210"/>
      <c r="AQ1450" s="210"/>
      <c r="AR1450" s="210"/>
      <c r="AS1450" s="210"/>
      <c r="AT1450" s="210"/>
      <c r="AU1450" s="210"/>
      <c r="AV1450" s="210"/>
      <c r="AW1450" s="210"/>
      <c r="AX1450" s="210"/>
      <c r="AY1450" s="210"/>
      <c r="AZ1450" s="210"/>
      <c r="BA1450" s="210"/>
      <c r="BB1450" s="210"/>
      <c r="BC1450" s="210"/>
      <c r="BD1450" s="210"/>
      <c r="BE1450" s="210"/>
      <c r="BF1450" s="210"/>
      <c r="BG1450" s="210"/>
      <c r="BH1450" s="210"/>
    </row>
    <row r="1451" spans="1:60" outlineLevel="1" x14ac:dyDescent="0.2">
      <c r="A1451" s="231">
        <v>247</v>
      </c>
      <c r="B1451" s="232" t="s">
        <v>1629</v>
      </c>
      <c r="C1451" s="250" t="s">
        <v>1630</v>
      </c>
      <c r="D1451" s="233" t="s">
        <v>0</v>
      </c>
      <c r="E1451" s="234">
        <v>0</v>
      </c>
      <c r="F1451" s="235"/>
      <c r="G1451" s="236">
        <f>ROUND(E1451*F1451,2)</f>
        <v>0</v>
      </c>
      <c r="H1451" s="235"/>
      <c r="I1451" s="236">
        <f>ROUND(E1451*H1451,2)</f>
        <v>0</v>
      </c>
      <c r="J1451" s="235"/>
      <c r="K1451" s="236">
        <f>ROUND(E1451*J1451,2)</f>
        <v>0</v>
      </c>
      <c r="L1451" s="236">
        <v>21</v>
      </c>
      <c r="M1451" s="236">
        <f>G1451*(1+L1451/100)</f>
        <v>0</v>
      </c>
      <c r="N1451" s="234">
        <v>0</v>
      </c>
      <c r="O1451" s="234">
        <f>ROUND(E1451*N1451,2)</f>
        <v>0</v>
      </c>
      <c r="P1451" s="234">
        <v>0</v>
      </c>
      <c r="Q1451" s="234">
        <f>ROUND(E1451*P1451,2)</f>
        <v>0</v>
      </c>
      <c r="R1451" s="236" t="s">
        <v>1628</v>
      </c>
      <c r="S1451" s="236" t="s">
        <v>293</v>
      </c>
      <c r="T1451" s="237" t="s">
        <v>294</v>
      </c>
      <c r="U1451" s="220">
        <v>0</v>
      </c>
      <c r="V1451" s="220">
        <f>ROUND(E1451*U1451,2)</f>
        <v>0</v>
      </c>
      <c r="W1451" s="220"/>
      <c r="X1451" s="220" t="s">
        <v>295</v>
      </c>
      <c r="Y1451" s="220" t="s">
        <v>296</v>
      </c>
      <c r="Z1451" s="210"/>
      <c r="AA1451" s="210"/>
      <c r="AB1451" s="210"/>
      <c r="AC1451" s="210"/>
      <c r="AD1451" s="210"/>
      <c r="AE1451" s="210"/>
      <c r="AF1451" s="210"/>
      <c r="AG1451" s="210" t="s">
        <v>1407</v>
      </c>
      <c r="AH1451" s="210"/>
      <c r="AI1451" s="210"/>
      <c r="AJ1451" s="210"/>
      <c r="AK1451" s="210"/>
      <c r="AL1451" s="210"/>
      <c r="AM1451" s="210"/>
      <c r="AN1451" s="210"/>
      <c r="AO1451" s="210"/>
      <c r="AP1451" s="210"/>
      <c r="AQ1451" s="210"/>
      <c r="AR1451" s="210"/>
      <c r="AS1451" s="210"/>
      <c r="AT1451" s="210"/>
      <c r="AU1451" s="210"/>
      <c r="AV1451" s="210"/>
      <c r="AW1451" s="210"/>
      <c r="AX1451" s="210"/>
      <c r="AY1451" s="210"/>
      <c r="AZ1451" s="210"/>
      <c r="BA1451" s="210"/>
      <c r="BB1451" s="210"/>
      <c r="BC1451" s="210"/>
      <c r="BD1451" s="210"/>
      <c r="BE1451" s="210"/>
      <c r="BF1451" s="210"/>
      <c r="BG1451" s="210"/>
      <c r="BH1451" s="210"/>
    </row>
    <row r="1452" spans="1:60" outlineLevel="2" x14ac:dyDescent="0.2">
      <c r="A1452" s="217"/>
      <c r="B1452" s="218"/>
      <c r="C1452" s="251" t="s">
        <v>1625</v>
      </c>
      <c r="D1452" s="239"/>
      <c r="E1452" s="239"/>
      <c r="F1452" s="239"/>
      <c r="G1452" s="239"/>
      <c r="H1452" s="220"/>
      <c r="I1452" s="220"/>
      <c r="J1452" s="220"/>
      <c r="K1452" s="220"/>
      <c r="L1452" s="220"/>
      <c r="M1452" s="220"/>
      <c r="N1452" s="219"/>
      <c r="O1452" s="219"/>
      <c r="P1452" s="219"/>
      <c r="Q1452" s="219"/>
      <c r="R1452" s="220"/>
      <c r="S1452" s="220"/>
      <c r="T1452" s="220"/>
      <c r="U1452" s="220"/>
      <c r="V1452" s="220"/>
      <c r="W1452" s="220"/>
      <c r="X1452" s="220"/>
      <c r="Y1452" s="220"/>
      <c r="Z1452" s="210"/>
      <c r="AA1452" s="210"/>
      <c r="AB1452" s="210"/>
      <c r="AC1452" s="210"/>
      <c r="AD1452" s="210"/>
      <c r="AE1452" s="210"/>
      <c r="AF1452" s="210"/>
      <c r="AG1452" s="210" t="s">
        <v>299</v>
      </c>
      <c r="AH1452" s="210"/>
      <c r="AI1452" s="210"/>
      <c r="AJ1452" s="210"/>
      <c r="AK1452" s="210"/>
      <c r="AL1452" s="210"/>
      <c r="AM1452" s="210"/>
      <c r="AN1452" s="210"/>
      <c r="AO1452" s="210"/>
      <c r="AP1452" s="210"/>
      <c r="AQ1452" s="210"/>
      <c r="AR1452" s="210"/>
      <c r="AS1452" s="210"/>
      <c r="AT1452" s="210"/>
      <c r="AU1452" s="210"/>
      <c r="AV1452" s="210"/>
      <c r="AW1452" s="210"/>
      <c r="AX1452" s="210"/>
      <c r="AY1452" s="210"/>
      <c r="AZ1452" s="210"/>
      <c r="BA1452" s="210"/>
      <c r="BB1452" s="210"/>
      <c r="BC1452" s="210"/>
      <c r="BD1452" s="210"/>
      <c r="BE1452" s="210"/>
      <c r="BF1452" s="210"/>
      <c r="BG1452" s="210"/>
      <c r="BH1452" s="210"/>
    </row>
    <row r="1453" spans="1:60" outlineLevel="2" x14ac:dyDescent="0.2">
      <c r="A1453" s="217"/>
      <c r="B1453" s="218"/>
      <c r="C1453" s="252" t="s">
        <v>1625</v>
      </c>
      <c r="D1453" s="240"/>
      <c r="E1453" s="240"/>
      <c r="F1453" s="240"/>
      <c r="G1453" s="240"/>
      <c r="H1453" s="220"/>
      <c r="I1453" s="220"/>
      <c r="J1453" s="220"/>
      <c r="K1453" s="220"/>
      <c r="L1453" s="220"/>
      <c r="M1453" s="220"/>
      <c r="N1453" s="219"/>
      <c r="O1453" s="219"/>
      <c r="P1453" s="219"/>
      <c r="Q1453" s="219"/>
      <c r="R1453" s="220"/>
      <c r="S1453" s="220"/>
      <c r="T1453" s="220"/>
      <c r="U1453" s="220"/>
      <c r="V1453" s="220"/>
      <c r="W1453" s="220"/>
      <c r="X1453" s="220"/>
      <c r="Y1453" s="220"/>
      <c r="Z1453" s="210"/>
      <c r="AA1453" s="210"/>
      <c r="AB1453" s="210"/>
      <c r="AC1453" s="210"/>
      <c r="AD1453" s="210"/>
      <c r="AE1453" s="210"/>
      <c r="AF1453" s="210"/>
      <c r="AG1453" s="210" t="s">
        <v>300</v>
      </c>
      <c r="AH1453" s="210"/>
      <c r="AI1453" s="210"/>
      <c r="AJ1453" s="210"/>
      <c r="AK1453" s="210"/>
      <c r="AL1453" s="210"/>
      <c r="AM1453" s="210"/>
      <c r="AN1453" s="210"/>
      <c r="AO1453" s="210"/>
      <c r="AP1453" s="210"/>
      <c r="AQ1453" s="210"/>
      <c r="AR1453" s="210"/>
      <c r="AS1453" s="210"/>
      <c r="AT1453" s="210"/>
      <c r="AU1453" s="210"/>
      <c r="AV1453" s="210"/>
      <c r="AW1453" s="210"/>
      <c r="AX1453" s="210"/>
      <c r="AY1453" s="210"/>
      <c r="AZ1453" s="210"/>
      <c r="BA1453" s="210"/>
      <c r="BB1453" s="210"/>
      <c r="BC1453" s="210"/>
      <c r="BD1453" s="210"/>
      <c r="BE1453" s="210"/>
      <c r="BF1453" s="210"/>
      <c r="BG1453" s="210"/>
      <c r="BH1453" s="210"/>
    </row>
    <row r="1454" spans="1:60" x14ac:dyDescent="0.2">
      <c r="A1454" s="224" t="s">
        <v>287</v>
      </c>
      <c r="B1454" s="225" t="s">
        <v>223</v>
      </c>
      <c r="C1454" s="249" t="s">
        <v>224</v>
      </c>
      <c r="D1454" s="226"/>
      <c r="E1454" s="227"/>
      <c r="F1454" s="228"/>
      <c r="G1454" s="228">
        <f>SUMIF(AG1455:AG1488,"&lt;&gt;NOR",G1455:G1488)</f>
        <v>0</v>
      </c>
      <c r="H1454" s="228"/>
      <c r="I1454" s="228">
        <f>SUM(I1455:I1488)</f>
        <v>0</v>
      </c>
      <c r="J1454" s="228"/>
      <c r="K1454" s="228">
        <f>SUM(K1455:K1488)</f>
        <v>0</v>
      </c>
      <c r="L1454" s="228"/>
      <c r="M1454" s="228">
        <f>SUM(M1455:M1488)</f>
        <v>0</v>
      </c>
      <c r="N1454" s="227"/>
      <c r="O1454" s="227">
        <f>SUM(O1455:O1488)</f>
        <v>1.29</v>
      </c>
      <c r="P1454" s="227"/>
      <c r="Q1454" s="227">
        <f>SUM(Q1455:Q1488)</f>
        <v>0</v>
      </c>
      <c r="R1454" s="228"/>
      <c r="S1454" s="228"/>
      <c r="T1454" s="229"/>
      <c r="U1454" s="223"/>
      <c r="V1454" s="223">
        <f>SUM(V1455:V1488)</f>
        <v>33.190000000000005</v>
      </c>
      <c r="W1454" s="223"/>
      <c r="X1454" s="223"/>
      <c r="Y1454" s="223"/>
      <c r="AG1454" t="s">
        <v>288</v>
      </c>
    </row>
    <row r="1455" spans="1:60" ht="22.5" outlineLevel="1" x14ac:dyDescent="0.2">
      <c r="A1455" s="231">
        <v>248</v>
      </c>
      <c r="B1455" s="232" t="s">
        <v>1631</v>
      </c>
      <c r="C1455" s="250" t="s">
        <v>1632</v>
      </c>
      <c r="D1455" s="233" t="s">
        <v>310</v>
      </c>
      <c r="E1455" s="234">
        <v>59.628399999999999</v>
      </c>
      <c r="F1455" s="235"/>
      <c r="G1455" s="236">
        <f>ROUND(E1455*F1455,2)</f>
        <v>0</v>
      </c>
      <c r="H1455" s="235"/>
      <c r="I1455" s="236">
        <f>ROUND(E1455*H1455,2)</f>
        <v>0</v>
      </c>
      <c r="J1455" s="235"/>
      <c r="K1455" s="236">
        <f>ROUND(E1455*J1455,2)</f>
        <v>0</v>
      </c>
      <c r="L1455" s="236">
        <v>21</v>
      </c>
      <c r="M1455" s="236">
        <f>G1455*(1+L1455/100)</f>
        <v>0</v>
      </c>
      <c r="N1455" s="234">
        <v>1.404E-2</v>
      </c>
      <c r="O1455" s="234">
        <f>ROUND(E1455*N1455,2)</f>
        <v>0.84</v>
      </c>
      <c r="P1455" s="234">
        <v>0</v>
      </c>
      <c r="Q1455" s="234">
        <f>ROUND(E1455*P1455,2)</f>
        <v>0</v>
      </c>
      <c r="R1455" s="236" t="s">
        <v>1633</v>
      </c>
      <c r="S1455" s="236" t="s">
        <v>293</v>
      </c>
      <c r="T1455" s="237" t="s">
        <v>294</v>
      </c>
      <c r="U1455" s="220">
        <v>0.33500000000000002</v>
      </c>
      <c r="V1455" s="220">
        <f>ROUND(E1455*U1455,2)</f>
        <v>19.98</v>
      </c>
      <c r="W1455" s="220"/>
      <c r="X1455" s="220" t="s">
        <v>295</v>
      </c>
      <c r="Y1455" s="220" t="s">
        <v>296</v>
      </c>
      <c r="Z1455" s="210"/>
      <c r="AA1455" s="210"/>
      <c r="AB1455" s="210"/>
      <c r="AC1455" s="210"/>
      <c r="AD1455" s="210"/>
      <c r="AE1455" s="210"/>
      <c r="AF1455" s="210"/>
      <c r="AG1455" s="210" t="s">
        <v>1407</v>
      </c>
      <c r="AH1455" s="210"/>
      <c r="AI1455" s="210"/>
      <c r="AJ1455" s="210"/>
      <c r="AK1455" s="210"/>
      <c r="AL1455" s="210"/>
      <c r="AM1455" s="210"/>
      <c r="AN1455" s="210"/>
      <c r="AO1455" s="210"/>
      <c r="AP1455" s="210"/>
      <c r="AQ1455" s="210"/>
      <c r="AR1455" s="210"/>
      <c r="AS1455" s="210"/>
      <c r="AT1455" s="210"/>
      <c r="AU1455" s="210"/>
      <c r="AV1455" s="210"/>
      <c r="AW1455" s="210"/>
      <c r="AX1455" s="210"/>
      <c r="AY1455" s="210"/>
      <c r="AZ1455" s="210"/>
      <c r="BA1455" s="210"/>
      <c r="BB1455" s="210"/>
      <c r="BC1455" s="210"/>
      <c r="BD1455" s="210"/>
      <c r="BE1455" s="210"/>
      <c r="BF1455" s="210"/>
      <c r="BG1455" s="210"/>
      <c r="BH1455" s="210"/>
    </row>
    <row r="1456" spans="1:60" outlineLevel="2" x14ac:dyDescent="0.2">
      <c r="A1456" s="217"/>
      <c r="B1456" s="218"/>
      <c r="C1456" s="253" t="s">
        <v>1634</v>
      </c>
      <c r="D1456" s="221"/>
      <c r="E1456" s="222"/>
      <c r="F1456" s="220"/>
      <c r="G1456" s="220"/>
      <c r="H1456" s="220"/>
      <c r="I1456" s="220"/>
      <c r="J1456" s="220"/>
      <c r="K1456" s="220"/>
      <c r="L1456" s="220"/>
      <c r="M1456" s="220"/>
      <c r="N1456" s="219"/>
      <c r="O1456" s="219"/>
      <c r="P1456" s="219"/>
      <c r="Q1456" s="219"/>
      <c r="R1456" s="220"/>
      <c r="S1456" s="220"/>
      <c r="T1456" s="220"/>
      <c r="U1456" s="220"/>
      <c r="V1456" s="220"/>
      <c r="W1456" s="220"/>
      <c r="X1456" s="220"/>
      <c r="Y1456" s="220"/>
      <c r="Z1456" s="210"/>
      <c r="AA1456" s="210"/>
      <c r="AB1456" s="210"/>
      <c r="AC1456" s="210"/>
      <c r="AD1456" s="210"/>
      <c r="AE1456" s="210"/>
      <c r="AF1456" s="210"/>
      <c r="AG1456" s="210" t="s">
        <v>314</v>
      </c>
      <c r="AH1456" s="210">
        <v>0</v>
      </c>
      <c r="AI1456" s="210"/>
      <c r="AJ1456" s="210"/>
      <c r="AK1456" s="210"/>
      <c r="AL1456" s="210"/>
      <c r="AM1456" s="210"/>
      <c r="AN1456" s="210"/>
      <c r="AO1456" s="210"/>
      <c r="AP1456" s="210"/>
      <c r="AQ1456" s="210"/>
      <c r="AR1456" s="210"/>
      <c r="AS1456" s="210"/>
      <c r="AT1456" s="210"/>
      <c r="AU1456" s="210"/>
      <c r="AV1456" s="210"/>
      <c r="AW1456" s="210"/>
      <c r="AX1456" s="210"/>
      <c r="AY1456" s="210"/>
      <c r="AZ1456" s="210"/>
      <c r="BA1456" s="210"/>
      <c r="BB1456" s="210"/>
      <c r="BC1456" s="210"/>
      <c r="BD1456" s="210"/>
      <c r="BE1456" s="210"/>
      <c r="BF1456" s="210"/>
      <c r="BG1456" s="210"/>
      <c r="BH1456" s="210"/>
    </row>
    <row r="1457" spans="1:60" outlineLevel="3" x14ac:dyDescent="0.2">
      <c r="A1457" s="217"/>
      <c r="B1457" s="218"/>
      <c r="C1457" s="253" t="s">
        <v>1635</v>
      </c>
      <c r="D1457" s="221"/>
      <c r="E1457" s="222"/>
      <c r="F1457" s="220"/>
      <c r="G1457" s="220"/>
      <c r="H1457" s="220"/>
      <c r="I1457" s="220"/>
      <c r="J1457" s="220"/>
      <c r="K1457" s="220"/>
      <c r="L1457" s="220"/>
      <c r="M1457" s="220"/>
      <c r="N1457" s="219"/>
      <c r="O1457" s="219"/>
      <c r="P1457" s="219"/>
      <c r="Q1457" s="219"/>
      <c r="R1457" s="220"/>
      <c r="S1457" s="220"/>
      <c r="T1457" s="220"/>
      <c r="U1457" s="220"/>
      <c r="V1457" s="220"/>
      <c r="W1457" s="220"/>
      <c r="X1457" s="220"/>
      <c r="Y1457" s="220"/>
      <c r="Z1457" s="210"/>
      <c r="AA1457" s="210"/>
      <c r="AB1457" s="210"/>
      <c r="AC1457" s="210"/>
      <c r="AD1457" s="210"/>
      <c r="AE1457" s="210"/>
      <c r="AF1457" s="210"/>
      <c r="AG1457" s="210" t="s">
        <v>314</v>
      </c>
      <c r="AH1457" s="210">
        <v>0</v>
      </c>
      <c r="AI1457" s="210"/>
      <c r="AJ1457" s="210"/>
      <c r="AK1457" s="210"/>
      <c r="AL1457" s="210"/>
      <c r="AM1457" s="210"/>
      <c r="AN1457" s="210"/>
      <c r="AO1457" s="210"/>
      <c r="AP1457" s="210"/>
      <c r="AQ1457" s="210"/>
      <c r="AR1457" s="210"/>
      <c r="AS1457" s="210"/>
      <c r="AT1457" s="210"/>
      <c r="AU1457" s="210"/>
      <c r="AV1457" s="210"/>
      <c r="AW1457" s="210"/>
      <c r="AX1457" s="210"/>
      <c r="AY1457" s="210"/>
      <c r="AZ1457" s="210"/>
      <c r="BA1457" s="210"/>
      <c r="BB1457" s="210"/>
      <c r="BC1457" s="210"/>
      <c r="BD1457" s="210"/>
      <c r="BE1457" s="210"/>
      <c r="BF1457" s="210"/>
      <c r="BG1457" s="210"/>
      <c r="BH1457" s="210"/>
    </row>
    <row r="1458" spans="1:60" outlineLevel="3" x14ac:dyDescent="0.2">
      <c r="A1458" s="217"/>
      <c r="B1458" s="218"/>
      <c r="C1458" s="253" t="s">
        <v>1636</v>
      </c>
      <c r="D1458" s="221"/>
      <c r="E1458" s="222">
        <v>59.63</v>
      </c>
      <c r="F1458" s="220"/>
      <c r="G1458" s="220"/>
      <c r="H1458" s="220"/>
      <c r="I1458" s="220"/>
      <c r="J1458" s="220"/>
      <c r="K1458" s="220"/>
      <c r="L1458" s="220"/>
      <c r="M1458" s="220"/>
      <c r="N1458" s="219"/>
      <c r="O1458" s="219"/>
      <c r="P1458" s="219"/>
      <c r="Q1458" s="219"/>
      <c r="R1458" s="220"/>
      <c r="S1458" s="220"/>
      <c r="T1458" s="220"/>
      <c r="U1458" s="220"/>
      <c r="V1458" s="220"/>
      <c r="W1458" s="220"/>
      <c r="X1458" s="220"/>
      <c r="Y1458" s="220"/>
      <c r="Z1458" s="210"/>
      <c r="AA1458" s="210"/>
      <c r="AB1458" s="210"/>
      <c r="AC1458" s="210"/>
      <c r="AD1458" s="210"/>
      <c r="AE1458" s="210"/>
      <c r="AF1458" s="210"/>
      <c r="AG1458" s="210" t="s">
        <v>314</v>
      </c>
      <c r="AH1458" s="210">
        <v>0</v>
      </c>
      <c r="AI1458" s="210"/>
      <c r="AJ1458" s="210"/>
      <c r="AK1458" s="210"/>
      <c r="AL1458" s="210"/>
      <c r="AM1458" s="210"/>
      <c r="AN1458" s="210"/>
      <c r="AO1458" s="210"/>
      <c r="AP1458" s="210"/>
      <c r="AQ1458" s="210"/>
      <c r="AR1458" s="210"/>
      <c r="AS1458" s="210"/>
      <c r="AT1458" s="210"/>
      <c r="AU1458" s="210"/>
      <c r="AV1458" s="210"/>
      <c r="AW1458" s="210"/>
      <c r="AX1458" s="210"/>
      <c r="AY1458" s="210"/>
      <c r="AZ1458" s="210"/>
      <c r="BA1458" s="210"/>
      <c r="BB1458" s="210"/>
      <c r="BC1458" s="210"/>
      <c r="BD1458" s="210"/>
      <c r="BE1458" s="210"/>
      <c r="BF1458" s="210"/>
      <c r="BG1458" s="210"/>
      <c r="BH1458" s="210"/>
    </row>
    <row r="1459" spans="1:60" ht="22.5" outlineLevel="1" x14ac:dyDescent="0.2">
      <c r="A1459" s="231">
        <v>249</v>
      </c>
      <c r="B1459" s="232" t="s">
        <v>1637</v>
      </c>
      <c r="C1459" s="250" t="s">
        <v>1638</v>
      </c>
      <c r="D1459" s="233" t="s">
        <v>310</v>
      </c>
      <c r="E1459" s="234">
        <v>11.76</v>
      </c>
      <c r="F1459" s="235"/>
      <c r="G1459" s="236">
        <f>ROUND(E1459*F1459,2)</f>
        <v>0</v>
      </c>
      <c r="H1459" s="235"/>
      <c r="I1459" s="236">
        <f>ROUND(E1459*H1459,2)</f>
        <v>0</v>
      </c>
      <c r="J1459" s="235"/>
      <c r="K1459" s="236">
        <f>ROUND(E1459*J1459,2)</f>
        <v>0</v>
      </c>
      <c r="L1459" s="236">
        <v>21</v>
      </c>
      <c r="M1459" s="236">
        <f>G1459*(1+L1459/100)</f>
        <v>0</v>
      </c>
      <c r="N1459" s="234">
        <v>6.0999999999999997E-4</v>
      </c>
      <c r="O1459" s="234">
        <f>ROUND(E1459*N1459,2)</f>
        <v>0.01</v>
      </c>
      <c r="P1459" s="234">
        <v>0</v>
      </c>
      <c r="Q1459" s="234">
        <f>ROUND(E1459*P1459,2)</f>
        <v>0</v>
      </c>
      <c r="R1459" s="236"/>
      <c r="S1459" s="236" t="s">
        <v>861</v>
      </c>
      <c r="T1459" s="237" t="s">
        <v>294</v>
      </c>
      <c r="U1459" s="220">
        <v>0</v>
      </c>
      <c r="V1459" s="220">
        <f>ROUND(E1459*U1459,2)</f>
        <v>0</v>
      </c>
      <c r="W1459" s="220"/>
      <c r="X1459" s="220" t="s">
        <v>295</v>
      </c>
      <c r="Y1459" s="220" t="s">
        <v>296</v>
      </c>
      <c r="Z1459" s="210"/>
      <c r="AA1459" s="210"/>
      <c r="AB1459" s="210"/>
      <c r="AC1459" s="210"/>
      <c r="AD1459" s="210"/>
      <c r="AE1459" s="210"/>
      <c r="AF1459" s="210"/>
      <c r="AG1459" s="210" t="s">
        <v>1407</v>
      </c>
      <c r="AH1459" s="210"/>
      <c r="AI1459" s="210"/>
      <c r="AJ1459" s="210"/>
      <c r="AK1459" s="210"/>
      <c r="AL1459" s="210"/>
      <c r="AM1459" s="210"/>
      <c r="AN1459" s="210"/>
      <c r="AO1459" s="210"/>
      <c r="AP1459" s="210"/>
      <c r="AQ1459" s="210"/>
      <c r="AR1459" s="210"/>
      <c r="AS1459" s="210"/>
      <c r="AT1459" s="210"/>
      <c r="AU1459" s="210"/>
      <c r="AV1459" s="210"/>
      <c r="AW1459" s="210"/>
      <c r="AX1459" s="210"/>
      <c r="AY1459" s="210"/>
      <c r="AZ1459" s="210"/>
      <c r="BA1459" s="210"/>
      <c r="BB1459" s="210"/>
      <c r="BC1459" s="210"/>
      <c r="BD1459" s="210"/>
      <c r="BE1459" s="210"/>
      <c r="BF1459" s="210"/>
      <c r="BG1459" s="210"/>
      <c r="BH1459" s="210"/>
    </row>
    <row r="1460" spans="1:60" outlineLevel="2" x14ac:dyDescent="0.2">
      <c r="A1460" s="217"/>
      <c r="B1460" s="218"/>
      <c r="C1460" s="253" t="s">
        <v>1639</v>
      </c>
      <c r="D1460" s="221"/>
      <c r="E1460" s="222"/>
      <c r="F1460" s="220"/>
      <c r="G1460" s="220"/>
      <c r="H1460" s="220"/>
      <c r="I1460" s="220"/>
      <c r="J1460" s="220"/>
      <c r="K1460" s="220"/>
      <c r="L1460" s="220"/>
      <c r="M1460" s="220"/>
      <c r="N1460" s="219"/>
      <c r="O1460" s="219"/>
      <c r="P1460" s="219"/>
      <c r="Q1460" s="219"/>
      <c r="R1460" s="220"/>
      <c r="S1460" s="220"/>
      <c r="T1460" s="220"/>
      <c r="U1460" s="220"/>
      <c r="V1460" s="220"/>
      <c r="W1460" s="220"/>
      <c r="X1460" s="220"/>
      <c r="Y1460" s="220"/>
      <c r="Z1460" s="210"/>
      <c r="AA1460" s="210"/>
      <c r="AB1460" s="210"/>
      <c r="AC1460" s="210"/>
      <c r="AD1460" s="210"/>
      <c r="AE1460" s="210"/>
      <c r="AF1460" s="210"/>
      <c r="AG1460" s="210" t="s">
        <v>314</v>
      </c>
      <c r="AH1460" s="210">
        <v>0</v>
      </c>
      <c r="AI1460" s="210"/>
      <c r="AJ1460" s="210"/>
      <c r="AK1460" s="210"/>
      <c r="AL1460" s="210"/>
      <c r="AM1460" s="210"/>
      <c r="AN1460" s="210"/>
      <c r="AO1460" s="210"/>
      <c r="AP1460" s="210"/>
      <c r="AQ1460" s="210"/>
      <c r="AR1460" s="210"/>
      <c r="AS1460" s="210"/>
      <c r="AT1460" s="210"/>
      <c r="AU1460" s="210"/>
      <c r="AV1460" s="210"/>
      <c r="AW1460" s="210"/>
      <c r="AX1460" s="210"/>
      <c r="AY1460" s="210"/>
      <c r="AZ1460" s="210"/>
      <c r="BA1460" s="210"/>
      <c r="BB1460" s="210"/>
      <c r="BC1460" s="210"/>
      <c r="BD1460" s="210"/>
      <c r="BE1460" s="210"/>
      <c r="BF1460" s="210"/>
      <c r="BG1460" s="210"/>
      <c r="BH1460" s="210"/>
    </row>
    <row r="1461" spans="1:60" outlineLevel="3" x14ac:dyDescent="0.2">
      <c r="A1461" s="217"/>
      <c r="B1461" s="218"/>
      <c r="C1461" s="253" t="s">
        <v>1640</v>
      </c>
      <c r="D1461" s="221"/>
      <c r="E1461" s="222">
        <v>11.76</v>
      </c>
      <c r="F1461" s="220"/>
      <c r="G1461" s="220"/>
      <c r="H1461" s="220"/>
      <c r="I1461" s="220"/>
      <c r="J1461" s="220"/>
      <c r="K1461" s="220"/>
      <c r="L1461" s="220"/>
      <c r="M1461" s="220"/>
      <c r="N1461" s="219"/>
      <c r="O1461" s="219"/>
      <c r="P1461" s="219"/>
      <c r="Q1461" s="219"/>
      <c r="R1461" s="220"/>
      <c r="S1461" s="220"/>
      <c r="T1461" s="220"/>
      <c r="U1461" s="220"/>
      <c r="V1461" s="220"/>
      <c r="W1461" s="220"/>
      <c r="X1461" s="220"/>
      <c r="Y1461" s="220"/>
      <c r="Z1461" s="210"/>
      <c r="AA1461" s="210"/>
      <c r="AB1461" s="210"/>
      <c r="AC1461" s="210"/>
      <c r="AD1461" s="210"/>
      <c r="AE1461" s="210"/>
      <c r="AF1461" s="210"/>
      <c r="AG1461" s="210" t="s">
        <v>314</v>
      </c>
      <c r="AH1461" s="210">
        <v>0</v>
      </c>
      <c r="AI1461" s="210"/>
      <c r="AJ1461" s="210"/>
      <c r="AK1461" s="210"/>
      <c r="AL1461" s="210"/>
      <c r="AM1461" s="210"/>
      <c r="AN1461" s="210"/>
      <c r="AO1461" s="210"/>
      <c r="AP1461" s="210"/>
      <c r="AQ1461" s="210"/>
      <c r="AR1461" s="210"/>
      <c r="AS1461" s="210"/>
      <c r="AT1461" s="210"/>
      <c r="AU1461" s="210"/>
      <c r="AV1461" s="210"/>
      <c r="AW1461" s="210"/>
      <c r="AX1461" s="210"/>
      <c r="AY1461" s="210"/>
      <c r="AZ1461" s="210"/>
      <c r="BA1461" s="210"/>
      <c r="BB1461" s="210"/>
      <c r="BC1461" s="210"/>
      <c r="BD1461" s="210"/>
      <c r="BE1461" s="210"/>
      <c r="BF1461" s="210"/>
      <c r="BG1461" s="210"/>
      <c r="BH1461" s="210"/>
    </row>
    <row r="1462" spans="1:60" ht="33.75" outlineLevel="1" x14ac:dyDescent="0.2">
      <c r="A1462" s="231">
        <v>250</v>
      </c>
      <c r="B1462" s="232" t="s">
        <v>1641</v>
      </c>
      <c r="C1462" s="250" t="s">
        <v>1642</v>
      </c>
      <c r="D1462" s="233" t="s">
        <v>335</v>
      </c>
      <c r="E1462" s="234">
        <v>28.81</v>
      </c>
      <c r="F1462" s="235"/>
      <c r="G1462" s="236">
        <f>ROUND(E1462*F1462,2)</f>
        <v>0</v>
      </c>
      <c r="H1462" s="235"/>
      <c r="I1462" s="236">
        <f>ROUND(E1462*H1462,2)</f>
        <v>0</v>
      </c>
      <c r="J1462" s="235"/>
      <c r="K1462" s="236">
        <f>ROUND(E1462*J1462,2)</f>
        <v>0</v>
      </c>
      <c r="L1462" s="236">
        <v>21</v>
      </c>
      <c r="M1462" s="236">
        <f>G1462*(1+L1462/100)</f>
        <v>0</v>
      </c>
      <c r="N1462" s="234">
        <v>9.8999999999999999E-4</v>
      </c>
      <c r="O1462" s="234">
        <f>ROUND(E1462*N1462,2)</f>
        <v>0.03</v>
      </c>
      <c r="P1462" s="234">
        <v>0</v>
      </c>
      <c r="Q1462" s="234">
        <f>ROUND(E1462*P1462,2)</f>
        <v>0</v>
      </c>
      <c r="R1462" s="236" t="s">
        <v>1633</v>
      </c>
      <c r="S1462" s="236" t="s">
        <v>293</v>
      </c>
      <c r="T1462" s="237" t="s">
        <v>294</v>
      </c>
      <c r="U1462" s="220">
        <v>0.36099999999999999</v>
      </c>
      <c r="V1462" s="220">
        <f>ROUND(E1462*U1462,2)</f>
        <v>10.4</v>
      </c>
      <c r="W1462" s="220"/>
      <c r="X1462" s="220" t="s">
        <v>295</v>
      </c>
      <c r="Y1462" s="220" t="s">
        <v>296</v>
      </c>
      <c r="Z1462" s="210"/>
      <c r="AA1462" s="210"/>
      <c r="AB1462" s="210"/>
      <c r="AC1462" s="210"/>
      <c r="AD1462" s="210"/>
      <c r="AE1462" s="210"/>
      <c r="AF1462" s="210"/>
      <c r="AG1462" s="210" t="s">
        <v>1407</v>
      </c>
      <c r="AH1462" s="210"/>
      <c r="AI1462" s="210"/>
      <c r="AJ1462" s="210"/>
      <c r="AK1462" s="210"/>
      <c r="AL1462" s="210"/>
      <c r="AM1462" s="210"/>
      <c r="AN1462" s="210"/>
      <c r="AO1462" s="210"/>
      <c r="AP1462" s="210"/>
      <c r="AQ1462" s="210"/>
      <c r="AR1462" s="210"/>
      <c r="AS1462" s="210"/>
      <c r="AT1462" s="210"/>
      <c r="AU1462" s="210"/>
      <c r="AV1462" s="210"/>
      <c r="AW1462" s="210"/>
      <c r="AX1462" s="210"/>
      <c r="AY1462" s="210"/>
      <c r="AZ1462" s="210"/>
      <c r="BA1462" s="210"/>
      <c r="BB1462" s="210"/>
      <c r="BC1462" s="210"/>
      <c r="BD1462" s="210"/>
      <c r="BE1462" s="210"/>
      <c r="BF1462" s="210"/>
      <c r="BG1462" s="210"/>
      <c r="BH1462" s="210"/>
    </row>
    <row r="1463" spans="1:60" outlineLevel="2" x14ac:dyDescent="0.2">
      <c r="A1463" s="217"/>
      <c r="B1463" s="218"/>
      <c r="C1463" s="253" t="s">
        <v>1643</v>
      </c>
      <c r="D1463" s="221"/>
      <c r="E1463" s="222"/>
      <c r="F1463" s="220"/>
      <c r="G1463" s="220"/>
      <c r="H1463" s="220"/>
      <c r="I1463" s="220"/>
      <c r="J1463" s="220"/>
      <c r="K1463" s="220"/>
      <c r="L1463" s="220"/>
      <c r="M1463" s="220"/>
      <c r="N1463" s="219"/>
      <c r="O1463" s="219"/>
      <c r="P1463" s="219"/>
      <c r="Q1463" s="219"/>
      <c r="R1463" s="220"/>
      <c r="S1463" s="220"/>
      <c r="T1463" s="220"/>
      <c r="U1463" s="220"/>
      <c r="V1463" s="220"/>
      <c r="W1463" s="220"/>
      <c r="X1463" s="220"/>
      <c r="Y1463" s="220"/>
      <c r="Z1463" s="210"/>
      <c r="AA1463" s="210"/>
      <c r="AB1463" s="210"/>
      <c r="AC1463" s="210"/>
      <c r="AD1463" s="210"/>
      <c r="AE1463" s="210"/>
      <c r="AF1463" s="210"/>
      <c r="AG1463" s="210" t="s">
        <v>314</v>
      </c>
      <c r="AH1463" s="210">
        <v>0</v>
      </c>
      <c r="AI1463" s="210"/>
      <c r="AJ1463" s="210"/>
      <c r="AK1463" s="210"/>
      <c r="AL1463" s="210"/>
      <c r="AM1463" s="210"/>
      <c r="AN1463" s="210"/>
      <c r="AO1463" s="210"/>
      <c r="AP1463" s="210"/>
      <c r="AQ1463" s="210"/>
      <c r="AR1463" s="210"/>
      <c r="AS1463" s="210"/>
      <c r="AT1463" s="210"/>
      <c r="AU1463" s="210"/>
      <c r="AV1463" s="210"/>
      <c r="AW1463" s="210"/>
      <c r="AX1463" s="210"/>
      <c r="AY1463" s="210"/>
      <c r="AZ1463" s="210"/>
      <c r="BA1463" s="210"/>
      <c r="BB1463" s="210"/>
      <c r="BC1463" s="210"/>
      <c r="BD1463" s="210"/>
      <c r="BE1463" s="210"/>
      <c r="BF1463" s="210"/>
      <c r="BG1463" s="210"/>
      <c r="BH1463" s="210"/>
    </row>
    <row r="1464" spans="1:60" outlineLevel="3" x14ac:dyDescent="0.2">
      <c r="A1464" s="217"/>
      <c r="B1464" s="218"/>
      <c r="C1464" s="253" t="s">
        <v>1644</v>
      </c>
      <c r="D1464" s="221"/>
      <c r="E1464" s="222"/>
      <c r="F1464" s="220"/>
      <c r="G1464" s="220"/>
      <c r="H1464" s="220"/>
      <c r="I1464" s="220"/>
      <c r="J1464" s="220"/>
      <c r="K1464" s="220"/>
      <c r="L1464" s="220"/>
      <c r="M1464" s="220"/>
      <c r="N1464" s="219"/>
      <c r="O1464" s="219"/>
      <c r="P1464" s="219"/>
      <c r="Q1464" s="219"/>
      <c r="R1464" s="220"/>
      <c r="S1464" s="220"/>
      <c r="T1464" s="220"/>
      <c r="U1464" s="220"/>
      <c r="V1464" s="220"/>
      <c r="W1464" s="220"/>
      <c r="X1464" s="220"/>
      <c r="Y1464" s="220"/>
      <c r="Z1464" s="210"/>
      <c r="AA1464" s="210"/>
      <c r="AB1464" s="210"/>
      <c r="AC1464" s="210"/>
      <c r="AD1464" s="210"/>
      <c r="AE1464" s="210"/>
      <c r="AF1464" s="210"/>
      <c r="AG1464" s="210" t="s">
        <v>314</v>
      </c>
      <c r="AH1464" s="210">
        <v>0</v>
      </c>
      <c r="AI1464" s="210"/>
      <c r="AJ1464" s="210"/>
      <c r="AK1464" s="210"/>
      <c r="AL1464" s="210"/>
      <c r="AM1464" s="210"/>
      <c r="AN1464" s="210"/>
      <c r="AO1464" s="210"/>
      <c r="AP1464" s="210"/>
      <c r="AQ1464" s="210"/>
      <c r="AR1464" s="210"/>
      <c r="AS1464" s="210"/>
      <c r="AT1464" s="210"/>
      <c r="AU1464" s="210"/>
      <c r="AV1464" s="210"/>
      <c r="AW1464" s="210"/>
      <c r="AX1464" s="210"/>
      <c r="AY1464" s="210"/>
      <c r="AZ1464" s="210"/>
      <c r="BA1464" s="210"/>
      <c r="BB1464" s="210"/>
      <c r="BC1464" s="210"/>
      <c r="BD1464" s="210"/>
      <c r="BE1464" s="210"/>
      <c r="BF1464" s="210"/>
      <c r="BG1464" s="210"/>
      <c r="BH1464" s="210"/>
    </row>
    <row r="1465" spans="1:60" outlineLevel="3" x14ac:dyDescent="0.2">
      <c r="A1465" s="217"/>
      <c r="B1465" s="218"/>
      <c r="C1465" s="253" t="s">
        <v>1645</v>
      </c>
      <c r="D1465" s="221"/>
      <c r="E1465" s="222">
        <v>28.81</v>
      </c>
      <c r="F1465" s="220"/>
      <c r="G1465" s="220"/>
      <c r="H1465" s="220"/>
      <c r="I1465" s="220"/>
      <c r="J1465" s="220"/>
      <c r="K1465" s="220"/>
      <c r="L1465" s="220"/>
      <c r="M1465" s="220"/>
      <c r="N1465" s="219"/>
      <c r="O1465" s="219"/>
      <c r="P1465" s="219"/>
      <c r="Q1465" s="219"/>
      <c r="R1465" s="220"/>
      <c r="S1465" s="220"/>
      <c r="T1465" s="220"/>
      <c r="U1465" s="220"/>
      <c r="V1465" s="220"/>
      <c r="W1465" s="220"/>
      <c r="X1465" s="220"/>
      <c r="Y1465" s="220"/>
      <c r="Z1465" s="210"/>
      <c r="AA1465" s="210"/>
      <c r="AB1465" s="210"/>
      <c r="AC1465" s="210"/>
      <c r="AD1465" s="210"/>
      <c r="AE1465" s="210"/>
      <c r="AF1465" s="210"/>
      <c r="AG1465" s="210" t="s">
        <v>314</v>
      </c>
      <c r="AH1465" s="210">
        <v>0</v>
      </c>
      <c r="AI1465" s="210"/>
      <c r="AJ1465" s="210"/>
      <c r="AK1465" s="210"/>
      <c r="AL1465" s="210"/>
      <c r="AM1465" s="210"/>
      <c r="AN1465" s="210"/>
      <c r="AO1465" s="210"/>
      <c r="AP1465" s="210"/>
      <c r="AQ1465" s="210"/>
      <c r="AR1465" s="210"/>
      <c r="AS1465" s="210"/>
      <c r="AT1465" s="210"/>
      <c r="AU1465" s="210"/>
      <c r="AV1465" s="210"/>
      <c r="AW1465" s="210"/>
      <c r="AX1465" s="210"/>
      <c r="AY1465" s="210"/>
      <c r="AZ1465" s="210"/>
      <c r="BA1465" s="210"/>
      <c r="BB1465" s="210"/>
      <c r="BC1465" s="210"/>
      <c r="BD1465" s="210"/>
      <c r="BE1465" s="210"/>
      <c r="BF1465" s="210"/>
      <c r="BG1465" s="210"/>
      <c r="BH1465" s="210"/>
    </row>
    <row r="1466" spans="1:60" outlineLevel="1" x14ac:dyDescent="0.2">
      <c r="A1466" s="231">
        <v>251</v>
      </c>
      <c r="B1466" s="232" t="s">
        <v>1646</v>
      </c>
      <c r="C1466" s="250" t="s">
        <v>1647</v>
      </c>
      <c r="D1466" s="233" t="s">
        <v>343</v>
      </c>
      <c r="E1466" s="234">
        <v>0.55776000000000003</v>
      </c>
      <c r="F1466" s="235"/>
      <c r="G1466" s="236">
        <f>ROUND(E1466*F1466,2)</f>
        <v>0</v>
      </c>
      <c r="H1466" s="235"/>
      <c r="I1466" s="236">
        <f>ROUND(E1466*H1466,2)</f>
        <v>0</v>
      </c>
      <c r="J1466" s="235"/>
      <c r="K1466" s="236">
        <f>ROUND(E1466*J1466,2)</f>
        <v>0</v>
      </c>
      <c r="L1466" s="236">
        <v>21</v>
      </c>
      <c r="M1466" s="236">
        <f>G1466*(1+L1466/100)</f>
        <v>0</v>
      </c>
      <c r="N1466" s="234">
        <v>0.55000000000000004</v>
      </c>
      <c r="O1466" s="234">
        <f>ROUND(E1466*N1466,2)</f>
        <v>0.31</v>
      </c>
      <c r="P1466" s="234">
        <v>0</v>
      </c>
      <c r="Q1466" s="234">
        <f>ROUND(E1466*P1466,2)</f>
        <v>0</v>
      </c>
      <c r="R1466" s="236" t="s">
        <v>663</v>
      </c>
      <c r="S1466" s="236" t="s">
        <v>293</v>
      </c>
      <c r="T1466" s="237" t="s">
        <v>294</v>
      </c>
      <c r="U1466" s="220">
        <v>0</v>
      </c>
      <c r="V1466" s="220">
        <f>ROUND(E1466*U1466,2)</f>
        <v>0</v>
      </c>
      <c r="W1466" s="220"/>
      <c r="X1466" s="220" t="s">
        <v>664</v>
      </c>
      <c r="Y1466" s="220" t="s">
        <v>296</v>
      </c>
      <c r="Z1466" s="210"/>
      <c r="AA1466" s="210"/>
      <c r="AB1466" s="210"/>
      <c r="AC1466" s="210"/>
      <c r="AD1466" s="210"/>
      <c r="AE1466" s="210"/>
      <c r="AF1466" s="210"/>
      <c r="AG1466" s="210" t="s">
        <v>665</v>
      </c>
      <c r="AH1466" s="210"/>
      <c r="AI1466" s="210"/>
      <c r="AJ1466" s="210"/>
      <c r="AK1466" s="210"/>
      <c r="AL1466" s="210"/>
      <c r="AM1466" s="210"/>
      <c r="AN1466" s="210"/>
      <c r="AO1466" s="210"/>
      <c r="AP1466" s="210"/>
      <c r="AQ1466" s="210"/>
      <c r="AR1466" s="210"/>
      <c r="AS1466" s="210"/>
      <c r="AT1466" s="210"/>
      <c r="AU1466" s="210"/>
      <c r="AV1466" s="210"/>
      <c r="AW1466" s="210"/>
      <c r="AX1466" s="210"/>
      <c r="AY1466" s="210"/>
      <c r="AZ1466" s="210"/>
      <c r="BA1466" s="210"/>
      <c r="BB1466" s="210"/>
      <c r="BC1466" s="210"/>
      <c r="BD1466" s="210"/>
      <c r="BE1466" s="210"/>
      <c r="BF1466" s="210"/>
      <c r="BG1466" s="210"/>
      <c r="BH1466" s="210"/>
    </row>
    <row r="1467" spans="1:60" outlineLevel="2" x14ac:dyDescent="0.2">
      <c r="A1467" s="217"/>
      <c r="B1467" s="218"/>
      <c r="C1467" s="253" t="s">
        <v>1648</v>
      </c>
      <c r="D1467" s="221"/>
      <c r="E1467" s="222"/>
      <c r="F1467" s="220"/>
      <c r="G1467" s="220"/>
      <c r="H1467" s="220"/>
      <c r="I1467" s="220"/>
      <c r="J1467" s="220"/>
      <c r="K1467" s="220"/>
      <c r="L1467" s="220"/>
      <c r="M1467" s="220"/>
      <c r="N1467" s="219"/>
      <c r="O1467" s="219"/>
      <c r="P1467" s="219"/>
      <c r="Q1467" s="219"/>
      <c r="R1467" s="220"/>
      <c r="S1467" s="220"/>
      <c r="T1467" s="220"/>
      <c r="U1467" s="220"/>
      <c r="V1467" s="220"/>
      <c r="W1467" s="220"/>
      <c r="X1467" s="220"/>
      <c r="Y1467" s="220"/>
      <c r="Z1467" s="210"/>
      <c r="AA1467" s="210"/>
      <c r="AB1467" s="210"/>
      <c r="AC1467" s="210"/>
      <c r="AD1467" s="210"/>
      <c r="AE1467" s="210"/>
      <c r="AF1467" s="210"/>
      <c r="AG1467" s="210" t="s">
        <v>314</v>
      </c>
      <c r="AH1467" s="210">
        <v>0</v>
      </c>
      <c r="AI1467" s="210"/>
      <c r="AJ1467" s="210"/>
      <c r="AK1467" s="210"/>
      <c r="AL1467" s="210"/>
      <c r="AM1467" s="210"/>
      <c r="AN1467" s="210"/>
      <c r="AO1467" s="210"/>
      <c r="AP1467" s="210"/>
      <c r="AQ1467" s="210"/>
      <c r="AR1467" s="210"/>
      <c r="AS1467" s="210"/>
      <c r="AT1467" s="210"/>
      <c r="AU1467" s="210"/>
      <c r="AV1467" s="210"/>
      <c r="AW1467" s="210"/>
      <c r="AX1467" s="210"/>
      <c r="AY1467" s="210"/>
      <c r="AZ1467" s="210"/>
      <c r="BA1467" s="210"/>
      <c r="BB1467" s="210"/>
      <c r="BC1467" s="210"/>
      <c r="BD1467" s="210"/>
      <c r="BE1467" s="210"/>
      <c r="BF1467" s="210"/>
      <c r="BG1467" s="210"/>
      <c r="BH1467" s="210"/>
    </row>
    <row r="1468" spans="1:60" outlineLevel="3" x14ac:dyDescent="0.2">
      <c r="A1468" s="217"/>
      <c r="B1468" s="218"/>
      <c r="C1468" s="253" t="s">
        <v>1649</v>
      </c>
      <c r="D1468" s="221"/>
      <c r="E1468" s="222"/>
      <c r="F1468" s="220"/>
      <c r="G1468" s="220"/>
      <c r="H1468" s="220"/>
      <c r="I1468" s="220"/>
      <c r="J1468" s="220"/>
      <c r="K1468" s="220"/>
      <c r="L1468" s="220"/>
      <c r="M1468" s="220"/>
      <c r="N1468" s="219"/>
      <c r="O1468" s="219"/>
      <c r="P1468" s="219"/>
      <c r="Q1468" s="219"/>
      <c r="R1468" s="220"/>
      <c r="S1468" s="220"/>
      <c r="T1468" s="220"/>
      <c r="U1468" s="220"/>
      <c r="V1468" s="220"/>
      <c r="W1468" s="220"/>
      <c r="X1468" s="220"/>
      <c r="Y1468" s="220"/>
      <c r="Z1468" s="210"/>
      <c r="AA1468" s="210"/>
      <c r="AB1468" s="210"/>
      <c r="AC1468" s="210"/>
      <c r="AD1468" s="210"/>
      <c r="AE1468" s="210"/>
      <c r="AF1468" s="210"/>
      <c r="AG1468" s="210" t="s">
        <v>314</v>
      </c>
      <c r="AH1468" s="210">
        <v>0</v>
      </c>
      <c r="AI1468" s="210"/>
      <c r="AJ1468" s="210"/>
      <c r="AK1468" s="210"/>
      <c r="AL1468" s="210"/>
      <c r="AM1468" s="210"/>
      <c r="AN1468" s="210"/>
      <c r="AO1468" s="210"/>
      <c r="AP1468" s="210"/>
      <c r="AQ1468" s="210"/>
      <c r="AR1468" s="210"/>
      <c r="AS1468" s="210"/>
      <c r="AT1468" s="210"/>
      <c r="AU1468" s="210"/>
      <c r="AV1468" s="210"/>
      <c r="AW1468" s="210"/>
      <c r="AX1468" s="210"/>
      <c r="AY1468" s="210"/>
      <c r="AZ1468" s="210"/>
      <c r="BA1468" s="210"/>
      <c r="BB1468" s="210"/>
      <c r="BC1468" s="210"/>
      <c r="BD1468" s="210"/>
      <c r="BE1468" s="210"/>
      <c r="BF1468" s="210"/>
      <c r="BG1468" s="210"/>
      <c r="BH1468" s="210"/>
    </row>
    <row r="1469" spans="1:60" outlineLevel="3" x14ac:dyDescent="0.2">
      <c r="A1469" s="217"/>
      <c r="B1469" s="218"/>
      <c r="C1469" s="253" t="s">
        <v>1650</v>
      </c>
      <c r="D1469" s="221"/>
      <c r="E1469" s="222">
        <v>0.56000000000000005</v>
      </c>
      <c r="F1469" s="220"/>
      <c r="G1469" s="220"/>
      <c r="H1469" s="220"/>
      <c r="I1469" s="220"/>
      <c r="J1469" s="220"/>
      <c r="K1469" s="220"/>
      <c r="L1469" s="220"/>
      <c r="M1469" s="220"/>
      <c r="N1469" s="219"/>
      <c r="O1469" s="219"/>
      <c r="P1469" s="219"/>
      <c r="Q1469" s="219"/>
      <c r="R1469" s="220"/>
      <c r="S1469" s="220"/>
      <c r="T1469" s="220"/>
      <c r="U1469" s="220"/>
      <c r="V1469" s="220"/>
      <c r="W1469" s="220"/>
      <c r="X1469" s="220"/>
      <c r="Y1469" s="220"/>
      <c r="Z1469" s="210"/>
      <c r="AA1469" s="210"/>
      <c r="AB1469" s="210"/>
      <c r="AC1469" s="210"/>
      <c r="AD1469" s="210"/>
      <c r="AE1469" s="210"/>
      <c r="AF1469" s="210"/>
      <c r="AG1469" s="210" t="s">
        <v>314</v>
      </c>
      <c r="AH1469" s="210">
        <v>0</v>
      </c>
      <c r="AI1469" s="210"/>
      <c r="AJ1469" s="210"/>
      <c r="AK1469" s="210"/>
      <c r="AL1469" s="210"/>
      <c r="AM1469" s="210"/>
      <c r="AN1469" s="210"/>
      <c r="AO1469" s="210"/>
      <c r="AP1469" s="210"/>
      <c r="AQ1469" s="210"/>
      <c r="AR1469" s="210"/>
      <c r="AS1469" s="210"/>
      <c r="AT1469" s="210"/>
      <c r="AU1469" s="210"/>
      <c r="AV1469" s="210"/>
      <c r="AW1469" s="210"/>
      <c r="AX1469" s="210"/>
      <c r="AY1469" s="210"/>
      <c r="AZ1469" s="210"/>
      <c r="BA1469" s="210"/>
      <c r="BB1469" s="210"/>
      <c r="BC1469" s="210"/>
      <c r="BD1469" s="210"/>
      <c r="BE1469" s="210"/>
      <c r="BF1469" s="210"/>
      <c r="BG1469" s="210"/>
      <c r="BH1469" s="210"/>
    </row>
    <row r="1470" spans="1:60" ht="22.5" outlineLevel="1" x14ac:dyDescent="0.2">
      <c r="A1470" s="231">
        <v>252</v>
      </c>
      <c r="B1470" s="232" t="s">
        <v>1651</v>
      </c>
      <c r="C1470" s="250" t="s">
        <v>1652</v>
      </c>
      <c r="D1470" s="233" t="s">
        <v>343</v>
      </c>
      <c r="E1470" s="234">
        <v>0.60372000000000003</v>
      </c>
      <c r="F1470" s="235"/>
      <c r="G1470" s="236">
        <f>ROUND(E1470*F1470,2)</f>
        <v>0</v>
      </c>
      <c r="H1470" s="235"/>
      <c r="I1470" s="236">
        <f>ROUND(E1470*H1470,2)</f>
        <v>0</v>
      </c>
      <c r="J1470" s="235"/>
      <c r="K1470" s="236">
        <f>ROUND(E1470*J1470,2)</f>
        <v>0</v>
      </c>
      <c r="L1470" s="236">
        <v>21</v>
      </c>
      <c r="M1470" s="236">
        <f>G1470*(1+L1470/100)</f>
        <v>0</v>
      </c>
      <c r="N1470" s="234">
        <v>1.6500000000000001E-2</v>
      </c>
      <c r="O1470" s="234">
        <f>ROUND(E1470*N1470,2)</f>
        <v>0.01</v>
      </c>
      <c r="P1470" s="234">
        <v>0</v>
      </c>
      <c r="Q1470" s="234">
        <f>ROUND(E1470*P1470,2)</f>
        <v>0</v>
      </c>
      <c r="R1470" s="236" t="s">
        <v>1633</v>
      </c>
      <c r="S1470" s="236" t="s">
        <v>293</v>
      </c>
      <c r="T1470" s="237" t="s">
        <v>294</v>
      </c>
      <c r="U1470" s="220">
        <v>0</v>
      </c>
      <c r="V1470" s="220">
        <f>ROUND(E1470*U1470,2)</f>
        <v>0</v>
      </c>
      <c r="W1470" s="220"/>
      <c r="X1470" s="220" t="s">
        <v>295</v>
      </c>
      <c r="Y1470" s="220" t="s">
        <v>296</v>
      </c>
      <c r="Z1470" s="210"/>
      <c r="AA1470" s="210"/>
      <c r="AB1470" s="210"/>
      <c r="AC1470" s="210"/>
      <c r="AD1470" s="210"/>
      <c r="AE1470" s="210"/>
      <c r="AF1470" s="210"/>
      <c r="AG1470" s="210" t="s">
        <v>1407</v>
      </c>
      <c r="AH1470" s="210"/>
      <c r="AI1470" s="210"/>
      <c r="AJ1470" s="210"/>
      <c r="AK1470" s="210"/>
      <c r="AL1470" s="210"/>
      <c r="AM1470" s="210"/>
      <c r="AN1470" s="210"/>
      <c r="AO1470" s="210"/>
      <c r="AP1470" s="210"/>
      <c r="AQ1470" s="210"/>
      <c r="AR1470" s="210"/>
      <c r="AS1470" s="210"/>
      <c r="AT1470" s="210"/>
      <c r="AU1470" s="210"/>
      <c r="AV1470" s="210"/>
      <c r="AW1470" s="210"/>
      <c r="AX1470" s="210"/>
      <c r="AY1470" s="210"/>
      <c r="AZ1470" s="210"/>
      <c r="BA1470" s="210"/>
      <c r="BB1470" s="210"/>
      <c r="BC1470" s="210"/>
      <c r="BD1470" s="210"/>
      <c r="BE1470" s="210"/>
      <c r="BF1470" s="210"/>
      <c r="BG1470" s="210"/>
      <c r="BH1470" s="210"/>
    </row>
    <row r="1471" spans="1:60" outlineLevel="2" x14ac:dyDescent="0.2">
      <c r="A1471" s="217"/>
      <c r="B1471" s="218"/>
      <c r="C1471" s="253" t="s">
        <v>1653</v>
      </c>
      <c r="D1471" s="221"/>
      <c r="E1471" s="222"/>
      <c r="F1471" s="220"/>
      <c r="G1471" s="220"/>
      <c r="H1471" s="220"/>
      <c r="I1471" s="220"/>
      <c r="J1471" s="220"/>
      <c r="K1471" s="220"/>
      <c r="L1471" s="220"/>
      <c r="M1471" s="220"/>
      <c r="N1471" s="219"/>
      <c r="O1471" s="219"/>
      <c r="P1471" s="219"/>
      <c r="Q1471" s="219"/>
      <c r="R1471" s="220"/>
      <c r="S1471" s="220"/>
      <c r="T1471" s="220"/>
      <c r="U1471" s="220"/>
      <c r="V1471" s="220"/>
      <c r="W1471" s="220"/>
      <c r="X1471" s="220"/>
      <c r="Y1471" s="220"/>
      <c r="Z1471" s="210"/>
      <c r="AA1471" s="210"/>
      <c r="AB1471" s="210"/>
      <c r="AC1471" s="210"/>
      <c r="AD1471" s="210"/>
      <c r="AE1471" s="210"/>
      <c r="AF1471" s="210"/>
      <c r="AG1471" s="210" t="s">
        <v>314</v>
      </c>
      <c r="AH1471" s="210">
        <v>0</v>
      </c>
      <c r="AI1471" s="210"/>
      <c r="AJ1471" s="210"/>
      <c r="AK1471" s="210"/>
      <c r="AL1471" s="210"/>
      <c r="AM1471" s="210"/>
      <c r="AN1471" s="210"/>
      <c r="AO1471" s="210"/>
      <c r="AP1471" s="210"/>
      <c r="AQ1471" s="210"/>
      <c r="AR1471" s="210"/>
      <c r="AS1471" s="210"/>
      <c r="AT1471" s="210"/>
      <c r="AU1471" s="210"/>
      <c r="AV1471" s="210"/>
      <c r="AW1471" s="210"/>
      <c r="AX1471" s="210"/>
      <c r="AY1471" s="210"/>
      <c r="AZ1471" s="210"/>
      <c r="BA1471" s="210"/>
      <c r="BB1471" s="210"/>
      <c r="BC1471" s="210"/>
      <c r="BD1471" s="210"/>
      <c r="BE1471" s="210"/>
      <c r="BF1471" s="210"/>
      <c r="BG1471" s="210"/>
      <c r="BH1471" s="210"/>
    </row>
    <row r="1472" spans="1:60" outlineLevel="3" x14ac:dyDescent="0.2">
      <c r="A1472" s="217"/>
      <c r="B1472" s="218"/>
      <c r="C1472" s="253" t="s">
        <v>1654</v>
      </c>
      <c r="D1472" s="221"/>
      <c r="E1472" s="222"/>
      <c r="F1472" s="220"/>
      <c r="G1472" s="220"/>
      <c r="H1472" s="220"/>
      <c r="I1472" s="220"/>
      <c r="J1472" s="220"/>
      <c r="K1472" s="220"/>
      <c r="L1472" s="220"/>
      <c r="M1472" s="220"/>
      <c r="N1472" s="219"/>
      <c r="O1472" s="219"/>
      <c r="P1472" s="219"/>
      <c r="Q1472" s="219"/>
      <c r="R1472" s="220"/>
      <c r="S1472" s="220"/>
      <c r="T1472" s="220"/>
      <c r="U1472" s="220"/>
      <c r="V1472" s="220"/>
      <c r="W1472" s="220"/>
      <c r="X1472" s="220"/>
      <c r="Y1472" s="220"/>
      <c r="Z1472" s="210"/>
      <c r="AA1472" s="210"/>
      <c r="AB1472" s="210"/>
      <c r="AC1472" s="210"/>
      <c r="AD1472" s="210"/>
      <c r="AE1472" s="210"/>
      <c r="AF1472" s="210"/>
      <c r="AG1472" s="210" t="s">
        <v>314</v>
      </c>
      <c r="AH1472" s="210">
        <v>0</v>
      </c>
      <c r="AI1472" s="210"/>
      <c r="AJ1472" s="210"/>
      <c r="AK1472" s="210"/>
      <c r="AL1472" s="210"/>
      <c r="AM1472" s="210"/>
      <c r="AN1472" s="210"/>
      <c r="AO1472" s="210"/>
      <c r="AP1472" s="210"/>
      <c r="AQ1472" s="210"/>
      <c r="AR1472" s="210"/>
      <c r="AS1472" s="210"/>
      <c r="AT1472" s="210"/>
      <c r="AU1472" s="210"/>
      <c r="AV1472" s="210"/>
      <c r="AW1472" s="210"/>
      <c r="AX1472" s="210"/>
      <c r="AY1472" s="210"/>
      <c r="AZ1472" s="210"/>
      <c r="BA1472" s="210"/>
      <c r="BB1472" s="210"/>
      <c r="BC1472" s="210"/>
      <c r="BD1472" s="210"/>
      <c r="BE1472" s="210"/>
      <c r="BF1472" s="210"/>
      <c r="BG1472" s="210"/>
      <c r="BH1472" s="210"/>
    </row>
    <row r="1473" spans="1:60" outlineLevel="3" x14ac:dyDescent="0.2">
      <c r="A1473" s="217"/>
      <c r="B1473" s="218"/>
      <c r="C1473" s="253" t="s">
        <v>1655</v>
      </c>
      <c r="D1473" s="221"/>
      <c r="E1473" s="222"/>
      <c r="F1473" s="220"/>
      <c r="G1473" s="220"/>
      <c r="H1473" s="220"/>
      <c r="I1473" s="220"/>
      <c r="J1473" s="220"/>
      <c r="K1473" s="220"/>
      <c r="L1473" s="220"/>
      <c r="M1473" s="220"/>
      <c r="N1473" s="219"/>
      <c r="O1473" s="219"/>
      <c r="P1473" s="219"/>
      <c r="Q1473" s="219"/>
      <c r="R1473" s="220"/>
      <c r="S1473" s="220"/>
      <c r="T1473" s="220"/>
      <c r="U1473" s="220"/>
      <c r="V1473" s="220"/>
      <c r="W1473" s="220"/>
      <c r="X1473" s="220"/>
      <c r="Y1473" s="220"/>
      <c r="Z1473" s="210"/>
      <c r="AA1473" s="210"/>
      <c r="AB1473" s="210"/>
      <c r="AC1473" s="210"/>
      <c r="AD1473" s="210"/>
      <c r="AE1473" s="210"/>
      <c r="AF1473" s="210"/>
      <c r="AG1473" s="210" t="s">
        <v>314</v>
      </c>
      <c r="AH1473" s="210">
        <v>0</v>
      </c>
      <c r="AI1473" s="210"/>
      <c r="AJ1473" s="210"/>
      <c r="AK1473" s="210"/>
      <c r="AL1473" s="210"/>
      <c r="AM1473" s="210"/>
      <c r="AN1473" s="210"/>
      <c r="AO1473" s="210"/>
      <c r="AP1473" s="210"/>
      <c r="AQ1473" s="210"/>
      <c r="AR1473" s="210"/>
      <c r="AS1473" s="210"/>
      <c r="AT1473" s="210"/>
      <c r="AU1473" s="210"/>
      <c r="AV1473" s="210"/>
      <c r="AW1473" s="210"/>
      <c r="AX1473" s="210"/>
      <c r="AY1473" s="210"/>
      <c r="AZ1473" s="210"/>
      <c r="BA1473" s="210"/>
      <c r="BB1473" s="210"/>
      <c r="BC1473" s="210"/>
      <c r="BD1473" s="210"/>
      <c r="BE1473" s="210"/>
      <c r="BF1473" s="210"/>
      <c r="BG1473" s="210"/>
      <c r="BH1473" s="210"/>
    </row>
    <row r="1474" spans="1:60" outlineLevel="3" x14ac:dyDescent="0.2">
      <c r="A1474" s="217"/>
      <c r="B1474" s="218"/>
      <c r="C1474" s="253" t="s">
        <v>1656</v>
      </c>
      <c r="D1474" s="221"/>
      <c r="E1474" s="222">
        <v>0.6</v>
      </c>
      <c r="F1474" s="220"/>
      <c r="G1474" s="220"/>
      <c r="H1474" s="220"/>
      <c r="I1474" s="220"/>
      <c r="J1474" s="220"/>
      <c r="K1474" s="220"/>
      <c r="L1474" s="220"/>
      <c r="M1474" s="220"/>
      <c r="N1474" s="219"/>
      <c r="O1474" s="219"/>
      <c r="P1474" s="219"/>
      <c r="Q1474" s="219"/>
      <c r="R1474" s="220"/>
      <c r="S1474" s="220"/>
      <c r="T1474" s="220"/>
      <c r="U1474" s="220"/>
      <c r="V1474" s="220"/>
      <c r="W1474" s="220"/>
      <c r="X1474" s="220"/>
      <c r="Y1474" s="220"/>
      <c r="Z1474" s="210"/>
      <c r="AA1474" s="210"/>
      <c r="AB1474" s="210"/>
      <c r="AC1474" s="210"/>
      <c r="AD1474" s="210"/>
      <c r="AE1474" s="210"/>
      <c r="AF1474" s="210"/>
      <c r="AG1474" s="210" t="s">
        <v>314</v>
      </c>
      <c r="AH1474" s="210">
        <v>0</v>
      </c>
      <c r="AI1474" s="210"/>
      <c r="AJ1474" s="210"/>
      <c r="AK1474" s="210"/>
      <c r="AL1474" s="210"/>
      <c r="AM1474" s="210"/>
      <c r="AN1474" s="210"/>
      <c r="AO1474" s="210"/>
      <c r="AP1474" s="210"/>
      <c r="AQ1474" s="210"/>
      <c r="AR1474" s="210"/>
      <c r="AS1474" s="210"/>
      <c r="AT1474" s="210"/>
      <c r="AU1474" s="210"/>
      <c r="AV1474" s="210"/>
      <c r="AW1474" s="210"/>
      <c r="AX1474" s="210"/>
      <c r="AY1474" s="210"/>
      <c r="AZ1474" s="210"/>
      <c r="BA1474" s="210"/>
      <c r="BB1474" s="210"/>
      <c r="BC1474" s="210"/>
      <c r="BD1474" s="210"/>
      <c r="BE1474" s="210"/>
      <c r="BF1474" s="210"/>
      <c r="BG1474" s="210"/>
      <c r="BH1474" s="210"/>
    </row>
    <row r="1475" spans="1:60" outlineLevel="1" x14ac:dyDescent="0.2">
      <c r="A1475" s="231">
        <v>253</v>
      </c>
      <c r="B1475" s="232" t="s">
        <v>1657</v>
      </c>
      <c r="C1475" s="250" t="s">
        <v>1658</v>
      </c>
      <c r="D1475" s="233" t="s">
        <v>343</v>
      </c>
      <c r="E1475" s="234">
        <v>0.60372000000000003</v>
      </c>
      <c r="F1475" s="235"/>
      <c r="G1475" s="236">
        <f>ROUND(E1475*F1475,2)</f>
        <v>0</v>
      </c>
      <c r="H1475" s="235"/>
      <c r="I1475" s="236">
        <f>ROUND(E1475*H1475,2)</f>
        <v>0</v>
      </c>
      <c r="J1475" s="235"/>
      <c r="K1475" s="236">
        <f>ROUND(E1475*J1475,2)</f>
        <v>0</v>
      </c>
      <c r="L1475" s="236">
        <v>21</v>
      </c>
      <c r="M1475" s="236">
        <f>G1475*(1+L1475/100)</f>
        <v>0</v>
      </c>
      <c r="N1475" s="234">
        <v>2.6839999999999999E-2</v>
      </c>
      <c r="O1475" s="234">
        <f>ROUND(E1475*N1475,2)</f>
        <v>0.02</v>
      </c>
      <c r="P1475" s="234">
        <v>0</v>
      </c>
      <c r="Q1475" s="234">
        <f>ROUND(E1475*P1475,2)</f>
        <v>0</v>
      </c>
      <c r="R1475" s="236" t="s">
        <v>1633</v>
      </c>
      <c r="S1475" s="236" t="s">
        <v>293</v>
      </c>
      <c r="T1475" s="237" t="s">
        <v>294</v>
      </c>
      <c r="U1475" s="220">
        <v>0</v>
      </c>
      <c r="V1475" s="220">
        <f>ROUND(E1475*U1475,2)</f>
        <v>0</v>
      </c>
      <c r="W1475" s="220"/>
      <c r="X1475" s="220" t="s">
        <v>295</v>
      </c>
      <c r="Y1475" s="220" t="s">
        <v>296</v>
      </c>
      <c r="Z1475" s="210"/>
      <c r="AA1475" s="210"/>
      <c r="AB1475" s="210"/>
      <c r="AC1475" s="210"/>
      <c r="AD1475" s="210"/>
      <c r="AE1475" s="210"/>
      <c r="AF1475" s="210"/>
      <c r="AG1475" s="210" t="s">
        <v>1407</v>
      </c>
      <c r="AH1475" s="210"/>
      <c r="AI1475" s="210"/>
      <c r="AJ1475" s="210"/>
      <c r="AK1475" s="210"/>
      <c r="AL1475" s="210"/>
      <c r="AM1475" s="210"/>
      <c r="AN1475" s="210"/>
      <c r="AO1475" s="210"/>
      <c r="AP1475" s="210"/>
      <c r="AQ1475" s="210"/>
      <c r="AR1475" s="210"/>
      <c r="AS1475" s="210"/>
      <c r="AT1475" s="210"/>
      <c r="AU1475" s="210"/>
      <c r="AV1475" s="210"/>
      <c r="AW1475" s="210"/>
      <c r="AX1475" s="210"/>
      <c r="AY1475" s="210"/>
      <c r="AZ1475" s="210"/>
      <c r="BA1475" s="210"/>
      <c r="BB1475" s="210"/>
      <c r="BC1475" s="210"/>
      <c r="BD1475" s="210"/>
      <c r="BE1475" s="210"/>
      <c r="BF1475" s="210"/>
      <c r="BG1475" s="210"/>
      <c r="BH1475" s="210"/>
    </row>
    <row r="1476" spans="1:60" outlineLevel="2" x14ac:dyDescent="0.2">
      <c r="A1476" s="217"/>
      <c r="B1476" s="218"/>
      <c r="C1476" s="253" t="s">
        <v>1653</v>
      </c>
      <c r="D1476" s="221"/>
      <c r="E1476" s="222"/>
      <c r="F1476" s="220"/>
      <c r="G1476" s="220"/>
      <c r="H1476" s="220"/>
      <c r="I1476" s="220"/>
      <c r="J1476" s="220"/>
      <c r="K1476" s="220"/>
      <c r="L1476" s="220"/>
      <c r="M1476" s="220"/>
      <c r="N1476" s="219"/>
      <c r="O1476" s="219"/>
      <c r="P1476" s="219"/>
      <c r="Q1476" s="219"/>
      <c r="R1476" s="220"/>
      <c r="S1476" s="220"/>
      <c r="T1476" s="220"/>
      <c r="U1476" s="220"/>
      <c r="V1476" s="220"/>
      <c r="W1476" s="220"/>
      <c r="X1476" s="220"/>
      <c r="Y1476" s="220"/>
      <c r="Z1476" s="210"/>
      <c r="AA1476" s="210"/>
      <c r="AB1476" s="210"/>
      <c r="AC1476" s="210"/>
      <c r="AD1476" s="210"/>
      <c r="AE1476" s="210"/>
      <c r="AF1476" s="210"/>
      <c r="AG1476" s="210" t="s">
        <v>314</v>
      </c>
      <c r="AH1476" s="210">
        <v>0</v>
      </c>
      <c r="AI1476" s="210"/>
      <c r="AJ1476" s="210"/>
      <c r="AK1476" s="210"/>
      <c r="AL1476" s="210"/>
      <c r="AM1476" s="210"/>
      <c r="AN1476" s="210"/>
      <c r="AO1476" s="210"/>
      <c r="AP1476" s="210"/>
      <c r="AQ1476" s="210"/>
      <c r="AR1476" s="210"/>
      <c r="AS1476" s="210"/>
      <c r="AT1476" s="210"/>
      <c r="AU1476" s="210"/>
      <c r="AV1476" s="210"/>
      <c r="AW1476" s="210"/>
      <c r="AX1476" s="210"/>
      <c r="AY1476" s="210"/>
      <c r="AZ1476" s="210"/>
      <c r="BA1476" s="210"/>
      <c r="BB1476" s="210"/>
      <c r="BC1476" s="210"/>
      <c r="BD1476" s="210"/>
      <c r="BE1476" s="210"/>
      <c r="BF1476" s="210"/>
      <c r="BG1476" s="210"/>
      <c r="BH1476" s="210"/>
    </row>
    <row r="1477" spans="1:60" outlineLevel="3" x14ac:dyDescent="0.2">
      <c r="A1477" s="217"/>
      <c r="B1477" s="218"/>
      <c r="C1477" s="253" t="s">
        <v>1654</v>
      </c>
      <c r="D1477" s="221"/>
      <c r="E1477" s="222"/>
      <c r="F1477" s="220"/>
      <c r="G1477" s="220"/>
      <c r="H1477" s="220"/>
      <c r="I1477" s="220"/>
      <c r="J1477" s="220"/>
      <c r="K1477" s="220"/>
      <c r="L1477" s="220"/>
      <c r="M1477" s="220"/>
      <c r="N1477" s="219"/>
      <c r="O1477" s="219"/>
      <c r="P1477" s="219"/>
      <c r="Q1477" s="219"/>
      <c r="R1477" s="220"/>
      <c r="S1477" s="220"/>
      <c r="T1477" s="220"/>
      <c r="U1477" s="220"/>
      <c r="V1477" s="220"/>
      <c r="W1477" s="220"/>
      <c r="X1477" s="220"/>
      <c r="Y1477" s="220"/>
      <c r="Z1477" s="210"/>
      <c r="AA1477" s="210"/>
      <c r="AB1477" s="210"/>
      <c r="AC1477" s="210"/>
      <c r="AD1477" s="210"/>
      <c r="AE1477" s="210"/>
      <c r="AF1477" s="210"/>
      <c r="AG1477" s="210" t="s">
        <v>314</v>
      </c>
      <c r="AH1477" s="210">
        <v>0</v>
      </c>
      <c r="AI1477" s="210"/>
      <c r="AJ1477" s="210"/>
      <c r="AK1477" s="210"/>
      <c r="AL1477" s="210"/>
      <c r="AM1477" s="210"/>
      <c r="AN1477" s="210"/>
      <c r="AO1477" s="210"/>
      <c r="AP1477" s="210"/>
      <c r="AQ1477" s="210"/>
      <c r="AR1477" s="210"/>
      <c r="AS1477" s="210"/>
      <c r="AT1477" s="210"/>
      <c r="AU1477" s="210"/>
      <c r="AV1477" s="210"/>
      <c r="AW1477" s="210"/>
      <c r="AX1477" s="210"/>
      <c r="AY1477" s="210"/>
      <c r="AZ1477" s="210"/>
      <c r="BA1477" s="210"/>
      <c r="BB1477" s="210"/>
      <c r="BC1477" s="210"/>
      <c r="BD1477" s="210"/>
      <c r="BE1477" s="210"/>
      <c r="BF1477" s="210"/>
      <c r="BG1477" s="210"/>
      <c r="BH1477" s="210"/>
    </row>
    <row r="1478" spans="1:60" outlineLevel="3" x14ac:dyDescent="0.2">
      <c r="A1478" s="217"/>
      <c r="B1478" s="218"/>
      <c r="C1478" s="253" t="s">
        <v>1655</v>
      </c>
      <c r="D1478" s="221"/>
      <c r="E1478" s="222"/>
      <c r="F1478" s="220"/>
      <c r="G1478" s="220"/>
      <c r="H1478" s="220"/>
      <c r="I1478" s="220"/>
      <c r="J1478" s="220"/>
      <c r="K1478" s="220"/>
      <c r="L1478" s="220"/>
      <c r="M1478" s="220"/>
      <c r="N1478" s="219"/>
      <c r="O1478" s="219"/>
      <c r="P1478" s="219"/>
      <c r="Q1478" s="219"/>
      <c r="R1478" s="220"/>
      <c r="S1478" s="220"/>
      <c r="T1478" s="220"/>
      <c r="U1478" s="220"/>
      <c r="V1478" s="220"/>
      <c r="W1478" s="220"/>
      <c r="X1478" s="220"/>
      <c r="Y1478" s="220"/>
      <c r="Z1478" s="210"/>
      <c r="AA1478" s="210"/>
      <c r="AB1478" s="210"/>
      <c r="AC1478" s="210"/>
      <c r="AD1478" s="210"/>
      <c r="AE1478" s="210"/>
      <c r="AF1478" s="210"/>
      <c r="AG1478" s="210" t="s">
        <v>314</v>
      </c>
      <c r="AH1478" s="210">
        <v>0</v>
      </c>
      <c r="AI1478" s="210"/>
      <c r="AJ1478" s="210"/>
      <c r="AK1478" s="210"/>
      <c r="AL1478" s="210"/>
      <c r="AM1478" s="210"/>
      <c r="AN1478" s="210"/>
      <c r="AO1478" s="210"/>
      <c r="AP1478" s="210"/>
      <c r="AQ1478" s="210"/>
      <c r="AR1478" s="210"/>
      <c r="AS1478" s="210"/>
      <c r="AT1478" s="210"/>
      <c r="AU1478" s="210"/>
      <c r="AV1478" s="210"/>
      <c r="AW1478" s="210"/>
      <c r="AX1478" s="210"/>
      <c r="AY1478" s="210"/>
      <c r="AZ1478" s="210"/>
      <c r="BA1478" s="210"/>
      <c r="BB1478" s="210"/>
      <c r="BC1478" s="210"/>
      <c r="BD1478" s="210"/>
      <c r="BE1478" s="210"/>
      <c r="BF1478" s="210"/>
      <c r="BG1478" s="210"/>
      <c r="BH1478" s="210"/>
    </row>
    <row r="1479" spans="1:60" outlineLevel="3" x14ac:dyDescent="0.2">
      <c r="A1479" s="217"/>
      <c r="B1479" s="218"/>
      <c r="C1479" s="253" t="s">
        <v>1656</v>
      </c>
      <c r="D1479" s="221"/>
      <c r="E1479" s="222">
        <v>0.6</v>
      </c>
      <c r="F1479" s="220"/>
      <c r="G1479" s="220"/>
      <c r="H1479" s="220"/>
      <c r="I1479" s="220"/>
      <c r="J1479" s="220"/>
      <c r="K1479" s="220"/>
      <c r="L1479" s="220"/>
      <c r="M1479" s="220"/>
      <c r="N1479" s="219"/>
      <c r="O1479" s="219"/>
      <c r="P1479" s="219"/>
      <c r="Q1479" s="219"/>
      <c r="R1479" s="220"/>
      <c r="S1479" s="220"/>
      <c r="T1479" s="220"/>
      <c r="U1479" s="220"/>
      <c r="V1479" s="220"/>
      <c r="W1479" s="220"/>
      <c r="X1479" s="220"/>
      <c r="Y1479" s="220"/>
      <c r="Z1479" s="210"/>
      <c r="AA1479" s="210"/>
      <c r="AB1479" s="210"/>
      <c r="AC1479" s="210"/>
      <c r="AD1479" s="210"/>
      <c r="AE1479" s="210"/>
      <c r="AF1479" s="210"/>
      <c r="AG1479" s="210" t="s">
        <v>314</v>
      </c>
      <c r="AH1479" s="210">
        <v>0</v>
      </c>
      <c r="AI1479" s="210"/>
      <c r="AJ1479" s="210"/>
      <c r="AK1479" s="210"/>
      <c r="AL1479" s="210"/>
      <c r="AM1479" s="210"/>
      <c r="AN1479" s="210"/>
      <c r="AO1479" s="210"/>
      <c r="AP1479" s="210"/>
      <c r="AQ1479" s="210"/>
      <c r="AR1479" s="210"/>
      <c r="AS1479" s="210"/>
      <c r="AT1479" s="210"/>
      <c r="AU1479" s="210"/>
      <c r="AV1479" s="210"/>
      <c r="AW1479" s="210"/>
      <c r="AX1479" s="210"/>
      <c r="AY1479" s="210"/>
      <c r="AZ1479" s="210"/>
      <c r="BA1479" s="210"/>
      <c r="BB1479" s="210"/>
      <c r="BC1479" s="210"/>
      <c r="BD1479" s="210"/>
      <c r="BE1479" s="210"/>
      <c r="BF1479" s="210"/>
      <c r="BG1479" s="210"/>
      <c r="BH1479" s="210"/>
    </row>
    <row r="1480" spans="1:60" ht="22.5" outlineLevel="1" x14ac:dyDescent="0.2">
      <c r="A1480" s="231">
        <v>254</v>
      </c>
      <c r="B1480" s="232" t="s">
        <v>1659</v>
      </c>
      <c r="C1480" s="250" t="s">
        <v>1660</v>
      </c>
      <c r="D1480" s="233" t="s">
        <v>335</v>
      </c>
      <c r="E1480" s="234">
        <v>10.74</v>
      </c>
      <c r="F1480" s="235"/>
      <c r="G1480" s="236">
        <f>ROUND(E1480*F1480,2)</f>
        <v>0</v>
      </c>
      <c r="H1480" s="235"/>
      <c r="I1480" s="236">
        <f>ROUND(E1480*H1480,2)</f>
        <v>0</v>
      </c>
      <c r="J1480" s="235"/>
      <c r="K1480" s="236">
        <f>ROUND(E1480*J1480,2)</f>
        <v>0</v>
      </c>
      <c r="L1480" s="236">
        <v>21</v>
      </c>
      <c r="M1480" s="236">
        <f>G1480*(1+L1480/100)</f>
        <v>0</v>
      </c>
      <c r="N1480" s="234">
        <v>9.8999999999999999E-4</v>
      </c>
      <c r="O1480" s="234">
        <f>ROUND(E1480*N1480,2)</f>
        <v>0.01</v>
      </c>
      <c r="P1480" s="234">
        <v>0</v>
      </c>
      <c r="Q1480" s="234">
        <f>ROUND(E1480*P1480,2)</f>
        <v>0</v>
      </c>
      <c r="R1480" s="236" t="s">
        <v>1633</v>
      </c>
      <c r="S1480" s="236" t="s">
        <v>293</v>
      </c>
      <c r="T1480" s="237" t="s">
        <v>294</v>
      </c>
      <c r="U1480" s="220">
        <v>0.26200000000000001</v>
      </c>
      <c r="V1480" s="220">
        <f>ROUND(E1480*U1480,2)</f>
        <v>2.81</v>
      </c>
      <c r="W1480" s="220"/>
      <c r="X1480" s="220" t="s">
        <v>295</v>
      </c>
      <c r="Y1480" s="220" t="s">
        <v>296</v>
      </c>
      <c r="Z1480" s="210"/>
      <c r="AA1480" s="210"/>
      <c r="AB1480" s="210"/>
      <c r="AC1480" s="210"/>
      <c r="AD1480" s="210"/>
      <c r="AE1480" s="210"/>
      <c r="AF1480" s="210"/>
      <c r="AG1480" s="210" t="s">
        <v>1407</v>
      </c>
      <c r="AH1480" s="210"/>
      <c r="AI1480" s="210"/>
      <c r="AJ1480" s="210"/>
      <c r="AK1480" s="210"/>
      <c r="AL1480" s="210"/>
      <c r="AM1480" s="210"/>
      <c r="AN1480" s="210"/>
      <c r="AO1480" s="210"/>
      <c r="AP1480" s="210"/>
      <c r="AQ1480" s="210"/>
      <c r="AR1480" s="210"/>
      <c r="AS1480" s="210"/>
      <c r="AT1480" s="210"/>
      <c r="AU1480" s="210"/>
      <c r="AV1480" s="210"/>
      <c r="AW1480" s="210"/>
      <c r="AX1480" s="210"/>
      <c r="AY1480" s="210"/>
      <c r="AZ1480" s="210"/>
      <c r="BA1480" s="210"/>
      <c r="BB1480" s="210"/>
      <c r="BC1480" s="210"/>
      <c r="BD1480" s="210"/>
      <c r="BE1480" s="210"/>
      <c r="BF1480" s="210"/>
      <c r="BG1480" s="210"/>
      <c r="BH1480" s="210"/>
    </row>
    <row r="1481" spans="1:60" outlineLevel="2" x14ac:dyDescent="0.2">
      <c r="A1481" s="217"/>
      <c r="B1481" s="218"/>
      <c r="C1481" s="253" t="s">
        <v>1661</v>
      </c>
      <c r="D1481" s="221"/>
      <c r="E1481" s="222"/>
      <c r="F1481" s="220"/>
      <c r="G1481" s="220"/>
      <c r="H1481" s="220"/>
      <c r="I1481" s="220"/>
      <c r="J1481" s="220"/>
      <c r="K1481" s="220"/>
      <c r="L1481" s="220"/>
      <c r="M1481" s="220"/>
      <c r="N1481" s="219"/>
      <c r="O1481" s="219"/>
      <c r="P1481" s="219"/>
      <c r="Q1481" s="219"/>
      <c r="R1481" s="220"/>
      <c r="S1481" s="220"/>
      <c r="T1481" s="220"/>
      <c r="U1481" s="220"/>
      <c r="V1481" s="220"/>
      <c r="W1481" s="220"/>
      <c r="X1481" s="220"/>
      <c r="Y1481" s="220"/>
      <c r="Z1481" s="210"/>
      <c r="AA1481" s="210"/>
      <c r="AB1481" s="210"/>
      <c r="AC1481" s="210"/>
      <c r="AD1481" s="210"/>
      <c r="AE1481" s="210"/>
      <c r="AF1481" s="210"/>
      <c r="AG1481" s="210" t="s">
        <v>314</v>
      </c>
      <c r="AH1481" s="210">
        <v>0</v>
      </c>
      <c r="AI1481" s="210"/>
      <c r="AJ1481" s="210"/>
      <c r="AK1481" s="210"/>
      <c r="AL1481" s="210"/>
      <c r="AM1481" s="210"/>
      <c r="AN1481" s="210"/>
      <c r="AO1481" s="210"/>
      <c r="AP1481" s="210"/>
      <c r="AQ1481" s="210"/>
      <c r="AR1481" s="210"/>
      <c r="AS1481" s="210"/>
      <c r="AT1481" s="210"/>
      <c r="AU1481" s="210"/>
      <c r="AV1481" s="210"/>
      <c r="AW1481" s="210"/>
      <c r="AX1481" s="210"/>
      <c r="AY1481" s="210"/>
      <c r="AZ1481" s="210"/>
      <c r="BA1481" s="210"/>
      <c r="BB1481" s="210"/>
      <c r="BC1481" s="210"/>
      <c r="BD1481" s="210"/>
      <c r="BE1481" s="210"/>
      <c r="BF1481" s="210"/>
      <c r="BG1481" s="210"/>
      <c r="BH1481" s="210"/>
    </row>
    <row r="1482" spans="1:60" outlineLevel="3" x14ac:dyDescent="0.2">
      <c r="A1482" s="217"/>
      <c r="B1482" s="218"/>
      <c r="C1482" s="253" t="s">
        <v>1662</v>
      </c>
      <c r="D1482" s="221"/>
      <c r="E1482" s="222">
        <v>10.74</v>
      </c>
      <c r="F1482" s="220"/>
      <c r="G1482" s="220"/>
      <c r="H1482" s="220"/>
      <c r="I1482" s="220"/>
      <c r="J1482" s="220"/>
      <c r="K1482" s="220"/>
      <c r="L1482" s="220"/>
      <c r="M1482" s="220"/>
      <c r="N1482" s="219"/>
      <c r="O1482" s="219"/>
      <c r="P1482" s="219"/>
      <c r="Q1482" s="219"/>
      <c r="R1482" s="220"/>
      <c r="S1482" s="220"/>
      <c r="T1482" s="220"/>
      <c r="U1482" s="220"/>
      <c r="V1482" s="220"/>
      <c r="W1482" s="220"/>
      <c r="X1482" s="220"/>
      <c r="Y1482" s="220"/>
      <c r="Z1482" s="210"/>
      <c r="AA1482" s="210"/>
      <c r="AB1482" s="210"/>
      <c r="AC1482" s="210"/>
      <c r="AD1482" s="210"/>
      <c r="AE1482" s="210"/>
      <c r="AF1482" s="210"/>
      <c r="AG1482" s="210" t="s">
        <v>314</v>
      </c>
      <c r="AH1482" s="210">
        <v>0</v>
      </c>
      <c r="AI1482" s="210"/>
      <c r="AJ1482" s="210"/>
      <c r="AK1482" s="210"/>
      <c r="AL1482" s="210"/>
      <c r="AM1482" s="210"/>
      <c r="AN1482" s="210"/>
      <c r="AO1482" s="210"/>
      <c r="AP1482" s="210"/>
      <c r="AQ1482" s="210"/>
      <c r="AR1482" s="210"/>
      <c r="AS1482" s="210"/>
      <c r="AT1482" s="210"/>
      <c r="AU1482" s="210"/>
      <c r="AV1482" s="210"/>
      <c r="AW1482" s="210"/>
      <c r="AX1482" s="210"/>
      <c r="AY1482" s="210"/>
      <c r="AZ1482" s="210"/>
      <c r="BA1482" s="210"/>
      <c r="BB1482" s="210"/>
      <c r="BC1482" s="210"/>
      <c r="BD1482" s="210"/>
      <c r="BE1482" s="210"/>
      <c r="BF1482" s="210"/>
      <c r="BG1482" s="210"/>
      <c r="BH1482" s="210"/>
    </row>
    <row r="1483" spans="1:60" ht="22.5" outlineLevel="1" x14ac:dyDescent="0.2">
      <c r="A1483" s="231">
        <v>255</v>
      </c>
      <c r="B1483" s="232" t="s">
        <v>1663</v>
      </c>
      <c r="C1483" s="250" t="s">
        <v>1664</v>
      </c>
      <c r="D1483" s="233" t="s">
        <v>343</v>
      </c>
      <c r="E1483" s="234">
        <v>0.10632999999999999</v>
      </c>
      <c r="F1483" s="235"/>
      <c r="G1483" s="236">
        <f>ROUND(E1483*F1483,2)</f>
        <v>0</v>
      </c>
      <c r="H1483" s="235"/>
      <c r="I1483" s="236">
        <f>ROUND(E1483*H1483,2)</f>
        <v>0</v>
      </c>
      <c r="J1483" s="235"/>
      <c r="K1483" s="236">
        <f>ROUND(E1483*J1483,2)</f>
        <v>0</v>
      </c>
      <c r="L1483" s="236">
        <v>21</v>
      </c>
      <c r="M1483" s="236">
        <f>G1483*(1+L1483/100)</f>
        <v>0</v>
      </c>
      <c r="N1483" s="234">
        <v>0.55000000000000004</v>
      </c>
      <c r="O1483" s="234">
        <f>ROUND(E1483*N1483,2)</f>
        <v>0.06</v>
      </c>
      <c r="P1483" s="234">
        <v>0</v>
      </c>
      <c r="Q1483" s="234">
        <f>ROUND(E1483*P1483,2)</f>
        <v>0</v>
      </c>
      <c r="R1483" s="236" t="s">
        <v>663</v>
      </c>
      <c r="S1483" s="236" t="s">
        <v>293</v>
      </c>
      <c r="T1483" s="237" t="s">
        <v>294</v>
      </c>
      <c r="U1483" s="220">
        <v>0</v>
      </c>
      <c r="V1483" s="220">
        <f>ROUND(E1483*U1483,2)</f>
        <v>0</v>
      </c>
      <c r="W1483" s="220"/>
      <c r="X1483" s="220" t="s">
        <v>664</v>
      </c>
      <c r="Y1483" s="220" t="s">
        <v>296</v>
      </c>
      <c r="Z1483" s="210"/>
      <c r="AA1483" s="210"/>
      <c r="AB1483" s="210"/>
      <c r="AC1483" s="210"/>
      <c r="AD1483" s="210"/>
      <c r="AE1483" s="210"/>
      <c r="AF1483" s="210"/>
      <c r="AG1483" s="210" t="s">
        <v>665</v>
      </c>
      <c r="AH1483" s="210"/>
      <c r="AI1483" s="210"/>
      <c r="AJ1483" s="210"/>
      <c r="AK1483" s="210"/>
      <c r="AL1483" s="210"/>
      <c r="AM1483" s="210"/>
      <c r="AN1483" s="210"/>
      <c r="AO1483" s="210"/>
      <c r="AP1483" s="210"/>
      <c r="AQ1483" s="210"/>
      <c r="AR1483" s="210"/>
      <c r="AS1483" s="210"/>
      <c r="AT1483" s="210"/>
      <c r="AU1483" s="210"/>
      <c r="AV1483" s="210"/>
      <c r="AW1483" s="210"/>
      <c r="AX1483" s="210"/>
      <c r="AY1483" s="210"/>
      <c r="AZ1483" s="210"/>
      <c r="BA1483" s="210"/>
      <c r="BB1483" s="210"/>
      <c r="BC1483" s="210"/>
      <c r="BD1483" s="210"/>
      <c r="BE1483" s="210"/>
      <c r="BF1483" s="210"/>
      <c r="BG1483" s="210"/>
      <c r="BH1483" s="210"/>
    </row>
    <row r="1484" spans="1:60" outlineLevel="2" x14ac:dyDescent="0.2">
      <c r="A1484" s="217"/>
      <c r="B1484" s="218"/>
      <c r="C1484" s="253" t="s">
        <v>1665</v>
      </c>
      <c r="D1484" s="221"/>
      <c r="E1484" s="222"/>
      <c r="F1484" s="220"/>
      <c r="G1484" s="220"/>
      <c r="H1484" s="220"/>
      <c r="I1484" s="220"/>
      <c r="J1484" s="220"/>
      <c r="K1484" s="220"/>
      <c r="L1484" s="220"/>
      <c r="M1484" s="220"/>
      <c r="N1484" s="219"/>
      <c r="O1484" s="219"/>
      <c r="P1484" s="219"/>
      <c r="Q1484" s="219"/>
      <c r="R1484" s="220"/>
      <c r="S1484" s="220"/>
      <c r="T1484" s="220"/>
      <c r="U1484" s="220"/>
      <c r="V1484" s="220"/>
      <c r="W1484" s="220"/>
      <c r="X1484" s="220"/>
      <c r="Y1484" s="220"/>
      <c r="Z1484" s="210"/>
      <c r="AA1484" s="210"/>
      <c r="AB1484" s="210"/>
      <c r="AC1484" s="210"/>
      <c r="AD1484" s="210"/>
      <c r="AE1484" s="210"/>
      <c r="AF1484" s="210"/>
      <c r="AG1484" s="210" t="s">
        <v>314</v>
      </c>
      <c r="AH1484" s="210">
        <v>0</v>
      </c>
      <c r="AI1484" s="210"/>
      <c r="AJ1484" s="210"/>
      <c r="AK1484" s="210"/>
      <c r="AL1484" s="210"/>
      <c r="AM1484" s="210"/>
      <c r="AN1484" s="210"/>
      <c r="AO1484" s="210"/>
      <c r="AP1484" s="210"/>
      <c r="AQ1484" s="210"/>
      <c r="AR1484" s="210"/>
      <c r="AS1484" s="210"/>
      <c r="AT1484" s="210"/>
      <c r="AU1484" s="210"/>
      <c r="AV1484" s="210"/>
      <c r="AW1484" s="210"/>
      <c r="AX1484" s="210"/>
      <c r="AY1484" s="210"/>
      <c r="AZ1484" s="210"/>
      <c r="BA1484" s="210"/>
      <c r="BB1484" s="210"/>
      <c r="BC1484" s="210"/>
      <c r="BD1484" s="210"/>
      <c r="BE1484" s="210"/>
      <c r="BF1484" s="210"/>
      <c r="BG1484" s="210"/>
      <c r="BH1484" s="210"/>
    </row>
    <row r="1485" spans="1:60" outlineLevel="3" x14ac:dyDescent="0.2">
      <c r="A1485" s="217"/>
      <c r="B1485" s="218"/>
      <c r="C1485" s="253" t="s">
        <v>1666</v>
      </c>
      <c r="D1485" s="221"/>
      <c r="E1485" s="222">
        <v>0.11</v>
      </c>
      <c r="F1485" s="220"/>
      <c r="G1485" s="220"/>
      <c r="H1485" s="220"/>
      <c r="I1485" s="220"/>
      <c r="J1485" s="220"/>
      <c r="K1485" s="220"/>
      <c r="L1485" s="220"/>
      <c r="M1485" s="220"/>
      <c r="N1485" s="219"/>
      <c r="O1485" s="219"/>
      <c r="P1485" s="219"/>
      <c r="Q1485" s="219"/>
      <c r="R1485" s="220"/>
      <c r="S1485" s="220"/>
      <c r="T1485" s="220"/>
      <c r="U1485" s="220"/>
      <c r="V1485" s="220"/>
      <c r="W1485" s="220"/>
      <c r="X1485" s="220"/>
      <c r="Y1485" s="220"/>
      <c r="Z1485" s="210"/>
      <c r="AA1485" s="210"/>
      <c r="AB1485" s="210"/>
      <c r="AC1485" s="210"/>
      <c r="AD1485" s="210"/>
      <c r="AE1485" s="210"/>
      <c r="AF1485" s="210"/>
      <c r="AG1485" s="210" t="s">
        <v>314</v>
      </c>
      <c r="AH1485" s="210">
        <v>0</v>
      </c>
      <c r="AI1485" s="210"/>
      <c r="AJ1485" s="210"/>
      <c r="AK1485" s="210"/>
      <c r="AL1485" s="210"/>
      <c r="AM1485" s="210"/>
      <c r="AN1485" s="210"/>
      <c r="AO1485" s="210"/>
      <c r="AP1485" s="210"/>
      <c r="AQ1485" s="210"/>
      <c r="AR1485" s="210"/>
      <c r="AS1485" s="210"/>
      <c r="AT1485" s="210"/>
      <c r="AU1485" s="210"/>
      <c r="AV1485" s="210"/>
      <c r="AW1485" s="210"/>
      <c r="AX1485" s="210"/>
      <c r="AY1485" s="210"/>
      <c r="AZ1485" s="210"/>
      <c r="BA1485" s="210"/>
      <c r="BB1485" s="210"/>
      <c r="BC1485" s="210"/>
      <c r="BD1485" s="210"/>
      <c r="BE1485" s="210"/>
      <c r="BF1485" s="210"/>
      <c r="BG1485" s="210"/>
      <c r="BH1485" s="210"/>
    </row>
    <row r="1486" spans="1:60" outlineLevel="1" x14ac:dyDescent="0.2">
      <c r="A1486" s="231">
        <v>256</v>
      </c>
      <c r="B1486" s="232" t="s">
        <v>1667</v>
      </c>
      <c r="C1486" s="250" t="s">
        <v>1668</v>
      </c>
      <c r="D1486" s="233" t="s">
        <v>0</v>
      </c>
      <c r="E1486" s="234">
        <v>0</v>
      </c>
      <c r="F1486" s="235"/>
      <c r="G1486" s="236">
        <f>ROUND(E1486*F1486,2)</f>
        <v>0</v>
      </c>
      <c r="H1486" s="235"/>
      <c r="I1486" s="236">
        <f>ROUND(E1486*H1486,2)</f>
        <v>0</v>
      </c>
      <c r="J1486" s="235"/>
      <c r="K1486" s="236">
        <f>ROUND(E1486*J1486,2)</f>
        <v>0</v>
      </c>
      <c r="L1486" s="236">
        <v>21</v>
      </c>
      <c r="M1486" s="236">
        <f>G1486*(1+L1486/100)</f>
        <v>0</v>
      </c>
      <c r="N1486" s="234">
        <v>0</v>
      </c>
      <c r="O1486" s="234">
        <f>ROUND(E1486*N1486,2)</f>
        <v>0</v>
      </c>
      <c r="P1486" s="234">
        <v>0</v>
      </c>
      <c r="Q1486" s="234">
        <f>ROUND(E1486*P1486,2)</f>
        <v>0</v>
      </c>
      <c r="R1486" s="236" t="s">
        <v>1633</v>
      </c>
      <c r="S1486" s="236" t="s">
        <v>293</v>
      </c>
      <c r="T1486" s="237" t="s">
        <v>294</v>
      </c>
      <c r="U1486" s="220">
        <v>0</v>
      </c>
      <c r="V1486" s="220">
        <f>ROUND(E1486*U1486,2)</f>
        <v>0</v>
      </c>
      <c r="W1486" s="220"/>
      <c r="X1486" s="220" t="s">
        <v>295</v>
      </c>
      <c r="Y1486" s="220" t="s">
        <v>296</v>
      </c>
      <c r="Z1486" s="210"/>
      <c r="AA1486" s="210"/>
      <c r="AB1486" s="210"/>
      <c r="AC1486" s="210"/>
      <c r="AD1486" s="210"/>
      <c r="AE1486" s="210"/>
      <c r="AF1486" s="210"/>
      <c r="AG1486" s="210" t="s">
        <v>1407</v>
      </c>
      <c r="AH1486" s="210"/>
      <c r="AI1486" s="210"/>
      <c r="AJ1486" s="210"/>
      <c r="AK1486" s="210"/>
      <c r="AL1486" s="210"/>
      <c r="AM1486" s="210"/>
      <c r="AN1486" s="210"/>
      <c r="AO1486" s="210"/>
      <c r="AP1486" s="210"/>
      <c r="AQ1486" s="210"/>
      <c r="AR1486" s="210"/>
      <c r="AS1486" s="210"/>
      <c r="AT1486" s="210"/>
      <c r="AU1486" s="210"/>
      <c r="AV1486" s="210"/>
      <c r="AW1486" s="210"/>
      <c r="AX1486" s="210"/>
      <c r="AY1486" s="210"/>
      <c r="AZ1486" s="210"/>
      <c r="BA1486" s="210"/>
      <c r="BB1486" s="210"/>
      <c r="BC1486" s="210"/>
      <c r="BD1486" s="210"/>
      <c r="BE1486" s="210"/>
      <c r="BF1486" s="210"/>
      <c r="BG1486" s="210"/>
      <c r="BH1486" s="210"/>
    </row>
    <row r="1487" spans="1:60" outlineLevel="2" x14ac:dyDescent="0.2">
      <c r="A1487" s="217"/>
      <c r="B1487" s="218"/>
      <c r="C1487" s="251" t="s">
        <v>1508</v>
      </c>
      <c r="D1487" s="239"/>
      <c r="E1487" s="239"/>
      <c r="F1487" s="239"/>
      <c r="G1487" s="239"/>
      <c r="H1487" s="220"/>
      <c r="I1487" s="220"/>
      <c r="J1487" s="220"/>
      <c r="K1487" s="220"/>
      <c r="L1487" s="220"/>
      <c r="M1487" s="220"/>
      <c r="N1487" s="219"/>
      <c r="O1487" s="219"/>
      <c r="P1487" s="219"/>
      <c r="Q1487" s="219"/>
      <c r="R1487" s="220"/>
      <c r="S1487" s="220"/>
      <c r="T1487" s="220"/>
      <c r="U1487" s="220"/>
      <c r="V1487" s="220"/>
      <c r="W1487" s="220"/>
      <c r="X1487" s="220"/>
      <c r="Y1487" s="220"/>
      <c r="Z1487" s="210"/>
      <c r="AA1487" s="210"/>
      <c r="AB1487" s="210"/>
      <c r="AC1487" s="210"/>
      <c r="AD1487" s="210"/>
      <c r="AE1487" s="210"/>
      <c r="AF1487" s="210"/>
      <c r="AG1487" s="210" t="s">
        <v>299</v>
      </c>
      <c r="AH1487" s="210"/>
      <c r="AI1487" s="210"/>
      <c r="AJ1487" s="210"/>
      <c r="AK1487" s="210"/>
      <c r="AL1487" s="210"/>
      <c r="AM1487" s="210"/>
      <c r="AN1487" s="210"/>
      <c r="AO1487" s="210"/>
      <c r="AP1487" s="210"/>
      <c r="AQ1487" s="210"/>
      <c r="AR1487" s="210"/>
      <c r="AS1487" s="210"/>
      <c r="AT1487" s="210"/>
      <c r="AU1487" s="210"/>
      <c r="AV1487" s="210"/>
      <c r="AW1487" s="210"/>
      <c r="AX1487" s="210"/>
      <c r="AY1487" s="210"/>
      <c r="AZ1487" s="210"/>
      <c r="BA1487" s="210"/>
      <c r="BB1487" s="210"/>
      <c r="BC1487" s="210"/>
      <c r="BD1487" s="210"/>
      <c r="BE1487" s="210"/>
      <c r="BF1487" s="210"/>
      <c r="BG1487" s="210"/>
      <c r="BH1487" s="210"/>
    </row>
    <row r="1488" spans="1:60" outlineLevel="2" x14ac:dyDescent="0.2">
      <c r="A1488" s="217"/>
      <c r="B1488" s="218"/>
      <c r="C1488" s="252" t="s">
        <v>1508</v>
      </c>
      <c r="D1488" s="240"/>
      <c r="E1488" s="240"/>
      <c r="F1488" s="240"/>
      <c r="G1488" s="240"/>
      <c r="H1488" s="220"/>
      <c r="I1488" s="220"/>
      <c r="J1488" s="220"/>
      <c r="K1488" s="220"/>
      <c r="L1488" s="220"/>
      <c r="M1488" s="220"/>
      <c r="N1488" s="219"/>
      <c r="O1488" s="219"/>
      <c r="P1488" s="219"/>
      <c r="Q1488" s="219"/>
      <c r="R1488" s="220"/>
      <c r="S1488" s="220"/>
      <c r="T1488" s="220"/>
      <c r="U1488" s="220"/>
      <c r="V1488" s="220"/>
      <c r="W1488" s="220"/>
      <c r="X1488" s="220"/>
      <c r="Y1488" s="220"/>
      <c r="Z1488" s="210"/>
      <c r="AA1488" s="210"/>
      <c r="AB1488" s="210"/>
      <c r="AC1488" s="210"/>
      <c r="AD1488" s="210"/>
      <c r="AE1488" s="210"/>
      <c r="AF1488" s="210"/>
      <c r="AG1488" s="210" t="s">
        <v>300</v>
      </c>
      <c r="AH1488" s="210"/>
      <c r="AI1488" s="210"/>
      <c r="AJ1488" s="210"/>
      <c r="AK1488" s="210"/>
      <c r="AL1488" s="210"/>
      <c r="AM1488" s="210"/>
      <c r="AN1488" s="210"/>
      <c r="AO1488" s="210"/>
      <c r="AP1488" s="210"/>
      <c r="AQ1488" s="210"/>
      <c r="AR1488" s="210"/>
      <c r="AS1488" s="210"/>
      <c r="AT1488" s="210"/>
      <c r="AU1488" s="210"/>
      <c r="AV1488" s="210"/>
      <c r="AW1488" s="210"/>
      <c r="AX1488" s="210"/>
      <c r="AY1488" s="210"/>
      <c r="AZ1488" s="210"/>
      <c r="BA1488" s="210"/>
      <c r="BB1488" s="210"/>
      <c r="BC1488" s="210"/>
      <c r="BD1488" s="210"/>
      <c r="BE1488" s="210"/>
      <c r="BF1488" s="210"/>
      <c r="BG1488" s="210"/>
      <c r="BH1488" s="210"/>
    </row>
    <row r="1489" spans="1:60" x14ac:dyDescent="0.2">
      <c r="A1489" s="224" t="s">
        <v>287</v>
      </c>
      <c r="B1489" s="225" t="s">
        <v>225</v>
      </c>
      <c r="C1489" s="249" t="s">
        <v>226</v>
      </c>
      <c r="D1489" s="226"/>
      <c r="E1489" s="227"/>
      <c r="F1489" s="228"/>
      <c r="G1489" s="228">
        <f>SUMIF(AG1490:AG1545,"&lt;&gt;NOR",G1490:G1545)</f>
        <v>0</v>
      </c>
      <c r="H1489" s="228"/>
      <c r="I1489" s="228">
        <f>SUM(I1490:I1545)</f>
        <v>0</v>
      </c>
      <c r="J1489" s="228"/>
      <c r="K1489" s="228">
        <f>SUM(K1490:K1545)</f>
        <v>0</v>
      </c>
      <c r="L1489" s="228"/>
      <c r="M1489" s="228">
        <f>SUM(M1490:M1545)</f>
        <v>0</v>
      </c>
      <c r="N1489" s="227"/>
      <c r="O1489" s="227">
        <f>SUM(O1490:O1545)</f>
        <v>0.30000000000000004</v>
      </c>
      <c r="P1489" s="227"/>
      <c r="Q1489" s="227">
        <f>SUM(Q1490:Q1545)</f>
        <v>0.5</v>
      </c>
      <c r="R1489" s="228"/>
      <c r="S1489" s="228"/>
      <c r="T1489" s="229"/>
      <c r="U1489" s="223"/>
      <c r="V1489" s="223">
        <f>SUM(V1490:V1545)</f>
        <v>76.84</v>
      </c>
      <c r="W1489" s="223"/>
      <c r="X1489" s="223"/>
      <c r="Y1489" s="223"/>
      <c r="AG1489" t="s">
        <v>288</v>
      </c>
    </row>
    <row r="1490" spans="1:60" outlineLevel="1" x14ac:dyDescent="0.2">
      <c r="A1490" s="231">
        <v>257</v>
      </c>
      <c r="B1490" s="232" t="s">
        <v>1669</v>
      </c>
      <c r="C1490" s="250" t="s">
        <v>1670</v>
      </c>
      <c r="D1490" s="233" t="s">
        <v>335</v>
      </c>
      <c r="E1490" s="234">
        <v>11.76</v>
      </c>
      <c r="F1490" s="235"/>
      <c r="G1490" s="236">
        <f>ROUND(E1490*F1490,2)</f>
        <v>0</v>
      </c>
      <c r="H1490" s="235"/>
      <c r="I1490" s="236">
        <f>ROUND(E1490*H1490,2)</f>
        <v>0</v>
      </c>
      <c r="J1490" s="235"/>
      <c r="K1490" s="236">
        <f>ROUND(E1490*J1490,2)</f>
        <v>0</v>
      </c>
      <c r="L1490" s="236">
        <v>21</v>
      </c>
      <c r="M1490" s="236">
        <f>G1490*(1+L1490/100)</f>
        <v>0</v>
      </c>
      <c r="N1490" s="234">
        <v>0</v>
      </c>
      <c r="O1490" s="234">
        <f>ROUND(E1490*N1490,2)</f>
        <v>0</v>
      </c>
      <c r="P1490" s="234">
        <v>0</v>
      </c>
      <c r="Q1490" s="234">
        <f>ROUND(E1490*P1490,2)</f>
        <v>0</v>
      </c>
      <c r="R1490" s="236"/>
      <c r="S1490" s="236" t="s">
        <v>861</v>
      </c>
      <c r="T1490" s="237" t="s">
        <v>294</v>
      </c>
      <c r="U1490" s="220">
        <v>0</v>
      </c>
      <c r="V1490" s="220">
        <f>ROUND(E1490*U1490,2)</f>
        <v>0</v>
      </c>
      <c r="W1490" s="220"/>
      <c r="X1490" s="220" t="s">
        <v>295</v>
      </c>
      <c r="Y1490" s="220" t="s">
        <v>296</v>
      </c>
      <c r="Z1490" s="210"/>
      <c r="AA1490" s="210"/>
      <c r="AB1490" s="210"/>
      <c r="AC1490" s="210"/>
      <c r="AD1490" s="210"/>
      <c r="AE1490" s="210"/>
      <c r="AF1490" s="210"/>
      <c r="AG1490" s="210" t="s">
        <v>1407</v>
      </c>
      <c r="AH1490" s="210"/>
      <c r="AI1490" s="210"/>
      <c r="AJ1490" s="210"/>
      <c r="AK1490" s="210"/>
      <c r="AL1490" s="210"/>
      <c r="AM1490" s="210"/>
      <c r="AN1490" s="210"/>
      <c r="AO1490" s="210"/>
      <c r="AP1490" s="210"/>
      <c r="AQ1490" s="210"/>
      <c r="AR1490" s="210"/>
      <c r="AS1490" s="210"/>
      <c r="AT1490" s="210"/>
      <c r="AU1490" s="210"/>
      <c r="AV1490" s="210"/>
      <c r="AW1490" s="210"/>
      <c r="AX1490" s="210"/>
      <c r="AY1490" s="210"/>
      <c r="AZ1490" s="210"/>
      <c r="BA1490" s="210"/>
      <c r="BB1490" s="210"/>
      <c r="BC1490" s="210"/>
      <c r="BD1490" s="210"/>
      <c r="BE1490" s="210"/>
      <c r="BF1490" s="210"/>
      <c r="BG1490" s="210"/>
      <c r="BH1490" s="210"/>
    </row>
    <row r="1491" spans="1:60" outlineLevel="2" x14ac:dyDescent="0.2">
      <c r="A1491" s="217"/>
      <c r="B1491" s="218"/>
      <c r="C1491" s="253" t="s">
        <v>1671</v>
      </c>
      <c r="D1491" s="221"/>
      <c r="E1491" s="222"/>
      <c r="F1491" s="220"/>
      <c r="G1491" s="220"/>
      <c r="H1491" s="220"/>
      <c r="I1491" s="220"/>
      <c r="J1491" s="220"/>
      <c r="K1491" s="220"/>
      <c r="L1491" s="220"/>
      <c r="M1491" s="220"/>
      <c r="N1491" s="219"/>
      <c r="O1491" s="219"/>
      <c r="P1491" s="219"/>
      <c r="Q1491" s="219"/>
      <c r="R1491" s="220"/>
      <c r="S1491" s="220"/>
      <c r="T1491" s="220"/>
      <c r="U1491" s="220"/>
      <c r="V1491" s="220"/>
      <c r="W1491" s="220"/>
      <c r="X1491" s="220"/>
      <c r="Y1491" s="220"/>
      <c r="Z1491" s="210"/>
      <c r="AA1491" s="210"/>
      <c r="AB1491" s="210"/>
      <c r="AC1491" s="210"/>
      <c r="AD1491" s="210"/>
      <c r="AE1491" s="210"/>
      <c r="AF1491" s="210"/>
      <c r="AG1491" s="210" t="s">
        <v>314</v>
      </c>
      <c r="AH1491" s="210">
        <v>0</v>
      </c>
      <c r="AI1491" s="210"/>
      <c r="AJ1491" s="210"/>
      <c r="AK1491" s="210"/>
      <c r="AL1491" s="210"/>
      <c r="AM1491" s="210"/>
      <c r="AN1491" s="210"/>
      <c r="AO1491" s="210"/>
      <c r="AP1491" s="210"/>
      <c r="AQ1491" s="210"/>
      <c r="AR1491" s="210"/>
      <c r="AS1491" s="210"/>
      <c r="AT1491" s="210"/>
      <c r="AU1491" s="210"/>
      <c r="AV1491" s="210"/>
      <c r="AW1491" s="210"/>
      <c r="AX1491" s="210"/>
      <c r="AY1491" s="210"/>
      <c r="AZ1491" s="210"/>
      <c r="BA1491" s="210"/>
      <c r="BB1491" s="210"/>
      <c r="BC1491" s="210"/>
      <c r="BD1491" s="210"/>
      <c r="BE1491" s="210"/>
      <c r="BF1491" s="210"/>
      <c r="BG1491" s="210"/>
      <c r="BH1491" s="210"/>
    </row>
    <row r="1492" spans="1:60" outlineLevel="3" x14ac:dyDescent="0.2">
      <c r="A1492" s="217"/>
      <c r="B1492" s="218"/>
      <c r="C1492" s="253" t="s">
        <v>1640</v>
      </c>
      <c r="D1492" s="221"/>
      <c r="E1492" s="222">
        <v>11.76</v>
      </c>
      <c r="F1492" s="220"/>
      <c r="G1492" s="220"/>
      <c r="H1492" s="220"/>
      <c r="I1492" s="220"/>
      <c r="J1492" s="220"/>
      <c r="K1492" s="220"/>
      <c r="L1492" s="220"/>
      <c r="M1492" s="220"/>
      <c r="N1492" s="219"/>
      <c r="O1492" s="219"/>
      <c r="P1492" s="219"/>
      <c r="Q1492" s="219"/>
      <c r="R1492" s="220"/>
      <c r="S1492" s="220"/>
      <c r="T1492" s="220"/>
      <c r="U1492" s="220"/>
      <c r="V1492" s="220"/>
      <c r="W1492" s="220"/>
      <c r="X1492" s="220"/>
      <c r="Y1492" s="220"/>
      <c r="Z1492" s="210"/>
      <c r="AA1492" s="210"/>
      <c r="AB1492" s="210"/>
      <c r="AC1492" s="210"/>
      <c r="AD1492" s="210"/>
      <c r="AE1492" s="210"/>
      <c r="AF1492" s="210"/>
      <c r="AG1492" s="210" t="s">
        <v>314</v>
      </c>
      <c r="AH1492" s="210">
        <v>0</v>
      </c>
      <c r="AI1492" s="210"/>
      <c r="AJ1492" s="210"/>
      <c r="AK1492" s="210"/>
      <c r="AL1492" s="210"/>
      <c r="AM1492" s="210"/>
      <c r="AN1492" s="210"/>
      <c r="AO1492" s="210"/>
      <c r="AP1492" s="210"/>
      <c r="AQ1492" s="210"/>
      <c r="AR1492" s="210"/>
      <c r="AS1492" s="210"/>
      <c r="AT1492" s="210"/>
      <c r="AU1492" s="210"/>
      <c r="AV1492" s="210"/>
      <c r="AW1492" s="210"/>
      <c r="AX1492" s="210"/>
      <c r="AY1492" s="210"/>
      <c r="AZ1492" s="210"/>
      <c r="BA1492" s="210"/>
      <c r="BB1492" s="210"/>
      <c r="BC1492" s="210"/>
      <c r="BD1492" s="210"/>
      <c r="BE1492" s="210"/>
      <c r="BF1492" s="210"/>
      <c r="BG1492" s="210"/>
      <c r="BH1492" s="210"/>
    </row>
    <row r="1493" spans="1:60" ht="22.5" outlineLevel="1" x14ac:dyDescent="0.2">
      <c r="A1493" s="231">
        <v>258</v>
      </c>
      <c r="B1493" s="232" t="s">
        <v>1672</v>
      </c>
      <c r="C1493" s="250" t="s">
        <v>1673</v>
      </c>
      <c r="D1493" s="233" t="s">
        <v>335</v>
      </c>
      <c r="E1493" s="234">
        <v>9.16</v>
      </c>
      <c r="F1493" s="235"/>
      <c r="G1493" s="236">
        <f>ROUND(E1493*F1493,2)</f>
        <v>0</v>
      </c>
      <c r="H1493" s="235"/>
      <c r="I1493" s="236">
        <f>ROUND(E1493*H1493,2)</f>
        <v>0</v>
      </c>
      <c r="J1493" s="235"/>
      <c r="K1493" s="236">
        <f>ROUND(E1493*J1493,2)</f>
        <v>0</v>
      </c>
      <c r="L1493" s="236">
        <v>21</v>
      </c>
      <c r="M1493" s="236">
        <f>G1493*(1+L1493/100)</f>
        <v>0</v>
      </c>
      <c r="N1493" s="234">
        <v>2.3900000000000002E-3</v>
      </c>
      <c r="O1493" s="234">
        <f>ROUND(E1493*N1493,2)</f>
        <v>0.02</v>
      </c>
      <c r="P1493" s="234">
        <v>0</v>
      </c>
      <c r="Q1493" s="234">
        <f>ROUND(E1493*P1493,2)</f>
        <v>0</v>
      </c>
      <c r="R1493" s="236" t="s">
        <v>1674</v>
      </c>
      <c r="S1493" s="236" t="s">
        <v>293</v>
      </c>
      <c r="T1493" s="237" t="s">
        <v>294</v>
      </c>
      <c r="U1493" s="220">
        <v>0.39</v>
      </c>
      <c r="V1493" s="220">
        <f>ROUND(E1493*U1493,2)</f>
        <v>3.57</v>
      </c>
      <c r="W1493" s="220"/>
      <c r="X1493" s="220" t="s">
        <v>295</v>
      </c>
      <c r="Y1493" s="220" t="s">
        <v>296</v>
      </c>
      <c r="Z1493" s="210"/>
      <c r="AA1493" s="210"/>
      <c r="AB1493" s="210"/>
      <c r="AC1493" s="210"/>
      <c r="AD1493" s="210"/>
      <c r="AE1493" s="210"/>
      <c r="AF1493" s="210"/>
      <c r="AG1493" s="210" t="s">
        <v>1407</v>
      </c>
      <c r="AH1493" s="210"/>
      <c r="AI1493" s="210"/>
      <c r="AJ1493" s="210"/>
      <c r="AK1493" s="210"/>
      <c r="AL1493" s="210"/>
      <c r="AM1493" s="210"/>
      <c r="AN1493" s="210"/>
      <c r="AO1493" s="210"/>
      <c r="AP1493" s="210"/>
      <c r="AQ1493" s="210"/>
      <c r="AR1493" s="210"/>
      <c r="AS1493" s="210"/>
      <c r="AT1493" s="210"/>
      <c r="AU1493" s="210"/>
      <c r="AV1493" s="210"/>
      <c r="AW1493" s="210"/>
      <c r="AX1493" s="210"/>
      <c r="AY1493" s="210"/>
      <c r="AZ1493" s="210"/>
      <c r="BA1493" s="210"/>
      <c r="BB1493" s="210"/>
      <c r="BC1493" s="210"/>
      <c r="BD1493" s="210"/>
      <c r="BE1493" s="210"/>
      <c r="BF1493" s="210"/>
      <c r="BG1493" s="210"/>
      <c r="BH1493" s="210"/>
    </row>
    <row r="1494" spans="1:60" outlineLevel="2" x14ac:dyDescent="0.2">
      <c r="A1494" s="217"/>
      <c r="B1494" s="218"/>
      <c r="C1494" s="251" t="s">
        <v>1675</v>
      </c>
      <c r="D1494" s="239"/>
      <c r="E1494" s="239"/>
      <c r="F1494" s="239"/>
      <c r="G1494" s="239"/>
      <c r="H1494" s="220"/>
      <c r="I1494" s="220"/>
      <c r="J1494" s="220"/>
      <c r="K1494" s="220"/>
      <c r="L1494" s="220"/>
      <c r="M1494" s="220"/>
      <c r="N1494" s="219"/>
      <c r="O1494" s="219"/>
      <c r="P1494" s="219"/>
      <c r="Q1494" s="219"/>
      <c r="R1494" s="220"/>
      <c r="S1494" s="220"/>
      <c r="T1494" s="220"/>
      <c r="U1494" s="220"/>
      <c r="V1494" s="220"/>
      <c r="W1494" s="220"/>
      <c r="X1494" s="220"/>
      <c r="Y1494" s="220"/>
      <c r="Z1494" s="210"/>
      <c r="AA1494" s="210"/>
      <c r="AB1494" s="210"/>
      <c r="AC1494" s="210"/>
      <c r="AD1494" s="210"/>
      <c r="AE1494" s="210"/>
      <c r="AF1494" s="210"/>
      <c r="AG1494" s="210" t="s">
        <v>299</v>
      </c>
      <c r="AH1494" s="210"/>
      <c r="AI1494" s="210"/>
      <c r="AJ1494" s="210"/>
      <c r="AK1494" s="210"/>
      <c r="AL1494" s="210"/>
      <c r="AM1494" s="210"/>
      <c r="AN1494" s="210"/>
      <c r="AO1494" s="210"/>
      <c r="AP1494" s="210"/>
      <c r="AQ1494" s="210"/>
      <c r="AR1494" s="210"/>
      <c r="AS1494" s="210"/>
      <c r="AT1494" s="210"/>
      <c r="AU1494" s="210"/>
      <c r="AV1494" s="210"/>
      <c r="AW1494" s="210"/>
      <c r="AX1494" s="210"/>
      <c r="AY1494" s="210"/>
      <c r="AZ1494" s="210"/>
      <c r="BA1494" s="210"/>
      <c r="BB1494" s="210"/>
      <c r="BC1494" s="210"/>
      <c r="BD1494" s="210"/>
      <c r="BE1494" s="210"/>
      <c r="BF1494" s="210"/>
      <c r="BG1494" s="210"/>
      <c r="BH1494" s="210"/>
    </row>
    <row r="1495" spans="1:60" outlineLevel="2" x14ac:dyDescent="0.2">
      <c r="A1495" s="217"/>
      <c r="B1495" s="218"/>
      <c r="C1495" s="252" t="s">
        <v>1675</v>
      </c>
      <c r="D1495" s="240"/>
      <c r="E1495" s="240"/>
      <c r="F1495" s="240"/>
      <c r="G1495" s="240"/>
      <c r="H1495" s="220"/>
      <c r="I1495" s="220"/>
      <c r="J1495" s="220"/>
      <c r="K1495" s="220"/>
      <c r="L1495" s="220"/>
      <c r="M1495" s="220"/>
      <c r="N1495" s="219"/>
      <c r="O1495" s="219"/>
      <c r="P1495" s="219"/>
      <c r="Q1495" s="219"/>
      <c r="R1495" s="220"/>
      <c r="S1495" s="220"/>
      <c r="T1495" s="220"/>
      <c r="U1495" s="220"/>
      <c r="V1495" s="220"/>
      <c r="W1495" s="220"/>
      <c r="X1495" s="220"/>
      <c r="Y1495" s="220"/>
      <c r="Z1495" s="210"/>
      <c r="AA1495" s="210"/>
      <c r="AB1495" s="210"/>
      <c r="AC1495" s="210"/>
      <c r="AD1495" s="210"/>
      <c r="AE1495" s="210"/>
      <c r="AF1495" s="210"/>
      <c r="AG1495" s="210" t="s">
        <v>300</v>
      </c>
      <c r="AH1495" s="210"/>
      <c r="AI1495" s="210"/>
      <c r="AJ1495" s="210"/>
      <c r="AK1495" s="210"/>
      <c r="AL1495" s="210"/>
      <c r="AM1495" s="210"/>
      <c r="AN1495" s="210"/>
      <c r="AO1495" s="210"/>
      <c r="AP1495" s="210"/>
      <c r="AQ1495" s="210"/>
      <c r="AR1495" s="210"/>
      <c r="AS1495" s="210"/>
      <c r="AT1495" s="210"/>
      <c r="AU1495" s="210"/>
      <c r="AV1495" s="210"/>
      <c r="AW1495" s="210"/>
      <c r="AX1495" s="210"/>
      <c r="AY1495" s="210"/>
      <c r="AZ1495" s="210"/>
      <c r="BA1495" s="210"/>
      <c r="BB1495" s="210"/>
      <c r="BC1495" s="210"/>
      <c r="BD1495" s="210"/>
      <c r="BE1495" s="210"/>
      <c r="BF1495" s="210"/>
      <c r="BG1495" s="210"/>
      <c r="BH1495" s="210"/>
    </row>
    <row r="1496" spans="1:60" outlineLevel="3" x14ac:dyDescent="0.2">
      <c r="A1496" s="217"/>
      <c r="B1496" s="218"/>
      <c r="C1496" s="252" t="s">
        <v>1675</v>
      </c>
      <c r="D1496" s="240"/>
      <c r="E1496" s="240"/>
      <c r="F1496" s="240"/>
      <c r="G1496" s="240"/>
      <c r="H1496" s="220"/>
      <c r="I1496" s="220"/>
      <c r="J1496" s="220"/>
      <c r="K1496" s="220"/>
      <c r="L1496" s="220"/>
      <c r="M1496" s="220"/>
      <c r="N1496" s="219"/>
      <c r="O1496" s="219"/>
      <c r="P1496" s="219"/>
      <c r="Q1496" s="219"/>
      <c r="R1496" s="220"/>
      <c r="S1496" s="220"/>
      <c r="T1496" s="220"/>
      <c r="U1496" s="220"/>
      <c r="V1496" s="220"/>
      <c r="W1496" s="220"/>
      <c r="X1496" s="220"/>
      <c r="Y1496" s="220"/>
      <c r="Z1496" s="210"/>
      <c r="AA1496" s="210"/>
      <c r="AB1496" s="210"/>
      <c r="AC1496" s="210"/>
      <c r="AD1496" s="210"/>
      <c r="AE1496" s="210"/>
      <c r="AF1496" s="210"/>
      <c r="AG1496" s="210" t="s">
        <v>300</v>
      </c>
      <c r="AH1496" s="210"/>
      <c r="AI1496" s="210"/>
      <c r="AJ1496" s="210"/>
      <c r="AK1496" s="210"/>
      <c r="AL1496" s="210"/>
      <c r="AM1496" s="210"/>
      <c r="AN1496" s="210"/>
      <c r="AO1496" s="210"/>
      <c r="AP1496" s="210"/>
      <c r="AQ1496" s="210"/>
      <c r="AR1496" s="210"/>
      <c r="AS1496" s="210"/>
      <c r="AT1496" s="210"/>
      <c r="AU1496" s="210"/>
      <c r="AV1496" s="210"/>
      <c r="AW1496" s="210"/>
      <c r="AX1496" s="210"/>
      <c r="AY1496" s="210"/>
      <c r="AZ1496" s="210"/>
      <c r="BA1496" s="210"/>
      <c r="BB1496" s="210"/>
      <c r="BC1496" s="210"/>
      <c r="BD1496" s="210"/>
      <c r="BE1496" s="210"/>
      <c r="BF1496" s="210"/>
      <c r="BG1496" s="210"/>
      <c r="BH1496" s="210"/>
    </row>
    <row r="1497" spans="1:60" outlineLevel="2" x14ac:dyDescent="0.2">
      <c r="A1497" s="217"/>
      <c r="B1497" s="218"/>
      <c r="C1497" s="253" t="s">
        <v>1676</v>
      </c>
      <c r="D1497" s="221"/>
      <c r="E1497" s="222"/>
      <c r="F1497" s="220"/>
      <c r="G1497" s="220"/>
      <c r="H1497" s="220"/>
      <c r="I1497" s="220"/>
      <c r="J1497" s="220"/>
      <c r="K1497" s="220"/>
      <c r="L1497" s="220"/>
      <c r="M1497" s="220"/>
      <c r="N1497" s="219"/>
      <c r="O1497" s="219"/>
      <c r="P1497" s="219"/>
      <c r="Q1497" s="219"/>
      <c r="R1497" s="220"/>
      <c r="S1497" s="220"/>
      <c r="T1497" s="220"/>
      <c r="U1497" s="220"/>
      <c r="V1497" s="220"/>
      <c r="W1497" s="220"/>
      <c r="X1497" s="220"/>
      <c r="Y1497" s="220"/>
      <c r="Z1497" s="210"/>
      <c r="AA1497" s="210"/>
      <c r="AB1497" s="210"/>
      <c r="AC1497" s="210"/>
      <c r="AD1497" s="210"/>
      <c r="AE1497" s="210"/>
      <c r="AF1497" s="210"/>
      <c r="AG1497" s="210" t="s">
        <v>314</v>
      </c>
      <c r="AH1497" s="210">
        <v>0</v>
      </c>
      <c r="AI1497" s="210"/>
      <c r="AJ1497" s="210"/>
      <c r="AK1497" s="210"/>
      <c r="AL1497" s="210"/>
      <c r="AM1497" s="210"/>
      <c r="AN1497" s="210"/>
      <c r="AO1497" s="210"/>
      <c r="AP1497" s="210"/>
      <c r="AQ1497" s="210"/>
      <c r="AR1497" s="210"/>
      <c r="AS1497" s="210"/>
      <c r="AT1497" s="210"/>
      <c r="AU1497" s="210"/>
      <c r="AV1497" s="210"/>
      <c r="AW1497" s="210"/>
      <c r="AX1497" s="210"/>
      <c r="AY1497" s="210"/>
      <c r="AZ1497" s="210"/>
      <c r="BA1497" s="210"/>
      <c r="BB1497" s="210"/>
      <c r="BC1497" s="210"/>
      <c r="BD1497" s="210"/>
      <c r="BE1497" s="210"/>
      <c r="BF1497" s="210"/>
      <c r="BG1497" s="210"/>
      <c r="BH1497" s="210"/>
    </row>
    <row r="1498" spans="1:60" outlineLevel="3" x14ac:dyDescent="0.2">
      <c r="A1498" s="217"/>
      <c r="B1498" s="218"/>
      <c r="C1498" s="253" t="s">
        <v>1677</v>
      </c>
      <c r="D1498" s="221"/>
      <c r="E1498" s="222"/>
      <c r="F1498" s="220"/>
      <c r="G1498" s="220"/>
      <c r="H1498" s="220"/>
      <c r="I1498" s="220"/>
      <c r="J1498" s="220"/>
      <c r="K1498" s="220"/>
      <c r="L1498" s="220"/>
      <c r="M1498" s="220"/>
      <c r="N1498" s="219"/>
      <c r="O1498" s="219"/>
      <c r="P1498" s="219"/>
      <c r="Q1498" s="219"/>
      <c r="R1498" s="220"/>
      <c r="S1498" s="220"/>
      <c r="T1498" s="220"/>
      <c r="U1498" s="220"/>
      <c r="V1498" s="220"/>
      <c r="W1498" s="220"/>
      <c r="X1498" s="220"/>
      <c r="Y1498" s="220"/>
      <c r="Z1498" s="210"/>
      <c r="AA1498" s="210"/>
      <c r="AB1498" s="210"/>
      <c r="AC1498" s="210"/>
      <c r="AD1498" s="210"/>
      <c r="AE1498" s="210"/>
      <c r="AF1498" s="210"/>
      <c r="AG1498" s="210" t="s">
        <v>314</v>
      </c>
      <c r="AH1498" s="210">
        <v>0</v>
      </c>
      <c r="AI1498" s="210"/>
      <c r="AJ1498" s="210"/>
      <c r="AK1498" s="210"/>
      <c r="AL1498" s="210"/>
      <c r="AM1498" s="210"/>
      <c r="AN1498" s="210"/>
      <c r="AO1498" s="210"/>
      <c r="AP1498" s="210"/>
      <c r="AQ1498" s="210"/>
      <c r="AR1498" s="210"/>
      <c r="AS1498" s="210"/>
      <c r="AT1498" s="210"/>
      <c r="AU1498" s="210"/>
      <c r="AV1498" s="210"/>
      <c r="AW1498" s="210"/>
      <c r="AX1498" s="210"/>
      <c r="AY1498" s="210"/>
      <c r="AZ1498" s="210"/>
      <c r="BA1498" s="210"/>
      <c r="BB1498" s="210"/>
      <c r="BC1498" s="210"/>
      <c r="BD1498" s="210"/>
      <c r="BE1498" s="210"/>
      <c r="BF1498" s="210"/>
      <c r="BG1498" s="210"/>
      <c r="BH1498" s="210"/>
    </row>
    <row r="1499" spans="1:60" outlineLevel="3" x14ac:dyDescent="0.2">
      <c r="A1499" s="217"/>
      <c r="B1499" s="218"/>
      <c r="C1499" s="253" t="s">
        <v>1678</v>
      </c>
      <c r="D1499" s="221"/>
      <c r="E1499" s="222"/>
      <c r="F1499" s="220"/>
      <c r="G1499" s="220"/>
      <c r="H1499" s="220"/>
      <c r="I1499" s="220"/>
      <c r="J1499" s="220"/>
      <c r="K1499" s="220"/>
      <c r="L1499" s="220"/>
      <c r="M1499" s="220"/>
      <c r="N1499" s="219"/>
      <c r="O1499" s="219"/>
      <c r="P1499" s="219"/>
      <c r="Q1499" s="219"/>
      <c r="R1499" s="220"/>
      <c r="S1499" s="220"/>
      <c r="T1499" s="220"/>
      <c r="U1499" s="220"/>
      <c r="V1499" s="220"/>
      <c r="W1499" s="220"/>
      <c r="X1499" s="220"/>
      <c r="Y1499" s="220"/>
      <c r="Z1499" s="210"/>
      <c r="AA1499" s="210"/>
      <c r="AB1499" s="210"/>
      <c r="AC1499" s="210"/>
      <c r="AD1499" s="210"/>
      <c r="AE1499" s="210"/>
      <c r="AF1499" s="210"/>
      <c r="AG1499" s="210" t="s">
        <v>314</v>
      </c>
      <c r="AH1499" s="210">
        <v>0</v>
      </c>
      <c r="AI1499" s="210"/>
      <c r="AJ1499" s="210"/>
      <c r="AK1499" s="210"/>
      <c r="AL1499" s="210"/>
      <c r="AM1499" s="210"/>
      <c r="AN1499" s="210"/>
      <c r="AO1499" s="210"/>
      <c r="AP1499" s="210"/>
      <c r="AQ1499" s="210"/>
      <c r="AR1499" s="210"/>
      <c r="AS1499" s="210"/>
      <c r="AT1499" s="210"/>
      <c r="AU1499" s="210"/>
      <c r="AV1499" s="210"/>
      <c r="AW1499" s="210"/>
      <c r="AX1499" s="210"/>
      <c r="AY1499" s="210"/>
      <c r="AZ1499" s="210"/>
      <c r="BA1499" s="210"/>
      <c r="BB1499" s="210"/>
      <c r="BC1499" s="210"/>
      <c r="BD1499" s="210"/>
      <c r="BE1499" s="210"/>
      <c r="BF1499" s="210"/>
      <c r="BG1499" s="210"/>
      <c r="BH1499" s="210"/>
    </row>
    <row r="1500" spans="1:60" outlineLevel="3" x14ac:dyDescent="0.2">
      <c r="A1500" s="217"/>
      <c r="B1500" s="218"/>
      <c r="C1500" s="253" t="s">
        <v>1679</v>
      </c>
      <c r="D1500" s="221"/>
      <c r="E1500" s="222">
        <v>9.16</v>
      </c>
      <c r="F1500" s="220"/>
      <c r="G1500" s="220"/>
      <c r="H1500" s="220"/>
      <c r="I1500" s="220"/>
      <c r="J1500" s="220"/>
      <c r="K1500" s="220"/>
      <c r="L1500" s="220"/>
      <c r="M1500" s="220"/>
      <c r="N1500" s="219"/>
      <c r="O1500" s="219"/>
      <c r="P1500" s="219"/>
      <c r="Q1500" s="219"/>
      <c r="R1500" s="220"/>
      <c r="S1500" s="220"/>
      <c r="T1500" s="220"/>
      <c r="U1500" s="220"/>
      <c r="V1500" s="220"/>
      <c r="W1500" s="220"/>
      <c r="X1500" s="220"/>
      <c r="Y1500" s="220"/>
      <c r="Z1500" s="210"/>
      <c r="AA1500" s="210"/>
      <c r="AB1500" s="210"/>
      <c r="AC1500" s="210"/>
      <c r="AD1500" s="210"/>
      <c r="AE1500" s="210"/>
      <c r="AF1500" s="210"/>
      <c r="AG1500" s="210" t="s">
        <v>314</v>
      </c>
      <c r="AH1500" s="210">
        <v>0</v>
      </c>
      <c r="AI1500" s="210"/>
      <c r="AJ1500" s="210"/>
      <c r="AK1500" s="210"/>
      <c r="AL1500" s="210"/>
      <c r="AM1500" s="210"/>
      <c r="AN1500" s="210"/>
      <c r="AO1500" s="210"/>
      <c r="AP1500" s="210"/>
      <c r="AQ1500" s="210"/>
      <c r="AR1500" s="210"/>
      <c r="AS1500" s="210"/>
      <c r="AT1500" s="210"/>
      <c r="AU1500" s="210"/>
      <c r="AV1500" s="210"/>
      <c r="AW1500" s="210"/>
      <c r="AX1500" s="210"/>
      <c r="AY1500" s="210"/>
      <c r="AZ1500" s="210"/>
      <c r="BA1500" s="210"/>
      <c r="BB1500" s="210"/>
      <c r="BC1500" s="210"/>
      <c r="BD1500" s="210"/>
      <c r="BE1500" s="210"/>
      <c r="BF1500" s="210"/>
      <c r="BG1500" s="210"/>
      <c r="BH1500" s="210"/>
    </row>
    <row r="1501" spans="1:60" outlineLevel="1" x14ac:dyDescent="0.2">
      <c r="A1501" s="231">
        <v>259</v>
      </c>
      <c r="B1501" s="232" t="s">
        <v>1680</v>
      </c>
      <c r="C1501" s="250" t="s">
        <v>1681</v>
      </c>
      <c r="D1501" s="233" t="s">
        <v>335</v>
      </c>
      <c r="E1501" s="234">
        <v>125.98</v>
      </c>
      <c r="F1501" s="235"/>
      <c r="G1501" s="236">
        <f>ROUND(E1501*F1501,2)</f>
        <v>0</v>
      </c>
      <c r="H1501" s="235"/>
      <c r="I1501" s="236">
        <f>ROUND(E1501*H1501,2)</f>
        <v>0</v>
      </c>
      <c r="J1501" s="235"/>
      <c r="K1501" s="236">
        <f>ROUND(E1501*J1501,2)</f>
        <v>0</v>
      </c>
      <c r="L1501" s="236">
        <v>21</v>
      </c>
      <c r="M1501" s="236">
        <f>G1501*(1+L1501/100)</f>
        <v>0</v>
      </c>
      <c r="N1501" s="234">
        <v>1.0300000000000001E-3</v>
      </c>
      <c r="O1501" s="234">
        <f>ROUND(E1501*N1501,2)</f>
        <v>0.13</v>
      </c>
      <c r="P1501" s="234">
        <v>0</v>
      </c>
      <c r="Q1501" s="234">
        <f>ROUND(E1501*P1501,2)</f>
        <v>0</v>
      </c>
      <c r="R1501" s="236" t="s">
        <v>1674</v>
      </c>
      <c r="S1501" s="236" t="s">
        <v>293</v>
      </c>
      <c r="T1501" s="237" t="s">
        <v>294</v>
      </c>
      <c r="U1501" s="220">
        <v>0.24</v>
      </c>
      <c r="V1501" s="220">
        <f>ROUND(E1501*U1501,2)</f>
        <v>30.24</v>
      </c>
      <c r="W1501" s="220"/>
      <c r="X1501" s="220" t="s">
        <v>295</v>
      </c>
      <c r="Y1501" s="220" t="s">
        <v>296</v>
      </c>
      <c r="Z1501" s="210"/>
      <c r="AA1501" s="210"/>
      <c r="AB1501" s="210"/>
      <c r="AC1501" s="210"/>
      <c r="AD1501" s="210"/>
      <c r="AE1501" s="210"/>
      <c r="AF1501" s="210"/>
      <c r="AG1501" s="210" t="s">
        <v>1407</v>
      </c>
      <c r="AH1501" s="210"/>
      <c r="AI1501" s="210"/>
      <c r="AJ1501" s="210"/>
      <c r="AK1501" s="210"/>
      <c r="AL1501" s="210"/>
      <c r="AM1501" s="210"/>
      <c r="AN1501" s="210"/>
      <c r="AO1501" s="210"/>
      <c r="AP1501" s="210"/>
      <c r="AQ1501" s="210"/>
      <c r="AR1501" s="210"/>
      <c r="AS1501" s="210"/>
      <c r="AT1501" s="210"/>
      <c r="AU1501" s="210"/>
      <c r="AV1501" s="210"/>
      <c r="AW1501" s="210"/>
      <c r="AX1501" s="210"/>
      <c r="AY1501" s="210"/>
      <c r="AZ1501" s="210"/>
      <c r="BA1501" s="210"/>
      <c r="BB1501" s="210"/>
      <c r="BC1501" s="210"/>
      <c r="BD1501" s="210"/>
      <c r="BE1501" s="210"/>
      <c r="BF1501" s="210"/>
      <c r="BG1501" s="210"/>
      <c r="BH1501" s="210"/>
    </row>
    <row r="1502" spans="1:60" outlineLevel="2" x14ac:dyDescent="0.2">
      <c r="A1502" s="217"/>
      <c r="B1502" s="218"/>
      <c r="C1502" s="253" t="s">
        <v>1682</v>
      </c>
      <c r="D1502" s="221"/>
      <c r="E1502" s="222"/>
      <c r="F1502" s="220"/>
      <c r="G1502" s="220"/>
      <c r="H1502" s="220"/>
      <c r="I1502" s="220"/>
      <c r="J1502" s="220"/>
      <c r="K1502" s="220"/>
      <c r="L1502" s="220"/>
      <c r="M1502" s="220"/>
      <c r="N1502" s="219"/>
      <c r="O1502" s="219"/>
      <c r="P1502" s="219"/>
      <c r="Q1502" s="219"/>
      <c r="R1502" s="220"/>
      <c r="S1502" s="220"/>
      <c r="T1502" s="220"/>
      <c r="U1502" s="220"/>
      <c r="V1502" s="220"/>
      <c r="W1502" s="220"/>
      <c r="X1502" s="220"/>
      <c r="Y1502" s="220"/>
      <c r="Z1502" s="210"/>
      <c r="AA1502" s="210"/>
      <c r="AB1502" s="210"/>
      <c r="AC1502" s="210"/>
      <c r="AD1502" s="210"/>
      <c r="AE1502" s="210"/>
      <c r="AF1502" s="210"/>
      <c r="AG1502" s="210" t="s">
        <v>314</v>
      </c>
      <c r="AH1502" s="210">
        <v>0</v>
      </c>
      <c r="AI1502" s="210"/>
      <c r="AJ1502" s="210"/>
      <c r="AK1502" s="210"/>
      <c r="AL1502" s="210"/>
      <c r="AM1502" s="210"/>
      <c r="AN1502" s="210"/>
      <c r="AO1502" s="210"/>
      <c r="AP1502" s="210"/>
      <c r="AQ1502" s="210"/>
      <c r="AR1502" s="210"/>
      <c r="AS1502" s="210"/>
      <c r="AT1502" s="210"/>
      <c r="AU1502" s="210"/>
      <c r="AV1502" s="210"/>
      <c r="AW1502" s="210"/>
      <c r="AX1502" s="210"/>
      <c r="AY1502" s="210"/>
      <c r="AZ1502" s="210"/>
      <c r="BA1502" s="210"/>
      <c r="BB1502" s="210"/>
      <c r="BC1502" s="210"/>
      <c r="BD1502" s="210"/>
      <c r="BE1502" s="210"/>
      <c r="BF1502" s="210"/>
      <c r="BG1502" s="210"/>
      <c r="BH1502" s="210"/>
    </row>
    <row r="1503" spans="1:60" outlineLevel="3" x14ac:dyDescent="0.2">
      <c r="A1503" s="217"/>
      <c r="B1503" s="218"/>
      <c r="C1503" s="253" t="s">
        <v>1683</v>
      </c>
      <c r="D1503" s="221"/>
      <c r="E1503" s="222">
        <v>125.98</v>
      </c>
      <c r="F1503" s="220"/>
      <c r="G1503" s="220"/>
      <c r="H1503" s="220"/>
      <c r="I1503" s="220"/>
      <c r="J1503" s="220"/>
      <c r="K1503" s="220"/>
      <c r="L1503" s="220"/>
      <c r="M1503" s="220"/>
      <c r="N1503" s="219"/>
      <c r="O1503" s="219"/>
      <c r="P1503" s="219"/>
      <c r="Q1503" s="219"/>
      <c r="R1503" s="220"/>
      <c r="S1503" s="220"/>
      <c r="T1503" s="220"/>
      <c r="U1503" s="220"/>
      <c r="V1503" s="220"/>
      <c r="W1503" s="220"/>
      <c r="X1503" s="220"/>
      <c r="Y1503" s="220"/>
      <c r="Z1503" s="210"/>
      <c r="AA1503" s="210"/>
      <c r="AB1503" s="210"/>
      <c r="AC1503" s="210"/>
      <c r="AD1503" s="210"/>
      <c r="AE1503" s="210"/>
      <c r="AF1503" s="210"/>
      <c r="AG1503" s="210" t="s">
        <v>314</v>
      </c>
      <c r="AH1503" s="210">
        <v>0</v>
      </c>
      <c r="AI1503" s="210"/>
      <c r="AJ1503" s="210"/>
      <c r="AK1503" s="210"/>
      <c r="AL1503" s="210"/>
      <c r="AM1503" s="210"/>
      <c r="AN1503" s="210"/>
      <c r="AO1503" s="210"/>
      <c r="AP1503" s="210"/>
      <c r="AQ1503" s="210"/>
      <c r="AR1503" s="210"/>
      <c r="AS1503" s="210"/>
      <c r="AT1503" s="210"/>
      <c r="AU1503" s="210"/>
      <c r="AV1503" s="210"/>
      <c r="AW1503" s="210"/>
      <c r="AX1503" s="210"/>
      <c r="AY1503" s="210"/>
      <c r="AZ1503" s="210"/>
      <c r="BA1503" s="210"/>
      <c r="BB1503" s="210"/>
      <c r="BC1503" s="210"/>
      <c r="BD1503" s="210"/>
      <c r="BE1503" s="210"/>
      <c r="BF1503" s="210"/>
      <c r="BG1503" s="210"/>
      <c r="BH1503" s="210"/>
    </row>
    <row r="1504" spans="1:60" ht="22.5" outlineLevel="1" x14ac:dyDescent="0.2">
      <c r="A1504" s="241">
        <v>260</v>
      </c>
      <c r="B1504" s="242" t="s">
        <v>1684</v>
      </c>
      <c r="C1504" s="254" t="s">
        <v>1685</v>
      </c>
      <c r="D1504" s="243" t="s">
        <v>291</v>
      </c>
      <c r="E1504" s="244">
        <v>1</v>
      </c>
      <c r="F1504" s="245"/>
      <c r="G1504" s="246">
        <f>ROUND(E1504*F1504,2)</f>
        <v>0</v>
      </c>
      <c r="H1504" s="245"/>
      <c r="I1504" s="246">
        <f>ROUND(E1504*H1504,2)</f>
        <v>0</v>
      </c>
      <c r="J1504" s="245"/>
      <c r="K1504" s="246">
        <f>ROUND(E1504*J1504,2)</f>
        <v>0</v>
      </c>
      <c r="L1504" s="246">
        <v>21</v>
      </c>
      <c r="M1504" s="246">
        <f>G1504*(1+L1504/100)</f>
        <v>0</v>
      </c>
      <c r="N1504" s="244">
        <v>0</v>
      </c>
      <c r="O1504" s="244">
        <f>ROUND(E1504*N1504,2)</f>
        <v>0</v>
      </c>
      <c r="P1504" s="244">
        <v>0</v>
      </c>
      <c r="Q1504" s="244">
        <f>ROUND(E1504*P1504,2)</f>
        <v>0</v>
      </c>
      <c r="R1504" s="246" t="s">
        <v>1674</v>
      </c>
      <c r="S1504" s="246" t="s">
        <v>293</v>
      </c>
      <c r="T1504" s="247" t="s">
        <v>294</v>
      </c>
      <c r="U1504" s="220">
        <v>0.56925000000000003</v>
      </c>
      <c r="V1504" s="220">
        <f>ROUND(E1504*U1504,2)</f>
        <v>0.56999999999999995</v>
      </c>
      <c r="W1504" s="220"/>
      <c r="X1504" s="220" t="s">
        <v>295</v>
      </c>
      <c r="Y1504" s="220" t="s">
        <v>296</v>
      </c>
      <c r="Z1504" s="210"/>
      <c r="AA1504" s="210"/>
      <c r="AB1504" s="210"/>
      <c r="AC1504" s="210"/>
      <c r="AD1504" s="210"/>
      <c r="AE1504" s="210"/>
      <c r="AF1504" s="210"/>
      <c r="AG1504" s="210" t="s">
        <v>1407</v>
      </c>
      <c r="AH1504" s="210"/>
      <c r="AI1504" s="210"/>
      <c r="AJ1504" s="210"/>
      <c r="AK1504" s="210"/>
      <c r="AL1504" s="210"/>
      <c r="AM1504" s="210"/>
      <c r="AN1504" s="210"/>
      <c r="AO1504" s="210"/>
      <c r="AP1504" s="210"/>
      <c r="AQ1504" s="210"/>
      <c r="AR1504" s="210"/>
      <c r="AS1504" s="210"/>
      <c r="AT1504" s="210"/>
      <c r="AU1504" s="210"/>
      <c r="AV1504" s="210"/>
      <c r="AW1504" s="210"/>
      <c r="AX1504" s="210"/>
      <c r="AY1504" s="210"/>
      <c r="AZ1504" s="210"/>
      <c r="BA1504" s="210"/>
      <c r="BB1504" s="210"/>
      <c r="BC1504" s="210"/>
      <c r="BD1504" s="210"/>
      <c r="BE1504" s="210"/>
      <c r="BF1504" s="210"/>
      <c r="BG1504" s="210"/>
      <c r="BH1504" s="210"/>
    </row>
    <row r="1505" spans="1:60" ht="22.5" outlineLevel="1" x14ac:dyDescent="0.2">
      <c r="A1505" s="231">
        <v>261</v>
      </c>
      <c r="B1505" s="232" t="s">
        <v>1686</v>
      </c>
      <c r="C1505" s="250" t="s">
        <v>1687</v>
      </c>
      <c r="D1505" s="233" t="s">
        <v>335</v>
      </c>
      <c r="E1505" s="234">
        <v>59.6</v>
      </c>
      <c r="F1505" s="235"/>
      <c r="G1505" s="236">
        <f>ROUND(E1505*F1505,2)</f>
        <v>0</v>
      </c>
      <c r="H1505" s="235"/>
      <c r="I1505" s="236">
        <f>ROUND(E1505*H1505,2)</f>
        <v>0</v>
      </c>
      <c r="J1505" s="235"/>
      <c r="K1505" s="236">
        <f>ROUND(E1505*J1505,2)</f>
        <v>0</v>
      </c>
      <c r="L1505" s="236">
        <v>21</v>
      </c>
      <c r="M1505" s="236">
        <f>G1505*(1+L1505/100)</f>
        <v>0</v>
      </c>
      <c r="N1505" s="234">
        <v>2.2799999999999999E-3</v>
      </c>
      <c r="O1505" s="234">
        <f>ROUND(E1505*N1505,2)</f>
        <v>0.14000000000000001</v>
      </c>
      <c r="P1505" s="234">
        <v>0</v>
      </c>
      <c r="Q1505" s="234">
        <f>ROUND(E1505*P1505,2)</f>
        <v>0</v>
      </c>
      <c r="R1505" s="236" t="s">
        <v>1674</v>
      </c>
      <c r="S1505" s="236" t="s">
        <v>293</v>
      </c>
      <c r="T1505" s="237" t="s">
        <v>294</v>
      </c>
      <c r="U1505" s="220">
        <v>0.28999999999999998</v>
      </c>
      <c r="V1505" s="220">
        <f>ROUND(E1505*U1505,2)</f>
        <v>17.28</v>
      </c>
      <c r="W1505" s="220"/>
      <c r="X1505" s="220" t="s">
        <v>295</v>
      </c>
      <c r="Y1505" s="220" t="s">
        <v>296</v>
      </c>
      <c r="Z1505" s="210"/>
      <c r="AA1505" s="210"/>
      <c r="AB1505" s="210"/>
      <c r="AC1505" s="210"/>
      <c r="AD1505" s="210"/>
      <c r="AE1505" s="210"/>
      <c r="AF1505" s="210"/>
      <c r="AG1505" s="210" t="s">
        <v>1407</v>
      </c>
      <c r="AH1505" s="210"/>
      <c r="AI1505" s="210"/>
      <c r="AJ1505" s="210"/>
      <c r="AK1505" s="210"/>
      <c r="AL1505" s="210"/>
      <c r="AM1505" s="210"/>
      <c r="AN1505" s="210"/>
      <c r="AO1505" s="210"/>
      <c r="AP1505" s="210"/>
      <c r="AQ1505" s="210"/>
      <c r="AR1505" s="210"/>
      <c r="AS1505" s="210"/>
      <c r="AT1505" s="210"/>
      <c r="AU1505" s="210"/>
      <c r="AV1505" s="210"/>
      <c r="AW1505" s="210"/>
      <c r="AX1505" s="210"/>
      <c r="AY1505" s="210"/>
      <c r="AZ1505" s="210"/>
      <c r="BA1505" s="210"/>
      <c r="BB1505" s="210"/>
      <c r="BC1505" s="210"/>
      <c r="BD1505" s="210"/>
      <c r="BE1505" s="210"/>
      <c r="BF1505" s="210"/>
      <c r="BG1505" s="210"/>
      <c r="BH1505" s="210"/>
    </row>
    <row r="1506" spans="1:60" outlineLevel="2" x14ac:dyDescent="0.2">
      <c r="A1506" s="217"/>
      <c r="B1506" s="218"/>
      <c r="C1506" s="251" t="s">
        <v>1688</v>
      </c>
      <c r="D1506" s="239"/>
      <c r="E1506" s="239"/>
      <c r="F1506" s="239"/>
      <c r="G1506" s="239"/>
      <c r="H1506" s="220"/>
      <c r="I1506" s="220"/>
      <c r="J1506" s="220"/>
      <c r="K1506" s="220"/>
      <c r="L1506" s="220"/>
      <c r="M1506" s="220"/>
      <c r="N1506" s="219"/>
      <c r="O1506" s="219"/>
      <c r="P1506" s="219"/>
      <c r="Q1506" s="219"/>
      <c r="R1506" s="220"/>
      <c r="S1506" s="220"/>
      <c r="T1506" s="220"/>
      <c r="U1506" s="220"/>
      <c r="V1506" s="220"/>
      <c r="W1506" s="220"/>
      <c r="X1506" s="220"/>
      <c r="Y1506" s="220"/>
      <c r="Z1506" s="210"/>
      <c r="AA1506" s="210"/>
      <c r="AB1506" s="210"/>
      <c r="AC1506" s="210"/>
      <c r="AD1506" s="210"/>
      <c r="AE1506" s="210"/>
      <c r="AF1506" s="210"/>
      <c r="AG1506" s="210" t="s">
        <v>299</v>
      </c>
      <c r="AH1506" s="210"/>
      <c r="AI1506" s="210"/>
      <c r="AJ1506" s="210"/>
      <c r="AK1506" s="210"/>
      <c r="AL1506" s="210"/>
      <c r="AM1506" s="210"/>
      <c r="AN1506" s="210"/>
      <c r="AO1506" s="210"/>
      <c r="AP1506" s="210"/>
      <c r="AQ1506" s="210"/>
      <c r="AR1506" s="210"/>
      <c r="AS1506" s="210"/>
      <c r="AT1506" s="210"/>
      <c r="AU1506" s="210"/>
      <c r="AV1506" s="210"/>
      <c r="AW1506" s="210"/>
      <c r="AX1506" s="210"/>
      <c r="AY1506" s="210"/>
      <c r="AZ1506" s="210"/>
      <c r="BA1506" s="210"/>
      <c r="BB1506" s="210"/>
      <c r="BC1506" s="210"/>
      <c r="BD1506" s="210"/>
      <c r="BE1506" s="210"/>
      <c r="BF1506" s="210"/>
      <c r="BG1506" s="210"/>
      <c r="BH1506" s="210"/>
    </row>
    <row r="1507" spans="1:60" outlineLevel="2" x14ac:dyDescent="0.2">
      <c r="A1507" s="217"/>
      <c r="B1507" s="218"/>
      <c r="C1507" s="252" t="s">
        <v>1688</v>
      </c>
      <c r="D1507" s="240"/>
      <c r="E1507" s="240"/>
      <c r="F1507" s="240"/>
      <c r="G1507" s="240"/>
      <c r="H1507" s="220"/>
      <c r="I1507" s="220"/>
      <c r="J1507" s="220"/>
      <c r="K1507" s="220"/>
      <c r="L1507" s="220"/>
      <c r="M1507" s="220"/>
      <c r="N1507" s="219"/>
      <c r="O1507" s="219"/>
      <c r="P1507" s="219"/>
      <c r="Q1507" s="219"/>
      <c r="R1507" s="220"/>
      <c r="S1507" s="220"/>
      <c r="T1507" s="220"/>
      <c r="U1507" s="220"/>
      <c r="V1507" s="220"/>
      <c r="W1507" s="220"/>
      <c r="X1507" s="220"/>
      <c r="Y1507" s="220"/>
      <c r="Z1507" s="210"/>
      <c r="AA1507" s="210"/>
      <c r="AB1507" s="210"/>
      <c r="AC1507" s="210"/>
      <c r="AD1507" s="210"/>
      <c r="AE1507" s="210"/>
      <c r="AF1507" s="210"/>
      <c r="AG1507" s="210" t="s">
        <v>300</v>
      </c>
      <c r="AH1507" s="210"/>
      <c r="AI1507" s="210"/>
      <c r="AJ1507" s="210"/>
      <c r="AK1507" s="210"/>
      <c r="AL1507" s="210"/>
      <c r="AM1507" s="210"/>
      <c r="AN1507" s="210"/>
      <c r="AO1507" s="210"/>
      <c r="AP1507" s="210"/>
      <c r="AQ1507" s="210"/>
      <c r="AR1507" s="210"/>
      <c r="AS1507" s="210"/>
      <c r="AT1507" s="210"/>
      <c r="AU1507" s="210"/>
      <c r="AV1507" s="210"/>
      <c r="AW1507" s="210"/>
      <c r="AX1507" s="210"/>
      <c r="AY1507" s="210"/>
      <c r="AZ1507" s="210"/>
      <c r="BA1507" s="210"/>
      <c r="BB1507" s="210"/>
      <c r="BC1507" s="210"/>
      <c r="BD1507" s="210"/>
      <c r="BE1507" s="210"/>
      <c r="BF1507" s="210"/>
      <c r="BG1507" s="210"/>
      <c r="BH1507" s="210"/>
    </row>
    <row r="1508" spans="1:60" outlineLevel="3" x14ac:dyDescent="0.2">
      <c r="A1508" s="217"/>
      <c r="B1508" s="218"/>
      <c r="C1508" s="252" t="s">
        <v>1688</v>
      </c>
      <c r="D1508" s="240"/>
      <c r="E1508" s="240"/>
      <c r="F1508" s="240"/>
      <c r="G1508" s="240"/>
      <c r="H1508" s="220"/>
      <c r="I1508" s="220"/>
      <c r="J1508" s="220"/>
      <c r="K1508" s="220"/>
      <c r="L1508" s="220"/>
      <c r="M1508" s="220"/>
      <c r="N1508" s="219"/>
      <c r="O1508" s="219"/>
      <c r="P1508" s="219"/>
      <c r="Q1508" s="219"/>
      <c r="R1508" s="220"/>
      <c r="S1508" s="220"/>
      <c r="T1508" s="220"/>
      <c r="U1508" s="220"/>
      <c r="V1508" s="220"/>
      <c r="W1508" s="220"/>
      <c r="X1508" s="220"/>
      <c r="Y1508" s="220"/>
      <c r="Z1508" s="210"/>
      <c r="AA1508" s="210"/>
      <c r="AB1508" s="210"/>
      <c r="AC1508" s="210"/>
      <c r="AD1508" s="210"/>
      <c r="AE1508" s="210"/>
      <c r="AF1508" s="210"/>
      <c r="AG1508" s="210" t="s">
        <v>300</v>
      </c>
      <c r="AH1508" s="210"/>
      <c r="AI1508" s="210"/>
      <c r="AJ1508" s="210"/>
      <c r="AK1508" s="210"/>
      <c r="AL1508" s="210"/>
      <c r="AM1508" s="210"/>
      <c r="AN1508" s="210"/>
      <c r="AO1508" s="210"/>
      <c r="AP1508" s="210"/>
      <c r="AQ1508" s="210"/>
      <c r="AR1508" s="210"/>
      <c r="AS1508" s="210"/>
      <c r="AT1508" s="210"/>
      <c r="AU1508" s="210"/>
      <c r="AV1508" s="210"/>
      <c r="AW1508" s="210"/>
      <c r="AX1508" s="210"/>
      <c r="AY1508" s="210"/>
      <c r="AZ1508" s="210"/>
      <c r="BA1508" s="210"/>
      <c r="BB1508" s="210"/>
      <c r="BC1508" s="210"/>
      <c r="BD1508" s="210"/>
      <c r="BE1508" s="210"/>
      <c r="BF1508" s="210"/>
      <c r="BG1508" s="210"/>
      <c r="BH1508" s="210"/>
    </row>
    <row r="1509" spans="1:60" outlineLevel="2" x14ac:dyDescent="0.2">
      <c r="A1509" s="217"/>
      <c r="B1509" s="218"/>
      <c r="C1509" s="253" t="s">
        <v>1689</v>
      </c>
      <c r="D1509" s="221"/>
      <c r="E1509" s="222"/>
      <c r="F1509" s="220"/>
      <c r="G1509" s="220"/>
      <c r="H1509" s="220"/>
      <c r="I1509" s="220"/>
      <c r="J1509" s="220"/>
      <c r="K1509" s="220"/>
      <c r="L1509" s="220"/>
      <c r="M1509" s="220"/>
      <c r="N1509" s="219"/>
      <c r="O1509" s="219"/>
      <c r="P1509" s="219"/>
      <c r="Q1509" s="219"/>
      <c r="R1509" s="220"/>
      <c r="S1509" s="220"/>
      <c r="T1509" s="220"/>
      <c r="U1509" s="220"/>
      <c r="V1509" s="220"/>
      <c r="W1509" s="220"/>
      <c r="X1509" s="220"/>
      <c r="Y1509" s="220"/>
      <c r="Z1509" s="210"/>
      <c r="AA1509" s="210"/>
      <c r="AB1509" s="210"/>
      <c r="AC1509" s="210"/>
      <c r="AD1509" s="210"/>
      <c r="AE1509" s="210"/>
      <c r="AF1509" s="210"/>
      <c r="AG1509" s="210" t="s">
        <v>314</v>
      </c>
      <c r="AH1509" s="210">
        <v>0</v>
      </c>
      <c r="AI1509" s="210"/>
      <c r="AJ1509" s="210"/>
      <c r="AK1509" s="210"/>
      <c r="AL1509" s="210"/>
      <c r="AM1509" s="210"/>
      <c r="AN1509" s="210"/>
      <c r="AO1509" s="210"/>
      <c r="AP1509" s="210"/>
      <c r="AQ1509" s="210"/>
      <c r="AR1509" s="210"/>
      <c r="AS1509" s="210"/>
      <c r="AT1509" s="210"/>
      <c r="AU1509" s="210"/>
      <c r="AV1509" s="210"/>
      <c r="AW1509" s="210"/>
      <c r="AX1509" s="210"/>
      <c r="AY1509" s="210"/>
      <c r="AZ1509" s="210"/>
      <c r="BA1509" s="210"/>
      <c r="BB1509" s="210"/>
      <c r="BC1509" s="210"/>
      <c r="BD1509" s="210"/>
      <c r="BE1509" s="210"/>
      <c r="BF1509" s="210"/>
      <c r="BG1509" s="210"/>
      <c r="BH1509" s="210"/>
    </row>
    <row r="1510" spans="1:60" outlineLevel="3" x14ac:dyDescent="0.2">
      <c r="A1510" s="217"/>
      <c r="B1510" s="218"/>
      <c r="C1510" s="253" t="s">
        <v>1690</v>
      </c>
      <c r="D1510" s="221"/>
      <c r="E1510" s="222"/>
      <c r="F1510" s="220"/>
      <c r="G1510" s="220"/>
      <c r="H1510" s="220"/>
      <c r="I1510" s="220"/>
      <c r="J1510" s="220"/>
      <c r="K1510" s="220"/>
      <c r="L1510" s="220"/>
      <c r="M1510" s="220"/>
      <c r="N1510" s="219"/>
      <c r="O1510" s="219"/>
      <c r="P1510" s="219"/>
      <c r="Q1510" s="219"/>
      <c r="R1510" s="220"/>
      <c r="S1510" s="220"/>
      <c r="T1510" s="220"/>
      <c r="U1510" s="220"/>
      <c r="V1510" s="220"/>
      <c r="W1510" s="220"/>
      <c r="X1510" s="220"/>
      <c r="Y1510" s="220"/>
      <c r="Z1510" s="210"/>
      <c r="AA1510" s="210"/>
      <c r="AB1510" s="210"/>
      <c r="AC1510" s="210"/>
      <c r="AD1510" s="210"/>
      <c r="AE1510" s="210"/>
      <c r="AF1510" s="210"/>
      <c r="AG1510" s="210" t="s">
        <v>314</v>
      </c>
      <c r="AH1510" s="210">
        <v>0</v>
      </c>
      <c r="AI1510" s="210"/>
      <c r="AJ1510" s="210"/>
      <c r="AK1510" s="210"/>
      <c r="AL1510" s="210"/>
      <c r="AM1510" s="210"/>
      <c r="AN1510" s="210"/>
      <c r="AO1510" s="210"/>
      <c r="AP1510" s="210"/>
      <c r="AQ1510" s="210"/>
      <c r="AR1510" s="210"/>
      <c r="AS1510" s="210"/>
      <c r="AT1510" s="210"/>
      <c r="AU1510" s="210"/>
      <c r="AV1510" s="210"/>
      <c r="AW1510" s="210"/>
      <c r="AX1510" s="210"/>
      <c r="AY1510" s="210"/>
      <c r="AZ1510" s="210"/>
      <c r="BA1510" s="210"/>
      <c r="BB1510" s="210"/>
      <c r="BC1510" s="210"/>
      <c r="BD1510" s="210"/>
      <c r="BE1510" s="210"/>
      <c r="BF1510" s="210"/>
      <c r="BG1510" s="210"/>
      <c r="BH1510" s="210"/>
    </row>
    <row r="1511" spans="1:60" outlineLevel="3" x14ac:dyDescent="0.2">
      <c r="A1511" s="217"/>
      <c r="B1511" s="218"/>
      <c r="C1511" s="253" t="s">
        <v>1691</v>
      </c>
      <c r="D1511" s="221"/>
      <c r="E1511" s="222"/>
      <c r="F1511" s="220"/>
      <c r="G1511" s="220"/>
      <c r="H1511" s="220"/>
      <c r="I1511" s="220"/>
      <c r="J1511" s="220"/>
      <c r="K1511" s="220"/>
      <c r="L1511" s="220"/>
      <c r="M1511" s="220"/>
      <c r="N1511" s="219"/>
      <c r="O1511" s="219"/>
      <c r="P1511" s="219"/>
      <c r="Q1511" s="219"/>
      <c r="R1511" s="220"/>
      <c r="S1511" s="220"/>
      <c r="T1511" s="220"/>
      <c r="U1511" s="220"/>
      <c r="V1511" s="220"/>
      <c r="W1511" s="220"/>
      <c r="X1511" s="220"/>
      <c r="Y1511" s="220"/>
      <c r="Z1511" s="210"/>
      <c r="AA1511" s="210"/>
      <c r="AB1511" s="210"/>
      <c r="AC1511" s="210"/>
      <c r="AD1511" s="210"/>
      <c r="AE1511" s="210"/>
      <c r="AF1511" s="210"/>
      <c r="AG1511" s="210" t="s">
        <v>314</v>
      </c>
      <c r="AH1511" s="210">
        <v>0</v>
      </c>
      <c r="AI1511" s="210"/>
      <c r="AJ1511" s="210"/>
      <c r="AK1511" s="210"/>
      <c r="AL1511" s="210"/>
      <c r="AM1511" s="210"/>
      <c r="AN1511" s="210"/>
      <c r="AO1511" s="210"/>
      <c r="AP1511" s="210"/>
      <c r="AQ1511" s="210"/>
      <c r="AR1511" s="210"/>
      <c r="AS1511" s="210"/>
      <c r="AT1511" s="210"/>
      <c r="AU1511" s="210"/>
      <c r="AV1511" s="210"/>
      <c r="AW1511" s="210"/>
      <c r="AX1511" s="210"/>
      <c r="AY1511" s="210"/>
      <c r="AZ1511" s="210"/>
      <c r="BA1511" s="210"/>
      <c r="BB1511" s="210"/>
      <c r="BC1511" s="210"/>
      <c r="BD1511" s="210"/>
      <c r="BE1511" s="210"/>
      <c r="BF1511" s="210"/>
      <c r="BG1511" s="210"/>
      <c r="BH1511" s="210"/>
    </row>
    <row r="1512" spans="1:60" outlineLevel="3" x14ac:dyDescent="0.2">
      <c r="A1512" s="217"/>
      <c r="B1512" s="218"/>
      <c r="C1512" s="253" t="s">
        <v>1692</v>
      </c>
      <c r="D1512" s="221"/>
      <c r="E1512" s="222"/>
      <c r="F1512" s="220"/>
      <c r="G1512" s="220"/>
      <c r="H1512" s="220"/>
      <c r="I1512" s="220"/>
      <c r="J1512" s="220"/>
      <c r="K1512" s="220"/>
      <c r="L1512" s="220"/>
      <c r="M1512" s="220"/>
      <c r="N1512" s="219"/>
      <c r="O1512" s="219"/>
      <c r="P1512" s="219"/>
      <c r="Q1512" s="219"/>
      <c r="R1512" s="220"/>
      <c r="S1512" s="220"/>
      <c r="T1512" s="220"/>
      <c r="U1512" s="220"/>
      <c r="V1512" s="220"/>
      <c r="W1512" s="220"/>
      <c r="X1512" s="220"/>
      <c r="Y1512" s="220"/>
      <c r="Z1512" s="210"/>
      <c r="AA1512" s="210"/>
      <c r="AB1512" s="210"/>
      <c r="AC1512" s="210"/>
      <c r="AD1512" s="210"/>
      <c r="AE1512" s="210"/>
      <c r="AF1512" s="210"/>
      <c r="AG1512" s="210" t="s">
        <v>314</v>
      </c>
      <c r="AH1512" s="210">
        <v>0</v>
      </c>
      <c r="AI1512" s="210"/>
      <c r="AJ1512" s="210"/>
      <c r="AK1512" s="210"/>
      <c r="AL1512" s="210"/>
      <c r="AM1512" s="210"/>
      <c r="AN1512" s="210"/>
      <c r="AO1512" s="210"/>
      <c r="AP1512" s="210"/>
      <c r="AQ1512" s="210"/>
      <c r="AR1512" s="210"/>
      <c r="AS1512" s="210"/>
      <c r="AT1512" s="210"/>
      <c r="AU1512" s="210"/>
      <c r="AV1512" s="210"/>
      <c r="AW1512" s="210"/>
      <c r="AX1512" s="210"/>
      <c r="AY1512" s="210"/>
      <c r="AZ1512" s="210"/>
      <c r="BA1512" s="210"/>
      <c r="BB1512" s="210"/>
      <c r="BC1512" s="210"/>
      <c r="BD1512" s="210"/>
      <c r="BE1512" s="210"/>
      <c r="BF1512" s="210"/>
      <c r="BG1512" s="210"/>
      <c r="BH1512" s="210"/>
    </row>
    <row r="1513" spans="1:60" outlineLevel="3" x14ac:dyDescent="0.2">
      <c r="A1513" s="217"/>
      <c r="B1513" s="218"/>
      <c r="C1513" s="253" t="s">
        <v>1693</v>
      </c>
      <c r="D1513" s="221"/>
      <c r="E1513" s="222"/>
      <c r="F1513" s="220"/>
      <c r="G1513" s="220"/>
      <c r="H1513" s="220"/>
      <c r="I1513" s="220"/>
      <c r="J1513" s="220"/>
      <c r="K1513" s="220"/>
      <c r="L1513" s="220"/>
      <c r="M1513" s="220"/>
      <c r="N1513" s="219"/>
      <c r="O1513" s="219"/>
      <c r="P1513" s="219"/>
      <c r="Q1513" s="219"/>
      <c r="R1513" s="220"/>
      <c r="S1513" s="220"/>
      <c r="T1513" s="220"/>
      <c r="U1513" s="220"/>
      <c r="V1513" s="220"/>
      <c r="W1513" s="220"/>
      <c r="X1513" s="220"/>
      <c r="Y1513" s="220"/>
      <c r="Z1513" s="210"/>
      <c r="AA1513" s="210"/>
      <c r="AB1513" s="210"/>
      <c r="AC1513" s="210"/>
      <c r="AD1513" s="210"/>
      <c r="AE1513" s="210"/>
      <c r="AF1513" s="210"/>
      <c r="AG1513" s="210" t="s">
        <v>314</v>
      </c>
      <c r="AH1513" s="210">
        <v>0</v>
      </c>
      <c r="AI1513" s="210"/>
      <c r="AJ1513" s="210"/>
      <c r="AK1513" s="210"/>
      <c r="AL1513" s="210"/>
      <c r="AM1513" s="210"/>
      <c r="AN1513" s="210"/>
      <c r="AO1513" s="210"/>
      <c r="AP1513" s="210"/>
      <c r="AQ1513" s="210"/>
      <c r="AR1513" s="210"/>
      <c r="AS1513" s="210"/>
      <c r="AT1513" s="210"/>
      <c r="AU1513" s="210"/>
      <c r="AV1513" s="210"/>
      <c r="AW1513" s="210"/>
      <c r="AX1513" s="210"/>
      <c r="AY1513" s="210"/>
      <c r="AZ1513" s="210"/>
      <c r="BA1513" s="210"/>
      <c r="BB1513" s="210"/>
      <c r="BC1513" s="210"/>
      <c r="BD1513" s="210"/>
      <c r="BE1513" s="210"/>
      <c r="BF1513" s="210"/>
      <c r="BG1513" s="210"/>
      <c r="BH1513" s="210"/>
    </row>
    <row r="1514" spans="1:60" outlineLevel="3" x14ac:dyDescent="0.2">
      <c r="A1514" s="217"/>
      <c r="B1514" s="218"/>
      <c r="C1514" s="253" t="s">
        <v>940</v>
      </c>
      <c r="D1514" s="221"/>
      <c r="E1514" s="222">
        <v>59.6</v>
      </c>
      <c r="F1514" s="220"/>
      <c r="G1514" s="220"/>
      <c r="H1514" s="220"/>
      <c r="I1514" s="220"/>
      <c r="J1514" s="220"/>
      <c r="K1514" s="220"/>
      <c r="L1514" s="220"/>
      <c r="M1514" s="220"/>
      <c r="N1514" s="219"/>
      <c r="O1514" s="219"/>
      <c r="P1514" s="219"/>
      <c r="Q1514" s="219"/>
      <c r="R1514" s="220"/>
      <c r="S1514" s="220"/>
      <c r="T1514" s="220"/>
      <c r="U1514" s="220"/>
      <c r="V1514" s="220"/>
      <c r="W1514" s="220"/>
      <c r="X1514" s="220"/>
      <c r="Y1514" s="220"/>
      <c r="Z1514" s="210"/>
      <c r="AA1514" s="210"/>
      <c r="AB1514" s="210"/>
      <c r="AC1514" s="210"/>
      <c r="AD1514" s="210"/>
      <c r="AE1514" s="210"/>
      <c r="AF1514" s="210"/>
      <c r="AG1514" s="210" t="s">
        <v>314</v>
      </c>
      <c r="AH1514" s="210">
        <v>0</v>
      </c>
      <c r="AI1514" s="210"/>
      <c r="AJ1514" s="210"/>
      <c r="AK1514" s="210"/>
      <c r="AL1514" s="210"/>
      <c r="AM1514" s="210"/>
      <c r="AN1514" s="210"/>
      <c r="AO1514" s="210"/>
      <c r="AP1514" s="210"/>
      <c r="AQ1514" s="210"/>
      <c r="AR1514" s="210"/>
      <c r="AS1514" s="210"/>
      <c r="AT1514" s="210"/>
      <c r="AU1514" s="210"/>
      <c r="AV1514" s="210"/>
      <c r="AW1514" s="210"/>
      <c r="AX1514" s="210"/>
      <c r="AY1514" s="210"/>
      <c r="AZ1514" s="210"/>
      <c r="BA1514" s="210"/>
      <c r="BB1514" s="210"/>
      <c r="BC1514" s="210"/>
      <c r="BD1514" s="210"/>
      <c r="BE1514" s="210"/>
      <c r="BF1514" s="210"/>
      <c r="BG1514" s="210"/>
      <c r="BH1514" s="210"/>
    </row>
    <row r="1515" spans="1:60" ht="33.75" outlineLevel="1" x14ac:dyDescent="0.2">
      <c r="A1515" s="241">
        <v>262</v>
      </c>
      <c r="B1515" s="242" t="s">
        <v>1694</v>
      </c>
      <c r="C1515" s="254" t="s">
        <v>1695</v>
      </c>
      <c r="D1515" s="243" t="s">
        <v>291</v>
      </c>
      <c r="E1515" s="244">
        <v>2</v>
      </c>
      <c r="F1515" s="245"/>
      <c r="G1515" s="246">
        <f>ROUND(E1515*F1515,2)</f>
        <v>0</v>
      </c>
      <c r="H1515" s="245"/>
      <c r="I1515" s="246">
        <f>ROUND(E1515*H1515,2)</f>
        <v>0</v>
      </c>
      <c r="J1515" s="245"/>
      <c r="K1515" s="246">
        <f>ROUND(E1515*J1515,2)</f>
        <v>0</v>
      </c>
      <c r="L1515" s="246">
        <v>21</v>
      </c>
      <c r="M1515" s="246">
        <f>G1515*(1+L1515/100)</f>
        <v>0</v>
      </c>
      <c r="N1515" s="244">
        <v>0</v>
      </c>
      <c r="O1515" s="244">
        <f>ROUND(E1515*N1515,2)</f>
        <v>0</v>
      </c>
      <c r="P1515" s="244">
        <v>6.4000000000000005E-4</v>
      </c>
      <c r="Q1515" s="244">
        <f>ROUND(E1515*P1515,2)</f>
        <v>0</v>
      </c>
      <c r="R1515" s="246" t="s">
        <v>1674</v>
      </c>
      <c r="S1515" s="246" t="s">
        <v>293</v>
      </c>
      <c r="T1515" s="247" t="s">
        <v>294</v>
      </c>
      <c r="U1515" s="220">
        <v>6.9000000000000006E-2</v>
      </c>
      <c r="V1515" s="220">
        <f>ROUND(E1515*U1515,2)</f>
        <v>0.14000000000000001</v>
      </c>
      <c r="W1515" s="220"/>
      <c r="X1515" s="220" t="s">
        <v>295</v>
      </c>
      <c r="Y1515" s="220" t="s">
        <v>296</v>
      </c>
      <c r="Z1515" s="210"/>
      <c r="AA1515" s="210"/>
      <c r="AB1515" s="210"/>
      <c r="AC1515" s="210"/>
      <c r="AD1515" s="210"/>
      <c r="AE1515" s="210"/>
      <c r="AF1515" s="210"/>
      <c r="AG1515" s="210" t="s">
        <v>1407</v>
      </c>
      <c r="AH1515" s="210"/>
      <c r="AI1515" s="210"/>
      <c r="AJ1515" s="210"/>
      <c r="AK1515" s="210"/>
      <c r="AL1515" s="210"/>
      <c r="AM1515" s="210"/>
      <c r="AN1515" s="210"/>
      <c r="AO1515" s="210"/>
      <c r="AP1515" s="210"/>
      <c r="AQ1515" s="210"/>
      <c r="AR1515" s="210"/>
      <c r="AS1515" s="210"/>
      <c r="AT1515" s="210"/>
      <c r="AU1515" s="210"/>
      <c r="AV1515" s="210"/>
      <c r="AW1515" s="210"/>
      <c r="AX1515" s="210"/>
      <c r="AY1515" s="210"/>
      <c r="AZ1515" s="210"/>
      <c r="BA1515" s="210"/>
      <c r="BB1515" s="210"/>
      <c r="BC1515" s="210"/>
      <c r="BD1515" s="210"/>
      <c r="BE1515" s="210"/>
      <c r="BF1515" s="210"/>
      <c r="BG1515" s="210"/>
      <c r="BH1515" s="210"/>
    </row>
    <row r="1516" spans="1:60" ht="33.75" outlineLevel="1" x14ac:dyDescent="0.2">
      <c r="A1516" s="231">
        <v>263</v>
      </c>
      <c r="B1516" s="232" t="s">
        <v>1696</v>
      </c>
      <c r="C1516" s="250" t="s">
        <v>1697</v>
      </c>
      <c r="D1516" s="233" t="s">
        <v>291</v>
      </c>
      <c r="E1516" s="234">
        <v>5</v>
      </c>
      <c r="F1516" s="235"/>
      <c r="G1516" s="236">
        <f>ROUND(E1516*F1516,2)</f>
        <v>0</v>
      </c>
      <c r="H1516" s="235"/>
      <c r="I1516" s="236">
        <f>ROUND(E1516*H1516,2)</f>
        <v>0</v>
      </c>
      <c r="J1516" s="235"/>
      <c r="K1516" s="236">
        <f>ROUND(E1516*J1516,2)</f>
        <v>0</v>
      </c>
      <c r="L1516" s="236">
        <v>21</v>
      </c>
      <c r="M1516" s="236">
        <f>G1516*(1+L1516/100)</f>
        <v>0</v>
      </c>
      <c r="N1516" s="234">
        <v>0</v>
      </c>
      <c r="O1516" s="234">
        <f>ROUND(E1516*N1516,2)</f>
        <v>0</v>
      </c>
      <c r="P1516" s="234">
        <v>8.0999999999999996E-4</v>
      </c>
      <c r="Q1516" s="234">
        <f>ROUND(E1516*P1516,2)</f>
        <v>0</v>
      </c>
      <c r="R1516" s="236" t="s">
        <v>1674</v>
      </c>
      <c r="S1516" s="236" t="s">
        <v>293</v>
      </c>
      <c r="T1516" s="237" t="s">
        <v>294</v>
      </c>
      <c r="U1516" s="220">
        <v>8.0500000000000002E-2</v>
      </c>
      <c r="V1516" s="220">
        <f>ROUND(E1516*U1516,2)</f>
        <v>0.4</v>
      </c>
      <c r="W1516" s="220"/>
      <c r="X1516" s="220" t="s">
        <v>295</v>
      </c>
      <c r="Y1516" s="220" t="s">
        <v>296</v>
      </c>
      <c r="Z1516" s="210"/>
      <c r="AA1516" s="210"/>
      <c r="AB1516" s="210"/>
      <c r="AC1516" s="210"/>
      <c r="AD1516" s="210"/>
      <c r="AE1516" s="210"/>
      <c r="AF1516" s="210"/>
      <c r="AG1516" s="210" t="s">
        <v>1407</v>
      </c>
      <c r="AH1516" s="210"/>
      <c r="AI1516" s="210"/>
      <c r="AJ1516" s="210"/>
      <c r="AK1516" s="210"/>
      <c r="AL1516" s="210"/>
      <c r="AM1516" s="210"/>
      <c r="AN1516" s="210"/>
      <c r="AO1516" s="210"/>
      <c r="AP1516" s="210"/>
      <c r="AQ1516" s="210"/>
      <c r="AR1516" s="210"/>
      <c r="AS1516" s="210"/>
      <c r="AT1516" s="210"/>
      <c r="AU1516" s="210"/>
      <c r="AV1516" s="210"/>
      <c r="AW1516" s="210"/>
      <c r="AX1516" s="210"/>
      <c r="AY1516" s="210"/>
      <c r="AZ1516" s="210"/>
      <c r="BA1516" s="210"/>
      <c r="BB1516" s="210"/>
      <c r="BC1516" s="210"/>
      <c r="BD1516" s="210"/>
      <c r="BE1516" s="210"/>
      <c r="BF1516" s="210"/>
      <c r="BG1516" s="210"/>
      <c r="BH1516" s="210"/>
    </row>
    <row r="1517" spans="1:60" outlineLevel="2" x14ac:dyDescent="0.2">
      <c r="A1517" s="217"/>
      <c r="B1517" s="218"/>
      <c r="C1517" s="253" t="s">
        <v>1698</v>
      </c>
      <c r="D1517" s="221"/>
      <c r="E1517" s="222"/>
      <c r="F1517" s="220"/>
      <c r="G1517" s="220"/>
      <c r="H1517" s="220"/>
      <c r="I1517" s="220"/>
      <c r="J1517" s="220"/>
      <c r="K1517" s="220"/>
      <c r="L1517" s="220"/>
      <c r="M1517" s="220"/>
      <c r="N1517" s="219"/>
      <c r="O1517" s="219"/>
      <c r="P1517" s="219"/>
      <c r="Q1517" s="219"/>
      <c r="R1517" s="220"/>
      <c r="S1517" s="220"/>
      <c r="T1517" s="220"/>
      <c r="U1517" s="220"/>
      <c r="V1517" s="220"/>
      <c r="W1517" s="220"/>
      <c r="X1517" s="220"/>
      <c r="Y1517" s="220"/>
      <c r="Z1517" s="210"/>
      <c r="AA1517" s="210"/>
      <c r="AB1517" s="210"/>
      <c r="AC1517" s="210"/>
      <c r="AD1517" s="210"/>
      <c r="AE1517" s="210"/>
      <c r="AF1517" s="210"/>
      <c r="AG1517" s="210" t="s">
        <v>314</v>
      </c>
      <c r="AH1517" s="210">
        <v>0</v>
      </c>
      <c r="AI1517" s="210"/>
      <c r="AJ1517" s="210"/>
      <c r="AK1517" s="210"/>
      <c r="AL1517" s="210"/>
      <c r="AM1517" s="210"/>
      <c r="AN1517" s="210"/>
      <c r="AO1517" s="210"/>
      <c r="AP1517" s="210"/>
      <c r="AQ1517" s="210"/>
      <c r="AR1517" s="210"/>
      <c r="AS1517" s="210"/>
      <c r="AT1517" s="210"/>
      <c r="AU1517" s="210"/>
      <c r="AV1517" s="210"/>
      <c r="AW1517" s="210"/>
      <c r="AX1517" s="210"/>
      <c r="AY1517" s="210"/>
      <c r="AZ1517" s="210"/>
      <c r="BA1517" s="210"/>
      <c r="BB1517" s="210"/>
      <c r="BC1517" s="210"/>
      <c r="BD1517" s="210"/>
      <c r="BE1517" s="210"/>
      <c r="BF1517" s="210"/>
      <c r="BG1517" s="210"/>
      <c r="BH1517" s="210"/>
    </row>
    <row r="1518" spans="1:60" outlineLevel="3" x14ac:dyDescent="0.2">
      <c r="A1518" s="217"/>
      <c r="B1518" s="218"/>
      <c r="C1518" s="253" t="s">
        <v>1699</v>
      </c>
      <c r="D1518" s="221"/>
      <c r="E1518" s="222"/>
      <c r="F1518" s="220"/>
      <c r="G1518" s="220"/>
      <c r="H1518" s="220"/>
      <c r="I1518" s="220"/>
      <c r="J1518" s="220"/>
      <c r="K1518" s="220"/>
      <c r="L1518" s="220"/>
      <c r="M1518" s="220"/>
      <c r="N1518" s="219"/>
      <c r="O1518" s="219"/>
      <c r="P1518" s="219"/>
      <c r="Q1518" s="219"/>
      <c r="R1518" s="220"/>
      <c r="S1518" s="220"/>
      <c r="T1518" s="220"/>
      <c r="U1518" s="220"/>
      <c r="V1518" s="220"/>
      <c r="W1518" s="220"/>
      <c r="X1518" s="220"/>
      <c r="Y1518" s="220"/>
      <c r="Z1518" s="210"/>
      <c r="AA1518" s="210"/>
      <c r="AB1518" s="210"/>
      <c r="AC1518" s="210"/>
      <c r="AD1518" s="210"/>
      <c r="AE1518" s="210"/>
      <c r="AF1518" s="210"/>
      <c r="AG1518" s="210" t="s">
        <v>314</v>
      </c>
      <c r="AH1518" s="210">
        <v>0</v>
      </c>
      <c r="AI1518" s="210"/>
      <c r="AJ1518" s="210"/>
      <c r="AK1518" s="210"/>
      <c r="AL1518" s="210"/>
      <c r="AM1518" s="210"/>
      <c r="AN1518" s="210"/>
      <c r="AO1518" s="210"/>
      <c r="AP1518" s="210"/>
      <c r="AQ1518" s="210"/>
      <c r="AR1518" s="210"/>
      <c r="AS1518" s="210"/>
      <c r="AT1518" s="210"/>
      <c r="AU1518" s="210"/>
      <c r="AV1518" s="210"/>
      <c r="AW1518" s="210"/>
      <c r="AX1518" s="210"/>
      <c r="AY1518" s="210"/>
      <c r="AZ1518" s="210"/>
      <c r="BA1518" s="210"/>
      <c r="BB1518" s="210"/>
      <c r="BC1518" s="210"/>
      <c r="BD1518" s="210"/>
      <c r="BE1518" s="210"/>
      <c r="BF1518" s="210"/>
      <c r="BG1518" s="210"/>
      <c r="BH1518" s="210"/>
    </row>
    <row r="1519" spans="1:60" outlineLevel="3" x14ac:dyDescent="0.2">
      <c r="A1519" s="217"/>
      <c r="B1519" s="218"/>
      <c r="C1519" s="253" t="s">
        <v>167</v>
      </c>
      <c r="D1519" s="221"/>
      <c r="E1519" s="222">
        <v>5</v>
      </c>
      <c r="F1519" s="220"/>
      <c r="G1519" s="220"/>
      <c r="H1519" s="220"/>
      <c r="I1519" s="220"/>
      <c r="J1519" s="220"/>
      <c r="K1519" s="220"/>
      <c r="L1519" s="220"/>
      <c r="M1519" s="220"/>
      <c r="N1519" s="219"/>
      <c r="O1519" s="219"/>
      <c r="P1519" s="219"/>
      <c r="Q1519" s="219"/>
      <c r="R1519" s="220"/>
      <c r="S1519" s="220"/>
      <c r="T1519" s="220"/>
      <c r="U1519" s="220"/>
      <c r="V1519" s="220"/>
      <c r="W1519" s="220"/>
      <c r="X1519" s="220"/>
      <c r="Y1519" s="220"/>
      <c r="Z1519" s="210"/>
      <c r="AA1519" s="210"/>
      <c r="AB1519" s="210"/>
      <c r="AC1519" s="210"/>
      <c r="AD1519" s="210"/>
      <c r="AE1519" s="210"/>
      <c r="AF1519" s="210"/>
      <c r="AG1519" s="210" t="s">
        <v>314</v>
      </c>
      <c r="AH1519" s="210">
        <v>0</v>
      </c>
      <c r="AI1519" s="210"/>
      <c r="AJ1519" s="210"/>
      <c r="AK1519" s="210"/>
      <c r="AL1519" s="210"/>
      <c r="AM1519" s="210"/>
      <c r="AN1519" s="210"/>
      <c r="AO1519" s="210"/>
      <c r="AP1519" s="210"/>
      <c r="AQ1519" s="210"/>
      <c r="AR1519" s="210"/>
      <c r="AS1519" s="210"/>
      <c r="AT1519" s="210"/>
      <c r="AU1519" s="210"/>
      <c r="AV1519" s="210"/>
      <c r="AW1519" s="210"/>
      <c r="AX1519" s="210"/>
      <c r="AY1519" s="210"/>
      <c r="AZ1519" s="210"/>
      <c r="BA1519" s="210"/>
      <c r="BB1519" s="210"/>
      <c r="BC1519" s="210"/>
      <c r="BD1519" s="210"/>
      <c r="BE1519" s="210"/>
      <c r="BF1519" s="210"/>
      <c r="BG1519" s="210"/>
      <c r="BH1519" s="210"/>
    </row>
    <row r="1520" spans="1:60" outlineLevel="1" x14ac:dyDescent="0.2">
      <c r="A1520" s="241">
        <v>264</v>
      </c>
      <c r="B1520" s="242" t="s">
        <v>1700</v>
      </c>
      <c r="C1520" s="254" t="s">
        <v>1701</v>
      </c>
      <c r="D1520" s="243" t="s">
        <v>335</v>
      </c>
      <c r="E1520" s="244">
        <v>13.75</v>
      </c>
      <c r="F1520" s="245"/>
      <c r="G1520" s="246">
        <f>ROUND(E1520*F1520,2)</f>
        <v>0</v>
      </c>
      <c r="H1520" s="245"/>
      <c r="I1520" s="246">
        <f>ROUND(E1520*H1520,2)</f>
        <v>0</v>
      </c>
      <c r="J1520" s="245"/>
      <c r="K1520" s="246">
        <f>ROUND(E1520*J1520,2)</f>
        <v>0</v>
      </c>
      <c r="L1520" s="246">
        <v>21</v>
      </c>
      <c r="M1520" s="246">
        <f>G1520*(1+L1520/100)</f>
        <v>0</v>
      </c>
      <c r="N1520" s="244">
        <v>0</v>
      </c>
      <c r="O1520" s="244">
        <f>ROUND(E1520*N1520,2)</f>
        <v>0</v>
      </c>
      <c r="P1520" s="244">
        <v>3.3600000000000001E-3</v>
      </c>
      <c r="Q1520" s="244">
        <f>ROUND(E1520*P1520,2)</f>
        <v>0.05</v>
      </c>
      <c r="R1520" s="246" t="s">
        <v>1674</v>
      </c>
      <c r="S1520" s="246" t="s">
        <v>293</v>
      </c>
      <c r="T1520" s="247" t="s">
        <v>294</v>
      </c>
      <c r="U1520" s="220">
        <v>6.9000000000000006E-2</v>
      </c>
      <c r="V1520" s="220">
        <f>ROUND(E1520*U1520,2)</f>
        <v>0.95</v>
      </c>
      <c r="W1520" s="220"/>
      <c r="X1520" s="220" t="s">
        <v>295</v>
      </c>
      <c r="Y1520" s="220" t="s">
        <v>296</v>
      </c>
      <c r="Z1520" s="210"/>
      <c r="AA1520" s="210"/>
      <c r="AB1520" s="210"/>
      <c r="AC1520" s="210"/>
      <c r="AD1520" s="210"/>
      <c r="AE1520" s="210"/>
      <c r="AF1520" s="210"/>
      <c r="AG1520" s="210" t="s">
        <v>1407</v>
      </c>
      <c r="AH1520" s="210"/>
      <c r="AI1520" s="210"/>
      <c r="AJ1520" s="210"/>
      <c r="AK1520" s="210"/>
      <c r="AL1520" s="210"/>
      <c r="AM1520" s="210"/>
      <c r="AN1520" s="210"/>
      <c r="AO1520" s="210"/>
      <c r="AP1520" s="210"/>
      <c r="AQ1520" s="210"/>
      <c r="AR1520" s="210"/>
      <c r="AS1520" s="210"/>
      <c r="AT1520" s="210"/>
      <c r="AU1520" s="210"/>
      <c r="AV1520" s="210"/>
      <c r="AW1520" s="210"/>
      <c r="AX1520" s="210"/>
      <c r="AY1520" s="210"/>
      <c r="AZ1520" s="210"/>
      <c r="BA1520" s="210"/>
      <c r="BB1520" s="210"/>
      <c r="BC1520" s="210"/>
      <c r="BD1520" s="210"/>
      <c r="BE1520" s="210"/>
      <c r="BF1520" s="210"/>
      <c r="BG1520" s="210"/>
      <c r="BH1520" s="210"/>
    </row>
    <row r="1521" spans="1:60" outlineLevel="1" x14ac:dyDescent="0.2">
      <c r="A1521" s="231">
        <v>265</v>
      </c>
      <c r="B1521" s="232" t="s">
        <v>1702</v>
      </c>
      <c r="C1521" s="250" t="s">
        <v>1703</v>
      </c>
      <c r="D1521" s="233" t="s">
        <v>335</v>
      </c>
      <c r="E1521" s="234">
        <v>119.81</v>
      </c>
      <c r="F1521" s="235"/>
      <c r="G1521" s="236">
        <f>ROUND(E1521*F1521,2)</f>
        <v>0</v>
      </c>
      <c r="H1521" s="235"/>
      <c r="I1521" s="236">
        <f>ROUND(E1521*H1521,2)</f>
        <v>0</v>
      </c>
      <c r="J1521" s="235"/>
      <c r="K1521" s="236">
        <f>ROUND(E1521*J1521,2)</f>
        <v>0</v>
      </c>
      <c r="L1521" s="236">
        <v>21</v>
      </c>
      <c r="M1521" s="236">
        <f>G1521*(1+L1521/100)</f>
        <v>0</v>
      </c>
      <c r="N1521" s="234">
        <v>0</v>
      </c>
      <c r="O1521" s="234">
        <f>ROUND(E1521*N1521,2)</f>
        <v>0</v>
      </c>
      <c r="P1521" s="234">
        <v>1.3500000000000001E-3</v>
      </c>
      <c r="Q1521" s="234">
        <f>ROUND(E1521*P1521,2)</f>
        <v>0.16</v>
      </c>
      <c r="R1521" s="236" t="s">
        <v>1674</v>
      </c>
      <c r="S1521" s="236" t="s">
        <v>293</v>
      </c>
      <c r="T1521" s="237" t="s">
        <v>294</v>
      </c>
      <c r="U1521" s="220">
        <v>9.1999999999999998E-2</v>
      </c>
      <c r="V1521" s="220">
        <f>ROUND(E1521*U1521,2)</f>
        <v>11.02</v>
      </c>
      <c r="W1521" s="220"/>
      <c r="X1521" s="220" t="s">
        <v>295</v>
      </c>
      <c r="Y1521" s="220" t="s">
        <v>296</v>
      </c>
      <c r="Z1521" s="210"/>
      <c r="AA1521" s="210"/>
      <c r="AB1521" s="210"/>
      <c r="AC1521" s="210"/>
      <c r="AD1521" s="210"/>
      <c r="AE1521" s="210"/>
      <c r="AF1521" s="210"/>
      <c r="AG1521" s="210" t="s">
        <v>1407</v>
      </c>
      <c r="AH1521" s="210"/>
      <c r="AI1521" s="210"/>
      <c r="AJ1521" s="210"/>
      <c r="AK1521" s="210"/>
      <c r="AL1521" s="210"/>
      <c r="AM1521" s="210"/>
      <c r="AN1521" s="210"/>
      <c r="AO1521" s="210"/>
      <c r="AP1521" s="210"/>
      <c r="AQ1521" s="210"/>
      <c r="AR1521" s="210"/>
      <c r="AS1521" s="210"/>
      <c r="AT1521" s="210"/>
      <c r="AU1521" s="210"/>
      <c r="AV1521" s="210"/>
      <c r="AW1521" s="210"/>
      <c r="AX1521" s="210"/>
      <c r="AY1521" s="210"/>
      <c r="AZ1521" s="210"/>
      <c r="BA1521" s="210"/>
      <c r="BB1521" s="210"/>
      <c r="BC1521" s="210"/>
      <c r="BD1521" s="210"/>
      <c r="BE1521" s="210"/>
      <c r="BF1521" s="210"/>
      <c r="BG1521" s="210"/>
      <c r="BH1521" s="210"/>
    </row>
    <row r="1522" spans="1:60" outlineLevel="2" x14ac:dyDescent="0.2">
      <c r="A1522" s="217"/>
      <c r="B1522" s="218"/>
      <c r="C1522" s="253" t="s">
        <v>1704</v>
      </c>
      <c r="D1522" s="221"/>
      <c r="E1522" s="222"/>
      <c r="F1522" s="220"/>
      <c r="G1522" s="220"/>
      <c r="H1522" s="220"/>
      <c r="I1522" s="220"/>
      <c r="J1522" s="220"/>
      <c r="K1522" s="220"/>
      <c r="L1522" s="220"/>
      <c r="M1522" s="220"/>
      <c r="N1522" s="219"/>
      <c r="O1522" s="219"/>
      <c r="P1522" s="219"/>
      <c r="Q1522" s="219"/>
      <c r="R1522" s="220"/>
      <c r="S1522" s="220"/>
      <c r="T1522" s="220"/>
      <c r="U1522" s="220"/>
      <c r="V1522" s="220"/>
      <c r="W1522" s="220"/>
      <c r="X1522" s="220"/>
      <c r="Y1522" s="220"/>
      <c r="Z1522" s="210"/>
      <c r="AA1522" s="210"/>
      <c r="AB1522" s="210"/>
      <c r="AC1522" s="210"/>
      <c r="AD1522" s="210"/>
      <c r="AE1522" s="210"/>
      <c r="AF1522" s="210"/>
      <c r="AG1522" s="210" t="s">
        <v>314</v>
      </c>
      <c r="AH1522" s="210">
        <v>0</v>
      </c>
      <c r="AI1522" s="210"/>
      <c r="AJ1522" s="210"/>
      <c r="AK1522" s="210"/>
      <c r="AL1522" s="210"/>
      <c r="AM1522" s="210"/>
      <c r="AN1522" s="210"/>
      <c r="AO1522" s="210"/>
      <c r="AP1522" s="210"/>
      <c r="AQ1522" s="210"/>
      <c r="AR1522" s="210"/>
      <c r="AS1522" s="210"/>
      <c r="AT1522" s="210"/>
      <c r="AU1522" s="210"/>
      <c r="AV1522" s="210"/>
      <c r="AW1522" s="210"/>
      <c r="AX1522" s="210"/>
      <c r="AY1522" s="210"/>
      <c r="AZ1522" s="210"/>
      <c r="BA1522" s="210"/>
      <c r="BB1522" s="210"/>
      <c r="BC1522" s="210"/>
      <c r="BD1522" s="210"/>
      <c r="BE1522" s="210"/>
      <c r="BF1522" s="210"/>
      <c r="BG1522" s="210"/>
      <c r="BH1522" s="210"/>
    </row>
    <row r="1523" spans="1:60" outlineLevel="3" x14ac:dyDescent="0.2">
      <c r="A1523" s="217"/>
      <c r="B1523" s="218"/>
      <c r="C1523" s="253" t="s">
        <v>1705</v>
      </c>
      <c r="D1523" s="221"/>
      <c r="E1523" s="222"/>
      <c r="F1523" s="220"/>
      <c r="G1523" s="220"/>
      <c r="H1523" s="220"/>
      <c r="I1523" s="220"/>
      <c r="J1523" s="220"/>
      <c r="K1523" s="220"/>
      <c r="L1523" s="220"/>
      <c r="M1523" s="220"/>
      <c r="N1523" s="219"/>
      <c r="O1523" s="219"/>
      <c r="P1523" s="219"/>
      <c r="Q1523" s="219"/>
      <c r="R1523" s="220"/>
      <c r="S1523" s="220"/>
      <c r="T1523" s="220"/>
      <c r="U1523" s="220"/>
      <c r="V1523" s="220"/>
      <c r="W1523" s="220"/>
      <c r="X1523" s="220"/>
      <c r="Y1523" s="220"/>
      <c r="Z1523" s="210"/>
      <c r="AA1523" s="210"/>
      <c r="AB1523" s="210"/>
      <c r="AC1523" s="210"/>
      <c r="AD1523" s="210"/>
      <c r="AE1523" s="210"/>
      <c r="AF1523" s="210"/>
      <c r="AG1523" s="210" t="s">
        <v>314</v>
      </c>
      <c r="AH1523" s="210">
        <v>0</v>
      </c>
      <c r="AI1523" s="210"/>
      <c r="AJ1523" s="210"/>
      <c r="AK1523" s="210"/>
      <c r="AL1523" s="210"/>
      <c r="AM1523" s="210"/>
      <c r="AN1523" s="210"/>
      <c r="AO1523" s="210"/>
      <c r="AP1523" s="210"/>
      <c r="AQ1523" s="210"/>
      <c r="AR1523" s="210"/>
      <c r="AS1523" s="210"/>
      <c r="AT1523" s="210"/>
      <c r="AU1523" s="210"/>
      <c r="AV1523" s="210"/>
      <c r="AW1523" s="210"/>
      <c r="AX1523" s="210"/>
      <c r="AY1523" s="210"/>
      <c r="AZ1523" s="210"/>
      <c r="BA1523" s="210"/>
      <c r="BB1523" s="210"/>
      <c r="BC1523" s="210"/>
      <c r="BD1523" s="210"/>
      <c r="BE1523" s="210"/>
      <c r="BF1523" s="210"/>
      <c r="BG1523" s="210"/>
      <c r="BH1523" s="210"/>
    </row>
    <row r="1524" spans="1:60" outlineLevel="3" x14ac:dyDescent="0.2">
      <c r="A1524" s="217"/>
      <c r="B1524" s="218"/>
      <c r="C1524" s="253" t="s">
        <v>1706</v>
      </c>
      <c r="D1524" s="221"/>
      <c r="E1524" s="222"/>
      <c r="F1524" s="220"/>
      <c r="G1524" s="220"/>
      <c r="H1524" s="220"/>
      <c r="I1524" s="220"/>
      <c r="J1524" s="220"/>
      <c r="K1524" s="220"/>
      <c r="L1524" s="220"/>
      <c r="M1524" s="220"/>
      <c r="N1524" s="219"/>
      <c r="O1524" s="219"/>
      <c r="P1524" s="219"/>
      <c r="Q1524" s="219"/>
      <c r="R1524" s="220"/>
      <c r="S1524" s="220"/>
      <c r="T1524" s="220"/>
      <c r="U1524" s="220"/>
      <c r="V1524" s="220"/>
      <c r="W1524" s="220"/>
      <c r="X1524" s="220"/>
      <c r="Y1524" s="220"/>
      <c r="Z1524" s="210"/>
      <c r="AA1524" s="210"/>
      <c r="AB1524" s="210"/>
      <c r="AC1524" s="210"/>
      <c r="AD1524" s="210"/>
      <c r="AE1524" s="210"/>
      <c r="AF1524" s="210"/>
      <c r="AG1524" s="210" t="s">
        <v>314</v>
      </c>
      <c r="AH1524" s="210">
        <v>0</v>
      </c>
      <c r="AI1524" s="210"/>
      <c r="AJ1524" s="210"/>
      <c r="AK1524" s="210"/>
      <c r="AL1524" s="210"/>
      <c r="AM1524" s="210"/>
      <c r="AN1524" s="210"/>
      <c r="AO1524" s="210"/>
      <c r="AP1524" s="210"/>
      <c r="AQ1524" s="210"/>
      <c r="AR1524" s="210"/>
      <c r="AS1524" s="210"/>
      <c r="AT1524" s="210"/>
      <c r="AU1524" s="210"/>
      <c r="AV1524" s="210"/>
      <c r="AW1524" s="210"/>
      <c r="AX1524" s="210"/>
      <c r="AY1524" s="210"/>
      <c r="AZ1524" s="210"/>
      <c r="BA1524" s="210"/>
      <c r="BB1524" s="210"/>
      <c r="BC1524" s="210"/>
      <c r="BD1524" s="210"/>
      <c r="BE1524" s="210"/>
      <c r="BF1524" s="210"/>
      <c r="BG1524" s="210"/>
      <c r="BH1524" s="210"/>
    </row>
    <row r="1525" spans="1:60" outlineLevel="3" x14ac:dyDescent="0.2">
      <c r="A1525" s="217"/>
      <c r="B1525" s="218"/>
      <c r="C1525" s="253" t="s">
        <v>1707</v>
      </c>
      <c r="D1525" s="221"/>
      <c r="E1525" s="222"/>
      <c r="F1525" s="220"/>
      <c r="G1525" s="220"/>
      <c r="H1525" s="220"/>
      <c r="I1525" s="220"/>
      <c r="J1525" s="220"/>
      <c r="K1525" s="220"/>
      <c r="L1525" s="220"/>
      <c r="M1525" s="220"/>
      <c r="N1525" s="219"/>
      <c r="O1525" s="219"/>
      <c r="P1525" s="219"/>
      <c r="Q1525" s="219"/>
      <c r="R1525" s="220"/>
      <c r="S1525" s="220"/>
      <c r="T1525" s="220"/>
      <c r="U1525" s="220"/>
      <c r="V1525" s="220"/>
      <c r="W1525" s="220"/>
      <c r="X1525" s="220"/>
      <c r="Y1525" s="220"/>
      <c r="Z1525" s="210"/>
      <c r="AA1525" s="210"/>
      <c r="AB1525" s="210"/>
      <c r="AC1525" s="210"/>
      <c r="AD1525" s="210"/>
      <c r="AE1525" s="210"/>
      <c r="AF1525" s="210"/>
      <c r="AG1525" s="210" t="s">
        <v>314</v>
      </c>
      <c r="AH1525" s="210">
        <v>0</v>
      </c>
      <c r="AI1525" s="210"/>
      <c r="AJ1525" s="210"/>
      <c r="AK1525" s="210"/>
      <c r="AL1525" s="210"/>
      <c r="AM1525" s="210"/>
      <c r="AN1525" s="210"/>
      <c r="AO1525" s="210"/>
      <c r="AP1525" s="210"/>
      <c r="AQ1525" s="210"/>
      <c r="AR1525" s="210"/>
      <c r="AS1525" s="210"/>
      <c r="AT1525" s="210"/>
      <c r="AU1525" s="210"/>
      <c r="AV1525" s="210"/>
      <c r="AW1525" s="210"/>
      <c r="AX1525" s="210"/>
      <c r="AY1525" s="210"/>
      <c r="AZ1525" s="210"/>
      <c r="BA1525" s="210"/>
      <c r="BB1525" s="210"/>
      <c r="BC1525" s="210"/>
      <c r="BD1525" s="210"/>
      <c r="BE1525" s="210"/>
      <c r="BF1525" s="210"/>
      <c r="BG1525" s="210"/>
      <c r="BH1525" s="210"/>
    </row>
    <row r="1526" spans="1:60" outlineLevel="3" x14ac:dyDescent="0.2">
      <c r="A1526" s="217"/>
      <c r="B1526" s="218"/>
      <c r="C1526" s="253" t="s">
        <v>1708</v>
      </c>
      <c r="D1526" s="221"/>
      <c r="E1526" s="222">
        <v>119.81</v>
      </c>
      <c r="F1526" s="220"/>
      <c r="G1526" s="220"/>
      <c r="H1526" s="220"/>
      <c r="I1526" s="220"/>
      <c r="J1526" s="220"/>
      <c r="K1526" s="220"/>
      <c r="L1526" s="220"/>
      <c r="M1526" s="220"/>
      <c r="N1526" s="219"/>
      <c r="O1526" s="219"/>
      <c r="P1526" s="219"/>
      <c r="Q1526" s="219"/>
      <c r="R1526" s="220"/>
      <c r="S1526" s="220"/>
      <c r="T1526" s="220"/>
      <c r="U1526" s="220"/>
      <c r="V1526" s="220"/>
      <c r="W1526" s="220"/>
      <c r="X1526" s="220"/>
      <c r="Y1526" s="220"/>
      <c r="Z1526" s="210"/>
      <c r="AA1526" s="210"/>
      <c r="AB1526" s="210"/>
      <c r="AC1526" s="210"/>
      <c r="AD1526" s="210"/>
      <c r="AE1526" s="210"/>
      <c r="AF1526" s="210"/>
      <c r="AG1526" s="210" t="s">
        <v>314</v>
      </c>
      <c r="AH1526" s="210">
        <v>0</v>
      </c>
      <c r="AI1526" s="210"/>
      <c r="AJ1526" s="210"/>
      <c r="AK1526" s="210"/>
      <c r="AL1526" s="210"/>
      <c r="AM1526" s="210"/>
      <c r="AN1526" s="210"/>
      <c r="AO1526" s="210"/>
      <c r="AP1526" s="210"/>
      <c r="AQ1526" s="210"/>
      <c r="AR1526" s="210"/>
      <c r="AS1526" s="210"/>
      <c r="AT1526" s="210"/>
      <c r="AU1526" s="210"/>
      <c r="AV1526" s="210"/>
      <c r="AW1526" s="210"/>
      <c r="AX1526" s="210"/>
      <c r="AY1526" s="210"/>
      <c r="AZ1526" s="210"/>
      <c r="BA1526" s="210"/>
      <c r="BB1526" s="210"/>
      <c r="BC1526" s="210"/>
      <c r="BD1526" s="210"/>
      <c r="BE1526" s="210"/>
      <c r="BF1526" s="210"/>
      <c r="BG1526" s="210"/>
      <c r="BH1526" s="210"/>
    </row>
    <row r="1527" spans="1:60" outlineLevel="1" x14ac:dyDescent="0.2">
      <c r="A1527" s="231">
        <v>266</v>
      </c>
      <c r="B1527" s="232" t="s">
        <v>1709</v>
      </c>
      <c r="C1527" s="250" t="s">
        <v>1710</v>
      </c>
      <c r="D1527" s="233" t="s">
        <v>335</v>
      </c>
      <c r="E1527" s="234">
        <v>114.04</v>
      </c>
      <c r="F1527" s="235"/>
      <c r="G1527" s="236">
        <f>ROUND(E1527*F1527,2)</f>
        <v>0</v>
      </c>
      <c r="H1527" s="235"/>
      <c r="I1527" s="236">
        <f>ROUND(E1527*H1527,2)</f>
        <v>0</v>
      </c>
      <c r="J1527" s="235"/>
      <c r="K1527" s="236">
        <f>ROUND(E1527*J1527,2)</f>
        <v>0</v>
      </c>
      <c r="L1527" s="236">
        <v>21</v>
      </c>
      <c r="M1527" s="236">
        <f>G1527*(1+L1527/100)</f>
        <v>0</v>
      </c>
      <c r="N1527" s="234">
        <v>0</v>
      </c>
      <c r="O1527" s="234">
        <f>ROUND(E1527*N1527,2)</f>
        <v>0</v>
      </c>
      <c r="P1527" s="234">
        <v>2.3E-3</v>
      </c>
      <c r="Q1527" s="234">
        <f>ROUND(E1527*P1527,2)</f>
        <v>0.26</v>
      </c>
      <c r="R1527" s="236" t="s">
        <v>1674</v>
      </c>
      <c r="S1527" s="236" t="s">
        <v>293</v>
      </c>
      <c r="T1527" s="237" t="s">
        <v>294</v>
      </c>
      <c r="U1527" s="220">
        <v>0.10349999999999999</v>
      </c>
      <c r="V1527" s="220">
        <f>ROUND(E1527*U1527,2)</f>
        <v>11.8</v>
      </c>
      <c r="W1527" s="220"/>
      <c r="X1527" s="220" t="s">
        <v>295</v>
      </c>
      <c r="Y1527" s="220" t="s">
        <v>296</v>
      </c>
      <c r="Z1527" s="210"/>
      <c r="AA1527" s="210"/>
      <c r="AB1527" s="210"/>
      <c r="AC1527" s="210"/>
      <c r="AD1527" s="210"/>
      <c r="AE1527" s="210"/>
      <c r="AF1527" s="210"/>
      <c r="AG1527" s="210" t="s">
        <v>1407</v>
      </c>
      <c r="AH1527" s="210"/>
      <c r="AI1527" s="210"/>
      <c r="AJ1527" s="210"/>
      <c r="AK1527" s="210"/>
      <c r="AL1527" s="210"/>
      <c r="AM1527" s="210"/>
      <c r="AN1527" s="210"/>
      <c r="AO1527" s="210"/>
      <c r="AP1527" s="210"/>
      <c r="AQ1527" s="210"/>
      <c r="AR1527" s="210"/>
      <c r="AS1527" s="210"/>
      <c r="AT1527" s="210"/>
      <c r="AU1527" s="210"/>
      <c r="AV1527" s="210"/>
      <c r="AW1527" s="210"/>
      <c r="AX1527" s="210"/>
      <c r="AY1527" s="210"/>
      <c r="AZ1527" s="210"/>
      <c r="BA1527" s="210"/>
      <c r="BB1527" s="210"/>
      <c r="BC1527" s="210"/>
      <c r="BD1527" s="210"/>
      <c r="BE1527" s="210"/>
      <c r="BF1527" s="210"/>
      <c r="BG1527" s="210"/>
      <c r="BH1527" s="210"/>
    </row>
    <row r="1528" spans="1:60" outlineLevel="2" x14ac:dyDescent="0.2">
      <c r="A1528" s="217"/>
      <c r="B1528" s="218"/>
      <c r="C1528" s="253" t="s">
        <v>1711</v>
      </c>
      <c r="D1528" s="221"/>
      <c r="E1528" s="222"/>
      <c r="F1528" s="220"/>
      <c r="G1528" s="220"/>
      <c r="H1528" s="220"/>
      <c r="I1528" s="220"/>
      <c r="J1528" s="220"/>
      <c r="K1528" s="220"/>
      <c r="L1528" s="220"/>
      <c r="M1528" s="220"/>
      <c r="N1528" s="219"/>
      <c r="O1528" s="219"/>
      <c r="P1528" s="219"/>
      <c r="Q1528" s="219"/>
      <c r="R1528" s="220"/>
      <c r="S1528" s="220"/>
      <c r="T1528" s="220"/>
      <c r="U1528" s="220"/>
      <c r="V1528" s="220"/>
      <c r="W1528" s="220"/>
      <c r="X1528" s="220"/>
      <c r="Y1528" s="220"/>
      <c r="Z1528" s="210"/>
      <c r="AA1528" s="210"/>
      <c r="AB1528" s="210"/>
      <c r="AC1528" s="210"/>
      <c r="AD1528" s="210"/>
      <c r="AE1528" s="210"/>
      <c r="AF1528" s="210"/>
      <c r="AG1528" s="210" t="s">
        <v>314</v>
      </c>
      <c r="AH1528" s="210">
        <v>0</v>
      </c>
      <c r="AI1528" s="210"/>
      <c r="AJ1528" s="210"/>
      <c r="AK1528" s="210"/>
      <c r="AL1528" s="210"/>
      <c r="AM1528" s="210"/>
      <c r="AN1528" s="210"/>
      <c r="AO1528" s="210"/>
      <c r="AP1528" s="210"/>
      <c r="AQ1528" s="210"/>
      <c r="AR1528" s="210"/>
      <c r="AS1528" s="210"/>
      <c r="AT1528" s="210"/>
      <c r="AU1528" s="210"/>
      <c r="AV1528" s="210"/>
      <c r="AW1528" s="210"/>
      <c r="AX1528" s="210"/>
      <c r="AY1528" s="210"/>
      <c r="AZ1528" s="210"/>
      <c r="BA1528" s="210"/>
      <c r="BB1528" s="210"/>
      <c r="BC1528" s="210"/>
      <c r="BD1528" s="210"/>
      <c r="BE1528" s="210"/>
      <c r="BF1528" s="210"/>
      <c r="BG1528" s="210"/>
      <c r="BH1528" s="210"/>
    </row>
    <row r="1529" spans="1:60" outlineLevel="3" x14ac:dyDescent="0.2">
      <c r="A1529" s="217"/>
      <c r="B1529" s="218"/>
      <c r="C1529" s="253" t="s">
        <v>1712</v>
      </c>
      <c r="D1529" s="221"/>
      <c r="E1529" s="222"/>
      <c r="F1529" s="220"/>
      <c r="G1529" s="220"/>
      <c r="H1529" s="220"/>
      <c r="I1529" s="220"/>
      <c r="J1529" s="220"/>
      <c r="K1529" s="220"/>
      <c r="L1529" s="220"/>
      <c r="M1529" s="220"/>
      <c r="N1529" s="219"/>
      <c r="O1529" s="219"/>
      <c r="P1529" s="219"/>
      <c r="Q1529" s="219"/>
      <c r="R1529" s="220"/>
      <c r="S1529" s="220"/>
      <c r="T1529" s="220"/>
      <c r="U1529" s="220"/>
      <c r="V1529" s="220"/>
      <c r="W1529" s="220"/>
      <c r="X1529" s="220"/>
      <c r="Y1529" s="220"/>
      <c r="Z1529" s="210"/>
      <c r="AA1529" s="210"/>
      <c r="AB1529" s="210"/>
      <c r="AC1529" s="210"/>
      <c r="AD1529" s="210"/>
      <c r="AE1529" s="210"/>
      <c r="AF1529" s="210"/>
      <c r="AG1529" s="210" t="s">
        <v>314</v>
      </c>
      <c r="AH1529" s="210">
        <v>0</v>
      </c>
      <c r="AI1529" s="210"/>
      <c r="AJ1529" s="210"/>
      <c r="AK1529" s="210"/>
      <c r="AL1529" s="210"/>
      <c r="AM1529" s="210"/>
      <c r="AN1529" s="210"/>
      <c r="AO1529" s="210"/>
      <c r="AP1529" s="210"/>
      <c r="AQ1529" s="210"/>
      <c r="AR1529" s="210"/>
      <c r="AS1529" s="210"/>
      <c r="AT1529" s="210"/>
      <c r="AU1529" s="210"/>
      <c r="AV1529" s="210"/>
      <c r="AW1529" s="210"/>
      <c r="AX1529" s="210"/>
      <c r="AY1529" s="210"/>
      <c r="AZ1529" s="210"/>
      <c r="BA1529" s="210"/>
      <c r="BB1529" s="210"/>
      <c r="BC1529" s="210"/>
      <c r="BD1529" s="210"/>
      <c r="BE1529" s="210"/>
      <c r="BF1529" s="210"/>
      <c r="BG1529" s="210"/>
      <c r="BH1529" s="210"/>
    </row>
    <row r="1530" spans="1:60" outlineLevel="3" x14ac:dyDescent="0.2">
      <c r="A1530" s="217"/>
      <c r="B1530" s="218"/>
      <c r="C1530" s="253" t="s">
        <v>1713</v>
      </c>
      <c r="D1530" s="221"/>
      <c r="E1530" s="222"/>
      <c r="F1530" s="220"/>
      <c r="G1530" s="220"/>
      <c r="H1530" s="220"/>
      <c r="I1530" s="220"/>
      <c r="J1530" s="220"/>
      <c r="K1530" s="220"/>
      <c r="L1530" s="220"/>
      <c r="M1530" s="220"/>
      <c r="N1530" s="219"/>
      <c r="O1530" s="219"/>
      <c r="P1530" s="219"/>
      <c r="Q1530" s="219"/>
      <c r="R1530" s="220"/>
      <c r="S1530" s="220"/>
      <c r="T1530" s="220"/>
      <c r="U1530" s="220"/>
      <c r="V1530" s="220"/>
      <c r="W1530" s="220"/>
      <c r="X1530" s="220"/>
      <c r="Y1530" s="220"/>
      <c r="Z1530" s="210"/>
      <c r="AA1530" s="210"/>
      <c r="AB1530" s="210"/>
      <c r="AC1530" s="210"/>
      <c r="AD1530" s="210"/>
      <c r="AE1530" s="210"/>
      <c r="AF1530" s="210"/>
      <c r="AG1530" s="210" t="s">
        <v>314</v>
      </c>
      <c r="AH1530" s="210">
        <v>0</v>
      </c>
      <c r="AI1530" s="210"/>
      <c r="AJ1530" s="210"/>
      <c r="AK1530" s="210"/>
      <c r="AL1530" s="210"/>
      <c r="AM1530" s="210"/>
      <c r="AN1530" s="210"/>
      <c r="AO1530" s="210"/>
      <c r="AP1530" s="210"/>
      <c r="AQ1530" s="210"/>
      <c r="AR1530" s="210"/>
      <c r="AS1530" s="210"/>
      <c r="AT1530" s="210"/>
      <c r="AU1530" s="210"/>
      <c r="AV1530" s="210"/>
      <c r="AW1530" s="210"/>
      <c r="AX1530" s="210"/>
      <c r="AY1530" s="210"/>
      <c r="AZ1530" s="210"/>
      <c r="BA1530" s="210"/>
      <c r="BB1530" s="210"/>
      <c r="BC1530" s="210"/>
      <c r="BD1530" s="210"/>
      <c r="BE1530" s="210"/>
      <c r="BF1530" s="210"/>
      <c r="BG1530" s="210"/>
      <c r="BH1530" s="210"/>
    </row>
    <row r="1531" spans="1:60" outlineLevel="3" x14ac:dyDescent="0.2">
      <c r="A1531" s="217"/>
      <c r="B1531" s="218"/>
      <c r="C1531" s="253" t="s">
        <v>1714</v>
      </c>
      <c r="D1531" s="221"/>
      <c r="E1531" s="222"/>
      <c r="F1531" s="220"/>
      <c r="G1531" s="220"/>
      <c r="H1531" s="220"/>
      <c r="I1531" s="220"/>
      <c r="J1531" s="220"/>
      <c r="K1531" s="220"/>
      <c r="L1531" s="220"/>
      <c r="M1531" s="220"/>
      <c r="N1531" s="219"/>
      <c r="O1531" s="219"/>
      <c r="P1531" s="219"/>
      <c r="Q1531" s="219"/>
      <c r="R1531" s="220"/>
      <c r="S1531" s="220"/>
      <c r="T1531" s="220"/>
      <c r="U1531" s="220"/>
      <c r="V1531" s="220"/>
      <c r="W1531" s="220"/>
      <c r="X1531" s="220"/>
      <c r="Y1531" s="220"/>
      <c r="Z1531" s="210"/>
      <c r="AA1531" s="210"/>
      <c r="AB1531" s="210"/>
      <c r="AC1531" s="210"/>
      <c r="AD1531" s="210"/>
      <c r="AE1531" s="210"/>
      <c r="AF1531" s="210"/>
      <c r="AG1531" s="210" t="s">
        <v>314</v>
      </c>
      <c r="AH1531" s="210">
        <v>0</v>
      </c>
      <c r="AI1531" s="210"/>
      <c r="AJ1531" s="210"/>
      <c r="AK1531" s="210"/>
      <c r="AL1531" s="210"/>
      <c r="AM1531" s="210"/>
      <c r="AN1531" s="210"/>
      <c r="AO1531" s="210"/>
      <c r="AP1531" s="210"/>
      <c r="AQ1531" s="210"/>
      <c r="AR1531" s="210"/>
      <c r="AS1531" s="210"/>
      <c r="AT1531" s="210"/>
      <c r="AU1531" s="210"/>
      <c r="AV1531" s="210"/>
      <c r="AW1531" s="210"/>
      <c r="AX1531" s="210"/>
      <c r="AY1531" s="210"/>
      <c r="AZ1531" s="210"/>
      <c r="BA1531" s="210"/>
      <c r="BB1531" s="210"/>
      <c r="BC1531" s="210"/>
      <c r="BD1531" s="210"/>
      <c r="BE1531" s="210"/>
      <c r="BF1531" s="210"/>
      <c r="BG1531" s="210"/>
      <c r="BH1531" s="210"/>
    </row>
    <row r="1532" spans="1:60" outlineLevel="3" x14ac:dyDescent="0.2">
      <c r="A1532" s="217"/>
      <c r="B1532" s="218"/>
      <c r="C1532" s="253" t="s">
        <v>1715</v>
      </c>
      <c r="D1532" s="221"/>
      <c r="E1532" s="222">
        <v>114.04</v>
      </c>
      <c r="F1532" s="220"/>
      <c r="G1532" s="220"/>
      <c r="H1532" s="220"/>
      <c r="I1532" s="220"/>
      <c r="J1532" s="220"/>
      <c r="K1532" s="220"/>
      <c r="L1532" s="220"/>
      <c r="M1532" s="220"/>
      <c r="N1532" s="219"/>
      <c r="O1532" s="219"/>
      <c r="P1532" s="219"/>
      <c r="Q1532" s="219"/>
      <c r="R1532" s="220"/>
      <c r="S1532" s="220"/>
      <c r="T1532" s="220"/>
      <c r="U1532" s="220"/>
      <c r="V1532" s="220"/>
      <c r="W1532" s="220"/>
      <c r="X1532" s="220"/>
      <c r="Y1532" s="220"/>
      <c r="Z1532" s="210"/>
      <c r="AA1532" s="210"/>
      <c r="AB1532" s="210"/>
      <c r="AC1532" s="210"/>
      <c r="AD1532" s="210"/>
      <c r="AE1532" s="210"/>
      <c r="AF1532" s="210"/>
      <c r="AG1532" s="210" t="s">
        <v>314</v>
      </c>
      <c r="AH1532" s="210">
        <v>0</v>
      </c>
      <c r="AI1532" s="210"/>
      <c r="AJ1532" s="210"/>
      <c r="AK1532" s="210"/>
      <c r="AL1532" s="210"/>
      <c r="AM1532" s="210"/>
      <c r="AN1532" s="210"/>
      <c r="AO1532" s="210"/>
      <c r="AP1532" s="210"/>
      <c r="AQ1532" s="210"/>
      <c r="AR1532" s="210"/>
      <c r="AS1532" s="210"/>
      <c r="AT1532" s="210"/>
      <c r="AU1532" s="210"/>
      <c r="AV1532" s="210"/>
      <c r="AW1532" s="210"/>
      <c r="AX1532" s="210"/>
      <c r="AY1532" s="210"/>
      <c r="AZ1532" s="210"/>
      <c r="BA1532" s="210"/>
      <c r="BB1532" s="210"/>
      <c r="BC1532" s="210"/>
      <c r="BD1532" s="210"/>
      <c r="BE1532" s="210"/>
      <c r="BF1532" s="210"/>
      <c r="BG1532" s="210"/>
      <c r="BH1532" s="210"/>
    </row>
    <row r="1533" spans="1:60" outlineLevel="1" x14ac:dyDescent="0.2">
      <c r="A1533" s="231">
        <v>267</v>
      </c>
      <c r="B1533" s="232" t="s">
        <v>1716</v>
      </c>
      <c r="C1533" s="250" t="s">
        <v>1717</v>
      </c>
      <c r="D1533" s="233" t="s">
        <v>335</v>
      </c>
      <c r="E1533" s="234">
        <v>7.6</v>
      </c>
      <c r="F1533" s="235"/>
      <c r="G1533" s="236">
        <f>ROUND(E1533*F1533,2)</f>
        <v>0</v>
      </c>
      <c r="H1533" s="235"/>
      <c r="I1533" s="236">
        <f>ROUND(E1533*H1533,2)</f>
        <v>0</v>
      </c>
      <c r="J1533" s="235"/>
      <c r="K1533" s="236">
        <f>ROUND(E1533*J1533,2)</f>
        <v>0</v>
      </c>
      <c r="L1533" s="236">
        <v>21</v>
      </c>
      <c r="M1533" s="236">
        <f>G1533*(1+L1533/100)</f>
        <v>0</v>
      </c>
      <c r="N1533" s="234">
        <v>0</v>
      </c>
      <c r="O1533" s="234">
        <f>ROUND(E1533*N1533,2)</f>
        <v>0</v>
      </c>
      <c r="P1533" s="234">
        <v>3.3700000000000002E-3</v>
      </c>
      <c r="Q1533" s="234">
        <f>ROUND(E1533*P1533,2)</f>
        <v>0.03</v>
      </c>
      <c r="R1533" s="236" t="s">
        <v>1674</v>
      </c>
      <c r="S1533" s="236" t="s">
        <v>293</v>
      </c>
      <c r="T1533" s="237" t="s">
        <v>294</v>
      </c>
      <c r="U1533" s="220">
        <v>0.115</v>
      </c>
      <c r="V1533" s="220">
        <f>ROUND(E1533*U1533,2)</f>
        <v>0.87</v>
      </c>
      <c r="W1533" s="220"/>
      <c r="X1533" s="220" t="s">
        <v>295</v>
      </c>
      <c r="Y1533" s="220" t="s">
        <v>296</v>
      </c>
      <c r="Z1533" s="210"/>
      <c r="AA1533" s="210"/>
      <c r="AB1533" s="210"/>
      <c r="AC1533" s="210"/>
      <c r="AD1533" s="210"/>
      <c r="AE1533" s="210"/>
      <c r="AF1533" s="210"/>
      <c r="AG1533" s="210" t="s">
        <v>1407</v>
      </c>
      <c r="AH1533" s="210"/>
      <c r="AI1533" s="210"/>
      <c r="AJ1533" s="210"/>
      <c r="AK1533" s="210"/>
      <c r="AL1533" s="210"/>
      <c r="AM1533" s="210"/>
      <c r="AN1533" s="210"/>
      <c r="AO1533" s="210"/>
      <c r="AP1533" s="210"/>
      <c r="AQ1533" s="210"/>
      <c r="AR1533" s="210"/>
      <c r="AS1533" s="210"/>
      <c r="AT1533" s="210"/>
      <c r="AU1533" s="210"/>
      <c r="AV1533" s="210"/>
      <c r="AW1533" s="210"/>
      <c r="AX1533" s="210"/>
      <c r="AY1533" s="210"/>
      <c r="AZ1533" s="210"/>
      <c r="BA1533" s="210"/>
      <c r="BB1533" s="210"/>
      <c r="BC1533" s="210"/>
      <c r="BD1533" s="210"/>
      <c r="BE1533" s="210"/>
      <c r="BF1533" s="210"/>
      <c r="BG1533" s="210"/>
      <c r="BH1533" s="210"/>
    </row>
    <row r="1534" spans="1:60" outlineLevel="2" x14ac:dyDescent="0.2">
      <c r="A1534" s="217"/>
      <c r="B1534" s="218"/>
      <c r="C1534" s="253" t="s">
        <v>1718</v>
      </c>
      <c r="D1534" s="221"/>
      <c r="E1534" s="222"/>
      <c r="F1534" s="220"/>
      <c r="G1534" s="220"/>
      <c r="H1534" s="220"/>
      <c r="I1534" s="220"/>
      <c r="J1534" s="220"/>
      <c r="K1534" s="220"/>
      <c r="L1534" s="220"/>
      <c r="M1534" s="220"/>
      <c r="N1534" s="219"/>
      <c r="O1534" s="219"/>
      <c r="P1534" s="219"/>
      <c r="Q1534" s="219"/>
      <c r="R1534" s="220"/>
      <c r="S1534" s="220"/>
      <c r="T1534" s="220"/>
      <c r="U1534" s="220"/>
      <c r="V1534" s="220"/>
      <c r="W1534" s="220"/>
      <c r="X1534" s="220"/>
      <c r="Y1534" s="220"/>
      <c r="Z1534" s="210"/>
      <c r="AA1534" s="210"/>
      <c r="AB1534" s="210"/>
      <c r="AC1534" s="210"/>
      <c r="AD1534" s="210"/>
      <c r="AE1534" s="210"/>
      <c r="AF1534" s="210"/>
      <c r="AG1534" s="210" t="s">
        <v>314</v>
      </c>
      <c r="AH1534" s="210">
        <v>0</v>
      </c>
      <c r="AI1534" s="210"/>
      <c r="AJ1534" s="210"/>
      <c r="AK1534" s="210"/>
      <c r="AL1534" s="210"/>
      <c r="AM1534" s="210"/>
      <c r="AN1534" s="210"/>
      <c r="AO1534" s="210"/>
      <c r="AP1534" s="210"/>
      <c r="AQ1534" s="210"/>
      <c r="AR1534" s="210"/>
      <c r="AS1534" s="210"/>
      <c r="AT1534" s="210"/>
      <c r="AU1534" s="210"/>
      <c r="AV1534" s="210"/>
      <c r="AW1534" s="210"/>
      <c r="AX1534" s="210"/>
      <c r="AY1534" s="210"/>
      <c r="AZ1534" s="210"/>
      <c r="BA1534" s="210"/>
      <c r="BB1534" s="210"/>
      <c r="BC1534" s="210"/>
      <c r="BD1534" s="210"/>
      <c r="BE1534" s="210"/>
      <c r="BF1534" s="210"/>
      <c r="BG1534" s="210"/>
      <c r="BH1534" s="210"/>
    </row>
    <row r="1535" spans="1:60" outlineLevel="3" x14ac:dyDescent="0.2">
      <c r="A1535" s="217"/>
      <c r="B1535" s="218"/>
      <c r="C1535" s="253" t="s">
        <v>1451</v>
      </c>
      <c r="D1535" s="221"/>
      <c r="E1535" s="222">
        <v>7.6</v>
      </c>
      <c r="F1535" s="220"/>
      <c r="G1535" s="220"/>
      <c r="H1535" s="220"/>
      <c r="I1535" s="220"/>
      <c r="J1535" s="220"/>
      <c r="K1535" s="220"/>
      <c r="L1535" s="220"/>
      <c r="M1535" s="220"/>
      <c r="N1535" s="219"/>
      <c r="O1535" s="219"/>
      <c r="P1535" s="219"/>
      <c r="Q1535" s="219"/>
      <c r="R1535" s="220"/>
      <c r="S1535" s="220"/>
      <c r="T1535" s="220"/>
      <c r="U1535" s="220"/>
      <c r="V1535" s="220"/>
      <c r="W1535" s="220"/>
      <c r="X1535" s="220"/>
      <c r="Y1535" s="220"/>
      <c r="Z1535" s="210"/>
      <c r="AA1535" s="210"/>
      <c r="AB1535" s="210"/>
      <c r="AC1535" s="210"/>
      <c r="AD1535" s="210"/>
      <c r="AE1535" s="210"/>
      <c r="AF1535" s="210"/>
      <c r="AG1535" s="210" t="s">
        <v>314</v>
      </c>
      <c r="AH1535" s="210">
        <v>0</v>
      </c>
      <c r="AI1535" s="210"/>
      <c r="AJ1535" s="210"/>
      <c r="AK1535" s="210"/>
      <c r="AL1535" s="210"/>
      <c r="AM1535" s="210"/>
      <c r="AN1535" s="210"/>
      <c r="AO1535" s="210"/>
      <c r="AP1535" s="210"/>
      <c r="AQ1535" s="210"/>
      <c r="AR1535" s="210"/>
      <c r="AS1535" s="210"/>
      <c r="AT1535" s="210"/>
      <c r="AU1535" s="210"/>
      <c r="AV1535" s="210"/>
      <c r="AW1535" s="210"/>
      <c r="AX1535" s="210"/>
      <c r="AY1535" s="210"/>
      <c r="AZ1535" s="210"/>
      <c r="BA1535" s="210"/>
      <c r="BB1535" s="210"/>
      <c r="BC1535" s="210"/>
      <c r="BD1535" s="210"/>
      <c r="BE1535" s="210"/>
      <c r="BF1535" s="210"/>
      <c r="BG1535" s="210"/>
      <c r="BH1535" s="210"/>
    </row>
    <row r="1536" spans="1:60" outlineLevel="1" x14ac:dyDescent="0.2">
      <c r="A1536" s="231">
        <v>268</v>
      </c>
      <c r="B1536" s="232" t="s">
        <v>1719</v>
      </c>
      <c r="C1536" s="250" t="s">
        <v>1720</v>
      </c>
      <c r="D1536" s="233" t="s">
        <v>310</v>
      </c>
      <c r="E1536" s="234">
        <v>2.7</v>
      </c>
      <c r="F1536" s="235"/>
      <c r="G1536" s="236">
        <f>ROUND(E1536*F1536,2)</f>
        <v>0</v>
      </c>
      <c r="H1536" s="235"/>
      <c r="I1536" s="236">
        <f>ROUND(E1536*H1536,2)</f>
        <v>0</v>
      </c>
      <c r="J1536" s="235"/>
      <c r="K1536" s="236">
        <f>ROUND(E1536*J1536,2)</f>
        <v>0</v>
      </c>
      <c r="L1536" s="236">
        <v>21</v>
      </c>
      <c r="M1536" s="236">
        <f>G1536*(1+L1536/100)</f>
        <v>0</v>
      </c>
      <c r="N1536" s="234">
        <v>0</v>
      </c>
      <c r="O1536" s="234">
        <f>ROUND(E1536*N1536,2)</f>
        <v>0</v>
      </c>
      <c r="P1536" s="234">
        <v>0</v>
      </c>
      <c r="Q1536" s="234">
        <f>ROUND(E1536*P1536,2)</f>
        <v>0</v>
      </c>
      <c r="R1536" s="236"/>
      <c r="S1536" s="236" t="s">
        <v>861</v>
      </c>
      <c r="T1536" s="237" t="s">
        <v>294</v>
      </c>
      <c r="U1536" s="220">
        <v>0</v>
      </c>
      <c r="V1536" s="220">
        <f>ROUND(E1536*U1536,2)</f>
        <v>0</v>
      </c>
      <c r="W1536" s="220"/>
      <c r="X1536" s="220" t="s">
        <v>295</v>
      </c>
      <c r="Y1536" s="220" t="s">
        <v>296</v>
      </c>
      <c r="Z1536" s="210"/>
      <c r="AA1536" s="210"/>
      <c r="AB1536" s="210"/>
      <c r="AC1536" s="210"/>
      <c r="AD1536" s="210"/>
      <c r="AE1536" s="210"/>
      <c r="AF1536" s="210"/>
      <c r="AG1536" s="210" t="s">
        <v>1407</v>
      </c>
      <c r="AH1536" s="210"/>
      <c r="AI1536" s="210"/>
      <c r="AJ1536" s="210"/>
      <c r="AK1536" s="210"/>
      <c r="AL1536" s="210"/>
      <c r="AM1536" s="210"/>
      <c r="AN1536" s="210"/>
      <c r="AO1536" s="210"/>
      <c r="AP1536" s="210"/>
      <c r="AQ1536" s="210"/>
      <c r="AR1536" s="210"/>
      <c r="AS1536" s="210"/>
      <c r="AT1536" s="210"/>
      <c r="AU1536" s="210"/>
      <c r="AV1536" s="210"/>
      <c r="AW1536" s="210"/>
      <c r="AX1536" s="210"/>
      <c r="AY1536" s="210"/>
      <c r="AZ1536" s="210"/>
      <c r="BA1536" s="210"/>
      <c r="BB1536" s="210"/>
      <c r="BC1536" s="210"/>
      <c r="BD1536" s="210"/>
      <c r="BE1536" s="210"/>
      <c r="BF1536" s="210"/>
      <c r="BG1536" s="210"/>
      <c r="BH1536" s="210"/>
    </row>
    <row r="1537" spans="1:60" outlineLevel="2" x14ac:dyDescent="0.2">
      <c r="A1537" s="217"/>
      <c r="B1537" s="218"/>
      <c r="C1537" s="253" t="s">
        <v>1721</v>
      </c>
      <c r="D1537" s="221"/>
      <c r="E1537" s="222"/>
      <c r="F1537" s="220"/>
      <c r="G1537" s="220"/>
      <c r="H1537" s="220"/>
      <c r="I1537" s="220"/>
      <c r="J1537" s="220"/>
      <c r="K1537" s="220"/>
      <c r="L1537" s="220"/>
      <c r="M1537" s="220"/>
      <c r="N1537" s="219"/>
      <c r="O1537" s="219"/>
      <c r="P1537" s="219"/>
      <c r="Q1537" s="219"/>
      <c r="R1537" s="220"/>
      <c r="S1537" s="220"/>
      <c r="T1537" s="220"/>
      <c r="U1537" s="220"/>
      <c r="V1537" s="220"/>
      <c r="W1537" s="220"/>
      <c r="X1537" s="220"/>
      <c r="Y1537" s="220"/>
      <c r="Z1537" s="210"/>
      <c r="AA1537" s="210"/>
      <c r="AB1537" s="210"/>
      <c r="AC1537" s="210"/>
      <c r="AD1537" s="210"/>
      <c r="AE1537" s="210"/>
      <c r="AF1537" s="210"/>
      <c r="AG1537" s="210" t="s">
        <v>314</v>
      </c>
      <c r="AH1537" s="210">
        <v>0</v>
      </c>
      <c r="AI1537" s="210"/>
      <c r="AJ1537" s="210"/>
      <c r="AK1537" s="210"/>
      <c r="AL1537" s="210"/>
      <c r="AM1537" s="210"/>
      <c r="AN1537" s="210"/>
      <c r="AO1537" s="210"/>
      <c r="AP1537" s="210"/>
      <c r="AQ1537" s="210"/>
      <c r="AR1537" s="210"/>
      <c r="AS1537" s="210"/>
      <c r="AT1537" s="210"/>
      <c r="AU1537" s="210"/>
      <c r="AV1537" s="210"/>
      <c r="AW1537" s="210"/>
      <c r="AX1537" s="210"/>
      <c r="AY1537" s="210"/>
      <c r="AZ1537" s="210"/>
      <c r="BA1537" s="210"/>
      <c r="BB1537" s="210"/>
      <c r="BC1537" s="210"/>
      <c r="BD1537" s="210"/>
      <c r="BE1537" s="210"/>
      <c r="BF1537" s="210"/>
      <c r="BG1537" s="210"/>
      <c r="BH1537" s="210"/>
    </row>
    <row r="1538" spans="1:60" outlineLevel="3" x14ac:dyDescent="0.2">
      <c r="A1538" s="217"/>
      <c r="B1538" s="218"/>
      <c r="C1538" s="253" t="s">
        <v>1722</v>
      </c>
      <c r="D1538" s="221"/>
      <c r="E1538" s="222">
        <v>2.7</v>
      </c>
      <c r="F1538" s="220"/>
      <c r="G1538" s="220"/>
      <c r="H1538" s="220"/>
      <c r="I1538" s="220"/>
      <c r="J1538" s="220"/>
      <c r="K1538" s="220"/>
      <c r="L1538" s="220"/>
      <c r="M1538" s="220"/>
      <c r="N1538" s="219"/>
      <c r="O1538" s="219"/>
      <c r="P1538" s="219"/>
      <c r="Q1538" s="219"/>
      <c r="R1538" s="220"/>
      <c r="S1538" s="220"/>
      <c r="T1538" s="220"/>
      <c r="U1538" s="220"/>
      <c r="V1538" s="220"/>
      <c r="W1538" s="220"/>
      <c r="X1538" s="220"/>
      <c r="Y1538" s="220"/>
      <c r="Z1538" s="210"/>
      <c r="AA1538" s="210"/>
      <c r="AB1538" s="210"/>
      <c r="AC1538" s="210"/>
      <c r="AD1538" s="210"/>
      <c r="AE1538" s="210"/>
      <c r="AF1538" s="210"/>
      <c r="AG1538" s="210" t="s">
        <v>314</v>
      </c>
      <c r="AH1538" s="210">
        <v>0</v>
      </c>
      <c r="AI1538" s="210"/>
      <c r="AJ1538" s="210"/>
      <c r="AK1538" s="210"/>
      <c r="AL1538" s="210"/>
      <c r="AM1538" s="210"/>
      <c r="AN1538" s="210"/>
      <c r="AO1538" s="210"/>
      <c r="AP1538" s="210"/>
      <c r="AQ1538" s="210"/>
      <c r="AR1538" s="210"/>
      <c r="AS1538" s="210"/>
      <c r="AT1538" s="210"/>
      <c r="AU1538" s="210"/>
      <c r="AV1538" s="210"/>
      <c r="AW1538" s="210"/>
      <c r="AX1538" s="210"/>
      <c r="AY1538" s="210"/>
      <c r="AZ1538" s="210"/>
      <c r="BA1538" s="210"/>
      <c r="BB1538" s="210"/>
      <c r="BC1538" s="210"/>
      <c r="BD1538" s="210"/>
      <c r="BE1538" s="210"/>
      <c r="BF1538" s="210"/>
      <c r="BG1538" s="210"/>
      <c r="BH1538" s="210"/>
    </row>
    <row r="1539" spans="1:60" ht="22.5" outlineLevel="1" x14ac:dyDescent="0.2">
      <c r="A1539" s="231">
        <v>269</v>
      </c>
      <c r="B1539" s="232" t="s">
        <v>1723</v>
      </c>
      <c r="C1539" s="250" t="s">
        <v>1724</v>
      </c>
      <c r="D1539" s="233" t="s">
        <v>310</v>
      </c>
      <c r="E1539" s="234">
        <v>3.08</v>
      </c>
      <c r="F1539" s="235"/>
      <c r="G1539" s="236">
        <f>ROUND(E1539*F1539,2)</f>
        <v>0</v>
      </c>
      <c r="H1539" s="235"/>
      <c r="I1539" s="236">
        <f>ROUND(E1539*H1539,2)</f>
        <v>0</v>
      </c>
      <c r="J1539" s="235"/>
      <c r="K1539" s="236">
        <f>ROUND(E1539*J1539,2)</f>
        <v>0</v>
      </c>
      <c r="L1539" s="236">
        <v>21</v>
      </c>
      <c r="M1539" s="236">
        <f>G1539*(1+L1539/100)</f>
        <v>0</v>
      </c>
      <c r="N1539" s="234">
        <v>4.7999999999999996E-3</v>
      </c>
      <c r="O1539" s="234">
        <f>ROUND(E1539*N1539,2)</f>
        <v>0.01</v>
      </c>
      <c r="P1539" s="234">
        <v>0</v>
      </c>
      <c r="Q1539" s="234">
        <f>ROUND(E1539*P1539,2)</f>
        <v>0</v>
      </c>
      <c r="R1539" s="236" t="s">
        <v>663</v>
      </c>
      <c r="S1539" s="236" t="s">
        <v>293</v>
      </c>
      <c r="T1539" s="237" t="s">
        <v>294</v>
      </c>
      <c r="U1539" s="220">
        <v>0</v>
      </c>
      <c r="V1539" s="220">
        <f>ROUND(E1539*U1539,2)</f>
        <v>0</v>
      </c>
      <c r="W1539" s="220"/>
      <c r="X1539" s="220" t="s">
        <v>664</v>
      </c>
      <c r="Y1539" s="220" t="s">
        <v>296</v>
      </c>
      <c r="Z1539" s="210"/>
      <c r="AA1539" s="210"/>
      <c r="AB1539" s="210"/>
      <c r="AC1539" s="210"/>
      <c r="AD1539" s="210"/>
      <c r="AE1539" s="210"/>
      <c r="AF1539" s="210"/>
      <c r="AG1539" s="210" t="s">
        <v>665</v>
      </c>
      <c r="AH1539" s="210"/>
      <c r="AI1539" s="210"/>
      <c r="AJ1539" s="210"/>
      <c r="AK1539" s="210"/>
      <c r="AL1539" s="210"/>
      <c r="AM1539" s="210"/>
      <c r="AN1539" s="210"/>
      <c r="AO1539" s="210"/>
      <c r="AP1539" s="210"/>
      <c r="AQ1539" s="210"/>
      <c r="AR1539" s="210"/>
      <c r="AS1539" s="210"/>
      <c r="AT1539" s="210"/>
      <c r="AU1539" s="210"/>
      <c r="AV1539" s="210"/>
      <c r="AW1539" s="210"/>
      <c r="AX1539" s="210"/>
      <c r="AY1539" s="210"/>
      <c r="AZ1539" s="210"/>
      <c r="BA1539" s="210"/>
      <c r="BB1539" s="210"/>
      <c r="BC1539" s="210"/>
      <c r="BD1539" s="210"/>
      <c r="BE1539" s="210"/>
      <c r="BF1539" s="210"/>
      <c r="BG1539" s="210"/>
      <c r="BH1539" s="210"/>
    </row>
    <row r="1540" spans="1:60" outlineLevel="2" x14ac:dyDescent="0.2">
      <c r="A1540" s="217"/>
      <c r="B1540" s="218"/>
      <c r="C1540" s="253" t="s">
        <v>1725</v>
      </c>
      <c r="D1540" s="221"/>
      <c r="E1540" s="222"/>
      <c r="F1540" s="220"/>
      <c r="G1540" s="220"/>
      <c r="H1540" s="220"/>
      <c r="I1540" s="220"/>
      <c r="J1540" s="220"/>
      <c r="K1540" s="220"/>
      <c r="L1540" s="220"/>
      <c r="M1540" s="220"/>
      <c r="N1540" s="219"/>
      <c r="O1540" s="219"/>
      <c r="P1540" s="219"/>
      <c r="Q1540" s="219"/>
      <c r="R1540" s="220"/>
      <c r="S1540" s="220"/>
      <c r="T1540" s="220"/>
      <c r="U1540" s="220"/>
      <c r="V1540" s="220"/>
      <c r="W1540" s="220"/>
      <c r="X1540" s="220"/>
      <c r="Y1540" s="220"/>
      <c r="Z1540" s="210"/>
      <c r="AA1540" s="210"/>
      <c r="AB1540" s="210"/>
      <c r="AC1540" s="210"/>
      <c r="AD1540" s="210"/>
      <c r="AE1540" s="210"/>
      <c r="AF1540" s="210"/>
      <c r="AG1540" s="210" t="s">
        <v>314</v>
      </c>
      <c r="AH1540" s="210">
        <v>0</v>
      </c>
      <c r="AI1540" s="210"/>
      <c r="AJ1540" s="210"/>
      <c r="AK1540" s="210"/>
      <c r="AL1540" s="210"/>
      <c r="AM1540" s="210"/>
      <c r="AN1540" s="210"/>
      <c r="AO1540" s="210"/>
      <c r="AP1540" s="210"/>
      <c r="AQ1540" s="210"/>
      <c r="AR1540" s="210"/>
      <c r="AS1540" s="210"/>
      <c r="AT1540" s="210"/>
      <c r="AU1540" s="210"/>
      <c r="AV1540" s="210"/>
      <c r="AW1540" s="210"/>
      <c r="AX1540" s="210"/>
      <c r="AY1540" s="210"/>
      <c r="AZ1540" s="210"/>
      <c r="BA1540" s="210"/>
      <c r="BB1540" s="210"/>
      <c r="BC1540" s="210"/>
      <c r="BD1540" s="210"/>
      <c r="BE1540" s="210"/>
      <c r="BF1540" s="210"/>
      <c r="BG1540" s="210"/>
      <c r="BH1540" s="210"/>
    </row>
    <row r="1541" spans="1:60" outlineLevel="3" x14ac:dyDescent="0.2">
      <c r="A1541" s="217"/>
      <c r="B1541" s="218"/>
      <c r="C1541" s="253" t="s">
        <v>1569</v>
      </c>
      <c r="D1541" s="221"/>
      <c r="E1541" s="222"/>
      <c r="F1541" s="220"/>
      <c r="G1541" s="220"/>
      <c r="H1541" s="220"/>
      <c r="I1541" s="220"/>
      <c r="J1541" s="220"/>
      <c r="K1541" s="220"/>
      <c r="L1541" s="220"/>
      <c r="M1541" s="220"/>
      <c r="N1541" s="219"/>
      <c r="O1541" s="219"/>
      <c r="P1541" s="219"/>
      <c r="Q1541" s="219"/>
      <c r="R1541" s="220"/>
      <c r="S1541" s="220"/>
      <c r="T1541" s="220"/>
      <c r="U1541" s="220"/>
      <c r="V1541" s="220"/>
      <c r="W1541" s="220"/>
      <c r="X1541" s="220"/>
      <c r="Y1541" s="220"/>
      <c r="Z1541" s="210"/>
      <c r="AA1541" s="210"/>
      <c r="AB1541" s="210"/>
      <c r="AC1541" s="210"/>
      <c r="AD1541" s="210"/>
      <c r="AE1541" s="210"/>
      <c r="AF1541" s="210"/>
      <c r="AG1541" s="210" t="s">
        <v>314</v>
      </c>
      <c r="AH1541" s="210">
        <v>0</v>
      </c>
      <c r="AI1541" s="210"/>
      <c r="AJ1541" s="210"/>
      <c r="AK1541" s="210"/>
      <c r="AL1541" s="210"/>
      <c r="AM1541" s="210"/>
      <c r="AN1541" s="210"/>
      <c r="AO1541" s="210"/>
      <c r="AP1541" s="210"/>
      <c r="AQ1541" s="210"/>
      <c r="AR1541" s="210"/>
      <c r="AS1541" s="210"/>
      <c r="AT1541" s="210"/>
      <c r="AU1541" s="210"/>
      <c r="AV1541" s="210"/>
      <c r="AW1541" s="210"/>
      <c r="AX1541" s="210"/>
      <c r="AY1541" s="210"/>
      <c r="AZ1541" s="210"/>
      <c r="BA1541" s="210"/>
      <c r="BB1541" s="210"/>
      <c r="BC1541" s="210"/>
      <c r="BD1541" s="210"/>
      <c r="BE1541" s="210"/>
      <c r="BF1541" s="210"/>
      <c r="BG1541" s="210"/>
      <c r="BH1541" s="210"/>
    </row>
    <row r="1542" spans="1:60" outlineLevel="3" x14ac:dyDescent="0.2">
      <c r="A1542" s="217"/>
      <c r="B1542" s="218"/>
      <c r="C1542" s="253" t="s">
        <v>1726</v>
      </c>
      <c r="D1542" s="221"/>
      <c r="E1542" s="222">
        <v>3.08</v>
      </c>
      <c r="F1542" s="220"/>
      <c r="G1542" s="220"/>
      <c r="H1542" s="220"/>
      <c r="I1542" s="220"/>
      <c r="J1542" s="220"/>
      <c r="K1542" s="220"/>
      <c r="L1542" s="220"/>
      <c r="M1542" s="220"/>
      <c r="N1542" s="219"/>
      <c r="O1542" s="219"/>
      <c r="P1542" s="219"/>
      <c r="Q1542" s="219"/>
      <c r="R1542" s="220"/>
      <c r="S1542" s="220"/>
      <c r="T1542" s="220"/>
      <c r="U1542" s="220"/>
      <c r="V1542" s="220"/>
      <c r="W1542" s="220"/>
      <c r="X1542" s="220"/>
      <c r="Y1542" s="220"/>
      <c r="Z1542" s="210"/>
      <c r="AA1542" s="210"/>
      <c r="AB1542" s="210"/>
      <c r="AC1542" s="210"/>
      <c r="AD1542" s="210"/>
      <c r="AE1542" s="210"/>
      <c r="AF1542" s="210"/>
      <c r="AG1542" s="210" t="s">
        <v>314</v>
      </c>
      <c r="AH1542" s="210">
        <v>0</v>
      </c>
      <c r="AI1542" s="210"/>
      <c r="AJ1542" s="210"/>
      <c r="AK1542" s="210"/>
      <c r="AL1542" s="210"/>
      <c r="AM1542" s="210"/>
      <c r="AN1542" s="210"/>
      <c r="AO1542" s="210"/>
      <c r="AP1542" s="210"/>
      <c r="AQ1542" s="210"/>
      <c r="AR1542" s="210"/>
      <c r="AS1542" s="210"/>
      <c r="AT1542" s="210"/>
      <c r="AU1542" s="210"/>
      <c r="AV1542" s="210"/>
      <c r="AW1542" s="210"/>
      <c r="AX1542" s="210"/>
      <c r="AY1542" s="210"/>
      <c r="AZ1542" s="210"/>
      <c r="BA1542" s="210"/>
      <c r="BB1542" s="210"/>
      <c r="BC1542" s="210"/>
      <c r="BD1542" s="210"/>
      <c r="BE1542" s="210"/>
      <c r="BF1542" s="210"/>
      <c r="BG1542" s="210"/>
      <c r="BH1542" s="210"/>
    </row>
    <row r="1543" spans="1:60" outlineLevel="1" x14ac:dyDescent="0.2">
      <c r="A1543" s="231">
        <v>270</v>
      </c>
      <c r="B1543" s="232" t="s">
        <v>1727</v>
      </c>
      <c r="C1543" s="250" t="s">
        <v>1728</v>
      </c>
      <c r="D1543" s="233" t="s">
        <v>0</v>
      </c>
      <c r="E1543" s="234">
        <v>0</v>
      </c>
      <c r="F1543" s="235"/>
      <c r="G1543" s="236">
        <f>ROUND(E1543*F1543,2)</f>
        <v>0</v>
      </c>
      <c r="H1543" s="235"/>
      <c r="I1543" s="236">
        <f>ROUND(E1543*H1543,2)</f>
        <v>0</v>
      </c>
      <c r="J1543" s="235"/>
      <c r="K1543" s="236">
        <f>ROUND(E1543*J1543,2)</f>
        <v>0</v>
      </c>
      <c r="L1543" s="236">
        <v>21</v>
      </c>
      <c r="M1543" s="236">
        <f>G1543*(1+L1543/100)</f>
        <v>0</v>
      </c>
      <c r="N1543" s="234">
        <v>0</v>
      </c>
      <c r="O1543" s="234">
        <f>ROUND(E1543*N1543,2)</f>
        <v>0</v>
      </c>
      <c r="P1543" s="234">
        <v>0</v>
      </c>
      <c r="Q1543" s="234">
        <f>ROUND(E1543*P1543,2)</f>
        <v>0</v>
      </c>
      <c r="R1543" s="236" t="s">
        <v>1674</v>
      </c>
      <c r="S1543" s="236" t="s">
        <v>293</v>
      </c>
      <c r="T1543" s="237" t="s">
        <v>294</v>
      </c>
      <c r="U1543" s="220">
        <v>0</v>
      </c>
      <c r="V1543" s="220">
        <f>ROUND(E1543*U1543,2)</f>
        <v>0</v>
      </c>
      <c r="W1543" s="220"/>
      <c r="X1543" s="220" t="s">
        <v>295</v>
      </c>
      <c r="Y1543" s="220" t="s">
        <v>296</v>
      </c>
      <c r="Z1543" s="210"/>
      <c r="AA1543" s="210"/>
      <c r="AB1543" s="210"/>
      <c r="AC1543" s="210"/>
      <c r="AD1543" s="210"/>
      <c r="AE1543" s="210"/>
      <c r="AF1543" s="210"/>
      <c r="AG1543" s="210" t="s">
        <v>1407</v>
      </c>
      <c r="AH1543" s="210"/>
      <c r="AI1543" s="210"/>
      <c r="AJ1543" s="210"/>
      <c r="AK1543" s="210"/>
      <c r="AL1543" s="210"/>
      <c r="AM1543" s="210"/>
      <c r="AN1543" s="210"/>
      <c r="AO1543" s="210"/>
      <c r="AP1543" s="210"/>
      <c r="AQ1543" s="210"/>
      <c r="AR1543" s="210"/>
      <c r="AS1543" s="210"/>
      <c r="AT1543" s="210"/>
      <c r="AU1543" s="210"/>
      <c r="AV1543" s="210"/>
      <c r="AW1543" s="210"/>
      <c r="AX1543" s="210"/>
      <c r="AY1543" s="210"/>
      <c r="AZ1543" s="210"/>
      <c r="BA1543" s="210"/>
      <c r="BB1543" s="210"/>
      <c r="BC1543" s="210"/>
      <c r="BD1543" s="210"/>
      <c r="BE1543" s="210"/>
      <c r="BF1543" s="210"/>
      <c r="BG1543" s="210"/>
      <c r="BH1543" s="210"/>
    </row>
    <row r="1544" spans="1:60" outlineLevel="2" x14ac:dyDescent="0.2">
      <c r="A1544" s="217"/>
      <c r="B1544" s="218"/>
      <c r="C1544" s="251" t="s">
        <v>1508</v>
      </c>
      <c r="D1544" s="239"/>
      <c r="E1544" s="239"/>
      <c r="F1544" s="239"/>
      <c r="G1544" s="239"/>
      <c r="H1544" s="220"/>
      <c r="I1544" s="220"/>
      <c r="J1544" s="220"/>
      <c r="K1544" s="220"/>
      <c r="L1544" s="220"/>
      <c r="M1544" s="220"/>
      <c r="N1544" s="219"/>
      <c r="O1544" s="219"/>
      <c r="P1544" s="219"/>
      <c r="Q1544" s="219"/>
      <c r="R1544" s="220"/>
      <c r="S1544" s="220"/>
      <c r="T1544" s="220"/>
      <c r="U1544" s="220"/>
      <c r="V1544" s="220"/>
      <c r="W1544" s="220"/>
      <c r="X1544" s="220"/>
      <c r="Y1544" s="220"/>
      <c r="Z1544" s="210"/>
      <c r="AA1544" s="210"/>
      <c r="AB1544" s="210"/>
      <c r="AC1544" s="210"/>
      <c r="AD1544" s="210"/>
      <c r="AE1544" s="210"/>
      <c r="AF1544" s="210"/>
      <c r="AG1544" s="210" t="s">
        <v>299</v>
      </c>
      <c r="AH1544" s="210"/>
      <c r="AI1544" s="210"/>
      <c r="AJ1544" s="210"/>
      <c r="AK1544" s="210"/>
      <c r="AL1544" s="210"/>
      <c r="AM1544" s="210"/>
      <c r="AN1544" s="210"/>
      <c r="AO1544" s="210"/>
      <c r="AP1544" s="210"/>
      <c r="AQ1544" s="210"/>
      <c r="AR1544" s="210"/>
      <c r="AS1544" s="210"/>
      <c r="AT1544" s="210"/>
      <c r="AU1544" s="210"/>
      <c r="AV1544" s="210"/>
      <c r="AW1544" s="210"/>
      <c r="AX1544" s="210"/>
      <c r="AY1544" s="210"/>
      <c r="AZ1544" s="210"/>
      <c r="BA1544" s="210"/>
      <c r="BB1544" s="210"/>
      <c r="BC1544" s="210"/>
      <c r="BD1544" s="210"/>
      <c r="BE1544" s="210"/>
      <c r="BF1544" s="210"/>
      <c r="BG1544" s="210"/>
      <c r="BH1544" s="210"/>
    </row>
    <row r="1545" spans="1:60" outlineLevel="2" x14ac:dyDescent="0.2">
      <c r="A1545" s="217"/>
      <c r="B1545" s="218"/>
      <c r="C1545" s="252" t="s">
        <v>1508</v>
      </c>
      <c r="D1545" s="240"/>
      <c r="E1545" s="240"/>
      <c r="F1545" s="240"/>
      <c r="G1545" s="240"/>
      <c r="H1545" s="220"/>
      <c r="I1545" s="220"/>
      <c r="J1545" s="220"/>
      <c r="K1545" s="220"/>
      <c r="L1545" s="220"/>
      <c r="M1545" s="220"/>
      <c r="N1545" s="219"/>
      <c r="O1545" s="219"/>
      <c r="P1545" s="219"/>
      <c r="Q1545" s="219"/>
      <c r="R1545" s="220"/>
      <c r="S1545" s="220"/>
      <c r="T1545" s="220"/>
      <c r="U1545" s="220"/>
      <c r="V1545" s="220"/>
      <c r="W1545" s="220"/>
      <c r="X1545" s="220"/>
      <c r="Y1545" s="220"/>
      <c r="Z1545" s="210"/>
      <c r="AA1545" s="210"/>
      <c r="AB1545" s="210"/>
      <c r="AC1545" s="210"/>
      <c r="AD1545" s="210"/>
      <c r="AE1545" s="210"/>
      <c r="AF1545" s="210"/>
      <c r="AG1545" s="210" t="s">
        <v>300</v>
      </c>
      <c r="AH1545" s="210"/>
      <c r="AI1545" s="210"/>
      <c r="AJ1545" s="210"/>
      <c r="AK1545" s="210"/>
      <c r="AL1545" s="210"/>
      <c r="AM1545" s="210"/>
      <c r="AN1545" s="210"/>
      <c r="AO1545" s="210"/>
      <c r="AP1545" s="210"/>
      <c r="AQ1545" s="210"/>
      <c r="AR1545" s="210"/>
      <c r="AS1545" s="210"/>
      <c r="AT1545" s="210"/>
      <c r="AU1545" s="210"/>
      <c r="AV1545" s="210"/>
      <c r="AW1545" s="210"/>
      <c r="AX1545" s="210"/>
      <c r="AY1545" s="210"/>
      <c r="AZ1545" s="210"/>
      <c r="BA1545" s="210"/>
      <c r="BB1545" s="210"/>
      <c r="BC1545" s="210"/>
      <c r="BD1545" s="210"/>
      <c r="BE1545" s="210"/>
      <c r="BF1545" s="210"/>
      <c r="BG1545" s="210"/>
      <c r="BH1545" s="210"/>
    </row>
    <row r="1546" spans="1:60" x14ac:dyDescent="0.2">
      <c r="A1546" s="224" t="s">
        <v>287</v>
      </c>
      <c r="B1546" s="225" t="s">
        <v>227</v>
      </c>
      <c r="C1546" s="249" t="s">
        <v>228</v>
      </c>
      <c r="D1546" s="226"/>
      <c r="E1546" s="227"/>
      <c r="F1546" s="228"/>
      <c r="G1546" s="228">
        <f>SUMIF(AG1547:AG1694,"&lt;&gt;NOR",G1547:G1694)</f>
        <v>0</v>
      </c>
      <c r="H1546" s="228"/>
      <c r="I1546" s="228">
        <f>SUM(I1547:I1694)</f>
        <v>0</v>
      </c>
      <c r="J1546" s="228"/>
      <c r="K1546" s="228">
        <f>SUM(K1547:K1694)</f>
        <v>0</v>
      </c>
      <c r="L1546" s="228"/>
      <c r="M1546" s="228">
        <f>SUM(M1547:M1694)</f>
        <v>0</v>
      </c>
      <c r="N1546" s="227"/>
      <c r="O1546" s="227">
        <f>SUM(O1547:O1694)</f>
        <v>1.2600000000000002</v>
      </c>
      <c r="P1546" s="227"/>
      <c r="Q1546" s="227">
        <f>SUM(Q1547:Q1694)</f>
        <v>0</v>
      </c>
      <c r="R1546" s="228"/>
      <c r="S1546" s="228"/>
      <c r="T1546" s="229"/>
      <c r="U1546" s="223"/>
      <c r="V1546" s="223">
        <f>SUM(V1547:V1694)</f>
        <v>204.11</v>
      </c>
      <c r="W1546" s="223"/>
      <c r="X1546" s="223"/>
      <c r="Y1546" s="223"/>
      <c r="AG1546" t="s">
        <v>288</v>
      </c>
    </row>
    <row r="1547" spans="1:60" ht="22.5" outlineLevel="1" x14ac:dyDescent="0.2">
      <c r="A1547" s="231">
        <v>271</v>
      </c>
      <c r="B1547" s="232" t="s">
        <v>1729</v>
      </c>
      <c r="C1547" s="250" t="s">
        <v>1730</v>
      </c>
      <c r="D1547" s="233" t="s">
        <v>291</v>
      </c>
      <c r="E1547" s="234">
        <v>17</v>
      </c>
      <c r="F1547" s="235"/>
      <c r="G1547" s="236">
        <f>ROUND(E1547*F1547,2)</f>
        <v>0</v>
      </c>
      <c r="H1547" s="235"/>
      <c r="I1547" s="236">
        <f>ROUND(E1547*H1547,2)</f>
        <v>0</v>
      </c>
      <c r="J1547" s="235"/>
      <c r="K1547" s="236">
        <f>ROUND(E1547*J1547,2)</f>
        <v>0</v>
      </c>
      <c r="L1547" s="236">
        <v>21</v>
      </c>
      <c r="M1547" s="236">
        <f>G1547*(1+L1547/100)</f>
        <v>0</v>
      </c>
      <c r="N1547" s="234">
        <v>0</v>
      </c>
      <c r="O1547" s="234">
        <f>ROUND(E1547*N1547,2)</f>
        <v>0</v>
      </c>
      <c r="P1547" s="234">
        <v>0</v>
      </c>
      <c r="Q1547" s="234">
        <f>ROUND(E1547*P1547,2)</f>
        <v>0</v>
      </c>
      <c r="R1547" s="236" t="s">
        <v>1731</v>
      </c>
      <c r="S1547" s="236" t="s">
        <v>293</v>
      </c>
      <c r="T1547" s="237" t="s">
        <v>294</v>
      </c>
      <c r="U1547" s="220">
        <v>1.45</v>
      </c>
      <c r="V1547" s="220">
        <f>ROUND(E1547*U1547,2)</f>
        <v>24.65</v>
      </c>
      <c r="W1547" s="220"/>
      <c r="X1547" s="220" t="s">
        <v>295</v>
      </c>
      <c r="Y1547" s="220" t="s">
        <v>296</v>
      </c>
      <c r="Z1547" s="210"/>
      <c r="AA1547" s="210"/>
      <c r="AB1547" s="210"/>
      <c r="AC1547" s="210"/>
      <c r="AD1547" s="210"/>
      <c r="AE1547" s="210"/>
      <c r="AF1547" s="210"/>
      <c r="AG1547" s="210" t="s">
        <v>1407</v>
      </c>
      <c r="AH1547" s="210"/>
      <c r="AI1547" s="210"/>
      <c r="AJ1547" s="210"/>
      <c r="AK1547" s="210"/>
      <c r="AL1547" s="210"/>
      <c r="AM1547" s="210"/>
      <c r="AN1547" s="210"/>
      <c r="AO1547" s="210"/>
      <c r="AP1547" s="210"/>
      <c r="AQ1547" s="210"/>
      <c r="AR1547" s="210"/>
      <c r="AS1547" s="210"/>
      <c r="AT1547" s="210"/>
      <c r="AU1547" s="210"/>
      <c r="AV1547" s="210"/>
      <c r="AW1547" s="210"/>
      <c r="AX1547" s="210"/>
      <c r="AY1547" s="210"/>
      <c r="AZ1547" s="210"/>
      <c r="BA1547" s="210"/>
      <c r="BB1547" s="210"/>
      <c r="BC1547" s="210"/>
      <c r="BD1547" s="210"/>
      <c r="BE1547" s="210"/>
      <c r="BF1547" s="210"/>
      <c r="BG1547" s="210"/>
      <c r="BH1547" s="210"/>
    </row>
    <row r="1548" spans="1:60" outlineLevel="2" x14ac:dyDescent="0.2">
      <c r="A1548" s="217"/>
      <c r="B1548" s="218"/>
      <c r="C1548" s="253" t="s">
        <v>1732</v>
      </c>
      <c r="D1548" s="221"/>
      <c r="E1548" s="222"/>
      <c r="F1548" s="220"/>
      <c r="G1548" s="220"/>
      <c r="H1548" s="220"/>
      <c r="I1548" s="220"/>
      <c r="J1548" s="220"/>
      <c r="K1548" s="220"/>
      <c r="L1548" s="220"/>
      <c r="M1548" s="220"/>
      <c r="N1548" s="219"/>
      <c r="O1548" s="219"/>
      <c r="P1548" s="219"/>
      <c r="Q1548" s="219"/>
      <c r="R1548" s="220"/>
      <c r="S1548" s="220"/>
      <c r="T1548" s="220"/>
      <c r="U1548" s="220"/>
      <c r="V1548" s="220"/>
      <c r="W1548" s="220"/>
      <c r="X1548" s="220"/>
      <c r="Y1548" s="220"/>
      <c r="Z1548" s="210"/>
      <c r="AA1548" s="210"/>
      <c r="AB1548" s="210"/>
      <c r="AC1548" s="210"/>
      <c r="AD1548" s="210"/>
      <c r="AE1548" s="210"/>
      <c r="AF1548" s="210"/>
      <c r="AG1548" s="210" t="s">
        <v>314</v>
      </c>
      <c r="AH1548" s="210">
        <v>0</v>
      </c>
      <c r="AI1548" s="210"/>
      <c r="AJ1548" s="210"/>
      <c r="AK1548" s="210"/>
      <c r="AL1548" s="210"/>
      <c r="AM1548" s="210"/>
      <c r="AN1548" s="210"/>
      <c r="AO1548" s="210"/>
      <c r="AP1548" s="210"/>
      <c r="AQ1548" s="210"/>
      <c r="AR1548" s="210"/>
      <c r="AS1548" s="210"/>
      <c r="AT1548" s="210"/>
      <c r="AU1548" s="210"/>
      <c r="AV1548" s="210"/>
      <c r="AW1548" s="210"/>
      <c r="AX1548" s="210"/>
      <c r="AY1548" s="210"/>
      <c r="AZ1548" s="210"/>
      <c r="BA1548" s="210"/>
      <c r="BB1548" s="210"/>
      <c r="BC1548" s="210"/>
      <c r="BD1548" s="210"/>
      <c r="BE1548" s="210"/>
      <c r="BF1548" s="210"/>
      <c r="BG1548" s="210"/>
      <c r="BH1548" s="210"/>
    </row>
    <row r="1549" spans="1:60" outlineLevel="3" x14ac:dyDescent="0.2">
      <c r="A1549" s="217"/>
      <c r="B1549" s="218"/>
      <c r="C1549" s="253" t="s">
        <v>1733</v>
      </c>
      <c r="D1549" s="221"/>
      <c r="E1549" s="222"/>
      <c r="F1549" s="220"/>
      <c r="G1549" s="220"/>
      <c r="H1549" s="220"/>
      <c r="I1549" s="220"/>
      <c r="J1549" s="220"/>
      <c r="K1549" s="220"/>
      <c r="L1549" s="220"/>
      <c r="M1549" s="220"/>
      <c r="N1549" s="219"/>
      <c r="O1549" s="219"/>
      <c r="P1549" s="219"/>
      <c r="Q1549" s="219"/>
      <c r="R1549" s="220"/>
      <c r="S1549" s="220"/>
      <c r="T1549" s="220"/>
      <c r="U1549" s="220"/>
      <c r="V1549" s="220"/>
      <c r="W1549" s="220"/>
      <c r="X1549" s="220"/>
      <c r="Y1549" s="220"/>
      <c r="Z1549" s="210"/>
      <c r="AA1549" s="210"/>
      <c r="AB1549" s="210"/>
      <c r="AC1549" s="210"/>
      <c r="AD1549" s="210"/>
      <c r="AE1549" s="210"/>
      <c r="AF1549" s="210"/>
      <c r="AG1549" s="210" t="s">
        <v>314</v>
      </c>
      <c r="AH1549" s="210">
        <v>0</v>
      </c>
      <c r="AI1549" s="210"/>
      <c r="AJ1549" s="210"/>
      <c r="AK1549" s="210"/>
      <c r="AL1549" s="210"/>
      <c r="AM1549" s="210"/>
      <c r="AN1549" s="210"/>
      <c r="AO1549" s="210"/>
      <c r="AP1549" s="210"/>
      <c r="AQ1549" s="210"/>
      <c r="AR1549" s="210"/>
      <c r="AS1549" s="210"/>
      <c r="AT1549" s="210"/>
      <c r="AU1549" s="210"/>
      <c r="AV1549" s="210"/>
      <c r="AW1549" s="210"/>
      <c r="AX1549" s="210"/>
      <c r="AY1549" s="210"/>
      <c r="AZ1549" s="210"/>
      <c r="BA1549" s="210"/>
      <c r="BB1549" s="210"/>
      <c r="BC1549" s="210"/>
      <c r="BD1549" s="210"/>
      <c r="BE1549" s="210"/>
      <c r="BF1549" s="210"/>
      <c r="BG1549" s="210"/>
      <c r="BH1549" s="210"/>
    </row>
    <row r="1550" spans="1:60" outlineLevel="3" x14ac:dyDescent="0.2">
      <c r="A1550" s="217"/>
      <c r="B1550" s="218"/>
      <c r="C1550" s="253" t="s">
        <v>1734</v>
      </c>
      <c r="D1550" s="221"/>
      <c r="E1550" s="222"/>
      <c r="F1550" s="220"/>
      <c r="G1550" s="220"/>
      <c r="H1550" s="220"/>
      <c r="I1550" s="220"/>
      <c r="J1550" s="220"/>
      <c r="K1550" s="220"/>
      <c r="L1550" s="220"/>
      <c r="M1550" s="220"/>
      <c r="N1550" s="219"/>
      <c r="O1550" s="219"/>
      <c r="P1550" s="219"/>
      <c r="Q1550" s="219"/>
      <c r="R1550" s="220"/>
      <c r="S1550" s="220"/>
      <c r="T1550" s="220"/>
      <c r="U1550" s="220"/>
      <c r="V1550" s="220"/>
      <c r="W1550" s="220"/>
      <c r="X1550" s="220"/>
      <c r="Y1550" s="220"/>
      <c r="Z1550" s="210"/>
      <c r="AA1550" s="210"/>
      <c r="AB1550" s="210"/>
      <c r="AC1550" s="210"/>
      <c r="AD1550" s="210"/>
      <c r="AE1550" s="210"/>
      <c r="AF1550" s="210"/>
      <c r="AG1550" s="210" t="s">
        <v>314</v>
      </c>
      <c r="AH1550" s="210">
        <v>0</v>
      </c>
      <c r="AI1550" s="210"/>
      <c r="AJ1550" s="210"/>
      <c r="AK1550" s="210"/>
      <c r="AL1550" s="210"/>
      <c r="AM1550" s="210"/>
      <c r="AN1550" s="210"/>
      <c r="AO1550" s="210"/>
      <c r="AP1550" s="210"/>
      <c r="AQ1550" s="210"/>
      <c r="AR1550" s="210"/>
      <c r="AS1550" s="210"/>
      <c r="AT1550" s="210"/>
      <c r="AU1550" s="210"/>
      <c r="AV1550" s="210"/>
      <c r="AW1550" s="210"/>
      <c r="AX1550" s="210"/>
      <c r="AY1550" s="210"/>
      <c r="AZ1550" s="210"/>
      <c r="BA1550" s="210"/>
      <c r="BB1550" s="210"/>
      <c r="BC1550" s="210"/>
      <c r="BD1550" s="210"/>
      <c r="BE1550" s="210"/>
      <c r="BF1550" s="210"/>
      <c r="BG1550" s="210"/>
      <c r="BH1550" s="210"/>
    </row>
    <row r="1551" spans="1:60" outlineLevel="3" x14ac:dyDescent="0.2">
      <c r="A1551" s="217"/>
      <c r="B1551" s="218"/>
      <c r="C1551" s="253" t="s">
        <v>1735</v>
      </c>
      <c r="D1551" s="221"/>
      <c r="E1551" s="222"/>
      <c r="F1551" s="220"/>
      <c r="G1551" s="220"/>
      <c r="H1551" s="220"/>
      <c r="I1551" s="220"/>
      <c r="J1551" s="220"/>
      <c r="K1551" s="220"/>
      <c r="L1551" s="220"/>
      <c r="M1551" s="220"/>
      <c r="N1551" s="219"/>
      <c r="O1551" s="219"/>
      <c r="P1551" s="219"/>
      <c r="Q1551" s="219"/>
      <c r="R1551" s="220"/>
      <c r="S1551" s="220"/>
      <c r="T1551" s="220"/>
      <c r="U1551" s="220"/>
      <c r="V1551" s="220"/>
      <c r="W1551" s="220"/>
      <c r="X1551" s="220"/>
      <c r="Y1551" s="220"/>
      <c r="Z1551" s="210"/>
      <c r="AA1551" s="210"/>
      <c r="AB1551" s="210"/>
      <c r="AC1551" s="210"/>
      <c r="AD1551" s="210"/>
      <c r="AE1551" s="210"/>
      <c r="AF1551" s="210"/>
      <c r="AG1551" s="210" t="s">
        <v>314</v>
      </c>
      <c r="AH1551" s="210">
        <v>0</v>
      </c>
      <c r="AI1551" s="210"/>
      <c r="AJ1551" s="210"/>
      <c r="AK1551" s="210"/>
      <c r="AL1551" s="210"/>
      <c r="AM1551" s="210"/>
      <c r="AN1551" s="210"/>
      <c r="AO1551" s="210"/>
      <c r="AP1551" s="210"/>
      <c r="AQ1551" s="210"/>
      <c r="AR1551" s="210"/>
      <c r="AS1551" s="210"/>
      <c r="AT1551" s="210"/>
      <c r="AU1551" s="210"/>
      <c r="AV1551" s="210"/>
      <c r="AW1551" s="210"/>
      <c r="AX1551" s="210"/>
      <c r="AY1551" s="210"/>
      <c r="AZ1551" s="210"/>
      <c r="BA1551" s="210"/>
      <c r="BB1551" s="210"/>
      <c r="BC1551" s="210"/>
      <c r="BD1551" s="210"/>
      <c r="BE1551" s="210"/>
      <c r="BF1551" s="210"/>
      <c r="BG1551" s="210"/>
      <c r="BH1551" s="210"/>
    </row>
    <row r="1552" spans="1:60" outlineLevel="3" x14ac:dyDescent="0.2">
      <c r="A1552" s="217"/>
      <c r="B1552" s="218"/>
      <c r="C1552" s="253" t="s">
        <v>1736</v>
      </c>
      <c r="D1552" s="221"/>
      <c r="E1552" s="222"/>
      <c r="F1552" s="220"/>
      <c r="G1552" s="220"/>
      <c r="H1552" s="220"/>
      <c r="I1552" s="220"/>
      <c r="J1552" s="220"/>
      <c r="K1552" s="220"/>
      <c r="L1552" s="220"/>
      <c r="M1552" s="220"/>
      <c r="N1552" s="219"/>
      <c r="O1552" s="219"/>
      <c r="P1552" s="219"/>
      <c r="Q1552" s="219"/>
      <c r="R1552" s="220"/>
      <c r="S1552" s="220"/>
      <c r="T1552" s="220"/>
      <c r="U1552" s="220"/>
      <c r="V1552" s="220"/>
      <c r="W1552" s="220"/>
      <c r="X1552" s="220"/>
      <c r="Y1552" s="220"/>
      <c r="Z1552" s="210"/>
      <c r="AA1552" s="210"/>
      <c r="AB1552" s="210"/>
      <c r="AC1552" s="210"/>
      <c r="AD1552" s="210"/>
      <c r="AE1552" s="210"/>
      <c r="AF1552" s="210"/>
      <c r="AG1552" s="210" t="s">
        <v>314</v>
      </c>
      <c r="AH1552" s="210">
        <v>0</v>
      </c>
      <c r="AI1552" s="210"/>
      <c r="AJ1552" s="210"/>
      <c r="AK1552" s="210"/>
      <c r="AL1552" s="210"/>
      <c r="AM1552" s="210"/>
      <c r="AN1552" s="210"/>
      <c r="AO1552" s="210"/>
      <c r="AP1552" s="210"/>
      <c r="AQ1552" s="210"/>
      <c r="AR1552" s="210"/>
      <c r="AS1552" s="210"/>
      <c r="AT1552" s="210"/>
      <c r="AU1552" s="210"/>
      <c r="AV1552" s="210"/>
      <c r="AW1552" s="210"/>
      <c r="AX1552" s="210"/>
      <c r="AY1552" s="210"/>
      <c r="AZ1552" s="210"/>
      <c r="BA1552" s="210"/>
      <c r="BB1552" s="210"/>
      <c r="BC1552" s="210"/>
      <c r="BD1552" s="210"/>
      <c r="BE1552" s="210"/>
      <c r="BF1552" s="210"/>
      <c r="BG1552" s="210"/>
      <c r="BH1552" s="210"/>
    </row>
    <row r="1553" spans="1:60" outlineLevel="3" x14ac:dyDescent="0.2">
      <c r="A1553" s="217"/>
      <c r="B1553" s="218"/>
      <c r="C1553" s="253" t="s">
        <v>1737</v>
      </c>
      <c r="D1553" s="221"/>
      <c r="E1553" s="222"/>
      <c r="F1553" s="220"/>
      <c r="G1553" s="220"/>
      <c r="H1553" s="220"/>
      <c r="I1553" s="220"/>
      <c r="J1553" s="220"/>
      <c r="K1553" s="220"/>
      <c r="L1553" s="220"/>
      <c r="M1553" s="220"/>
      <c r="N1553" s="219"/>
      <c r="O1553" s="219"/>
      <c r="P1553" s="219"/>
      <c r="Q1553" s="219"/>
      <c r="R1553" s="220"/>
      <c r="S1553" s="220"/>
      <c r="T1553" s="220"/>
      <c r="U1553" s="220"/>
      <c r="V1553" s="220"/>
      <c r="W1553" s="220"/>
      <c r="X1553" s="220"/>
      <c r="Y1553" s="220"/>
      <c r="Z1553" s="210"/>
      <c r="AA1553" s="210"/>
      <c r="AB1553" s="210"/>
      <c r="AC1553" s="210"/>
      <c r="AD1553" s="210"/>
      <c r="AE1553" s="210"/>
      <c r="AF1553" s="210"/>
      <c r="AG1553" s="210" t="s">
        <v>314</v>
      </c>
      <c r="AH1553" s="210">
        <v>0</v>
      </c>
      <c r="AI1553" s="210"/>
      <c r="AJ1553" s="210"/>
      <c r="AK1553" s="210"/>
      <c r="AL1553" s="210"/>
      <c r="AM1553" s="210"/>
      <c r="AN1553" s="210"/>
      <c r="AO1553" s="210"/>
      <c r="AP1553" s="210"/>
      <c r="AQ1553" s="210"/>
      <c r="AR1553" s="210"/>
      <c r="AS1553" s="210"/>
      <c r="AT1553" s="210"/>
      <c r="AU1553" s="210"/>
      <c r="AV1553" s="210"/>
      <c r="AW1553" s="210"/>
      <c r="AX1553" s="210"/>
      <c r="AY1553" s="210"/>
      <c r="AZ1553" s="210"/>
      <c r="BA1553" s="210"/>
      <c r="BB1553" s="210"/>
      <c r="BC1553" s="210"/>
      <c r="BD1553" s="210"/>
      <c r="BE1553" s="210"/>
      <c r="BF1553" s="210"/>
      <c r="BG1553" s="210"/>
      <c r="BH1553" s="210"/>
    </row>
    <row r="1554" spans="1:60" outlineLevel="3" x14ac:dyDescent="0.2">
      <c r="A1554" s="217"/>
      <c r="B1554" s="218"/>
      <c r="C1554" s="253" t="s">
        <v>1734</v>
      </c>
      <c r="D1554" s="221"/>
      <c r="E1554" s="222"/>
      <c r="F1554" s="220"/>
      <c r="G1554" s="220"/>
      <c r="H1554" s="220"/>
      <c r="I1554" s="220"/>
      <c r="J1554" s="220"/>
      <c r="K1554" s="220"/>
      <c r="L1554" s="220"/>
      <c r="M1554" s="220"/>
      <c r="N1554" s="219"/>
      <c r="O1554" s="219"/>
      <c r="P1554" s="219"/>
      <c r="Q1554" s="219"/>
      <c r="R1554" s="220"/>
      <c r="S1554" s="220"/>
      <c r="T1554" s="220"/>
      <c r="U1554" s="220"/>
      <c r="V1554" s="220"/>
      <c r="W1554" s="220"/>
      <c r="X1554" s="220"/>
      <c r="Y1554" s="220"/>
      <c r="Z1554" s="210"/>
      <c r="AA1554" s="210"/>
      <c r="AB1554" s="210"/>
      <c r="AC1554" s="210"/>
      <c r="AD1554" s="210"/>
      <c r="AE1554" s="210"/>
      <c r="AF1554" s="210"/>
      <c r="AG1554" s="210" t="s">
        <v>314</v>
      </c>
      <c r="AH1554" s="210">
        <v>0</v>
      </c>
      <c r="AI1554" s="210"/>
      <c r="AJ1554" s="210"/>
      <c r="AK1554" s="210"/>
      <c r="AL1554" s="210"/>
      <c r="AM1554" s="210"/>
      <c r="AN1554" s="210"/>
      <c r="AO1554" s="210"/>
      <c r="AP1554" s="210"/>
      <c r="AQ1554" s="210"/>
      <c r="AR1554" s="210"/>
      <c r="AS1554" s="210"/>
      <c r="AT1554" s="210"/>
      <c r="AU1554" s="210"/>
      <c r="AV1554" s="210"/>
      <c r="AW1554" s="210"/>
      <c r="AX1554" s="210"/>
      <c r="AY1554" s="210"/>
      <c r="AZ1554" s="210"/>
      <c r="BA1554" s="210"/>
      <c r="BB1554" s="210"/>
      <c r="BC1554" s="210"/>
      <c r="BD1554" s="210"/>
      <c r="BE1554" s="210"/>
      <c r="BF1554" s="210"/>
      <c r="BG1554" s="210"/>
      <c r="BH1554" s="210"/>
    </row>
    <row r="1555" spans="1:60" outlineLevel="3" x14ac:dyDescent="0.2">
      <c r="A1555" s="217"/>
      <c r="B1555" s="218"/>
      <c r="C1555" s="253" t="s">
        <v>1738</v>
      </c>
      <c r="D1555" s="221"/>
      <c r="E1555" s="222"/>
      <c r="F1555" s="220"/>
      <c r="G1555" s="220"/>
      <c r="H1555" s="220"/>
      <c r="I1555" s="220"/>
      <c r="J1555" s="220"/>
      <c r="K1555" s="220"/>
      <c r="L1555" s="220"/>
      <c r="M1555" s="220"/>
      <c r="N1555" s="219"/>
      <c r="O1555" s="219"/>
      <c r="P1555" s="219"/>
      <c r="Q1555" s="219"/>
      <c r="R1555" s="220"/>
      <c r="S1555" s="220"/>
      <c r="T1555" s="220"/>
      <c r="U1555" s="220"/>
      <c r="V1555" s="220"/>
      <c r="W1555" s="220"/>
      <c r="X1555" s="220"/>
      <c r="Y1555" s="220"/>
      <c r="Z1555" s="210"/>
      <c r="AA1555" s="210"/>
      <c r="AB1555" s="210"/>
      <c r="AC1555" s="210"/>
      <c r="AD1555" s="210"/>
      <c r="AE1555" s="210"/>
      <c r="AF1555" s="210"/>
      <c r="AG1555" s="210" t="s">
        <v>314</v>
      </c>
      <c r="AH1555" s="210">
        <v>0</v>
      </c>
      <c r="AI1555" s="210"/>
      <c r="AJ1555" s="210"/>
      <c r="AK1555" s="210"/>
      <c r="AL1555" s="210"/>
      <c r="AM1555" s="210"/>
      <c r="AN1555" s="210"/>
      <c r="AO1555" s="210"/>
      <c r="AP1555" s="210"/>
      <c r="AQ1555" s="210"/>
      <c r="AR1555" s="210"/>
      <c r="AS1555" s="210"/>
      <c r="AT1555" s="210"/>
      <c r="AU1555" s="210"/>
      <c r="AV1555" s="210"/>
      <c r="AW1555" s="210"/>
      <c r="AX1555" s="210"/>
      <c r="AY1555" s="210"/>
      <c r="AZ1555" s="210"/>
      <c r="BA1555" s="210"/>
      <c r="BB1555" s="210"/>
      <c r="BC1555" s="210"/>
      <c r="BD1555" s="210"/>
      <c r="BE1555" s="210"/>
      <c r="BF1555" s="210"/>
      <c r="BG1555" s="210"/>
      <c r="BH1555" s="210"/>
    </row>
    <row r="1556" spans="1:60" outlineLevel="3" x14ac:dyDescent="0.2">
      <c r="A1556" s="217"/>
      <c r="B1556" s="218"/>
      <c r="C1556" s="253" t="s">
        <v>552</v>
      </c>
      <c r="D1556" s="221"/>
      <c r="E1556" s="222">
        <v>17</v>
      </c>
      <c r="F1556" s="220"/>
      <c r="G1556" s="220"/>
      <c r="H1556" s="220"/>
      <c r="I1556" s="220"/>
      <c r="J1556" s="220"/>
      <c r="K1556" s="220"/>
      <c r="L1556" s="220"/>
      <c r="M1556" s="220"/>
      <c r="N1556" s="219"/>
      <c r="O1556" s="219"/>
      <c r="P1556" s="219"/>
      <c r="Q1556" s="219"/>
      <c r="R1556" s="220"/>
      <c r="S1556" s="220"/>
      <c r="T1556" s="220"/>
      <c r="U1556" s="220"/>
      <c r="V1556" s="220"/>
      <c r="W1556" s="220"/>
      <c r="X1556" s="220"/>
      <c r="Y1556" s="220"/>
      <c r="Z1556" s="210"/>
      <c r="AA1556" s="210"/>
      <c r="AB1556" s="210"/>
      <c r="AC1556" s="210"/>
      <c r="AD1556" s="210"/>
      <c r="AE1556" s="210"/>
      <c r="AF1556" s="210"/>
      <c r="AG1556" s="210" t="s">
        <v>314</v>
      </c>
      <c r="AH1556" s="210">
        <v>0</v>
      </c>
      <c r="AI1556" s="210"/>
      <c r="AJ1556" s="210"/>
      <c r="AK1556" s="210"/>
      <c r="AL1556" s="210"/>
      <c r="AM1556" s="210"/>
      <c r="AN1556" s="210"/>
      <c r="AO1556" s="210"/>
      <c r="AP1556" s="210"/>
      <c r="AQ1556" s="210"/>
      <c r="AR1556" s="210"/>
      <c r="AS1556" s="210"/>
      <c r="AT1556" s="210"/>
      <c r="AU1556" s="210"/>
      <c r="AV1556" s="210"/>
      <c r="AW1556" s="210"/>
      <c r="AX1556" s="210"/>
      <c r="AY1556" s="210"/>
      <c r="AZ1556" s="210"/>
      <c r="BA1556" s="210"/>
      <c r="BB1556" s="210"/>
      <c r="BC1556" s="210"/>
      <c r="BD1556" s="210"/>
      <c r="BE1556" s="210"/>
      <c r="BF1556" s="210"/>
      <c r="BG1556" s="210"/>
      <c r="BH1556" s="210"/>
    </row>
    <row r="1557" spans="1:60" ht="22.5" outlineLevel="1" x14ac:dyDescent="0.2">
      <c r="A1557" s="241">
        <v>272</v>
      </c>
      <c r="B1557" s="242" t="s">
        <v>1739</v>
      </c>
      <c r="C1557" s="254" t="s">
        <v>1740</v>
      </c>
      <c r="D1557" s="243" t="s">
        <v>291</v>
      </c>
      <c r="E1557" s="244">
        <v>4</v>
      </c>
      <c r="F1557" s="245"/>
      <c r="G1557" s="246">
        <f>ROUND(E1557*F1557,2)</f>
        <v>0</v>
      </c>
      <c r="H1557" s="245"/>
      <c r="I1557" s="246">
        <f>ROUND(E1557*H1557,2)</f>
        <v>0</v>
      </c>
      <c r="J1557" s="245"/>
      <c r="K1557" s="246">
        <f>ROUND(E1557*J1557,2)</f>
        <v>0</v>
      </c>
      <c r="L1557" s="246">
        <v>21</v>
      </c>
      <c r="M1557" s="246">
        <f>G1557*(1+L1557/100)</f>
        <v>0</v>
      </c>
      <c r="N1557" s="244">
        <v>0</v>
      </c>
      <c r="O1557" s="244">
        <f>ROUND(E1557*N1557,2)</f>
        <v>0</v>
      </c>
      <c r="P1557" s="244">
        <v>0</v>
      </c>
      <c r="Q1557" s="244">
        <f>ROUND(E1557*P1557,2)</f>
        <v>0</v>
      </c>
      <c r="R1557" s="246" t="s">
        <v>1731</v>
      </c>
      <c r="S1557" s="246" t="s">
        <v>293</v>
      </c>
      <c r="T1557" s="247" t="s">
        <v>294</v>
      </c>
      <c r="U1557" s="220">
        <v>0.46500000000000002</v>
      </c>
      <c r="V1557" s="220">
        <f>ROUND(E1557*U1557,2)</f>
        <v>1.86</v>
      </c>
      <c r="W1557" s="220"/>
      <c r="X1557" s="220" t="s">
        <v>295</v>
      </c>
      <c r="Y1557" s="220" t="s">
        <v>296</v>
      </c>
      <c r="Z1557" s="210"/>
      <c r="AA1557" s="210"/>
      <c r="AB1557" s="210"/>
      <c r="AC1557" s="210"/>
      <c r="AD1557" s="210"/>
      <c r="AE1557" s="210"/>
      <c r="AF1557" s="210"/>
      <c r="AG1557" s="210" t="s">
        <v>1407</v>
      </c>
      <c r="AH1557" s="210"/>
      <c r="AI1557" s="210"/>
      <c r="AJ1557" s="210"/>
      <c r="AK1557" s="210"/>
      <c r="AL1557" s="210"/>
      <c r="AM1557" s="210"/>
      <c r="AN1557" s="210"/>
      <c r="AO1557" s="210"/>
      <c r="AP1557" s="210"/>
      <c r="AQ1557" s="210"/>
      <c r="AR1557" s="210"/>
      <c r="AS1557" s="210"/>
      <c r="AT1557" s="210"/>
      <c r="AU1557" s="210"/>
      <c r="AV1557" s="210"/>
      <c r="AW1557" s="210"/>
      <c r="AX1557" s="210"/>
      <c r="AY1557" s="210"/>
      <c r="AZ1557" s="210"/>
      <c r="BA1557" s="210"/>
      <c r="BB1557" s="210"/>
      <c r="BC1557" s="210"/>
      <c r="BD1557" s="210"/>
      <c r="BE1557" s="210"/>
      <c r="BF1557" s="210"/>
      <c r="BG1557" s="210"/>
      <c r="BH1557" s="210"/>
    </row>
    <row r="1558" spans="1:60" outlineLevel="1" x14ac:dyDescent="0.2">
      <c r="A1558" s="231">
        <v>273</v>
      </c>
      <c r="B1558" s="232" t="s">
        <v>1741</v>
      </c>
      <c r="C1558" s="250" t="s">
        <v>1742</v>
      </c>
      <c r="D1558" s="233" t="s">
        <v>291</v>
      </c>
      <c r="E1558" s="234">
        <v>22</v>
      </c>
      <c r="F1558" s="235"/>
      <c r="G1558" s="236">
        <f>ROUND(E1558*F1558,2)</f>
        <v>0</v>
      </c>
      <c r="H1558" s="235"/>
      <c r="I1558" s="236">
        <f>ROUND(E1558*H1558,2)</f>
        <v>0</v>
      </c>
      <c r="J1558" s="235"/>
      <c r="K1558" s="236">
        <f>ROUND(E1558*J1558,2)</f>
        <v>0</v>
      </c>
      <c r="L1558" s="236">
        <v>21</v>
      </c>
      <c r="M1558" s="236">
        <f>G1558*(1+L1558/100)</f>
        <v>0</v>
      </c>
      <c r="N1558" s="234">
        <v>2.0000000000000002E-5</v>
      </c>
      <c r="O1558" s="234">
        <f>ROUND(E1558*N1558,2)</f>
        <v>0</v>
      </c>
      <c r="P1558" s="234">
        <v>0</v>
      </c>
      <c r="Q1558" s="234">
        <f>ROUND(E1558*P1558,2)</f>
        <v>0</v>
      </c>
      <c r="R1558" s="236" t="s">
        <v>1731</v>
      </c>
      <c r="S1558" s="236" t="s">
        <v>293</v>
      </c>
      <c r="T1558" s="237" t="s">
        <v>294</v>
      </c>
      <c r="U1558" s="220">
        <v>4.0199999999999996</v>
      </c>
      <c r="V1558" s="220">
        <f>ROUND(E1558*U1558,2)</f>
        <v>88.44</v>
      </c>
      <c r="W1558" s="220"/>
      <c r="X1558" s="220" t="s">
        <v>295</v>
      </c>
      <c r="Y1558" s="220" t="s">
        <v>296</v>
      </c>
      <c r="Z1558" s="210"/>
      <c r="AA1558" s="210"/>
      <c r="AB1558" s="210"/>
      <c r="AC1558" s="210"/>
      <c r="AD1558" s="210"/>
      <c r="AE1558" s="210"/>
      <c r="AF1558" s="210"/>
      <c r="AG1558" s="210" t="s">
        <v>1407</v>
      </c>
      <c r="AH1558" s="210"/>
      <c r="AI1558" s="210"/>
      <c r="AJ1558" s="210"/>
      <c r="AK1558" s="210"/>
      <c r="AL1558" s="210"/>
      <c r="AM1558" s="210"/>
      <c r="AN1558" s="210"/>
      <c r="AO1558" s="210"/>
      <c r="AP1558" s="210"/>
      <c r="AQ1558" s="210"/>
      <c r="AR1558" s="210"/>
      <c r="AS1558" s="210"/>
      <c r="AT1558" s="210"/>
      <c r="AU1558" s="210"/>
      <c r="AV1558" s="210"/>
      <c r="AW1558" s="210"/>
      <c r="AX1558" s="210"/>
      <c r="AY1558" s="210"/>
      <c r="AZ1558" s="210"/>
      <c r="BA1558" s="210"/>
      <c r="BB1558" s="210"/>
      <c r="BC1558" s="210"/>
      <c r="BD1558" s="210"/>
      <c r="BE1558" s="210"/>
      <c r="BF1558" s="210"/>
      <c r="BG1558" s="210"/>
      <c r="BH1558" s="210"/>
    </row>
    <row r="1559" spans="1:60" outlineLevel="2" x14ac:dyDescent="0.2">
      <c r="A1559" s="217"/>
      <c r="B1559" s="218"/>
      <c r="C1559" s="253" t="s">
        <v>1743</v>
      </c>
      <c r="D1559" s="221"/>
      <c r="E1559" s="222"/>
      <c r="F1559" s="220"/>
      <c r="G1559" s="220"/>
      <c r="H1559" s="220"/>
      <c r="I1559" s="220"/>
      <c r="J1559" s="220"/>
      <c r="K1559" s="220"/>
      <c r="L1559" s="220"/>
      <c r="M1559" s="220"/>
      <c r="N1559" s="219"/>
      <c r="O1559" s="219"/>
      <c r="P1559" s="219"/>
      <c r="Q1559" s="219"/>
      <c r="R1559" s="220"/>
      <c r="S1559" s="220"/>
      <c r="T1559" s="220"/>
      <c r="U1559" s="220"/>
      <c r="V1559" s="220"/>
      <c r="W1559" s="220"/>
      <c r="X1559" s="220"/>
      <c r="Y1559" s="220"/>
      <c r="Z1559" s="210"/>
      <c r="AA1559" s="210"/>
      <c r="AB1559" s="210"/>
      <c r="AC1559" s="210"/>
      <c r="AD1559" s="210"/>
      <c r="AE1559" s="210"/>
      <c r="AF1559" s="210"/>
      <c r="AG1559" s="210" t="s">
        <v>314</v>
      </c>
      <c r="AH1559" s="210">
        <v>0</v>
      </c>
      <c r="AI1559" s="210"/>
      <c r="AJ1559" s="210"/>
      <c r="AK1559" s="210"/>
      <c r="AL1559" s="210"/>
      <c r="AM1559" s="210"/>
      <c r="AN1559" s="210"/>
      <c r="AO1559" s="210"/>
      <c r="AP1559" s="210"/>
      <c r="AQ1559" s="210"/>
      <c r="AR1559" s="210"/>
      <c r="AS1559" s="210"/>
      <c r="AT1559" s="210"/>
      <c r="AU1559" s="210"/>
      <c r="AV1559" s="210"/>
      <c r="AW1559" s="210"/>
      <c r="AX1559" s="210"/>
      <c r="AY1559" s="210"/>
      <c r="AZ1559" s="210"/>
      <c r="BA1559" s="210"/>
      <c r="BB1559" s="210"/>
      <c r="BC1559" s="210"/>
      <c r="BD1559" s="210"/>
      <c r="BE1559" s="210"/>
      <c r="BF1559" s="210"/>
      <c r="BG1559" s="210"/>
      <c r="BH1559" s="210"/>
    </row>
    <row r="1560" spans="1:60" outlineLevel="3" x14ac:dyDescent="0.2">
      <c r="A1560" s="217"/>
      <c r="B1560" s="218"/>
      <c r="C1560" s="253" t="s">
        <v>1744</v>
      </c>
      <c r="D1560" s="221"/>
      <c r="E1560" s="222"/>
      <c r="F1560" s="220"/>
      <c r="G1560" s="220"/>
      <c r="H1560" s="220"/>
      <c r="I1560" s="220"/>
      <c r="J1560" s="220"/>
      <c r="K1560" s="220"/>
      <c r="L1560" s="220"/>
      <c r="M1560" s="220"/>
      <c r="N1560" s="219"/>
      <c r="O1560" s="219"/>
      <c r="P1560" s="219"/>
      <c r="Q1560" s="219"/>
      <c r="R1560" s="220"/>
      <c r="S1560" s="220"/>
      <c r="T1560" s="220"/>
      <c r="U1560" s="220"/>
      <c r="V1560" s="220"/>
      <c r="W1560" s="220"/>
      <c r="X1560" s="220"/>
      <c r="Y1560" s="220"/>
      <c r="Z1560" s="210"/>
      <c r="AA1560" s="210"/>
      <c r="AB1560" s="210"/>
      <c r="AC1560" s="210"/>
      <c r="AD1560" s="210"/>
      <c r="AE1560" s="210"/>
      <c r="AF1560" s="210"/>
      <c r="AG1560" s="210" t="s">
        <v>314</v>
      </c>
      <c r="AH1560" s="210">
        <v>0</v>
      </c>
      <c r="AI1560" s="210"/>
      <c r="AJ1560" s="210"/>
      <c r="AK1560" s="210"/>
      <c r="AL1560" s="210"/>
      <c r="AM1560" s="210"/>
      <c r="AN1560" s="210"/>
      <c r="AO1560" s="210"/>
      <c r="AP1560" s="210"/>
      <c r="AQ1560" s="210"/>
      <c r="AR1560" s="210"/>
      <c r="AS1560" s="210"/>
      <c r="AT1560" s="210"/>
      <c r="AU1560" s="210"/>
      <c r="AV1560" s="210"/>
      <c r="AW1560" s="210"/>
      <c r="AX1560" s="210"/>
      <c r="AY1560" s="210"/>
      <c r="AZ1560" s="210"/>
      <c r="BA1560" s="210"/>
      <c r="BB1560" s="210"/>
      <c r="BC1560" s="210"/>
      <c r="BD1560" s="210"/>
      <c r="BE1560" s="210"/>
      <c r="BF1560" s="210"/>
      <c r="BG1560" s="210"/>
      <c r="BH1560" s="210"/>
    </row>
    <row r="1561" spans="1:60" outlineLevel="3" x14ac:dyDescent="0.2">
      <c r="A1561" s="217"/>
      <c r="B1561" s="218"/>
      <c r="C1561" s="253" t="s">
        <v>1745</v>
      </c>
      <c r="D1561" s="221"/>
      <c r="E1561" s="222"/>
      <c r="F1561" s="220"/>
      <c r="G1561" s="220"/>
      <c r="H1561" s="220"/>
      <c r="I1561" s="220"/>
      <c r="J1561" s="220"/>
      <c r="K1561" s="220"/>
      <c r="L1561" s="220"/>
      <c r="M1561" s="220"/>
      <c r="N1561" s="219"/>
      <c r="O1561" s="219"/>
      <c r="P1561" s="219"/>
      <c r="Q1561" s="219"/>
      <c r="R1561" s="220"/>
      <c r="S1561" s="220"/>
      <c r="T1561" s="220"/>
      <c r="U1561" s="220"/>
      <c r="V1561" s="220"/>
      <c r="W1561" s="220"/>
      <c r="X1561" s="220"/>
      <c r="Y1561" s="220"/>
      <c r="Z1561" s="210"/>
      <c r="AA1561" s="210"/>
      <c r="AB1561" s="210"/>
      <c r="AC1561" s="210"/>
      <c r="AD1561" s="210"/>
      <c r="AE1561" s="210"/>
      <c r="AF1561" s="210"/>
      <c r="AG1561" s="210" t="s">
        <v>314</v>
      </c>
      <c r="AH1561" s="210">
        <v>0</v>
      </c>
      <c r="AI1561" s="210"/>
      <c r="AJ1561" s="210"/>
      <c r="AK1561" s="210"/>
      <c r="AL1561" s="210"/>
      <c r="AM1561" s="210"/>
      <c r="AN1561" s="210"/>
      <c r="AO1561" s="210"/>
      <c r="AP1561" s="210"/>
      <c r="AQ1561" s="210"/>
      <c r="AR1561" s="210"/>
      <c r="AS1561" s="210"/>
      <c r="AT1561" s="210"/>
      <c r="AU1561" s="210"/>
      <c r="AV1561" s="210"/>
      <c r="AW1561" s="210"/>
      <c r="AX1561" s="210"/>
      <c r="AY1561" s="210"/>
      <c r="AZ1561" s="210"/>
      <c r="BA1561" s="210"/>
      <c r="BB1561" s="210"/>
      <c r="BC1561" s="210"/>
      <c r="BD1561" s="210"/>
      <c r="BE1561" s="210"/>
      <c r="BF1561" s="210"/>
      <c r="BG1561" s="210"/>
      <c r="BH1561" s="210"/>
    </row>
    <row r="1562" spans="1:60" outlineLevel="3" x14ac:dyDescent="0.2">
      <c r="A1562" s="217"/>
      <c r="B1562" s="218"/>
      <c r="C1562" s="253" t="s">
        <v>1746</v>
      </c>
      <c r="D1562" s="221"/>
      <c r="E1562" s="222"/>
      <c r="F1562" s="220"/>
      <c r="G1562" s="220"/>
      <c r="H1562" s="220"/>
      <c r="I1562" s="220"/>
      <c r="J1562" s="220"/>
      <c r="K1562" s="220"/>
      <c r="L1562" s="220"/>
      <c r="M1562" s="220"/>
      <c r="N1562" s="219"/>
      <c r="O1562" s="219"/>
      <c r="P1562" s="219"/>
      <c r="Q1562" s="219"/>
      <c r="R1562" s="220"/>
      <c r="S1562" s="220"/>
      <c r="T1562" s="220"/>
      <c r="U1562" s="220"/>
      <c r="V1562" s="220"/>
      <c r="W1562" s="220"/>
      <c r="X1562" s="220"/>
      <c r="Y1562" s="220"/>
      <c r="Z1562" s="210"/>
      <c r="AA1562" s="210"/>
      <c r="AB1562" s="210"/>
      <c r="AC1562" s="210"/>
      <c r="AD1562" s="210"/>
      <c r="AE1562" s="210"/>
      <c r="AF1562" s="210"/>
      <c r="AG1562" s="210" t="s">
        <v>314</v>
      </c>
      <c r="AH1562" s="210">
        <v>0</v>
      </c>
      <c r="AI1562" s="210"/>
      <c r="AJ1562" s="210"/>
      <c r="AK1562" s="210"/>
      <c r="AL1562" s="210"/>
      <c r="AM1562" s="210"/>
      <c r="AN1562" s="210"/>
      <c r="AO1562" s="210"/>
      <c r="AP1562" s="210"/>
      <c r="AQ1562" s="210"/>
      <c r="AR1562" s="210"/>
      <c r="AS1562" s="210"/>
      <c r="AT1562" s="210"/>
      <c r="AU1562" s="210"/>
      <c r="AV1562" s="210"/>
      <c r="AW1562" s="210"/>
      <c r="AX1562" s="210"/>
      <c r="AY1562" s="210"/>
      <c r="AZ1562" s="210"/>
      <c r="BA1562" s="210"/>
      <c r="BB1562" s="210"/>
      <c r="BC1562" s="210"/>
      <c r="BD1562" s="210"/>
      <c r="BE1562" s="210"/>
      <c r="BF1562" s="210"/>
      <c r="BG1562" s="210"/>
      <c r="BH1562" s="210"/>
    </row>
    <row r="1563" spans="1:60" outlineLevel="3" x14ac:dyDescent="0.2">
      <c r="A1563" s="217"/>
      <c r="B1563" s="218"/>
      <c r="C1563" s="253" t="s">
        <v>1747</v>
      </c>
      <c r="D1563" s="221"/>
      <c r="E1563" s="222"/>
      <c r="F1563" s="220"/>
      <c r="G1563" s="220"/>
      <c r="H1563" s="220"/>
      <c r="I1563" s="220"/>
      <c r="J1563" s="220"/>
      <c r="K1563" s="220"/>
      <c r="L1563" s="220"/>
      <c r="M1563" s="220"/>
      <c r="N1563" s="219"/>
      <c r="O1563" s="219"/>
      <c r="P1563" s="219"/>
      <c r="Q1563" s="219"/>
      <c r="R1563" s="220"/>
      <c r="S1563" s="220"/>
      <c r="T1563" s="220"/>
      <c r="U1563" s="220"/>
      <c r="V1563" s="220"/>
      <c r="W1563" s="220"/>
      <c r="X1563" s="220"/>
      <c r="Y1563" s="220"/>
      <c r="Z1563" s="210"/>
      <c r="AA1563" s="210"/>
      <c r="AB1563" s="210"/>
      <c r="AC1563" s="210"/>
      <c r="AD1563" s="210"/>
      <c r="AE1563" s="210"/>
      <c r="AF1563" s="210"/>
      <c r="AG1563" s="210" t="s">
        <v>314</v>
      </c>
      <c r="AH1563" s="210">
        <v>0</v>
      </c>
      <c r="AI1563" s="210"/>
      <c r="AJ1563" s="210"/>
      <c r="AK1563" s="210"/>
      <c r="AL1563" s="210"/>
      <c r="AM1563" s="210"/>
      <c r="AN1563" s="210"/>
      <c r="AO1563" s="210"/>
      <c r="AP1563" s="210"/>
      <c r="AQ1563" s="210"/>
      <c r="AR1563" s="210"/>
      <c r="AS1563" s="210"/>
      <c r="AT1563" s="210"/>
      <c r="AU1563" s="210"/>
      <c r="AV1563" s="210"/>
      <c r="AW1563" s="210"/>
      <c r="AX1563" s="210"/>
      <c r="AY1563" s="210"/>
      <c r="AZ1563" s="210"/>
      <c r="BA1563" s="210"/>
      <c r="BB1563" s="210"/>
      <c r="BC1563" s="210"/>
      <c r="BD1563" s="210"/>
      <c r="BE1563" s="210"/>
      <c r="BF1563" s="210"/>
      <c r="BG1563" s="210"/>
      <c r="BH1563" s="210"/>
    </row>
    <row r="1564" spans="1:60" outlineLevel="3" x14ac:dyDescent="0.2">
      <c r="A1564" s="217"/>
      <c r="B1564" s="218"/>
      <c r="C1564" s="253" t="s">
        <v>1748</v>
      </c>
      <c r="D1564" s="221"/>
      <c r="E1564" s="222"/>
      <c r="F1564" s="220"/>
      <c r="G1564" s="220"/>
      <c r="H1564" s="220"/>
      <c r="I1564" s="220"/>
      <c r="J1564" s="220"/>
      <c r="K1564" s="220"/>
      <c r="L1564" s="220"/>
      <c r="M1564" s="220"/>
      <c r="N1564" s="219"/>
      <c r="O1564" s="219"/>
      <c r="P1564" s="219"/>
      <c r="Q1564" s="219"/>
      <c r="R1564" s="220"/>
      <c r="S1564" s="220"/>
      <c r="T1564" s="220"/>
      <c r="U1564" s="220"/>
      <c r="V1564" s="220"/>
      <c r="W1564" s="220"/>
      <c r="X1564" s="220"/>
      <c r="Y1564" s="220"/>
      <c r="Z1564" s="210"/>
      <c r="AA1564" s="210"/>
      <c r="AB1564" s="210"/>
      <c r="AC1564" s="210"/>
      <c r="AD1564" s="210"/>
      <c r="AE1564" s="210"/>
      <c r="AF1564" s="210"/>
      <c r="AG1564" s="210" t="s">
        <v>314</v>
      </c>
      <c r="AH1564" s="210">
        <v>0</v>
      </c>
      <c r="AI1564" s="210"/>
      <c r="AJ1564" s="210"/>
      <c r="AK1564" s="210"/>
      <c r="AL1564" s="210"/>
      <c r="AM1564" s="210"/>
      <c r="AN1564" s="210"/>
      <c r="AO1564" s="210"/>
      <c r="AP1564" s="210"/>
      <c r="AQ1564" s="210"/>
      <c r="AR1564" s="210"/>
      <c r="AS1564" s="210"/>
      <c r="AT1564" s="210"/>
      <c r="AU1564" s="210"/>
      <c r="AV1564" s="210"/>
      <c r="AW1564" s="210"/>
      <c r="AX1564" s="210"/>
      <c r="AY1564" s="210"/>
      <c r="AZ1564" s="210"/>
      <c r="BA1564" s="210"/>
      <c r="BB1564" s="210"/>
      <c r="BC1564" s="210"/>
      <c r="BD1564" s="210"/>
      <c r="BE1564" s="210"/>
      <c r="BF1564" s="210"/>
      <c r="BG1564" s="210"/>
      <c r="BH1564" s="210"/>
    </row>
    <row r="1565" spans="1:60" outlineLevel="3" x14ac:dyDescent="0.2">
      <c r="A1565" s="217"/>
      <c r="B1565" s="218"/>
      <c r="C1565" s="253" t="s">
        <v>1749</v>
      </c>
      <c r="D1565" s="221"/>
      <c r="E1565" s="222"/>
      <c r="F1565" s="220"/>
      <c r="G1565" s="220"/>
      <c r="H1565" s="220"/>
      <c r="I1565" s="220"/>
      <c r="J1565" s="220"/>
      <c r="K1565" s="220"/>
      <c r="L1565" s="220"/>
      <c r="M1565" s="220"/>
      <c r="N1565" s="219"/>
      <c r="O1565" s="219"/>
      <c r="P1565" s="219"/>
      <c r="Q1565" s="219"/>
      <c r="R1565" s="220"/>
      <c r="S1565" s="220"/>
      <c r="T1565" s="220"/>
      <c r="U1565" s="220"/>
      <c r="V1565" s="220"/>
      <c r="W1565" s="220"/>
      <c r="X1565" s="220"/>
      <c r="Y1565" s="220"/>
      <c r="Z1565" s="210"/>
      <c r="AA1565" s="210"/>
      <c r="AB1565" s="210"/>
      <c r="AC1565" s="210"/>
      <c r="AD1565" s="210"/>
      <c r="AE1565" s="210"/>
      <c r="AF1565" s="210"/>
      <c r="AG1565" s="210" t="s">
        <v>314</v>
      </c>
      <c r="AH1565" s="210">
        <v>0</v>
      </c>
      <c r="AI1565" s="210"/>
      <c r="AJ1565" s="210"/>
      <c r="AK1565" s="210"/>
      <c r="AL1565" s="210"/>
      <c r="AM1565" s="210"/>
      <c r="AN1565" s="210"/>
      <c r="AO1565" s="210"/>
      <c r="AP1565" s="210"/>
      <c r="AQ1565" s="210"/>
      <c r="AR1565" s="210"/>
      <c r="AS1565" s="210"/>
      <c r="AT1565" s="210"/>
      <c r="AU1565" s="210"/>
      <c r="AV1565" s="210"/>
      <c r="AW1565" s="210"/>
      <c r="AX1565" s="210"/>
      <c r="AY1565" s="210"/>
      <c r="AZ1565" s="210"/>
      <c r="BA1565" s="210"/>
      <c r="BB1565" s="210"/>
      <c r="BC1565" s="210"/>
      <c r="BD1565" s="210"/>
      <c r="BE1565" s="210"/>
      <c r="BF1565" s="210"/>
      <c r="BG1565" s="210"/>
      <c r="BH1565" s="210"/>
    </row>
    <row r="1566" spans="1:60" outlineLevel="3" x14ac:dyDescent="0.2">
      <c r="A1566" s="217"/>
      <c r="B1566" s="218"/>
      <c r="C1566" s="253" t="s">
        <v>1750</v>
      </c>
      <c r="D1566" s="221"/>
      <c r="E1566" s="222"/>
      <c r="F1566" s="220"/>
      <c r="G1566" s="220"/>
      <c r="H1566" s="220"/>
      <c r="I1566" s="220"/>
      <c r="J1566" s="220"/>
      <c r="K1566" s="220"/>
      <c r="L1566" s="220"/>
      <c r="M1566" s="220"/>
      <c r="N1566" s="219"/>
      <c r="O1566" s="219"/>
      <c r="P1566" s="219"/>
      <c r="Q1566" s="219"/>
      <c r="R1566" s="220"/>
      <c r="S1566" s="220"/>
      <c r="T1566" s="220"/>
      <c r="U1566" s="220"/>
      <c r="V1566" s="220"/>
      <c r="W1566" s="220"/>
      <c r="X1566" s="220"/>
      <c r="Y1566" s="220"/>
      <c r="Z1566" s="210"/>
      <c r="AA1566" s="210"/>
      <c r="AB1566" s="210"/>
      <c r="AC1566" s="210"/>
      <c r="AD1566" s="210"/>
      <c r="AE1566" s="210"/>
      <c r="AF1566" s="210"/>
      <c r="AG1566" s="210" t="s">
        <v>314</v>
      </c>
      <c r="AH1566" s="210">
        <v>0</v>
      </c>
      <c r="AI1566" s="210"/>
      <c r="AJ1566" s="210"/>
      <c r="AK1566" s="210"/>
      <c r="AL1566" s="210"/>
      <c r="AM1566" s="210"/>
      <c r="AN1566" s="210"/>
      <c r="AO1566" s="210"/>
      <c r="AP1566" s="210"/>
      <c r="AQ1566" s="210"/>
      <c r="AR1566" s="210"/>
      <c r="AS1566" s="210"/>
      <c r="AT1566" s="210"/>
      <c r="AU1566" s="210"/>
      <c r="AV1566" s="210"/>
      <c r="AW1566" s="210"/>
      <c r="AX1566" s="210"/>
      <c r="AY1566" s="210"/>
      <c r="AZ1566" s="210"/>
      <c r="BA1566" s="210"/>
      <c r="BB1566" s="210"/>
      <c r="BC1566" s="210"/>
      <c r="BD1566" s="210"/>
      <c r="BE1566" s="210"/>
      <c r="BF1566" s="210"/>
      <c r="BG1566" s="210"/>
      <c r="BH1566" s="210"/>
    </row>
    <row r="1567" spans="1:60" outlineLevel="3" x14ac:dyDescent="0.2">
      <c r="A1567" s="217"/>
      <c r="B1567" s="218"/>
      <c r="C1567" s="253" t="s">
        <v>1751</v>
      </c>
      <c r="D1567" s="221"/>
      <c r="E1567" s="222"/>
      <c r="F1567" s="220"/>
      <c r="G1567" s="220"/>
      <c r="H1567" s="220"/>
      <c r="I1567" s="220"/>
      <c r="J1567" s="220"/>
      <c r="K1567" s="220"/>
      <c r="L1567" s="220"/>
      <c r="M1567" s="220"/>
      <c r="N1567" s="219"/>
      <c r="O1567" s="219"/>
      <c r="P1567" s="219"/>
      <c r="Q1567" s="219"/>
      <c r="R1567" s="220"/>
      <c r="S1567" s="220"/>
      <c r="T1567" s="220"/>
      <c r="U1567" s="220"/>
      <c r="V1567" s="220"/>
      <c r="W1567" s="220"/>
      <c r="X1567" s="220"/>
      <c r="Y1567" s="220"/>
      <c r="Z1567" s="210"/>
      <c r="AA1567" s="210"/>
      <c r="AB1567" s="210"/>
      <c r="AC1567" s="210"/>
      <c r="AD1567" s="210"/>
      <c r="AE1567" s="210"/>
      <c r="AF1567" s="210"/>
      <c r="AG1567" s="210" t="s">
        <v>314</v>
      </c>
      <c r="AH1567" s="210">
        <v>0</v>
      </c>
      <c r="AI1567" s="210"/>
      <c r="AJ1567" s="210"/>
      <c r="AK1567" s="210"/>
      <c r="AL1567" s="210"/>
      <c r="AM1567" s="210"/>
      <c r="AN1567" s="210"/>
      <c r="AO1567" s="210"/>
      <c r="AP1567" s="210"/>
      <c r="AQ1567" s="210"/>
      <c r="AR1567" s="210"/>
      <c r="AS1567" s="210"/>
      <c r="AT1567" s="210"/>
      <c r="AU1567" s="210"/>
      <c r="AV1567" s="210"/>
      <c r="AW1567" s="210"/>
      <c r="AX1567" s="210"/>
      <c r="AY1567" s="210"/>
      <c r="AZ1567" s="210"/>
      <c r="BA1567" s="210"/>
      <c r="BB1567" s="210"/>
      <c r="BC1567" s="210"/>
      <c r="BD1567" s="210"/>
      <c r="BE1567" s="210"/>
      <c r="BF1567" s="210"/>
      <c r="BG1567" s="210"/>
      <c r="BH1567" s="210"/>
    </row>
    <row r="1568" spans="1:60" outlineLevel="3" x14ac:dyDescent="0.2">
      <c r="A1568" s="217"/>
      <c r="B1568" s="218"/>
      <c r="C1568" s="253" t="s">
        <v>1752</v>
      </c>
      <c r="D1568" s="221"/>
      <c r="E1568" s="222"/>
      <c r="F1568" s="220"/>
      <c r="G1568" s="220"/>
      <c r="H1568" s="220"/>
      <c r="I1568" s="220"/>
      <c r="J1568" s="220"/>
      <c r="K1568" s="220"/>
      <c r="L1568" s="220"/>
      <c r="M1568" s="220"/>
      <c r="N1568" s="219"/>
      <c r="O1568" s="219"/>
      <c r="P1568" s="219"/>
      <c r="Q1568" s="219"/>
      <c r="R1568" s="220"/>
      <c r="S1568" s="220"/>
      <c r="T1568" s="220"/>
      <c r="U1568" s="220"/>
      <c r="V1568" s="220"/>
      <c r="W1568" s="220"/>
      <c r="X1568" s="220"/>
      <c r="Y1568" s="220"/>
      <c r="Z1568" s="210"/>
      <c r="AA1568" s="210"/>
      <c r="AB1568" s="210"/>
      <c r="AC1568" s="210"/>
      <c r="AD1568" s="210"/>
      <c r="AE1568" s="210"/>
      <c r="AF1568" s="210"/>
      <c r="AG1568" s="210" t="s">
        <v>314</v>
      </c>
      <c r="AH1568" s="210">
        <v>0</v>
      </c>
      <c r="AI1568" s="210"/>
      <c r="AJ1568" s="210"/>
      <c r="AK1568" s="210"/>
      <c r="AL1568" s="210"/>
      <c r="AM1568" s="210"/>
      <c r="AN1568" s="210"/>
      <c r="AO1568" s="210"/>
      <c r="AP1568" s="210"/>
      <c r="AQ1568" s="210"/>
      <c r="AR1568" s="210"/>
      <c r="AS1568" s="210"/>
      <c r="AT1568" s="210"/>
      <c r="AU1568" s="210"/>
      <c r="AV1568" s="210"/>
      <c r="AW1568" s="210"/>
      <c r="AX1568" s="210"/>
      <c r="AY1568" s="210"/>
      <c r="AZ1568" s="210"/>
      <c r="BA1568" s="210"/>
      <c r="BB1568" s="210"/>
      <c r="BC1568" s="210"/>
      <c r="BD1568" s="210"/>
      <c r="BE1568" s="210"/>
      <c r="BF1568" s="210"/>
      <c r="BG1568" s="210"/>
      <c r="BH1568" s="210"/>
    </row>
    <row r="1569" spans="1:60" outlineLevel="3" x14ac:dyDescent="0.2">
      <c r="A1569" s="217"/>
      <c r="B1569" s="218"/>
      <c r="C1569" s="253" t="s">
        <v>1753</v>
      </c>
      <c r="D1569" s="221"/>
      <c r="E1569" s="222"/>
      <c r="F1569" s="220"/>
      <c r="G1569" s="220"/>
      <c r="H1569" s="220"/>
      <c r="I1569" s="220"/>
      <c r="J1569" s="220"/>
      <c r="K1569" s="220"/>
      <c r="L1569" s="220"/>
      <c r="M1569" s="220"/>
      <c r="N1569" s="219"/>
      <c r="O1569" s="219"/>
      <c r="P1569" s="219"/>
      <c r="Q1569" s="219"/>
      <c r="R1569" s="220"/>
      <c r="S1569" s="220"/>
      <c r="T1569" s="220"/>
      <c r="U1569" s="220"/>
      <c r="V1569" s="220"/>
      <c r="W1569" s="220"/>
      <c r="X1569" s="220"/>
      <c r="Y1569" s="220"/>
      <c r="Z1569" s="210"/>
      <c r="AA1569" s="210"/>
      <c r="AB1569" s="210"/>
      <c r="AC1569" s="210"/>
      <c r="AD1569" s="210"/>
      <c r="AE1569" s="210"/>
      <c r="AF1569" s="210"/>
      <c r="AG1569" s="210" t="s">
        <v>314</v>
      </c>
      <c r="AH1569" s="210">
        <v>0</v>
      </c>
      <c r="AI1569" s="210"/>
      <c r="AJ1569" s="210"/>
      <c r="AK1569" s="210"/>
      <c r="AL1569" s="210"/>
      <c r="AM1569" s="210"/>
      <c r="AN1569" s="210"/>
      <c r="AO1569" s="210"/>
      <c r="AP1569" s="210"/>
      <c r="AQ1569" s="210"/>
      <c r="AR1569" s="210"/>
      <c r="AS1569" s="210"/>
      <c r="AT1569" s="210"/>
      <c r="AU1569" s="210"/>
      <c r="AV1569" s="210"/>
      <c r="AW1569" s="210"/>
      <c r="AX1569" s="210"/>
      <c r="AY1569" s="210"/>
      <c r="AZ1569" s="210"/>
      <c r="BA1569" s="210"/>
      <c r="BB1569" s="210"/>
      <c r="BC1569" s="210"/>
      <c r="BD1569" s="210"/>
      <c r="BE1569" s="210"/>
      <c r="BF1569" s="210"/>
      <c r="BG1569" s="210"/>
      <c r="BH1569" s="210"/>
    </row>
    <row r="1570" spans="1:60" outlineLevel="3" x14ac:dyDescent="0.2">
      <c r="A1570" s="217"/>
      <c r="B1570" s="218"/>
      <c r="C1570" s="253" t="s">
        <v>1754</v>
      </c>
      <c r="D1570" s="221"/>
      <c r="E1570" s="222"/>
      <c r="F1570" s="220"/>
      <c r="G1570" s="220"/>
      <c r="H1570" s="220"/>
      <c r="I1570" s="220"/>
      <c r="J1570" s="220"/>
      <c r="K1570" s="220"/>
      <c r="L1570" s="220"/>
      <c r="M1570" s="220"/>
      <c r="N1570" s="219"/>
      <c r="O1570" s="219"/>
      <c r="P1570" s="219"/>
      <c r="Q1570" s="219"/>
      <c r="R1570" s="220"/>
      <c r="S1570" s="220"/>
      <c r="T1570" s="220"/>
      <c r="U1570" s="220"/>
      <c r="V1570" s="220"/>
      <c r="W1570" s="220"/>
      <c r="X1570" s="220"/>
      <c r="Y1570" s="220"/>
      <c r="Z1570" s="210"/>
      <c r="AA1570" s="210"/>
      <c r="AB1570" s="210"/>
      <c r="AC1570" s="210"/>
      <c r="AD1570" s="210"/>
      <c r="AE1570" s="210"/>
      <c r="AF1570" s="210"/>
      <c r="AG1570" s="210" t="s">
        <v>314</v>
      </c>
      <c r="AH1570" s="210">
        <v>0</v>
      </c>
      <c r="AI1570" s="210"/>
      <c r="AJ1570" s="210"/>
      <c r="AK1570" s="210"/>
      <c r="AL1570" s="210"/>
      <c r="AM1570" s="210"/>
      <c r="AN1570" s="210"/>
      <c r="AO1570" s="210"/>
      <c r="AP1570" s="210"/>
      <c r="AQ1570" s="210"/>
      <c r="AR1570" s="210"/>
      <c r="AS1570" s="210"/>
      <c r="AT1570" s="210"/>
      <c r="AU1570" s="210"/>
      <c r="AV1570" s="210"/>
      <c r="AW1570" s="210"/>
      <c r="AX1570" s="210"/>
      <c r="AY1570" s="210"/>
      <c r="AZ1570" s="210"/>
      <c r="BA1570" s="210"/>
      <c r="BB1570" s="210"/>
      <c r="BC1570" s="210"/>
      <c r="BD1570" s="210"/>
      <c r="BE1570" s="210"/>
      <c r="BF1570" s="210"/>
      <c r="BG1570" s="210"/>
      <c r="BH1570" s="210"/>
    </row>
    <row r="1571" spans="1:60" outlineLevel="3" x14ac:dyDescent="0.2">
      <c r="A1571" s="217"/>
      <c r="B1571" s="218"/>
      <c r="C1571" s="253" t="s">
        <v>1755</v>
      </c>
      <c r="D1571" s="221"/>
      <c r="E1571" s="222"/>
      <c r="F1571" s="220"/>
      <c r="G1571" s="220"/>
      <c r="H1571" s="220"/>
      <c r="I1571" s="220"/>
      <c r="J1571" s="220"/>
      <c r="K1571" s="220"/>
      <c r="L1571" s="220"/>
      <c r="M1571" s="220"/>
      <c r="N1571" s="219"/>
      <c r="O1571" s="219"/>
      <c r="P1571" s="219"/>
      <c r="Q1571" s="219"/>
      <c r="R1571" s="220"/>
      <c r="S1571" s="220"/>
      <c r="T1571" s="220"/>
      <c r="U1571" s="220"/>
      <c r="V1571" s="220"/>
      <c r="W1571" s="220"/>
      <c r="X1571" s="220"/>
      <c r="Y1571" s="220"/>
      <c r="Z1571" s="210"/>
      <c r="AA1571" s="210"/>
      <c r="AB1571" s="210"/>
      <c r="AC1571" s="210"/>
      <c r="AD1571" s="210"/>
      <c r="AE1571" s="210"/>
      <c r="AF1571" s="210"/>
      <c r="AG1571" s="210" t="s">
        <v>314</v>
      </c>
      <c r="AH1571" s="210">
        <v>0</v>
      </c>
      <c r="AI1571" s="210"/>
      <c r="AJ1571" s="210"/>
      <c r="AK1571" s="210"/>
      <c r="AL1571" s="210"/>
      <c r="AM1571" s="210"/>
      <c r="AN1571" s="210"/>
      <c r="AO1571" s="210"/>
      <c r="AP1571" s="210"/>
      <c r="AQ1571" s="210"/>
      <c r="AR1571" s="210"/>
      <c r="AS1571" s="210"/>
      <c r="AT1571" s="210"/>
      <c r="AU1571" s="210"/>
      <c r="AV1571" s="210"/>
      <c r="AW1571" s="210"/>
      <c r="AX1571" s="210"/>
      <c r="AY1571" s="210"/>
      <c r="AZ1571" s="210"/>
      <c r="BA1571" s="210"/>
      <c r="BB1571" s="210"/>
      <c r="BC1571" s="210"/>
      <c r="BD1571" s="210"/>
      <c r="BE1571" s="210"/>
      <c r="BF1571" s="210"/>
      <c r="BG1571" s="210"/>
      <c r="BH1571" s="210"/>
    </row>
    <row r="1572" spans="1:60" outlineLevel="3" x14ac:dyDescent="0.2">
      <c r="A1572" s="217"/>
      <c r="B1572" s="218"/>
      <c r="C1572" s="253" t="s">
        <v>561</v>
      </c>
      <c r="D1572" s="221"/>
      <c r="E1572" s="222">
        <v>22</v>
      </c>
      <c r="F1572" s="220"/>
      <c r="G1572" s="220"/>
      <c r="H1572" s="220"/>
      <c r="I1572" s="220"/>
      <c r="J1572" s="220"/>
      <c r="K1572" s="220"/>
      <c r="L1572" s="220"/>
      <c r="M1572" s="220"/>
      <c r="N1572" s="219"/>
      <c r="O1572" s="219"/>
      <c r="P1572" s="219"/>
      <c r="Q1572" s="219"/>
      <c r="R1572" s="220"/>
      <c r="S1572" s="220"/>
      <c r="T1572" s="220"/>
      <c r="U1572" s="220"/>
      <c r="V1572" s="220"/>
      <c r="W1572" s="220"/>
      <c r="X1572" s="220"/>
      <c r="Y1572" s="220"/>
      <c r="Z1572" s="210"/>
      <c r="AA1572" s="210"/>
      <c r="AB1572" s="210"/>
      <c r="AC1572" s="210"/>
      <c r="AD1572" s="210"/>
      <c r="AE1572" s="210"/>
      <c r="AF1572" s="210"/>
      <c r="AG1572" s="210" t="s">
        <v>314</v>
      </c>
      <c r="AH1572" s="210">
        <v>0</v>
      </c>
      <c r="AI1572" s="210"/>
      <c r="AJ1572" s="210"/>
      <c r="AK1572" s="210"/>
      <c r="AL1572" s="210"/>
      <c r="AM1572" s="210"/>
      <c r="AN1572" s="210"/>
      <c r="AO1572" s="210"/>
      <c r="AP1572" s="210"/>
      <c r="AQ1572" s="210"/>
      <c r="AR1572" s="210"/>
      <c r="AS1572" s="210"/>
      <c r="AT1572" s="210"/>
      <c r="AU1572" s="210"/>
      <c r="AV1572" s="210"/>
      <c r="AW1572" s="210"/>
      <c r="AX1572" s="210"/>
      <c r="AY1572" s="210"/>
      <c r="AZ1572" s="210"/>
      <c r="BA1572" s="210"/>
      <c r="BB1572" s="210"/>
      <c r="BC1572" s="210"/>
      <c r="BD1572" s="210"/>
      <c r="BE1572" s="210"/>
      <c r="BF1572" s="210"/>
      <c r="BG1572" s="210"/>
      <c r="BH1572" s="210"/>
    </row>
    <row r="1573" spans="1:60" outlineLevel="1" x14ac:dyDescent="0.2">
      <c r="A1573" s="231">
        <v>274</v>
      </c>
      <c r="B1573" s="232" t="s">
        <v>1756</v>
      </c>
      <c r="C1573" s="250" t="s">
        <v>1757</v>
      </c>
      <c r="D1573" s="233" t="s">
        <v>291</v>
      </c>
      <c r="E1573" s="234">
        <v>2</v>
      </c>
      <c r="F1573" s="235"/>
      <c r="G1573" s="236">
        <f>ROUND(E1573*F1573,2)</f>
        <v>0</v>
      </c>
      <c r="H1573" s="235"/>
      <c r="I1573" s="236">
        <f>ROUND(E1573*H1573,2)</f>
        <v>0</v>
      </c>
      <c r="J1573" s="235"/>
      <c r="K1573" s="236">
        <f>ROUND(E1573*J1573,2)</f>
        <v>0</v>
      </c>
      <c r="L1573" s="236">
        <v>21</v>
      </c>
      <c r="M1573" s="236">
        <f>G1573*(1+L1573/100)</f>
        <v>0</v>
      </c>
      <c r="N1573" s="234">
        <v>2.0000000000000002E-5</v>
      </c>
      <c r="O1573" s="234">
        <f>ROUND(E1573*N1573,2)</f>
        <v>0</v>
      </c>
      <c r="P1573" s="234">
        <v>0</v>
      </c>
      <c r="Q1573" s="234">
        <f>ROUND(E1573*P1573,2)</f>
        <v>0</v>
      </c>
      <c r="R1573" s="236" t="s">
        <v>1731</v>
      </c>
      <c r="S1573" s="236" t="s">
        <v>293</v>
      </c>
      <c r="T1573" s="237" t="s">
        <v>294</v>
      </c>
      <c r="U1573" s="220">
        <v>4.8250000000000002</v>
      </c>
      <c r="V1573" s="220">
        <f>ROUND(E1573*U1573,2)</f>
        <v>9.65</v>
      </c>
      <c r="W1573" s="220"/>
      <c r="X1573" s="220" t="s">
        <v>295</v>
      </c>
      <c r="Y1573" s="220" t="s">
        <v>296</v>
      </c>
      <c r="Z1573" s="210"/>
      <c r="AA1573" s="210"/>
      <c r="AB1573" s="210"/>
      <c r="AC1573" s="210"/>
      <c r="AD1573" s="210"/>
      <c r="AE1573" s="210"/>
      <c r="AF1573" s="210"/>
      <c r="AG1573" s="210" t="s">
        <v>1407</v>
      </c>
      <c r="AH1573" s="210"/>
      <c r="AI1573" s="210"/>
      <c r="AJ1573" s="210"/>
      <c r="AK1573" s="210"/>
      <c r="AL1573" s="210"/>
      <c r="AM1573" s="210"/>
      <c r="AN1573" s="210"/>
      <c r="AO1573" s="210"/>
      <c r="AP1573" s="210"/>
      <c r="AQ1573" s="210"/>
      <c r="AR1573" s="210"/>
      <c r="AS1573" s="210"/>
      <c r="AT1573" s="210"/>
      <c r="AU1573" s="210"/>
      <c r="AV1573" s="210"/>
      <c r="AW1573" s="210"/>
      <c r="AX1573" s="210"/>
      <c r="AY1573" s="210"/>
      <c r="AZ1573" s="210"/>
      <c r="BA1573" s="210"/>
      <c r="BB1573" s="210"/>
      <c r="BC1573" s="210"/>
      <c r="BD1573" s="210"/>
      <c r="BE1573" s="210"/>
      <c r="BF1573" s="210"/>
      <c r="BG1573" s="210"/>
      <c r="BH1573" s="210"/>
    </row>
    <row r="1574" spans="1:60" outlineLevel="2" x14ac:dyDescent="0.2">
      <c r="A1574" s="217"/>
      <c r="B1574" s="218"/>
      <c r="C1574" s="253" t="s">
        <v>1758</v>
      </c>
      <c r="D1574" s="221"/>
      <c r="E1574" s="222"/>
      <c r="F1574" s="220"/>
      <c r="G1574" s="220"/>
      <c r="H1574" s="220"/>
      <c r="I1574" s="220"/>
      <c r="J1574" s="220"/>
      <c r="K1574" s="220"/>
      <c r="L1574" s="220"/>
      <c r="M1574" s="220"/>
      <c r="N1574" s="219"/>
      <c r="O1574" s="219"/>
      <c r="P1574" s="219"/>
      <c r="Q1574" s="219"/>
      <c r="R1574" s="220"/>
      <c r="S1574" s="220"/>
      <c r="T1574" s="220"/>
      <c r="U1574" s="220"/>
      <c r="V1574" s="220"/>
      <c r="W1574" s="220"/>
      <c r="X1574" s="220"/>
      <c r="Y1574" s="220"/>
      <c r="Z1574" s="210"/>
      <c r="AA1574" s="210"/>
      <c r="AB1574" s="210"/>
      <c r="AC1574" s="210"/>
      <c r="AD1574" s="210"/>
      <c r="AE1574" s="210"/>
      <c r="AF1574" s="210"/>
      <c r="AG1574" s="210" t="s">
        <v>314</v>
      </c>
      <c r="AH1574" s="210">
        <v>0</v>
      </c>
      <c r="AI1574" s="210"/>
      <c r="AJ1574" s="210"/>
      <c r="AK1574" s="210"/>
      <c r="AL1574" s="210"/>
      <c r="AM1574" s="210"/>
      <c r="AN1574" s="210"/>
      <c r="AO1574" s="210"/>
      <c r="AP1574" s="210"/>
      <c r="AQ1574" s="210"/>
      <c r="AR1574" s="210"/>
      <c r="AS1574" s="210"/>
      <c r="AT1574" s="210"/>
      <c r="AU1574" s="210"/>
      <c r="AV1574" s="210"/>
      <c r="AW1574" s="210"/>
      <c r="AX1574" s="210"/>
      <c r="AY1574" s="210"/>
      <c r="AZ1574" s="210"/>
      <c r="BA1574" s="210"/>
      <c r="BB1574" s="210"/>
      <c r="BC1574" s="210"/>
      <c r="BD1574" s="210"/>
      <c r="BE1574" s="210"/>
      <c r="BF1574" s="210"/>
      <c r="BG1574" s="210"/>
      <c r="BH1574" s="210"/>
    </row>
    <row r="1575" spans="1:60" outlineLevel="3" x14ac:dyDescent="0.2">
      <c r="A1575" s="217"/>
      <c r="B1575" s="218"/>
      <c r="C1575" s="253" t="s">
        <v>1759</v>
      </c>
      <c r="D1575" s="221"/>
      <c r="E1575" s="222"/>
      <c r="F1575" s="220"/>
      <c r="G1575" s="220"/>
      <c r="H1575" s="220"/>
      <c r="I1575" s="220"/>
      <c r="J1575" s="220"/>
      <c r="K1575" s="220"/>
      <c r="L1575" s="220"/>
      <c r="M1575" s="220"/>
      <c r="N1575" s="219"/>
      <c r="O1575" s="219"/>
      <c r="P1575" s="219"/>
      <c r="Q1575" s="219"/>
      <c r="R1575" s="220"/>
      <c r="S1575" s="220"/>
      <c r="T1575" s="220"/>
      <c r="U1575" s="220"/>
      <c r="V1575" s="220"/>
      <c r="W1575" s="220"/>
      <c r="X1575" s="220"/>
      <c r="Y1575" s="220"/>
      <c r="Z1575" s="210"/>
      <c r="AA1575" s="210"/>
      <c r="AB1575" s="210"/>
      <c r="AC1575" s="210"/>
      <c r="AD1575" s="210"/>
      <c r="AE1575" s="210"/>
      <c r="AF1575" s="210"/>
      <c r="AG1575" s="210" t="s">
        <v>314</v>
      </c>
      <c r="AH1575" s="210">
        <v>0</v>
      </c>
      <c r="AI1575" s="210"/>
      <c r="AJ1575" s="210"/>
      <c r="AK1575" s="210"/>
      <c r="AL1575" s="210"/>
      <c r="AM1575" s="210"/>
      <c r="AN1575" s="210"/>
      <c r="AO1575" s="210"/>
      <c r="AP1575" s="210"/>
      <c r="AQ1575" s="210"/>
      <c r="AR1575" s="210"/>
      <c r="AS1575" s="210"/>
      <c r="AT1575" s="210"/>
      <c r="AU1575" s="210"/>
      <c r="AV1575" s="210"/>
      <c r="AW1575" s="210"/>
      <c r="AX1575" s="210"/>
      <c r="AY1575" s="210"/>
      <c r="AZ1575" s="210"/>
      <c r="BA1575" s="210"/>
      <c r="BB1575" s="210"/>
      <c r="BC1575" s="210"/>
      <c r="BD1575" s="210"/>
      <c r="BE1575" s="210"/>
      <c r="BF1575" s="210"/>
      <c r="BG1575" s="210"/>
      <c r="BH1575" s="210"/>
    </row>
    <row r="1576" spans="1:60" outlineLevel="3" x14ac:dyDescent="0.2">
      <c r="A1576" s="217"/>
      <c r="B1576" s="218"/>
      <c r="C1576" s="253" t="s">
        <v>159</v>
      </c>
      <c r="D1576" s="221"/>
      <c r="E1576" s="222">
        <v>2</v>
      </c>
      <c r="F1576" s="220"/>
      <c r="G1576" s="220"/>
      <c r="H1576" s="220"/>
      <c r="I1576" s="220"/>
      <c r="J1576" s="220"/>
      <c r="K1576" s="220"/>
      <c r="L1576" s="220"/>
      <c r="M1576" s="220"/>
      <c r="N1576" s="219"/>
      <c r="O1576" s="219"/>
      <c r="P1576" s="219"/>
      <c r="Q1576" s="219"/>
      <c r="R1576" s="220"/>
      <c r="S1576" s="220"/>
      <c r="T1576" s="220"/>
      <c r="U1576" s="220"/>
      <c r="V1576" s="220"/>
      <c r="W1576" s="220"/>
      <c r="X1576" s="220"/>
      <c r="Y1576" s="220"/>
      <c r="Z1576" s="210"/>
      <c r="AA1576" s="210"/>
      <c r="AB1576" s="210"/>
      <c r="AC1576" s="210"/>
      <c r="AD1576" s="210"/>
      <c r="AE1576" s="210"/>
      <c r="AF1576" s="210"/>
      <c r="AG1576" s="210" t="s">
        <v>314</v>
      </c>
      <c r="AH1576" s="210">
        <v>0</v>
      </c>
      <c r="AI1576" s="210"/>
      <c r="AJ1576" s="210"/>
      <c r="AK1576" s="210"/>
      <c r="AL1576" s="210"/>
      <c r="AM1576" s="210"/>
      <c r="AN1576" s="210"/>
      <c r="AO1576" s="210"/>
      <c r="AP1576" s="210"/>
      <c r="AQ1576" s="210"/>
      <c r="AR1576" s="210"/>
      <c r="AS1576" s="210"/>
      <c r="AT1576" s="210"/>
      <c r="AU1576" s="210"/>
      <c r="AV1576" s="210"/>
      <c r="AW1576" s="210"/>
      <c r="AX1576" s="210"/>
      <c r="AY1576" s="210"/>
      <c r="AZ1576" s="210"/>
      <c r="BA1576" s="210"/>
      <c r="BB1576" s="210"/>
      <c r="BC1576" s="210"/>
      <c r="BD1576" s="210"/>
      <c r="BE1576" s="210"/>
      <c r="BF1576" s="210"/>
      <c r="BG1576" s="210"/>
      <c r="BH1576" s="210"/>
    </row>
    <row r="1577" spans="1:60" outlineLevel="1" x14ac:dyDescent="0.2">
      <c r="A1577" s="241">
        <v>275</v>
      </c>
      <c r="B1577" s="242" t="s">
        <v>1760</v>
      </c>
      <c r="C1577" s="254" t="s">
        <v>1761</v>
      </c>
      <c r="D1577" s="243" t="s">
        <v>291</v>
      </c>
      <c r="E1577" s="244">
        <v>44</v>
      </c>
      <c r="F1577" s="245"/>
      <c r="G1577" s="246">
        <f>ROUND(E1577*F1577,2)</f>
        <v>0</v>
      </c>
      <c r="H1577" s="245"/>
      <c r="I1577" s="246">
        <f>ROUND(E1577*H1577,2)</f>
        <v>0</v>
      </c>
      <c r="J1577" s="245"/>
      <c r="K1577" s="246">
        <f>ROUND(E1577*J1577,2)</f>
        <v>0</v>
      </c>
      <c r="L1577" s="246">
        <v>21</v>
      </c>
      <c r="M1577" s="246">
        <f>G1577*(1+L1577/100)</f>
        <v>0</v>
      </c>
      <c r="N1577" s="244">
        <v>0</v>
      </c>
      <c r="O1577" s="244">
        <f>ROUND(E1577*N1577,2)</f>
        <v>0</v>
      </c>
      <c r="P1577" s="244">
        <v>0</v>
      </c>
      <c r="Q1577" s="244">
        <f>ROUND(E1577*P1577,2)</f>
        <v>0</v>
      </c>
      <c r="R1577" s="246" t="s">
        <v>1731</v>
      </c>
      <c r="S1577" s="246" t="s">
        <v>293</v>
      </c>
      <c r="T1577" s="247" t="s">
        <v>294</v>
      </c>
      <c r="U1577" s="220">
        <v>0.77500000000000002</v>
      </c>
      <c r="V1577" s="220">
        <f>ROUND(E1577*U1577,2)</f>
        <v>34.1</v>
      </c>
      <c r="W1577" s="220"/>
      <c r="X1577" s="220" t="s">
        <v>295</v>
      </c>
      <c r="Y1577" s="220" t="s">
        <v>296</v>
      </c>
      <c r="Z1577" s="210"/>
      <c r="AA1577" s="210"/>
      <c r="AB1577" s="210"/>
      <c r="AC1577" s="210"/>
      <c r="AD1577" s="210"/>
      <c r="AE1577" s="210"/>
      <c r="AF1577" s="210"/>
      <c r="AG1577" s="210" t="s">
        <v>1407</v>
      </c>
      <c r="AH1577" s="210"/>
      <c r="AI1577" s="210"/>
      <c r="AJ1577" s="210"/>
      <c r="AK1577" s="210"/>
      <c r="AL1577" s="210"/>
      <c r="AM1577" s="210"/>
      <c r="AN1577" s="210"/>
      <c r="AO1577" s="210"/>
      <c r="AP1577" s="210"/>
      <c r="AQ1577" s="210"/>
      <c r="AR1577" s="210"/>
      <c r="AS1577" s="210"/>
      <c r="AT1577" s="210"/>
      <c r="AU1577" s="210"/>
      <c r="AV1577" s="210"/>
      <c r="AW1577" s="210"/>
      <c r="AX1577" s="210"/>
      <c r="AY1577" s="210"/>
      <c r="AZ1577" s="210"/>
      <c r="BA1577" s="210"/>
      <c r="BB1577" s="210"/>
      <c r="BC1577" s="210"/>
      <c r="BD1577" s="210"/>
      <c r="BE1577" s="210"/>
      <c r="BF1577" s="210"/>
      <c r="BG1577" s="210"/>
      <c r="BH1577" s="210"/>
    </row>
    <row r="1578" spans="1:60" ht="22.5" outlineLevel="1" x14ac:dyDescent="0.2">
      <c r="A1578" s="231">
        <v>276</v>
      </c>
      <c r="B1578" s="232" t="s">
        <v>1762</v>
      </c>
      <c r="C1578" s="250" t="s">
        <v>1763</v>
      </c>
      <c r="D1578" s="233" t="s">
        <v>291</v>
      </c>
      <c r="E1578" s="234">
        <v>3</v>
      </c>
      <c r="F1578" s="235"/>
      <c r="G1578" s="236">
        <f>ROUND(E1578*F1578,2)</f>
        <v>0</v>
      </c>
      <c r="H1578" s="235"/>
      <c r="I1578" s="236">
        <f>ROUND(E1578*H1578,2)</f>
        <v>0</v>
      </c>
      <c r="J1578" s="235"/>
      <c r="K1578" s="236">
        <f>ROUND(E1578*J1578,2)</f>
        <v>0</v>
      </c>
      <c r="L1578" s="236">
        <v>21</v>
      </c>
      <c r="M1578" s="236">
        <f>G1578*(1+L1578/100)</f>
        <v>0</v>
      </c>
      <c r="N1578" s="234">
        <v>1.0000000000000001E-5</v>
      </c>
      <c r="O1578" s="234">
        <f>ROUND(E1578*N1578,2)</f>
        <v>0</v>
      </c>
      <c r="P1578" s="234">
        <v>0</v>
      </c>
      <c r="Q1578" s="234">
        <f>ROUND(E1578*P1578,2)</f>
        <v>0</v>
      </c>
      <c r="R1578" s="236" t="s">
        <v>1731</v>
      </c>
      <c r="S1578" s="236" t="s">
        <v>293</v>
      </c>
      <c r="T1578" s="237" t="s">
        <v>294</v>
      </c>
      <c r="U1578" s="220">
        <v>0.40488000000000002</v>
      </c>
      <c r="V1578" s="220">
        <f>ROUND(E1578*U1578,2)</f>
        <v>1.21</v>
      </c>
      <c r="W1578" s="220"/>
      <c r="X1578" s="220" t="s">
        <v>295</v>
      </c>
      <c r="Y1578" s="220" t="s">
        <v>296</v>
      </c>
      <c r="Z1578" s="210"/>
      <c r="AA1578" s="210"/>
      <c r="AB1578" s="210"/>
      <c r="AC1578" s="210"/>
      <c r="AD1578" s="210"/>
      <c r="AE1578" s="210"/>
      <c r="AF1578" s="210"/>
      <c r="AG1578" s="210" t="s">
        <v>1407</v>
      </c>
      <c r="AH1578" s="210"/>
      <c r="AI1578" s="210"/>
      <c r="AJ1578" s="210"/>
      <c r="AK1578" s="210"/>
      <c r="AL1578" s="210"/>
      <c r="AM1578" s="210"/>
      <c r="AN1578" s="210"/>
      <c r="AO1578" s="210"/>
      <c r="AP1578" s="210"/>
      <c r="AQ1578" s="210"/>
      <c r="AR1578" s="210"/>
      <c r="AS1578" s="210"/>
      <c r="AT1578" s="210"/>
      <c r="AU1578" s="210"/>
      <c r="AV1578" s="210"/>
      <c r="AW1578" s="210"/>
      <c r="AX1578" s="210"/>
      <c r="AY1578" s="210"/>
      <c r="AZ1578" s="210"/>
      <c r="BA1578" s="210"/>
      <c r="BB1578" s="210"/>
      <c r="BC1578" s="210"/>
      <c r="BD1578" s="210"/>
      <c r="BE1578" s="210"/>
      <c r="BF1578" s="210"/>
      <c r="BG1578" s="210"/>
      <c r="BH1578" s="210"/>
    </row>
    <row r="1579" spans="1:60" outlineLevel="2" x14ac:dyDescent="0.2">
      <c r="A1579" s="217"/>
      <c r="B1579" s="218"/>
      <c r="C1579" s="253" t="s">
        <v>1764</v>
      </c>
      <c r="D1579" s="221"/>
      <c r="E1579" s="222"/>
      <c r="F1579" s="220"/>
      <c r="G1579" s="220"/>
      <c r="H1579" s="220"/>
      <c r="I1579" s="220"/>
      <c r="J1579" s="220"/>
      <c r="K1579" s="220"/>
      <c r="L1579" s="220"/>
      <c r="M1579" s="220"/>
      <c r="N1579" s="219"/>
      <c r="O1579" s="219"/>
      <c r="P1579" s="219"/>
      <c r="Q1579" s="219"/>
      <c r="R1579" s="220"/>
      <c r="S1579" s="220"/>
      <c r="T1579" s="220"/>
      <c r="U1579" s="220"/>
      <c r="V1579" s="220"/>
      <c r="W1579" s="220"/>
      <c r="X1579" s="220"/>
      <c r="Y1579" s="220"/>
      <c r="Z1579" s="210"/>
      <c r="AA1579" s="210"/>
      <c r="AB1579" s="210"/>
      <c r="AC1579" s="210"/>
      <c r="AD1579" s="210"/>
      <c r="AE1579" s="210"/>
      <c r="AF1579" s="210"/>
      <c r="AG1579" s="210" t="s">
        <v>314</v>
      </c>
      <c r="AH1579" s="210">
        <v>0</v>
      </c>
      <c r="AI1579" s="210"/>
      <c r="AJ1579" s="210"/>
      <c r="AK1579" s="210"/>
      <c r="AL1579" s="210"/>
      <c r="AM1579" s="210"/>
      <c r="AN1579" s="210"/>
      <c r="AO1579" s="210"/>
      <c r="AP1579" s="210"/>
      <c r="AQ1579" s="210"/>
      <c r="AR1579" s="210"/>
      <c r="AS1579" s="210"/>
      <c r="AT1579" s="210"/>
      <c r="AU1579" s="210"/>
      <c r="AV1579" s="210"/>
      <c r="AW1579" s="210"/>
      <c r="AX1579" s="210"/>
      <c r="AY1579" s="210"/>
      <c r="AZ1579" s="210"/>
      <c r="BA1579" s="210"/>
      <c r="BB1579" s="210"/>
      <c r="BC1579" s="210"/>
      <c r="BD1579" s="210"/>
      <c r="BE1579" s="210"/>
      <c r="BF1579" s="210"/>
      <c r="BG1579" s="210"/>
      <c r="BH1579" s="210"/>
    </row>
    <row r="1580" spans="1:60" outlineLevel="3" x14ac:dyDescent="0.2">
      <c r="A1580" s="217"/>
      <c r="B1580" s="218"/>
      <c r="C1580" s="253" t="s">
        <v>1765</v>
      </c>
      <c r="D1580" s="221"/>
      <c r="E1580" s="222"/>
      <c r="F1580" s="220"/>
      <c r="G1580" s="220"/>
      <c r="H1580" s="220"/>
      <c r="I1580" s="220"/>
      <c r="J1580" s="220"/>
      <c r="K1580" s="220"/>
      <c r="L1580" s="220"/>
      <c r="M1580" s="220"/>
      <c r="N1580" s="219"/>
      <c r="O1580" s="219"/>
      <c r="P1580" s="219"/>
      <c r="Q1580" s="219"/>
      <c r="R1580" s="220"/>
      <c r="S1580" s="220"/>
      <c r="T1580" s="220"/>
      <c r="U1580" s="220"/>
      <c r="V1580" s="220"/>
      <c r="W1580" s="220"/>
      <c r="X1580" s="220"/>
      <c r="Y1580" s="220"/>
      <c r="Z1580" s="210"/>
      <c r="AA1580" s="210"/>
      <c r="AB1580" s="210"/>
      <c r="AC1580" s="210"/>
      <c r="AD1580" s="210"/>
      <c r="AE1580" s="210"/>
      <c r="AF1580" s="210"/>
      <c r="AG1580" s="210" t="s">
        <v>314</v>
      </c>
      <c r="AH1580" s="210">
        <v>0</v>
      </c>
      <c r="AI1580" s="210"/>
      <c r="AJ1580" s="210"/>
      <c r="AK1580" s="210"/>
      <c r="AL1580" s="210"/>
      <c r="AM1580" s="210"/>
      <c r="AN1580" s="210"/>
      <c r="AO1580" s="210"/>
      <c r="AP1580" s="210"/>
      <c r="AQ1580" s="210"/>
      <c r="AR1580" s="210"/>
      <c r="AS1580" s="210"/>
      <c r="AT1580" s="210"/>
      <c r="AU1580" s="210"/>
      <c r="AV1580" s="210"/>
      <c r="AW1580" s="210"/>
      <c r="AX1580" s="210"/>
      <c r="AY1580" s="210"/>
      <c r="AZ1580" s="210"/>
      <c r="BA1580" s="210"/>
      <c r="BB1580" s="210"/>
      <c r="BC1580" s="210"/>
      <c r="BD1580" s="210"/>
      <c r="BE1580" s="210"/>
      <c r="BF1580" s="210"/>
      <c r="BG1580" s="210"/>
      <c r="BH1580" s="210"/>
    </row>
    <row r="1581" spans="1:60" outlineLevel="3" x14ac:dyDescent="0.2">
      <c r="A1581" s="217"/>
      <c r="B1581" s="218"/>
      <c r="C1581" s="253" t="s">
        <v>161</v>
      </c>
      <c r="D1581" s="221"/>
      <c r="E1581" s="222">
        <v>3</v>
      </c>
      <c r="F1581" s="220"/>
      <c r="G1581" s="220"/>
      <c r="H1581" s="220"/>
      <c r="I1581" s="220"/>
      <c r="J1581" s="220"/>
      <c r="K1581" s="220"/>
      <c r="L1581" s="220"/>
      <c r="M1581" s="220"/>
      <c r="N1581" s="219"/>
      <c r="O1581" s="219"/>
      <c r="P1581" s="219"/>
      <c r="Q1581" s="219"/>
      <c r="R1581" s="220"/>
      <c r="S1581" s="220"/>
      <c r="T1581" s="220"/>
      <c r="U1581" s="220"/>
      <c r="V1581" s="220"/>
      <c r="W1581" s="220"/>
      <c r="X1581" s="220"/>
      <c r="Y1581" s="220"/>
      <c r="Z1581" s="210"/>
      <c r="AA1581" s="210"/>
      <c r="AB1581" s="210"/>
      <c r="AC1581" s="210"/>
      <c r="AD1581" s="210"/>
      <c r="AE1581" s="210"/>
      <c r="AF1581" s="210"/>
      <c r="AG1581" s="210" t="s">
        <v>314</v>
      </c>
      <c r="AH1581" s="210">
        <v>0</v>
      </c>
      <c r="AI1581" s="210"/>
      <c r="AJ1581" s="210"/>
      <c r="AK1581" s="210"/>
      <c r="AL1581" s="210"/>
      <c r="AM1581" s="210"/>
      <c r="AN1581" s="210"/>
      <c r="AO1581" s="210"/>
      <c r="AP1581" s="210"/>
      <c r="AQ1581" s="210"/>
      <c r="AR1581" s="210"/>
      <c r="AS1581" s="210"/>
      <c r="AT1581" s="210"/>
      <c r="AU1581" s="210"/>
      <c r="AV1581" s="210"/>
      <c r="AW1581" s="210"/>
      <c r="AX1581" s="210"/>
      <c r="AY1581" s="210"/>
      <c r="AZ1581" s="210"/>
      <c r="BA1581" s="210"/>
      <c r="BB1581" s="210"/>
      <c r="BC1581" s="210"/>
      <c r="BD1581" s="210"/>
      <c r="BE1581" s="210"/>
      <c r="BF1581" s="210"/>
      <c r="BG1581" s="210"/>
      <c r="BH1581" s="210"/>
    </row>
    <row r="1582" spans="1:60" ht="22.5" outlineLevel="1" x14ac:dyDescent="0.2">
      <c r="A1582" s="231">
        <v>277</v>
      </c>
      <c r="B1582" s="232" t="s">
        <v>1766</v>
      </c>
      <c r="C1582" s="250" t="s">
        <v>1767</v>
      </c>
      <c r="D1582" s="233" t="s">
        <v>291</v>
      </c>
      <c r="E1582" s="234">
        <v>2</v>
      </c>
      <c r="F1582" s="235"/>
      <c r="G1582" s="236">
        <f>ROUND(E1582*F1582,2)</f>
        <v>0</v>
      </c>
      <c r="H1582" s="235"/>
      <c r="I1582" s="236">
        <f>ROUND(E1582*H1582,2)</f>
        <v>0</v>
      </c>
      <c r="J1582" s="235"/>
      <c r="K1582" s="236">
        <f>ROUND(E1582*J1582,2)</f>
        <v>0</v>
      </c>
      <c r="L1582" s="236">
        <v>21</v>
      </c>
      <c r="M1582" s="236">
        <f>G1582*(1+L1582/100)</f>
        <v>0</v>
      </c>
      <c r="N1582" s="234">
        <v>2.0000000000000002E-5</v>
      </c>
      <c r="O1582" s="234">
        <f>ROUND(E1582*N1582,2)</f>
        <v>0</v>
      </c>
      <c r="P1582" s="234">
        <v>0</v>
      </c>
      <c r="Q1582" s="234">
        <f>ROUND(E1582*P1582,2)</f>
        <v>0</v>
      </c>
      <c r="R1582" s="236" t="s">
        <v>1731</v>
      </c>
      <c r="S1582" s="236" t="s">
        <v>293</v>
      </c>
      <c r="T1582" s="237" t="s">
        <v>294</v>
      </c>
      <c r="U1582" s="220">
        <v>0.83213999999999999</v>
      </c>
      <c r="V1582" s="220">
        <f>ROUND(E1582*U1582,2)</f>
        <v>1.66</v>
      </c>
      <c r="W1582" s="220"/>
      <c r="X1582" s="220" t="s">
        <v>295</v>
      </c>
      <c r="Y1582" s="220" t="s">
        <v>296</v>
      </c>
      <c r="Z1582" s="210"/>
      <c r="AA1582" s="210"/>
      <c r="AB1582" s="210"/>
      <c r="AC1582" s="210"/>
      <c r="AD1582" s="210"/>
      <c r="AE1582" s="210"/>
      <c r="AF1582" s="210"/>
      <c r="AG1582" s="210" t="s">
        <v>1407</v>
      </c>
      <c r="AH1582" s="210"/>
      <c r="AI1582" s="210"/>
      <c r="AJ1582" s="210"/>
      <c r="AK1582" s="210"/>
      <c r="AL1582" s="210"/>
      <c r="AM1582" s="210"/>
      <c r="AN1582" s="210"/>
      <c r="AO1582" s="210"/>
      <c r="AP1582" s="210"/>
      <c r="AQ1582" s="210"/>
      <c r="AR1582" s="210"/>
      <c r="AS1582" s="210"/>
      <c r="AT1582" s="210"/>
      <c r="AU1582" s="210"/>
      <c r="AV1582" s="210"/>
      <c r="AW1582" s="210"/>
      <c r="AX1582" s="210"/>
      <c r="AY1582" s="210"/>
      <c r="AZ1582" s="210"/>
      <c r="BA1582" s="210"/>
      <c r="BB1582" s="210"/>
      <c r="BC1582" s="210"/>
      <c r="BD1582" s="210"/>
      <c r="BE1582" s="210"/>
      <c r="BF1582" s="210"/>
      <c r="BG1582" s="210"/>
      <c r="BH1582" s="210"/>
    </row>
    <row r="1583" spans="1:60" outlineLevel="2" x14ac:dyDescent="0.2">
      <c r="A1583" s="217"/>
      <c r="B1583" s="218"/>
      <c r="C1583" s="253" t="s">
        <v>1768</v>
      </c>
      <c r="D1583" s="221"/>
      <c r="E1583" s="222"/>
      <c r="F1583" s="220"/>
      <c r="G1583" s="220"/>
      <c r="H1583" s="220"/>
      <c r="I1583" s="220"/>
      <c r="J1583" s="220"/>
      <c r="K1583" s="220"/>
      <c r="L1583" s="220"/>
      <c r="M1583" s="220"/>
      <c r="N1583" s="219"/>
      <c r="O1583" s="219"/>
      <c r="P1583" s="219"/>
      <c r="Q1583" s="219"/>
      <c r="R1583" s="220"/>
      <c r="S1583" s="220"/>
      <c r="T1583" s="220"/>
      <c r="U1583" s="220"/>
      <c r="V1583" s="220"/>
      <c r="W1583" s="220"/>
      <c r="X1583" s="220"/>
      <c r="Y1583" s="220"/>
      <c r="Z1583" s="210"/>
      <c r="AA1583" s="210"/>
      <c r="AB1583" s="210"/>
      <c r="AC1583" s="210"/>
      <c r="AD1583" s="210"/>
      <c r="AE1583" s="210"/>
      <c r="AF1583" s="210"/>
      <c r="AG1583" s="210" t="s">
        <v>314</v>
      </c>
      <c r="AH1583" s="210">
        <v>0</v>
      </c>
      <c r="AI1583" s="210"/>
      <c r="AJ1583" s="210"/>
      <c r="AK1583" s="210"/>
      <c r="AL1583" s="210"/>
      <c r="AM1583" s="210"/>
      <c r="AN1583" s="210"/>
      <c r="AO1583" s="210"/>
      <c r="AP1583" s="210"/>
      <c r="AQ1583" s="210"/>
      <c r="AR1583" s="210"/>
      <c r="AS1583" s="210"/>
      <c r="AT1583" s="210"/>
      <c r="AU1583" s="210"/>
      <c r="AV1583" s="210"/>
      <c r="AW1583" s="210"/>
      <c r="AX1583" s="210"/>
      <c r="AY1583" s="210"/>
      <c r="AZ1583" s="210"/>
      <c r="BA1583" s="210"/>
      <c r="BB1583" s="210"/>
      <c r="BC1583" s="210"/>
      <c r="BD1583" s="210"/>
      <c r="BE1583" s="210"/>
      <c r="BF1583" s="210"/>
      <c r="BG1583" s="210"/>
      <c r="BH1583" s="210"/>
    </row>
    <row r="1584" spans="1:60" outlineLevel="3" x14ac:dyDescent="0.2">
      <c r="A1584" s="217"/>
      <c r="B1584" s="218"/>
      <c r="C1584" s="253" t="s">
        <v>159</v>
      </c>
      <c r="D1584" s="221"/>
      <c r="E1584" s="222">
        <v>2</v>
      </c>
      <c r="F1584" s="220"/>
      <c r="G1584" s="220"/>
      <c r="H1584" s="220"/>
      <c r="I1584" s="220"/>
      <c r="J1584" s="220"/>
      <c r="K1584" s="220"/>
      <c r="L1584" s="220"/>
      <c r="M1584" s="220"/>
      <c r="N1584" s="219"/>
      <c r="O1584" s="219"/>
      <c r="P1584" s="219"/>
      <c r="Q1584" s="219"/>
      <c r="R1584" s="220"/>
      <c r="S1584" s="220"/>
      <c r="T1584" s="220"/>
      <c r="U1584" s="220"/>
      <c r="V1584" s="220"/>
      <c r="W1584" s="220"/>
      <c r="X1584" s="220"/>
      <c r="Y1584" s="220"/>
      <c r="Z1584" s="210"/>
      <c r="AA1584" s="210"/>
      <c r="AB1584" s="210"/>
      <c r="AC1584" s="210"/>
      <c r="AD1584" s="210"/>
      <c r="AE1584" s="210"/>
      <c r="AF1584" s="210"/>
      <c r="AG1584" s="210" t="s">
        <v>314</v>
      </c>
      <c r="AH1584" s="210">
        <v>0</v>
      </c>
      <c r="AI1584" s="210"/>
      <c r="AJ1584" s="210"/>
      <c r="AK1584" s="210"/>
      <c r="AL1584" s="210"/>
      <c r="AM1584" s="210"/>
      <c r="AN1584" s="210"/>
      <c r="AO1584" s="210"/>
      <c r="AP1584" s="210"/>
      <c r="AQ1584" s="210"/>
      <c r="AR1584" s="210"/>
      <c r="AS1584" s="210"/>
      <c r="AT1584" s="210"/>
      <c r="AU1584" s="210"/>
      <c r="AV1584" s="210"/>
      <c r="AW1584" s="210"/>
      <c r="AX1584" s="210"/>
      <c r="AY1584" s="210"/>
      <c r="AZ1584" s="210"/>
      <c r="BA1584" s="210"/>
      <c r="BB1584" s="210"/>
      <c r="BC1584" s="210"/>
      <c r="BD1584" s="210"/>
      <c r="BE1584" s="210"/>
      <c r="BF1584" s="210"/>
      <c r="BG1584" s="210"/>
      <c r="BH1584" s="210"/>
    </row>
    <row r="1585" spans="1:60" ht="22.5" outlineLevel="1" x14ac:dyDescent="0.2">
      <c r="A1585" s="231">
        <v>278</v>
      </c>
      <c r="B1585" s="232" t="s">
        <v>1769</v>
      </c>
      <c r="C1585" s="250" t="s">
        <v>1770</v>
      </c>
      <c r="D1585" s="233" t="s">
        <v>291</v>
      </c>
      <c r="E1585" s="234">
        <v>10</v>
      </c>
      <c r="F1585" s="235"/>
      <c r="G1585" s="236">
        <f>ROUND(E1585*F1585,2)</f>
        <v>0</v>
      </c>
      <c r="H1585" s="235"/>
      <c r="I1585" s="236">
        <f>ROUND(E1585*H1585,2)</f>
        <v>0</v>
      </c>
      <c r="J1585" s="235"/>
      <c r="K1585" s="236">
        <f>ROUND(E1585*J1585,2)</f>
        <v>0</v>
      </c>
      <c r="L1585" s="236">
        <v>21</v>
      </c>
      <c r="M1585" s="236">
        <f>G1585*(1+L1585/100)</f>
        <v>0</v>
      </c>
      <c r="N1585" s="234">
        <v>2.0000000000000002E-5</v>
      </c>
      <c r="O1585" s="234">
        <f>ROUND(E1585*N1585,2)</f>
        <v>0</v>
      </c>
      <c r="P1585" s="234">
        <v>0</v>
      </c>
      <c r="Q1585" s="234">
        <f>ROUND(E1585*P1585,2)</f>
        <v>0</v>
      </c>
      <c r="R1585" s="236" t="s">
        <v>1731</v>
      </c>
      <c r="S1585" s="236" t="s">
        <v>293</v>
      </c>
      <c r="T1585" s="237" t="s">
        <v>294</v>
      </c>
      <c r="U1585" s="220">
        <v>0.61085999999999996</v>
      </c>
      <c r="V1585" s="220">
        <f>ROUND(E1585*U1585,2)</f>
        <v>6.11</v>
      </c>
      <c r="W1585" s="220"/>
      <c r="X1585" s="220" t="s">
        <v>295</v>
      </c>
      <c r="Y1585" s="220" t="s">
        <v>296</v>
      </c>
      <c r="Z1585" s="210"/>
      <c r="AA1585" s="210"/>
      <c r="AB1585" s="210"/>
      <c r="AC1585" s="210"/>
      <c r="AD1585" s="210"/>
      <c r="AE1585" s="210"/>
      <c r="AF1585" s="210"/>
      <c r="AG1585" s="210" t="s">
        <v>1407</v>
      </c>
      <c r="AH1585" s="210"/>
      <c r="AI1585" s="210"/>
      <c r="AJ1585" s="210"/>
      <c r="AK1585" s="210"/>
      <c r="AL1585" s="210"/>
      <c r="AM1585" s="210"/>
      <c r="AN1585" s="210"/>
      <c r="AO1585" s="210"/>
      <c r="AP1585" s="210"/>
      <c r="AQ1585" s="210"/>
      <c r="AR1585" s="210"/>
      <c r="AS1585" s="210"/>
      <c r="AT1585" s="210"/>
      <c r="AU1585" s="210"/>
      <c r="AV1585" s="210"/>
      <c r="AW1585" s="210"/>
      <c r="AX1585" s="210"/>
      <c r="AY1585" s="210"/>
      <c r="AZ1585" s="210"/>
      <c r="BA1585" s="210"/>
      <c r="BB1585" s="210"/>
      <c r="BC1585" s="210"/>
      <c r="BD1585" s="210"/>
      <c r="BE1585" s="210"/>
      <c r="BF1585" s="210"/>
      <c r="BG1585" s="210"/>
      <c r="BH1585" s="210"/>
    </row>
    <row r="1586" spans="1:60" outlineLevel="2" x14ac:dyDescent="0.2">
      <c r="A1586" s="217"/>
      <c r="B1586" s="218"/>
      <c r="C1586" s="253" t="s">
        <v>1771</v>
      </c>
      <c r="D1586" s="221"/>
      <c r="E1586" s="222"/>
      <c r="F1586" s="220"/>
      <c r="G1586" s="220"/>
      <c r="H1586" s="220"/>
      <c r="I1586" s="220"/>
      <c r="J1586" s="220"/>
      <c r="K1586" s="220"/>
      <c r="L1586" s="220"/>
      <c r="M1586" s="220"/>
      <c r="N1586" s="219"/>
      <c r="O1586" s="219"/>
      <c r="P1586" s="219"/>
      <c r="Q1586" s="219"/>
      <c r="R1586" s="220"/>
      <c r="S1586" s="220"/>
      <c r="T1586" s="220"/>
      <c r="U1586" s="220"/>
      <c r="V1586" s="220"/>
      <c r="W1586" s="220"/>
      <c r="X1586" s="220"/>
      <c r="Y1586" s="220"/>
      <c r="Z1586" s="210"/>
      <c r="AA1586" s="210"/>
      <c r="AB1586" s="210"/>
      <c r="AC1586" s="210"/>
      <c r="AD1586" s="210"/>
      <c r="AE1586" s="210"/>
      <c r="AF1586" s="210"/>
      <c r="AG1586" s="210" t="s">
        <v>314</v>
      </c>
      <c r="AH1586" s="210">
        <v>0</v>
      </c>
      <c r="AI1586" s="210"/>
      <c r="AJ1586" s="210"/>
      <c r="AK1586" s="210"/>
      <c r="AL1586" s="210"/>
      <c r="AM1586" s="210"/>
      <c r="AN1586" s="210"/>
      <c r="AO1586" s="210"/>
      <c r="AP1586" s="210"/>
      <c r="AQ1586" s="210"/>
      <c r="AR1586" s="210"/>
      <c r="AS1586" s="210"/>
      <c r="AT1586" s="210"/>
      <c r="AU1586" s="210"/>
      <c r="AV1586" s="210"/>
      <c r="AW1586" s="210"/>
      <c r="AX1586" s="210"/>
      <c r="AY1586" s="210"/>
      <c r="AZ1586" s="210"/>
      <c r="BA1586" s="210"/>
      <c r="BB1586" s="210"/>
      <c r="BC1586" s="210"/>
      <c r="BD1586" s="210"/>
      <c r="BE1586" s="210"/>
      <c r="BF1586" s="210"/>
      <c r="BG1586" s="210"/>
      <c r="BH1586" s="210"/>
    </row>
    <row r="1587" spans="1:60" outlineLevel="3" x14ac:dyDescent="0.2">
      <c r="A1587" s="217"/>
      <c r="B1587" s="218"/>
      <c r="C1587" s="253" t="s">
        <v>1027</v>
      </c>
      <c r="D1587" s="221"/>
      <c r="E1587" s="222">
        <v>10</v>
      </c>
      <c r="F1587" s="220"/>
      <c r="G1587" s="220"/>
      <c r="H1587" s="220"/>
      <c r="I1587" s="220"/>
      <c r="J1587" s="220"/>
      <c r="K1587" s="220"/>
      <c r="L1587" s="220"/>
      <c r="M1587" s="220"/>
      <c r="N1587" s="219"/>
      <c r="O1587" s="219"/>
      <c r="P1587" s="219"/>
      <c r="Q1587" s="219"/>
      <c r="R1587" s="220"/>
      <c r="S1587" s="220"/>
      <c r="T1587" s="220"/>
      <c r="U1587" s="220"/>
      <c r="V1587" s="220"/>
      <c r="W1587" s="220"/>
      <c r="X1587" s="220"/>
      <c r="Y1587" s="220"/>
      <c r="Z1587" s="210"/>
      <c r="AA1587" s="210"/>
      <c r="AB1587" s="210"/>
      <c r="AC1587" s="210"/>
      <c r="AD1587" s="210"/>
      <c r="AE1587" s="210"/>
      <c r="AF1587" s="210"/>
      <c r="AG1587" s="210" t="s">
        <v>314</v>
      </c>
      <c r="AH1587" s="210">
        <v>0</v>
      </c>
      <c r="AI1587" s="210"/>
      <c r="AJ1587" s="210"/>
      <c r="AK1587" s="210"/>
      <c r="AL1587" s="210"/>
      <c r="AM1587" s="210"/>
      <c r="AN1587" s="210"/>
      <c r="AO1587" s="210"/>
      <c r="AP1587" s="210"/>
      <c r="AQ1587" s="210"/>
      <c r="AR1587" s="210"/>
      <c r="AS1587" s="210"/>
      <c r="AT1587" s="210"/>
      <c r="AU1587" s="210"/>
      <c r="AV1587" s="210"/>
      <c r="AW1587" s="210"/>
      <c r="AX1587" s="210"/>
      <c r="AY1587" s="210"/>
      <c r="AZ1587" s="210"/>
      <c r="BA1587" s="210"/>
      <c r="BB1587" s="210"/>
      <c r="BC1587" s="210"/>
      <c r="BD1587" s="210"/>
      <c r="BE1587" s="210"/>
      <c r="BF1587" s="210"/>
      <c r="BG1587" s="210"/>
      <c r="BH1587" s="210"/>
    </row>
    <row r="1588" spans="1:60" ht="22.5" outlineLevel="1" x14ac:dyDescent="0.2">
      <c r="A1588" s="231">
        <v>279</v>
      </c>
      <c r="B1588" s="232" t="s">
        <v>1772</v>
      </c>
      <c r="C1588" s="250" t="s">
        <v>1773</v>
      </c>
      <c r="D1588" s="233" t="s">
        <v>291</v>
      </c>
      <c r="E1588" s="234">
        <v>21</v>
      </c>
      <c r="F1588" s="235"/>
      <c r="G1588" s="236">
        <f>ROUND(E1588*F1588,2)</f>
        <v>0</v>
      </c>
      <c r="H1588" s="235"/>
      <c r="I1588" s="236">
        <f>ROUND(E1588*H1588,2)</f>
        <v>0</v>
      </c>
      <c r="J1588" s="235"/>
      <c r="K1588" s="236">
        <f>ROUND(E1588*J1588,2)</f>
        <v>0</v>
      </c>
      <c r="L1588" s="236">
        <v>21</v>
      </c>
      <c r="M1588" s="236">
        <f>G1588*(1+L1588/100)</f>
        <v>0</v>
      </c>
      <c r="N1588" s="234">
        <v>3.0000000000000001E-5</v>
      </c>
      <c r="O1588" s="234">
        <f>ROUND(E1588*N1588,2)</f>
        <v>0</v>
      </c>
      <c r="P1588" s="234">
        <v>0</v>
      </c>
      <c r="Q1588" s="234">
        <f>ROUND(E1588*P1588,2)</f>
        <v>0</v>
      </c>
      <c r="R1588" s="236" t="s">
        <v>1731</v>
      </c>
      <c r="S1588" s="236" t="s">
        <v>293</v>
      </c>
      <c r="T1588" s="237" t="s">
        <v>294</v>
      </c>
      <c r="U1588" s="220">
        <v>1.13934</v>
      </c>
      <c r="V1588" s="220">
        <f>ROUND(E1588*U1588,2)</f>
        <v>23.93</v>
      </c>
      <c r="W1588" s="220"/>
      <c r="X1588" s="220" t="s">
        <v>295</v>
      </c>
      <c r="Y1588" s="220" t="s">
        <v>296</v>
      </c>
      <c r="Z1588" s="210"/>
      <c r="AA1588" s="210"/>
      <c r="AB1588" s="210"/>
      <c r="AC1588" s="210"/>
      <c r="AD1588" s="210"/>
      <c r="AE1588" s="210"/>
      <c r="AF1588" s="210"/>
      <c r="AG1588" s="210" t="s">
        <v>1407</v>
      </c>
      <c r="AH1588" s="210"/>
      <c r="AI1588" s="210"/>
      <c r="AJ1588" s="210"/>
      <c r="AK1588" s="210"/>
      <c r="AL1588" s="210"/>
      <c r="AM1588" s="210"/>
      <c r="AN1588" s="210"/>
      <c r="AO1588" s="210"/>
      <c r="AP1588" s="210"/>
      <c r="AQ1588" s="210"/>
      <c r="AR1588" s="210"/>
      <c r="AS1588" s="210"/>
      <c r="AT1588" s="210"/>
      <c r="AU1588" s="210"/>
      <c r="AV1588" s="210"/>
      <c r="AW1588" s="210"/>
      <c r="AX1588" s="210"/>
      <c r="AY1588" s="210"/>
      <c r="AZ1588" s="210"/>
      <c r="BA1588" s="210"/>
      <c r="BB1588" s="210"/>
      <c r="BC1588" s="210"/>
      <c r="BD1588" s="210"/>
      <c r="BE1588" s="210"/>
      <c r="BF1588" s="210"/>
      <c r="BG1588" s="210"/>
      <c r="BH1588" s="210"/>
    </row>
    <row r="1589" spans="1:60" outlineLevel="2" x14ac:dyDescent="0.2">
      <c r="A1589" s="217"/>
      <c r="B1589" s="218"/>
      <c r="C1589" s="253" t="s">
        <v>1774</v>
      </c>
      <c r="D1589" s="221"/>
      <c r="E1589" s="222"/>
      <c r="F1589" s="220"/>
      <c r="G1589" s="220"/>
      <c r="H1589" s="220"/>
      <c r="I1589" s="220"/>
      <c r="J1589" s="220"/>
      <c r="K1589" s="220"/>
      <c r="L1589" s="220"/>
      <c r="M1589" s="220"/>
      <c r="N1589" s="219"/>
      <c r="O1589" s="219"/>
      <c r="P1589" s="219"/>
      <c r="Q1589" s="219"/>
      <c r="R1589" s="220"/>
      <c r="S1589" s="220"/>
      <c r="T1589" s="220"/>
      <c r="U1589" s="220"/>
      <c r="V1589" s="220"/>
      <c r="W1589" s="220"/>
      <c r="X1589" s="220"/>
      <c r="Y1589" s="220"/>
      <c r="Z1589" s="210"/>
      <c r="AA1589" s="210"/>
      <c r="AB1589" s="210"/>
      <c r="AC1589" s="210"/>
      <c r="AD1589" s="210"/>
      <c r="AE1589" s="210"/>
      <c r="AF1589" s="210"/>
      <c r="AG1589" s="210" t="s">
        <v>314</v>
      </c>
      <c r="AH1589" s="210">
        <v>0</v>
      </c>
      <c r="AI1589" s="210"/>
      <c r="AJ1589" s="210"/>
      <c r="AK1589" s="210"/>
      <c r="AL1589" s="210"/>
      <c r="AM1589" s="210"/>
      <c r="AN1589" s="210"/>
      <c r="AO1589" s="210"/>
      <c r="AP1589" s="210"/>
      <c r="AQ1589" s="210"/>
      <c r="AR1589" s="210"/>
      <c r="AS1589" s="210"/>
      <c r="AT1589" s="210"/>
      <c r="AU1589" s="210"/>
      <c r="AV1589" s="210"/>
      <c r="AW1589" s="210"/>
      <c r="AX1589" s="210"/>
      <c r="AY1589" s="210"/>
      <c r="AZ1589" s="210"/>
      <c r="BA1589" s="210"/>
      <c r="BB1589" s="210"/>
      <c r="BC1589" s="210"/>
      <c r="BD1589" s="210"/>
      <c r="BE1589" s="210"/>
      <c r="BF1589" s="210"/>
      <c r="BG1589" s="210"/>
      <c r="BH1589" s="210"/>
    </row>
    <row r="1590" spans="1:60" outlineLevel="3" x14ac:dyDescent="0.2">
      <c r="A1590" s="217"/>
      <c r="B1590" s="218"/>
      <c r="C1590" s="253" t="s">
        <v>1775</v>
      </c>
      <c r="D1590" s="221"/>
      <c r="E1590" s="222">
        <v>21</v>
      </c>
      <c r="F1590" s="220"/>
      <c r="G1590" s="220"/>
      <c r="H1590" s="220"/>
      <c r="I1590" s="220"/>
      <c r="J1590" s="220"/>
      <c r="K1590" s="220"/>
      <c r="L1590" s="220"/>
      <c r="M1590" s="220"/>
      <c r="N1590" s="219"/>
      <c r="O1590" s="219"/>
      <c r="P1590" s="219"/>
      <c r="Q1590" s="219"/>
      <c r="R1590" s="220"/>
      <c r="S1590" s="220"/>
      <c r="T1590" s="220"/>
      <c r="U1590" s="220"/>
      <c r="V1590" s="220"/>
      <c r="W1590" s="220"/>
      <c r="X1590" s="220"/>
      <c r="Y1590" s="220"/>
      <c r="Z1590" s="210"/>
      <c r="AA1590" s="210"/>
      <c r="AB1590" s="210"/>
      <c r="AC1590" s="210"/>
      <c r="AD1590" s="210"/>
      <c r="AE1590" s="210"/>
      <c r="AF1590" s="210"/>
      <c r="AG1590" s="210" t="s">
        <v>314</v>
      </c>
      <c r="AH1590" s="210">
        <v>0</v>
      </c>
      <c r="AI1590" s="210"/>
      <c r="AJ1590" s="210"/>
      <c r="AK1590" s="210"/>
      <c r="AL1590" s="210"/>
      <c r="AM1590" s="210"/>
      <c r="AN1590" s="210"/>
      <c r="AO1590" s="210"/>
      <c r="AP1590" s="210"/>
      <c r="AQ1590" s="210"/>
      <c r="AR1590" s="210"/>
      <c r="AS1590" s="210"/>
      <c r="AT1590" s="210"/>
      <c r="AU1590" s="210"/>
      <c r="AV1590" s="210"/>
      <c r="AW1590" s="210"/>
      <c r="AX1590" s="210"/>
      <c r="AY1590" s="210"/>
      <c r="AZ1590" s="210"/>
      <c r="BA1590" s="210"/>
      <c r="BB1590" s="210"/>
      <c r="BC1590" s="210"/>
      <c r="BD1590" s="210"/>
      <c r="BE1590" s="210"/>
      <c r="BF1590" s="210"/>
      <c r="BG1590" s="210"/>
      <c r="BH1590" s="210"/>
    </row>
    <row r="1591" spans="1:60" outlineLevel="1" x14ac:dyDescent="0.2">
      <c r="A1591" s="231">
        <v>280</v>
      </c>
      <c r="B1591" s="232" t="s">
        <v>1776</v>
      </c>
      <c r="C1591" s="250" t="s">
        <v>1777</v>
      </c>
      <c r="D1591" s="233" t="s">
        <v>291</v>
      </c>
      <c r="E1591" s="234">
        <v>42</v>
      </c>
      <c r="F1591" s="235"/>
      <c r="G1591" s="236">
        <f>ROUND(E1591*F1591,2)</f>
        <v>0</v>
      </c>
      <c r="H1591" s="235"/>
      <c r="I1591" s="236">
        <f>ROUND(E1591*H1591,2)</f>
        <v>0</v>
      </c>
      <c r="J1591" s="235"/>
      <c r="K1591" s="236">
        <f>ROUND(E1591*J1591,2)</f>
        <v>0</v>
      </c>
      <c r="L1591" s="236">
        <v>21</v>
      </c>
      <c r="M1591" s="236">
        <f>G1591*(1+L1591/100)</f>
        <v>0</v>
      </c>
      <c r="N1591" s="234">
        <v>1.0000000000000001E-5</v>
      </c>
      <c r="O1591" s="234">
        <f>ROUND(E1591*N1591,2)</f>
        <v>0</v>
      </c>
      <c r="P1591" s="234">
        <v>0</v>
      </c>
      <c r="Q1591" s="234">
        <f>ROUND(E1591*P1591,2)</f>
        <v>0</v>
      </c>
      <c r="R1591" s="236" t="s">
        <v>1731</v>
      </c>
      <c r="S1591" s="236" t="s">
        <v>293</v>
      </c>
      <c r="T1591" s="237" t="s">
        <v>294</v>
      </c>
      <c r="U1591" s="220">
        <v>0.28000000000000003</v>
      </c>
      <c r="V1591" s="220">
        <f>ROUND(E1591*U1591,2)</f>
        <v>11.76</v>
      </c>
      <c r="W1591" s="220"/>
      <c r="X1591" s="220" t="s">
        <v>295</v>
      </c>
      <c r="Y1591" s="220" t="s">
        <v>296</v>
      </c>
      <c r="Z1591" s="210"/>
      <c r="AA1591" s="210"/>
      <c r="AB1591" s="210"/>
      <c r="AC1591" s="210"/>
      <c r="AD1591" s="210"/>
      <c r="AE1591" s="210"/>
      <c r="AF1591" s="210"/>
      <c r="AG1591" s="210" t="s">
        <v>1407</v>
      </c>
      <c r="AH1591" s="210"/>
      <c r="AI1591" s="210"/>
      <c r="AJ1591" s="210"/>
      <c r="AK1591" s="210"/>
      <c r="AL1591" s="210"/>
      <c r="AM1591" s="210"/>
      <c r="AN1591" s="210"/>
      <c r="AO1591" s="210"/>
      <c r="AP1591" s="210"/>
      <c r="AQ1591" s="210"/>
      <c r="AR1591" s="210"/>
      <c r="AS1591" s="210"/>
      <c r="AT1591" s="210"/>
      <c r="AU1591" s="210"/>
      <c r="AV1591" s="210"/>
      <c r="AW1591" s="210"/>
      <c r="AX1591" s="210"/>
      <c r="AY1591" s="210"/>
      <c r="AZ1591" s="210"/>
      <c r="BA1591" s="210"/>
      <c r="BB1591" s="210"/>
      <c r="BC1591" s="210"/>
      <c r="BD1591" s="210"/>
      <c r="BE1591" s="210"/>
      <c r="BF1591" s="210"/>
      <c r="BG1591" s="210"/>
      <c r="BH1591" s="210"/>
    </row>
    <row r="1592" spans="1:60" outlineLevel="2" x14ac:dyDescent="0.2">
      <c r="A1592" s="217"/>
      <c r="B1592" s="218"/>
      <c r="C1592" s="253" t="s">
        <v>1778</v>
      </c>
      <c r="D1592" s="221"/>
      <c r="E1592" s="222"/>
      <c r="F1592" s="220"/>
      <c r="G1592" s="220"/>
      <c r="H1592" s="220"/>
      <c r="I1592" s="220"/>
      <c r="J1592" s="220"/>
      <c r="K1592" s="220"/>
      <c r="L1592" s="220"/>
      <c r="M1592" s="220"/>
      <c r="N1592" s="219"/>
      <c r="O1592" s="219"/>
      <c r="P1592" s="219"/>
      <c r="Q1592" s="219"/>
      <c r="R1592" s="220"/>
      <c r="S1592" s="220"/>
      <c r="T1592" s="220"/>
      <c r="U1592" s="220"/>
      <c r="V1592" s="220"/>
      <c r="W1592" s="220"/>
      <c r="X1592" s="220"/>
      <c r="Y1592" s="220"/>
      <c r="Z1592" s="210"/>
      <c r="AA1592" s="210"/>
      <c r="AB1592" s="210"/>
      <c r="AC1592" s="210"/>
      <c r="AD1592" s="210"/>
      <c r="AE1592" s="210"/>
      <c r="AF1592" s="210"/>
      <c r="AG1592" s="210" t="s">
        <v>314</v>
      </c>
      <c r="AH1592" s="210">
        <v>0</v>
      </c>
      <c r="AI1592" s="210"/>
      <c r="AJ1592" s="210"/>
      <c r="AK1592" s="210"/>
      <c r="AL1592" s="210"/>
      <c r="AM1592" s="210"/>
      <c r="AN1592" s="210"/>
      <c r="AO1592" s="210"/>
      <c r="AP1592" s="210"/>
      <c r="AQ1592" s="210"/>
      <c r="AR1592" s="210"/>
      <c r="AS1592" s="210"/>
      <c r="AT1592" s="210"/>
      <c r="AU1592" s="210"/>
      <c r="AV1592" s="210"/>
      <c r="AW1592" s="210"/>
      <c r="AX1592" s="210"/>
      <c r="AY1592" s="210"/>
      <c r="AZ1592" s="210"/>
      <c r="BA1592" s="210"/>
      <c r="BB1592" s="210"/>
      <c r="BC1592" s="210"/>
      <c r="BD1592" s="210"/>
      <c r="BE1592" s="210"/>
      <c r="BF1592" s="210"/>
      <c r="BG1592" s="210"/>
      <c r="BH1592" s="210"/>
    </row>
    <row r="1593" spans="1:60" outlineLevel="3" x14ac:dyDescent="0.2">
      <c r="A1593" s="217"/>
      <c r="B1593" s="218"/>
      <c r="C1593" s="253" t="s">
        <v>1779</v>
      </c>
      <c r="D1593" s="221"/>
      <c r="E1593" s="222">
        <v>42</v>
      </c>
      <c r="F1593" s="220"/>
      <c r="G1593" s="220"/>
      <c r="H1593" s="220"/>
      <c r="I1593" s="220"/>
      <c r="J1593" s="220"/>
      <c r="K1593" s="220"/>
      <c r="L1593" s="220"/>
      <c r="M1593" s="220"/>
      <c r="N1593" s="219"/>
      <c r="O1593" s="219"/>
      <c r="P1593" s="219"/>
      <c r="Q1593" s="219"/>
      <c r="R1593" s="220"/>
      <c r="S1593" s="220"/>
      <c r="T1593" s="220"/>
      <c r="U1593" s="220"/>
      <c r="V1593" s="220"/>
      <c r="W1593" s="220"/>
      <c r="X1593" s="220"/>
      <c r="Y1593" s="220"/>
      <c r="Z1593" s="210"/>
      <c r="AA1593" s="210"/>
      <c r="AB1593" s="210"/>
      <c r="AC1593" s="210"/>
      <c r="AD1593" s="210"/>
      <c r="AE1593" s="210"/>
      <c r="AF1593" s="210"/>
      <c r="AG1593" s="210" t="s">
        <v>314</v>
      </c>
      <c r="AH1593" s="210">
        <v>0</v>
      </c>
      <c r="AI1593" s="210"/>
      <c r="AJ1593" s="210"/>
      <c r="AK1593" s="210"/>
      <c r="AL1593" s="210"/>
      <c r="AM1593" s="210"/>
      <c r="AN1593" s="210"/>
      <c r="AO1593" s="210"/>
      <c r="AP1593" s="210"/>
      <c r="AQ1593" s="210"/>
      <c r="AR1593" s="210"/>
      <c r="AS1593" s="210"/>
      <c r="AT1593" s="210"/>
      <c r="AU1593" s="210"/>
      <c r="AV1593" s="210"/>
      <c r="AW1593" s="210"/>
      <c r="AX1593" s="210"/>
      <c r="AY1593" s="210"/>
      <c r="AZ1593" s="210"/>
      <c r="BA1593" s="210"/>
      <c r="BB1593" s="210"/>
      <c r="BC1593" s="210"/>
      <c r="BD1593" s="210"/>
      <c r="BE1593" s="210"/>
      <c r="BF1593" s="210"/>
      <c r="BG1593" s="210"/>
      <c r="BH1593" s="210"/>
    </row>
    <row r="1594" spans="1:60" outlineLevel="1" x14ac:dyDescent="0.2">
      <c r="A1594" s="241">
        <v>281</v>
      </c>
      <c r="B1594" s="242" t="s">
        <v>1780</v>
      </c>
      <c r="C1594" s="254" t="s">
        <v>1781</v>
      </c>
      <c r="D1594" s="243" t="s">
        <v>291</v>
      </c>
      <c r="E1594" s="244">
        <v>2</v>
      </c>
      <c r="F1594" s="245"/>
      <c r="G1594" s="246">
        <f>ROUND(E1594*F1594,2)</f>
        <v>0</v>
      </c>
      <c r="H1594" s="245"/>
      <c r="I1594" s="246">
        <f>ROUND(E1594*H1594,2)</f>
        <v>0</v>
      </c>
      <c r="J1594" s="245"/>
      <c r="K1594" s="246">
        <f>ROUND(E1594*J1594,2)</f>
        <v>0</v>
      </c>
      <c r="L1594" s="246">
        <v>21</v>
      </c>
      <c r="M1594" s="246">
        <f>G1594*(1+L1594/100)</f>
        <v>0</v>
      </c>
      <c r="N1594" s="244">
        <v>2.0000000000000002E-5</v>
      </c>
      <c r="O1594" s="244">
        <f>ROUND(E1594*N1594,2)</f>
        <v>0</v>
      </c>
      <c r="P1594" s="244">
        <v>0</v>
      </c>
      <c r="Q1594" s="244">
        <f>ROUND(E1594*P1594,2)</f>
        <v>0</v>
      </c>
      <c r="R1594" s="246" t="s">
        <v>1731</v>
      </c>
      <c r="S1594" s="246" t="s">
        <v>293</v>
      </c>
      <c r="T1594" s="247" t="s">
        <v>294</v>
      </c>
      <c r="U1594" s="220">
        <v>0.37</v>
      </c>
      <c r="V1594" s="220">
        <f>ROUND(E1594*U1594,2)</f>
        <v>0.74</v>
      </c>
      <c r="W1594" s="220"/>
      <c r="X1594" s="220" t="s">
        <v>295</v>
      </c>
      <c r="Y1594" s="220" t="s">
        <v>296</v>
      </c>
      <c r="Z1594" s="210"/>
      <c r="AA1594" s="210"/>
      <c r="AB1594" s="210"/>
      <c r="AC1594" s="210"/>
      <c r="AD1594" s="210"/>
      <c r="AE1594" s="210"/>
      <c r="AF1594" s="210"/>
      <c r="AG1594" s="210" t="s">
        <v>1407</v>
      </c>
      <c r="AH1594" s="210"/>
      <c r="AI1594" s="210"/>
      <c r="AJ1594" s="210"/>
      <c r="AK1594" s="210"/>
      <c r="AL1594" s="210"/>
      <c r="AM1594" s="210"/>
      <c r="AN1594" s="210"/>
      <c r="AO1594" s="210"/>
      <c r="AP1594" s="210"/>
      <c r="AQ1594" s="210"/>
      <c r="AR1594" s="210"/>
      <c r="AS1594" s="210"/>
      <c r="AT1594" s="210"/>
      <c r="AU1594" s="210"/>
      <c r="AV1594" s="210"/>
      <c r="AW1594" s="210"/>
      <c r="AX1594" s="210"/>
      <c r="AY1594" s="210"/>
      <c r="AZ1594" s="210"/>
      <c r="BA1594" s="210"/>
      <c r="BB1594" s="210"/>
      <c r="BC1594" s="210"/>
      <c r="BD1594" s="210"/>
      <c r="BE1594" s="210"/>
      <c r="BF1594" s="210"/>
      <c r="BG1594" s="210"/>
      <c r="BH1594" s="210"/>
    </row>
    <row r="1595" spans="1:60" outlineLevel="1" x14ac:dyDescent="0.2">
      <c r="A1595" s="231">
        <v>282</v>
      </c>
      <c r="B1595" s="232" t="s">
        <v>1782</v>
      </c>
      <c r="C1595" s="250" t="s">
        <v>1783</v>
      </c>
      <c r="D1595" s="233" t="s">
        <v>291</v>
      </c>
      <c r="E1595" s="234">
        <v>3</v>
      </c>
      <c r="F1595" s="235"/>
      <c r="G1595" s="236">
        <f>ROUND(E1595*F1595,2)</f>
        <v>0</v>
      </c>
      <c r="H1595" s="235"/>
      <c r="I1595" s="236">
        <f>ROUND(E1595*H1595,2)</f>
        <v>0</v>
      </c>
      <c r="J1595" s="235"/>
      <c r="K1595" s="236">
        <f>ROUND(E1595*J1595,2)</f>
        <v>0</v>
      </c>
      <c r="L1595" s="236">
        <v>21</v>
      </c>
      <c r="M1595" s="236">
        <f>G1595*(1+L1595/100)</f>
        <v>0</v>
      </c>
      <c r="N1595" s="234">
        <v>0</v>
      </c>
      <c r="O1595" s="234">
        <f>ROUND(E1595*N1595,2)</f>
        <v>0</v>
      </c>
      <c r="P1595" s="234">
        <v>0</v>
      </c>
      <c r="Q1595" s="234">
        <f>ROUND(E1595*P1595,2)</f>
        <v>0</v>
      </c>
      <c r="R1595" s="236"/>
      <c r="S1595" s="236" t="s">
        <v>861</v>
      </c>
      <c r="T1595" s="237" t="s">
        <v>294</v>
      </c>
      <c r="U1595" s="220">
        <v>0</v>
      </c>
      <c r="V1595" s="220">
        <f>ROUND(E1595*U1595,2)</f>
        <v>0</v>
      </c>
      <c r="W1595" s="220"/>
      <c r="X1595" s="220" t="s">
        <v>295</v>
      </c>
      <c r="Y1595" s="220" t="s">
        <v>296</v>
      </c>
      <c r="Z1595" s="210"/>
      <c r="AA1595" s="210"/>
      <c r="AB1595" s="210"/>
      <c r="AC1595" s="210"/>
      <c r="AD1595" s="210"/>
      <c r="AE1595" s="210"/>
      <c r="AF1595" s="210"/>
      <c r="AG1595" s="210" t="s">
        <v>1407</v>
      </c>
      <c r="AH1595" s="210"/>
      <c r="AI1595" s="210"/>
      <c r="AJ1595" s="210"/>
      <c r="AK1595" s="210"/>
      <c r="AL1595" s="210"/>
      <c r="AM1595" s="210"/>
      <c r="AN1595" s="210"/>
      <c r="AO1595" s="210"/>
      <c r="AP1595" s="210"/>
      <c r="AQ1595" s="210"/>
      <c r="AR1595" s="210"/>
      <c r="AS1595" s="210"/>
      <c r="AT1595" s="210"/>
      <c r="AU1595" s="210"/>
      <c r="AV1595" s="210"/>
      <c r="AW1595" s="210"/>
      <c r="AX1595" s="210"/>
      <c r="AY1595" s="210"/>
      <c r="AZ1595" s="210"/>
      <c r="BA1595" s="210"/>
      <c r="BB1595" s="210"/>
      <c r="BC1595" s="210"/>
      <c r="BD1595" s="210"/>
      <c r="BE1595" s="210"/>
      <c r="BF1595" s="210"/>
      <c r="BG1595" s="210"/>
      <c r="BH1595" s="210"/>
    </row>
    <row r="1596" spans="1:60" outlineLevel="2" x14ac:dyDescent="0.2">
      <c r="A1596" s="217"/>
      <c r="B1596" s="218"/>
      <c r="C1596" s="253" t="s">
        <v>1784</v>
      </c>
      <c r="D1596" s="221"/>
      <c r="E1596" s="222"/>
      <c r="F1596" s="220"/>
      <c r="G1596" s="220"/>
      <c r="H1596" s="220"/>
      <c r="I1596" s="220"/>
      <c r="J1596" s="220"/>
      <c r="K1596" s="220"/>
      <c r="L1596" s="220"/>
      <c r="M1596" s="220"/>
      <c r="N1596" s="219"/>
      <c r="O1596" s="219"/>
      <c r="P1596" s="219"/>
      <c r="Q1596" s="219"/>
      <c r="R1596" s="220"/>
      <c r="S1596" s="220"/>
      <c r="T1596" s="220"/>
      <c r="U1596" s="220"/>
      <c r="V1596" s="220"/>
      <c r="W1596" s="220"/>
      <c r="X1596" s="220"/>
      <c r="Y1596" s="220"/>
      <c r="Z1596" s="210"/>
      <c r="AA1596" s="210"/>
      <c r="AB1596" s="210"/>
      <c r="AC1596" s="210"/>
      <c r="AD1596" s="210"/>
      <c r="AE1596" s="210"/>
      <c r="AF1596" s="210"/>
      <c r="AG1596" s="210" t="s">
        <v>314</v>
      </c>
      <c r="AH1596" s="210">
        <v>0</v>
      </c>
      <c r="AI1596" s="210"/>
      <c r="AJ1596" s="210"/>
      <c r="AK1596" s="210"/>
      <c r="AL1596" s="210"/>
      <c r="AM1596" s="210"/>
      <c r="AN1596" s="210"/>
      <c r="AO1596" s="210"/>
      <c r="AP1596" s="210"/>
      <c r="AQ1596" s="210"/>
      <c r="AR1596" s="210"/>
      <c r="AS1596" s="210"/>
      <c r="AT1596" s="210"/>
      <c r="AU1596" s="210"/>
      <c r="AV1596" s="210"/>
      <c r="AW1596" s="210"/>
      <c r="AX1596" s="210"/>
      <c r="AY1596" s="210"/>
      <c r="AZ1596" s="210"/>
      <c r="BA1596" s="210"/>
      <c r="BB1596" s="210"/>
      <c r="BC1596" s="210"/>
      <c r="BD1596" s="210"/>
      <c r="BE1596" s="210"/>
      <c r="BF1596" s="210"/>
      <c r="BG1596" s="210"/>
      <c r="BH1596" s="210"/>
    </row>
    <row r="1597" spans="1:60" outlineLevel="3" x14ac:dyDescent="0.2">
      <c r="A1597" s="217"/>
      <c r="B1597" s="218"/>
      <c r="C1597" s="253" t="s">
        <v>161</v>
      </c>
      <c r="D1597" s="221"/>
      <c r="E1597" s="222">
        <v>3</v>
      </c>
      <c r="F1597" s="220"/>
      <c r="G1597" s="220"/>
      <c r="H1597" s="220"/>
      <c r="I1597" s="220"/>
      <c r="J1597" s="220"/>
      <c r="K1597" s="220"/>
      <c r="L1597" s="220"/>
      <c r="M1597" s="220"/>
      <c r="N1597" s="219"/>
      <c r="O1597" s="219"/>
      <c r="P1597" s="219"/>
      <c r="Q1597" s="219"/>
      <c r="R1597" s="220"/>
      <c r="S1597" s="220"/>
      <c r="T1597" s="220"/>
      <c r="U1597" s="220"/>
      <c r="V1597" s="220"/>
      <c r="W1597" s="220"/>
      <c r="X1597" s="220"/>
      <c r="Y1597" s="220"/>
      <c r="Z1597" s="210"/>
      <c r="AA1597" s="210"/>
      <c r="AB1597" s="210"/>
      <c r="AC1597" s="210"/>
      <c r="AD1597" s="210"/>
      <c r="AE1597" s="210"/>
      <c r="AF1597" s="210"/>
      <c r="AG1597" s="210" t="s">
        <v>314</v>
      </c>
      <c r="AH1597" s="210">
        <v>0</v>
      </c>
      <c r="AI1597" s="210"/>
      <c r="AJ1597" s="210"/>
      <c r="AK1597" s="210"/>
      <c r="AL1597" s="210"/>
      <c r="AM1597" s="210"/>
      <c r="AN1597" s="210"/>
      <c r="AO1597" s="210"/>
      <c r="AP1597" s="210"/>
      <c r="AQ1597" s="210"/>
      <c r="AR1597" s="210"/>
      <c r="AS1597" s="210"/>
      <c r="AT1597" s="210"/>
      <c r="AU1597" s="210"/>
      <c r="AV1597" s="210"/>
      <c r="AW1597" s="210"/>
      <c r="AX1597" s="210"/>
      <c r="AY1597" s="210"/>
      <c r="AZ1597" s="210"/>
      <c r="BA1597" s="210"/>
      <c r="BB1597" s="210"/>
      <c r="BC1597" s="210"/>
      <c r="BD1597" s="210"/>
      <c r="BE1597" s="210"/>
      <c r="BF1597" s="210"/>
      <c r="BG1597" s="210"/>
      <c r="BH1597" s="210"/>
    </row>
    <row r="1598" spans="1:60" outlineLevel="1" x14ac:dyDescent="0.2">
      <c r="A1598" s="231">
        <v>283</v>
      </c>
      <c r="B1598" s="232" t="s">
        <v>1785</v>
      </c>
      <c r="C1598" s="250" t="s">
        <v>1786</v>
      </c>
      <c r="D1598" s="233" t="s">
        <v>291</v>
      </c>
      <c r="E1598" s="234">
        <v>10</v>
      </c>
      <c r="F1598" s="235"/>
      <c r="G1598" s="236">
        <f>ROUND(E1598*F1598,2)</f>
        <v>0</v>
      </c>
      <c r="H1598" s="235"/>
      <c r="I1598" s="236">
        <f>ROUND(E1598*H1598,2)</f>
        <v>0</v>
      </c>
      <c r="J1598" s="235"/>
      <c r="K1598" s="236">
        <f>ROUND(E1598*J1598,2)</f>
        <v>0</v>
      </c>
      <c r="L1598" s="236">
        <v>21</v>
      </c>
      <c r="M1598" s="236">
        <f>G1598*(1+L1598/100)</f>
        <v>0</v>
      </c>
      <c r="N1598" s="234">
        <v>0</v>
      </c>
      <c r="O1598" s="234">
        <f>ROUND(E1598*N1598,2)</f>
        <v>0</v>
      </c>
      <c r="P1598" s="234">
        <v>0</v>
      </c>
      <c r="Q1598" s="234">
        <f>ROUND(E1598*P1598,2)</f>
        <v>0</v>
      </c>
      <c r="R1598" s="236"/>
      <c r="S1598" s="236" t="s">
        <v>861</v>
      </c>
      <c r="T1598" s="237" t="s">
        <v>294</v>
      </c>
      <c r="U1598" s="220">
        <v>0</v>
      </c>
      <c r="V1598" s="220">
        <f>ROUND(E1598*U1598,2)</f>
        <v>0</v>
      </c>
      <c r="W1598" s="220"/>
      <c r="X1598" s="220" t="s">
        <v>295</v>
      </c>
      <c r="Y1598" s="220" t="s">
        <v>296</v>
      </c>
      <c r="Z1598" s="210"/>
      <c r="AA1598" s="210"/>
      <c r="AB1598" s="210"/>
      <c r="AC1598" s="210"/>
      <c r="AD1598" s="210"/>
      <c r="AE1598" s="210"/>
      <c r="AF1598" s="210"/>
      <c r="AG1598" s="210" t="s">
        <v>1407</v>
      </c>
      <c r="AH1598" s="210"/>
      <c r="AI1598" s="210"/>
      <c r="AJ1598" s="210"/>
      <c r="AK1598" s="210"/>
      <c r="AL1598" s="210"/>
      <c r="AM1598" s="210"/>
      <c r="AN1598" s="210"/>
      <c r="AO1598" s="210"/>
      <c r="AP1598" s="210"/>
      <c r="AQ1598" s="210"/>
      <c r="AR1598" s="210"/>
      <c r="AS1598" s="210"/>
      <c r="AT1598" s="210"/>
      <c r="AU1598" s="210"/>
      <c r="AV1598" s="210"/>
      <c r="AW1598" s="210"/>
      <c r="AX1598" s="210"/>
      <c r="AY1598" s="210"/>
      <c r="AZ1598" s="210"/>
      <c r="BA1598" s="210"/>
      <c r="BB1598" s="210"/>
      <c r="BC1598" s="210"/>
      <c r="BD1598" s="210"/>
      <c r="BE1598" s="210"/>
      <c r="BF1598" s="210"/>
      <c r="BG1598" s="210"/>
      <c r="BH1598" s="210"/>
    </row>
    <row r="1599" spans="1:60" outlineLevel="2" x14ac:dyDescent="0.2">
      <c r="A1599" s="217"/>
      <c r="B1599" s="218"/>
      <c r="C1599" s="253" t="s">
        <v>1787</v>
      </c>
      <c r="D1599" s="221"/>
      <c r="E1599" s="222"/>
      <c r="F1599" s="220"/>
      <c r="G1599" s="220"/>
      <c r="H1599" s="220"/>
      <c r="I1599" s="220"/>
      <c r="J1599" s="220"/>
      <c r="K1599" s="220"/>
      <c r="L1599" s="220"/>
      <c r="M1599" s="220"/>
      <c r="N1599" s="219"/>
      <c r="O1599" s="219"/>
      <c r="P1599" s="219"/>
      <c r="Q1599" s="219"/>
      <c r="R1599" s="220"/>
      <c r="S1599" s="220"/>
      <c r="T1599" s="220"/>
      <c r="U1599" s="220"/>
      <c r="V1599" s="220"/>
      <c r="W1599" s="220"/>
      <c r="X1599" s="220"/>
      <c r="Y1599" s="220"/>
      <c r="Z1599" s="210"/>
      <c r="AA1599" s="210"/>
      <c r="AB1599" s="210"/>
      <c r="AC1599" s="210"/>
      <c r="AD1599" s="210"/>
      <c r="AE1599" s="210"/>
      <c r="AF1599" s="210"/>
      <c r="AG1599" s="210" t="s">
        <v>314</v>
      </c>
      <c r="AH1599" s="210">
        <v>0</v>
      </c>
      <c r="AI1599" s="210"/>
      <c r="AJ1599" s="210"/>
      <c r="AK1599" s="210"/>
      <c r="AL1599" s="210"/>
      <c r="AM1599" s="210"/>
      <c r="AN1599" s="210"/>
      <c r="AO1599" s="210"/>
      <c r="AP1599" s="210"/>
      <c r="AQ1599" s="210"/>
      <c r="AR1599" s="210"/>
      <c r="AS1599" s="210"/>
      <c r="AT1599" s="210"/>
      <c r="AU1599" s="210"/>
      <c r="AV1599" s="210"/>
      <c r="AW1599" s="210"/>
      <c r="AX1599" s="210"/>
      <c r="AY1599" s="210"/>
      <c r="AZ1599" s="210"/>
      <c r="BA1599" s="210"/>
      <c r="BB1599" s="210"/>
      <c r="BC1599" s="210"/>
      <c r="BD1599" s="210"/>
      <c r="BE1599" s="210"/>
      <c r="BF1599" s="210"/>
      <c r="BG1599" s="210"/>
      <c r="BH1599" s="210"/>
    </row>
    <row r="1600" spans="1:60" outlineLevel="3" x14ac:dyDescent="0.2">
      <c r="A1600" s="217"/>
      <c r="B1600" s="218"/>
      <c r="C1600" s="253" t="s">
        <v>1788</v>
      </c>
      <c r="D1600" s="221"/>
      <c r="E1600" s="222"/>
      <c r="F1600" s="220"/>
      <c r="G1600" s="220"/>
      <c r="H1600" s="220"/>
      <c r="I1600" s="220"/>
      <c r="J1600" s="220"/>
      <c r="K1600" s="220"/>
      <c r="L1600" s="220"/>
      <c r="M1600" s="220"/>
      <c r="N1600" s="219"/>
      <c r="O1600" s="219"/>
      <c r="P1600" s="219"/>
      <c r="Q1600" s="219"/>
      <c r="R1600" s="220"/>
      <c r="S1600" s="220"/>
      <c r="T1600" s="220"/>
      <c r="U1600" s="220"/>
      <c r="V1600" s="220"/>
      <c r="W1600" s="220"/>
      <c r="X1600" s="220"/>
      <c r="Y1600" s="220"/>
      <c r="Z1600" s="210"/>
      <c r="AA1600" s="210"/>
      <c r="AB1600" s="210"/>
      <c r="AC1600" s="210"/>
      <c r="AD1600" s="210"/>
      <c r="AE1600" s="210"/>
      <c r="AF1600" s="210"/>
      <c r="AG1600" s="210" t="s">
        <v>314</v>
      </c>
      <c r="AH1600" s="210">
        <v>0</v>
      </c>
      <c r="AI1600" s="210"/>
      <c r="AJ1600" s="210"/>
      <c r="AK1600" s="210"/>
      <c r="AL1600" s="210"/>
      <c r="AM1600" s="210"/>
      <c r="AN1600" s="210"/>
      <c r="AO1600" s="210"/>
      <c r="AP1600" s="210"/>
      <c r="AQ1600" s="210"/>
      <c r="AR1600" s="210"/>
      <c r="AS1600" s="210"/>
      <c r="AT1600" s="210"/>
      <c r="AU1600" s="210"/>
      <c r="AV1600" s="210"/>
      <c r="AW1600" s="210"/>
      <c r="AX1600" s="210"/>
      <c r="AY1600" s="210"/>
      <c r="AZ1600" s="210"/>
      <c r="BA1600" s="210"/>
      <c r="BB1600" s="210"/>
      <c r="BC1600" s="210"/>
      <c r="BD1600" s="210"/>
      <c r="BE1600" s="210"/>
      <c r="BF1600" s="210"/>
      <c r="BG1600" s="210"/>
      <c r="BH1600" s="210"/>
    </row>
    <row r="1601" spans="1:60" outlineLevel="3" x14ac:dyDescent="0.2">
      <c r="A1601" s="217"/>
      <c r="B1601" s="218"/>
      <c r="C1601" s="253" t="s">
        <v>1789</v>
      </c>
      <c r="D1601" s="221"/>
      <c r="E1601" s="222"/>
      <c r="F1601" s="220"/>
      <c r="G1601" s="220"/>
      <c r="H1601" s="220"/>
      <c r="I1601" s="220"/>
      <c r="J1601" s="220"/>
      <c r="K1601" s="220"/>
      <c r="L1601" s="220"/>
      <c r="M1601" s="220"/>
      <c r="N1601" s="219"/>
      <c r="O1601" s="219"/>
      <c r="P1601" s="219"/>
      <c r="Q1601" s="219"/>
      <c r="R1601" s="220"/>
      <c r="S1601" s="220"/>
      <c r="T1601" s="220"/>
      <c r="U1601" s="220"/>
      <c r="V1601" s="220"/>
      <c r="W1601" s="220"/>
      <c r="X1601" s="220"/>
      <c r="Y1601" s="220"/>
      <c r="Z1601" s="210"/>
      <c r="AA1601" s="210"/>
      <c r="AB1601" s="210"/>
      <c r="AC1601" s="210"/>
      <c r="AD1601" s="210"/>
      <c r="AE1601" s="210"/>
      <c r="AF1601" s="210"/>
      <c r="AG1601" s="210" t="s">
        <v>314</v>
      </c>
      <c r="AH1601" s="210">
        <v>0</v>
      </c>
      <c r="AI1601" s="210"/>
      <c r="AJ1601" s="210"/>
      <c r="AK1601" s="210"/>
      <c r="AL1601" s="210"/>
      <c r="AM1601" s="210"/>
      <c r="AN1601" s="210"/>
      <c r="AO1601" s="210"/>
      <c r="AP1601" s="210"/>
      <c r="AQ1601" s="210"/>
      <c r="AR1601" s="210"/>
      <c r="AS1601" s="210"/>
      <c r="AT1601" s="210"/>
      <c r="AU1601" s="210"/>
      <c r="AV1601" s="210"/>
      <c r="AW1601" s="210"/>
      <c r="AX1601" s="210"/>
      <c r="AY1601" s="210"/>
      <c r="AZ1601" s="210"/>
      <c r="BA1601" s="210"/>
      <c r="BB1601" s="210"/>
      <c r="BC1601" s="210"/>
      <c r="BD1601" s="210"/>
      <c r="BE1601" s="210"/>
      <c r="BF1601" s="210"/>
      <c r="BG1601" s="210"/>
      <c r="BH1601" s="210"/>
    </row>
    <row r="1602" spans="1:60" outlineLevel="3" x14ac:dyDescent="0.2">
      <c r="A1602" s="217"/>
      <c r="B1602" s="218"/>
      <c r="C1602" s="253" t="s">
        <v>1032</v>
      </c>
      <c r="D1602" s="221"/>
      <c r="E1602" s="222"/>
      <c r="F1602" s="220"/>
      <c r="G1602" s="220"/>
      <c r="H1602" s="220"/>
      <c r="I1602" s="220"/>
      <c r="J1602" s="220"/>
      <c r="K1602" s="220"/>
      <c r="L1602" s="220"/>
      <c r="M1602" s="220"/>
      <c r="N1602" s="219"/>
      <c r="O1602" s="219"/>
      <c r="P1602" s="219"/>
      <c r="Q1602" s="219"/>
      <c r="R1602" s="220"/>
      <c r="S1602" s="220"/>
      <c r="T1602" s="220"/>
      <c r="U1602" s="220"/>
      <c r="V1602" s="220"/>
      <c r="W1602" s="220"/>
      <c r="X1602" s="220"/>
      <c r="Y1602" s="220"/>
      <c r="Z1602" s="210"/>
      <c r="AA1602" s="210"/>
      <c r="AB1602" s="210"/>
      <c r="AC1602" s="210"/>
      <c r="AD1602" s="210"/>
      <c r="AE1602" s="210"/>
      <c r="AF1602" s="210"/>
      <c r="AG1602" s="210" t="s">
        <v>314</v>
      </c>
      <c r="AH1602" s="210">
        <v>0</v>
      </c>
      <c r="AI1602" s="210"/>
      <c r="AJ1602" s="210"/>
      <c r="AK1602" s="210"/>
      <c r="AL1602" s="210"/>
      <c r="AM1602" s="210"/>
      <c r="AN1602" s="210"/>
      <c r="AO1602" s="210"/>
      <c r="AP1602" s="210"/>
      <c r="AQ1602" s="210"/>
      <c r="AR1602" s="210"/>
      <c r="AS1602" s="210"/>
      <c r="AT1602" s="210"/>
      <c r="AU1602" s="210"/>
      <c r="AV1602" s="210"/>
      <c r="AW1602" s="210"/>
      <c r="AX1602" s="210"/>
      <c r="AY1602" s="210"/>
      <c r="AZ1602" s="210"/>
      <c r="BA1602" s="210"/>
      <c r="BB1602" s="210"/>
      <c r="BC1602" s="210"/>
      <c r="BD1602" s="210"/>
      <c r="BE1602" s="210"/>
      <c r="BF1602" s="210"/>
      <c r="BG1602" s="210"/>
      <c r="BH1602" s="210"/>
    </row>
    <row r="1603" spans="1:60" outlineLevel="3" x14ac:dyDescent="0.2">
      <c r="A1603" s="217"/>
      <c r="B1603" s="218"/>
      <c r="C1603" s="253" t="s">
        <v>1031</v>
      </c>
      <c r="D1603" s="221"/>
      <c r="E1603" s="222"/>
      <c r="F1603" s="220"/>
      <c r="G1603" s="220"/>
      <c r="H1603" s="220"/>
      <c r="I1603" s="220"/>
      <c r="J1603" s="220"/>
      <c r="K1603" s="220"/>
      <c r="L1603" s="220"/>
      <c r="M1603" s="220"/>
      <c r="N1603" s="219"/>
      <c r="O1603" s="219"/>
      <c r="P1603" s="219"/>
      <c r="Q1603" s="219"/>
      <c r="R1603" s="220"/>
      <c r="S1603" s="220"/>
      <c r="T1603" s="220"/>
      <c r="U1603" s="220"/>
      <c r="V1603" s="220"/>
      <c r="W1603" s="220"/>
      <c r="X1603" s="220"/>
      <c r="Y1603" s="220"/>
      <c r="Z1603" s="210"/>
      <c r="AA1603" s="210"/>
      <c r="AB1603" s="210"/>
      <c r="AC1603" s="210"/>
      <c r="AD1603" s="210"/>
      <c r="AE1603" s="210"/>
      <c r="AF1603" s="210"/>
      <c r="AG1603" s="210" t="s">
        <v>314</v>
      </c>
      <c r="AH1603" s="210">
        <v>0</v>
      </c>
      <c r="AI1603" s="210"/>
      <c r="AJ1603" s="210"/>
      <c r="AK1603" s="210"/>
      <c r="AL1603" s="210"/>
      <c r="AM1603" s="210"/>
      <c r="AN1603" s="210"/>
      <c r="AO1603" s="210"/>
      <c r="AP1603" s="210"/>
      <c r="AQ1603" s="210"/>
      <c r="AR1603" s="210"/>
      <c r="AS1603" s="210"/>
      <c r="AT1603" s="210"/>
      <c r="AU1603" s="210"/>
      <c r="AV1603" s="210"/>
      <c r="AW1603" s="210"/>
      <c r="AX1603" s="210"/>
      <c r="AY1603" s="210"/>
      <c r="AZ1603" s="210"/>
      <c r="BA1603" s="210"/>
      <c r="BB1603" s="210"/>
      <c r="BC1603" s="210"/>
      <c r="BD1603" s="210"/>
      <c r="BE1603" s="210"/>
      <c r="BF1603" s="210"/>
      <c r="BG1603" s="210"/>
      <c r="BH1603" s="210"/>
    </row>
    <row r="1604" spans="1:60" outlineLevel="3" x14ac:dyDescent="0.2">
      <c r="A1604" s="217"/>
      <c r="B1604" s="218"/>
      <c r="C1604" s="253" t="s">
        <v>1031</v>
      </c>
      <c r="D1604" s="221"/>
      <c r="E1604" s="222"/>
      <c r="F1604" s="220"/>
      <c r="G1604" s="220"/>
      <c r="H1604" s="220"/>
      <c r="I1604" s="220"/>
      <c r="J1604" s="220"/>
      <c r="K1604" s="220"/>
      <c r="L1604" s="220"/>
      <c r="M1604" s="220"/>
      <c r="N1604" s="219"/>
      <c r="O1604" s="219"/>
      <c r="P1604" s="219"/>
      <c r="Q1604" s="219"/>
      <c r="R1604" s="220"/>
      <c r="S1604" s="220"/>
      <c r="T1604" s="220"/>
      <c r="U1604" s="220"/>
      <c r="V1604" s="220"/>
      <c r="W1604" s="220"/>
      <c r="X1604" s="220"/>
      <c r="Y1604" s="220"/>
      <c r="Z1604" s="210"/>
      <c r="AA1604" s="210"/>
      <c r="AB1604" s="210"/>
      <c r="AC1604" s="210"/>
      <c r="AD1604" s="210"/>
      <c r="AE1604" s="210"/>
      <c r="AF1604" s="210"/>
      <c r="AG1604" s="210" t="s">
        <v>314</v>
      </c>
      <c r="AH1604" s="210">
        <v>0</v>
      </c>
      <c r="AI1604" s="210"/>
      <c r="AJ1604" s="210"/>
      <c r="AK1604" s="210"/>
      <c r="AL1604" s="210"/>
      <c r="AM1604" s="210"/>
      <c r="AN1604" s="210"/>
      <c r="AO1604" s="210"/>
      <c r="AP1604" s="210"/>
      <c r="AQ1604" s="210"/>
      <c r="AR1604" s="210"/>
      <c r="AS1604" s="210"/>
      <c r="AT1604" s="210"/>
      <c r="AU1604" s="210"/>
      <c r="AV1604" s="210"/>
      <c r="AW1604" s="210"/>
      <c r="AX1604" s="210"/>
      <c r="AY1604" s="210"/>
      <c r="AZ1604" s="210"/>
      <c r="BA1604" s="210"/>
      <c r="BB1604" s="210"/>
      <c r="BC1604" s="210"/>
      <c r="BD1604" s="210"/>
      <c r="BE1604" s="210"/>
      <c r="BF1604" s="210"/>
      <c r="BG1604" s="210"/>
      <c r="BH1604" s="210"/>
    </row>
    <row r="1605" spans="1:60" outlineLevel="3" x14ac:dyDescent="0.2">
      <c r="A1605" s="217"/>
      <c r="B1605" s="218"/>
      <c r="C1605" s="253" t="s">
        <v>1027</v>
      </c>
      <c r="D1605" s="221"/>
      <c r="E1605" s="222">
        <v>10</v>
      </c>
      <c r="F1605" s="220"/>
      <c r="G1605" s="220"/>
      <c r="H1605" s="220"/>
      <c r="I1605" s="220"/>
      <c r="J1605" s="220"/>
      <c r="K1605" s="220"/>
      <c r="L1605" s="220"/>
      <c r="M1605" s="220"/>
      <c r="N1605" s="219"/>
      <c r="O1605" s="219"/>
      <c r="P1605" s="219"/>
      <c r="Q1605" s="219"/>
      <c r="R1605" s="220"/>
      <c r="S1605" s="220"/>
      <c r="T1605" s="220"/>
      <c r="U1605" s="220"/>
      <c r="V1605" s="220"/>
      <c r="W1605" s="220"/>
      <c r="X1605" s="220"/>
      <c r="Y1605" s="220"/>
      <c r="Z1605" s="210"/>
      <c r="AA1605" s="210"/>
      <c r="AB1605" s="210"/>
      <c r="AC1605" s="210"/>
      <c r="AD1605" s="210"/>
      <c r="AE1605" s="210"/>
      <c r="AF1605" s="210"/>
      <c r="AG1605" s="210" t="s">
        <v>314</v>
      </c>
      <c r="AH1605" s="210">
        <v>0</v>
      </c>
      <c r="AI1605" s="210"/>
      <c r="AJ1605" s="210"/>
      <c r="AK1605" s="210"/>
      <c r="AL1605" s="210"/>
      <c r="AM1605" s="210"/>
      <c r="AN1605" s="210"/>
      <c r="AO1605" s="210"/>
      <c r="AP1605" s="210"/>
      <c r="AQ1605" s="210"/>
      <c r="AR1605" s="210"/>
      <c r="AS1605" s="210"/>
      <c r="AT1605" s="210"/>
      <c r="AU1605" s="210"/>
      <c r="AV1605" s="210"/>
      <c r="AW1605" s="210"/>
      <c r="AX1605" s="210"/>
      <c r="AY1605" s="210"/>
      <c r="AZ1605" s="210"/>
      <c r="BA1605" s="210"/>
      <c r="BB1605" s="210"/>
      <c r="BC1605" s="210"/>
      <c r="BD1605" s="210"/>
      <c r="BE1605" s="210"/>
      <c r="BF1605" s="210"/>
      <c r="BG1605" s="210"/>
      <c r="BH1605" s="210"/>
    </row>
    <row r="1606" spans="1:60" ht="22.5" outlineLevel="1" x14ac:dyDescent="0.2">
      <c r="A1606" s="241">
        <v>284</v>
      </c>
      <c r="B1606" s="242" t="s">
        <v>1790</v>
      </c>
      <c r="C1606" s="254" t="s">
        <v>1791</v>
      </c>
      <c r="D1606" s="243" t="s">
        <v>291</v>
      </c>
      <c r="E1606" s="244">
        <v>1</v>
      </c>
      <c r="F1606" s="245"/>
      <c r="G1606" s="246">
        <f>ROUND(E1606*F1606,2)</f>
        <v>0</v>
      </c>
      <c r="H1606" s="245"/>
      <c r="I1606" s="246">
        <f>ROUND(E1606*H1606,2)</f>
        <v>0</v>
      </c>
      <c r="J1606" s="245"/>
      <c r="K1606" s="246">
        <f>ROUND(E1606*J1606,2)</f>
        <v>0</v>
      </c>
      <c r="L1606" s="246">
        <v>21</v>
      </c>
      <c r="M1606" s="246">
        <f>G1606*(1+L1606/100)</f>
        <v>0</v>
      </c>
      <c r="N1606" s="244">
        <v>0</v>
      </c>
      <c r="O1606" s="244">
        <f>ROUND(E1606*N1606,2)</f>
        <v>0</v>
      </c>
      <c r="P1606" s="244">
        <v>0</v>
      </c>
      <c r="Q1606" s="244">
        <f>ROUND(E1606*P1606,2)</f>
        <v>0</v>
      </c>
      <c r="R1606" s="246"/>
      <c r="S1606" s="246" t="s">
        <v>861</v>
      </c>
      <c r="T1606" s="247" t="s">
        <v>294</v>
      </c>
      <c r="U1606" s="220">
        <v>0</v>
      </c>
      <c r="V1606" s="220">
        <f>ROUND(E1606*U1606,2)</f>
        <v>0</v>
      </c>
      <c r="W1606" s="220"/>
      <c r="X1606" s="220" t="s">
        <v>295</v>
      </c>
      <c r="Y1606" s="220" t="s">
        <v>296</v>
      </c>
      <c r="Z1606" s="210"/>
      <c r="AA1606" s="210"/>
      <c r="AB1606" s="210"/>
      <c r="AC1606" s="210"/>
      <c r="AD1606" s="210"/>
      <c r="AE1606" s="210"/>
      <c r="AF1606" s="210"/>
      <c r="AG1606" s="210" t="s">
        <v>1407</v>
      </c>
      <c r="AH1606" s="210"/>
      <c r="AI1606" s="210"/>
      <c r="AJ1606" s="210"/>
      <c r="AK1606" s="210"/>
      <c r="AL1606" s="210"/>
      <c r="AM1606" s="210"/>
      <c r="AN1606" s="210"/>
      <c r="AO1606" s="210"/>
      <c r="AP1606" s="210"/>
      <c r="AQ1606" s="210"/>
      <c r="AR1606" s="210"/>
      <c r="AS1606" s="210"/>
      <c r="AT1606" s="210"/>
      <c r="AU1606" s="210"/>
      <c r="AV1606" s="210"/>
      <c r="AW1606" s="210"/>
      <c r="AX1606" s="210"/>
      <c r="AY1606" s="210"/>
      <c r="AZ1606" s="210"/>
      <c r="BA1606" s="210"/>
      <c r="BB1606" s="210"/>
      <c r="BC1606" s="210"/>
      <c r="BD1606" s="210"/>
      <c r="BE1606" s="210"/>
      <c r="BF1606" s="210"/>
      <c r="BG1606" s="210"/>
      <c r="BH1606" s="210"/>
    </row>
    <row r="1607" spans="1:60" ht="22.5" outlineLevel="1" x14ac:dyDescent="0.2">
      <c r="A1607" s="241">
        <v>285</v>
      </c>
      <c r="B1607" s="242" t="s">
        <v>1792</v>
      </c>
      <c r="C1607" s="254" t="s">
        <v>1793</v>
      </c>
      <c r="D1607" s="243" t="s">
        <v>291</v>
      </c>
      <c r="E1607" s="244">
        <v>1</v>
      </c>
      <c r="F1607" s="245"/>
      <c r="G1607" s="246">
        <f>ROUND(E1607*F1607,2)</f>
        <v>0</v>
      </c>
      <c r="H1607" s="245"/>
      <c r="I1607" s="246">
        <f>ROUND(E1607*H1607,2)</f>
        <v>0</v>
      </c>
      <c r="J1607" s="245"/>
      <c r="K1607" s="246">
        <f>ROUND(E1607*J1607,2)</f>
        <v>0</v>
      </c>
      <c r="L1607" s="246">
        <v>21</v>
      </c>
      <c r="M1607" s="246">
        <f>G1607*(1+L1607/100)</f>
        <v>0</v>
      </c>
      <c r="N1607" s="244">
        <v>0</v>
      </c>
      <c r="O1607" s="244">
        <f>ROUND(E1607*N1607,2)</f>
        <v>0</v>
      </c>
      <c r="P1607" s="244">
        <v>0</v>
      </c>
      <c r="Q1607" s="244">
        <f>ROUND(E1607*P1607,2)</f>
        <v>0</v>
      </c>
      <c r="R1607" s="246"/>
      <c r="S1607" s="246" t="s">
        <v>861</v>
      </c>
      <c r="T1607" s="247" t="s">
        <v>294</v>
      </c>
      <c r="U1607" s="220">
        <v>0</v>
      </c>
      <c r="V1607" s="220">
        <f>ROUND(E1607*U1607,2)</f>
        <v>0</v>
      </c>
      <c r="W1607" s="220"/>
      <c r="X1607" s="220" t="s">
        <v>295</v>
      </c>
      <c r="Y1607" s="220" t="s">
        <v>296</v>
      </c>
      <c r="Z1607" s="210"/>
      <c r="AA1607" s="210"/>
      <c r="AB1607" s="210"/>
      <c r="AC1607" s="210"/>
      <c r="AD1607" s="210"/>
      <c r="AE1607" s="210"/>
      <c r="AF1607" s="210"/>
      <c r="AG1607" s="210" t="s">
        <v>1407</v>
      </c>
      <c r="AH1607" s="210"/>
      <c r="AI1607" s="210"/>
      <c r="AJ1607" s="210"/>
      <c r="AK1607" s="210"/>
      <c r="AL1607" s="210"/>
      <c r="AM1607" s="210"/>
      <c r="AN1607" s="210"/>
      <c r="AO1607" s="210"/>
      <c r="AP1607" s="210"/>
      <c r="AQ1607" s="210"/>
      <c r="AR1607" s="210"/>
      <c r="AS1607" s="210"/>
      <c r="AT1607" s="210"/>
      <c r="AU1607" s="210"/>
      <c r="AV1607" s="210"/>
      <c r="AW1607" s="210"/>
      <c r="AX1607" s="210"/>
      <c r="AY1607" s="210"/>
      <c r="AZ1607" s="210"/>
      <c r="BA1607" s="210"/>
      <c r="BB1607" s="210"/>
      <c r="BC1607" s="210"/>
      <c r="BD1607" s="210"/>
      <c r="BE1607" s="210"/>
      <c r="BF1607" s="210"/>
      <c r="BG1607" s="210"/>
      <c r="BH1607" s="210"/>
    </row>
    <row r="1608" spans="1:60" outlineLevel="1" x14ac:dyDescent="0.2">
      <c r="A1608" s="231">
        <v>286</v>
      </c>
      <c r="B1608" s="232" t="s">
        <v>1794</v>
      </c>
      <c r="C1608" s="250" t="s">
        <v>1795</v>
      </c>
      <c r="D1608" s="233" t="s">
        <v>310</v>
      </c>
      <c r="E1608" s="234">
        <v>17.22</v>
      </c>
      <c r="F1608" s="235"/>
      <c r="G1608" s="236">
        <f>ROUND(E1608*F1608,2)</f>
        <v>0</v>
      </c>
      <c r="H1608" s="235"/>
      <c r="I1608" s="236">
        <f>ROUND(E1608*H1608,2)</f>
        <v>0</v>
      </c>
      <c r="J1608" s="235"/>
      <c r="K1608" s="236">
        <f>ROUND(E1608*J1608,2)</f>
        <v>0</v>
      </c>
      <c r="L1608" s="236">
        <v>21</v>
      </c>
      <c r="M1608" s="236">
        <f>G1608*(1+L1608/100)</f>
        <v>0</v>
      </c>
      <c r="N1608" s="234">
        <v>1.223E-2</v>
      </c>
      <c r="O1608" s="234">
        <f>ROUND(E1608*N1608,2)</f>
        <v>0.21</v>
      </c>
      <c r="P1608" s="234">
        <v>0</v>
      </c>
      <c r="Q1608" s="234">
        <f>ROUND(E1608*P1608,2)</f>
        <v>0</v>
      </c>
      <c r="R1608" s="236"/>
      <c r="S1608" s="236" t="s">
        <v>861</v>
      </c>
      <c r="T1608" s="237" t="s">
        <v>294</v>
      </c>
      <c r="U1608" s="220">
        <v>0</v>
      </c>
      <c r="V1608" s="220">
        <f>ROUND(E1608*U1608,2)</f>
        <v>0</v>
      </c>
      <c r="W1608" s="220"/>
      <c r="X1608" s="220" t="s">
        <v>295</v>
      </c>
      <c r="Y1608" s="220" t="s">
        <v>296</v>
      </c>
      <c r="Z1608" s="210"/>
      <c r="AA1608" s="210"/>
      <c r="AB1608" s="210"/>
      <c r="AC1608" s="210"/>
      <c r="AD1608" s="210"/>
      <c r="AE1608" s="210"/>
      <c r="AF1608" s="210"/>
      <c r="AG1608" s="210" t="s">
        <v>1407</v>
      </c>
      <c r="AH1608" s="210"/>
      <c r="AI1608" s="210"/>
      <c r="AJ1608" s="210"/>
      <c r="AK1608" s="210"/>
      <c r="AL1608" s="210"/>
      <c r="AM1608" s="210"/>
      <c r="AN1608" s="210"/>
      <c r="AO1608" s="210"/>
      <c r="AP1608" s="210"/>
      <c r="AQ1608" s="210"/>
      <c r="AR1608" s="210"/>
      <c r="AS1608" s="210"/>
      <c r="AT1608" s="210"/>
      <c r="AU1608" s="210"/>
      <c r="AV1608" s="210"/>
      <c r="AW1608" s="210"/>
      <c r="AX1608" s="210"/>
      <c r="AY1608" s="210"/>
      <c r="AZ1608" s="210"/>
      <c r="BA1608" s="210"/>
      <c r="BB1608" s="210"/>
      <c r="BC1608" s="210"/>
      <c r="BD1608" s="210"/>
      <c r="BE1608" s="210"/>
      <c r="BF1608" s="210"/>
      <c r="BG1608" s="210"/>
      <c r="BH1608" s="210"/>
    </row>
    <row r="1609" spans="1:60" ht="22.5" outlineLevel="2" x14ac:dyDescent="0.2">
      <c r="A1609" s="217"/>
      <c r="B1609" s="218"/>
      <c r="C1609" s="255" t="s">
        <v>1796</v>
      </c>
      <c r="D1609" s="248"/>
      <c r="E1609" s="248"/>
      <c r="F1609" s="248"/>
      <c r="G1609" s="248"/>
      <c r="H1609" s="220"/>
      <c r="I1609" s="220"/>
      <c r="J1609" s="220"/>
      <c r="K1609" s="220"/>
      <c r="L1609" s="220"/>
      <c r="M1609" s="220"/>
      <c r="N1609" s="219"/>
      <c r="O1609" s="219"/>
      <c r="P1609" s="219"/>
      <c r="Q1609" s="219"/>
      <c r="R1609" s="220"/>
      <c r="S1609" s="220"/>
      <c r="T1609" s="220"/>
      <c r="U1609" s="220"/>
      <c r="V1609" s="220"/>
      <c r="W1609" s="220"/>
      <c r="X1609" s="220"/>
      <c r="Y1609" s="220"/>
      <c r="Z1609" s="210"/>
      <c r="AA1609" s="210"/>
      <c r="AB1609" s="210"/>
      <c r="AC1609" s="210"/>
      <c r="AD1609" s="210"/>
      <c r="AE1609" s="210"/>
      <c r="AF1609" s="210"/>
      <c r="AG1609" s="210" t="s">
        <v>300</v>
      </c>
      <c r="AH1609" s="210"/>
      <c r="AI1609" s="210"/>
      <c r="AJ1609" s="210"/>
      <c r="AK1609" s="210"/>
      <c r="AL1609" s="210"/>
      <c r="AM1609" s="210"/>
      <c r="AN1609" s="210"/>
      <c r="AO1609" s="210"/>
      <c r="AP1609" s="210"/>
      <c r="AQ1609" s="210"/>
      <c r="AR1609" s="210"/>
      <c r="AS1609" s="210"/>
      <c r="AT1609" s="210"/>
      <c r="AU1609" s="210"/>
      <c r="AV1609" s="210"/>
      <c r="AW1609" s="210"/>
      <c r="AX1609" s="210"/>
      <c r="AY1609" s="210"/>
      <c r="AZ1609" s="210"/>
      <c r="BA1609" s="238" t="str">
        <f>C1609</f>
        <v>Podkladový rošt, obklad palubkami z měkkého dřeva šířky do 8 cm na pero a drážku, dodávka materiálu, nátěr dvojnásobný syntetickým lakem.</v>
      </c>
      <c r="BB1609" s="210"/>
      <c r="BC1609" s="210"/>
      <c r="BD1609" s="210"/>
      <c r="BE1609" s="210"/>
      <c r="BF1609" s="210"/>
      <c r="BG1609" s="210"/>
      <c r="BH1609" s="210"/>
    </row>
    <row r="1610" spans="1:60" outlineLevel="2" x14ac:dyDescent="0.2">
      <c r="A1610" s="217"/>
      <c r="B1610" s="218"/>
      <c r="C1610" s="253" t="s">
        <v>1797</v>
      </c>
      <c r="D1610" s="221"/>
      <c r="E1610" s="222"/>
      <c r="F1610" s="220"/>
      <c r="G1610" s="220"/>
      <c r="H1610" s="220"/>
      <c r="I1610" s="220"/>
      <c r="J1610" s="220"/>
      <c r="K1610" s="220"/>
      <c r="L1610" s="220"/>
      <c r="M1610" s="220"/>
      <c r="N1610" s="219"/>
      <c r="O1610" s="219"/>
      <c r="P1610" s="219"/>
      <c r="Q1610" s="219"/>
      <c r="R1610" s="220"/>
      <c r="S1610" s="220"/>
      <c r="T1610" s="220"/>
      <c r="U1610" s="220"/>
      <c r="V1610" s="220"/>
      <c r="W1610" s="220"/>
      <c r="X1610" s="220"/>
      <c r="Y1610" s="220"/>
      <c r="Z1610" s="210"/>
      <c r="AA1610" s="210"/>
      <c r="AB1610" s="210"/>
      <c r="AC1610" s="210"/>
      <c r="AD1610" s="210"/>
      <c r="AE1610" s="210"/>
      <c r="AF1610" s="210"/>
      <c r="AG1610" s="210" t="s">
        <v>314</v>
      </c>
      <c r="AH1610" s="210">
        <v>0</v>
      </c>
      <c r="AI1610" s="210"/>
      <c r="AJ1610" s="210"/>
      <c r="AK1610" s="210"/>
      <c r="AL1610" s="210"/>
      <c r="AM1610" s="210"/>
      <c r="AN1610" s="210"/>
      <c r="AO1610" s="210"/>
      <c r="AP1610" s="210"/>
      <c r="AQ1610" s="210"/>
      <c r="AR1610" s="210"/>
      <c r="AS1610" s="210"/>
      <c r="AT1610" s="210"/>
      <c r="AU1610" s="210"/>
      <c r="AV1610" s="210"/>
      <c r="AW1610" s="210"/>
      <c r="AX1610" s="210"/>
      <c r="AY1610" s="210"/>
      <c r="AZ1610" s="210"/>
      <c r="BA1610" s="210"/>
      <c r="BB1610" s="210"/>
      <c r="BC1610" s="210"/>
      <c r="BD1610" s="210"/>
      <c r="BE1610" s="210"/>
      <c r="BF1610" s="210"/>
      <c r="BG1610" s="210"/>
      <c r="BH1610" s="210"/>
    </row>
    <row r="1611" spans="1:60" outlineLevel="3" x14ac:dyDescent="0.2">
      <c r="A1611" s="217"/>
      <c r="B1611" s="218"/>
      <c r="C1611" s="253" t="s">
        <v>1798</v>
      </c>
      <c r="D1611" s="221"/>
      <c r="E1611" s="222">
        <v>17.22</v>
      </c>
      <c r="F1611" s="220"/>
      <c r="G1611" s="220"/>
      <c r="H1611" s="220"/>
      <c r="I1611" s="220"/>
      <c r="J1611" s="220"/>
      <c r="K1611" s="220"/>
      <c r="L1611" s="220"/>
      <c r="M1611" s="220"/>
      <c r="N1611" s="219"/>
      <c r="O1611" s="219"/>
      <c r="P1611" s="219"/>
      <c r="Q1611" s="219"/>
      <c r="R1611" s="220"/>
      <c r="S1611" s="220"/>
      <c r="T1611" s="220"/>
      <c r="U1611" s="220"/>
      <c r="V1611" s="220"/>
      <c r="W1611" s="220"/>
      <c r="X1611" s="220"/>
      <c r="Y1611" s="220"/>
      <c r="Z1611" s="210"/>
      <c r="AA1611" s="210"/>
      <c r="AB1611" s="210"/>
      <c r="AC1611" s="210"/>
      <c r="AD1611" s="210"/>
      <c r="AE1611" s="210"/>
      <c r="AF1611" s="210"/>
      <c r="AG1611" s="210" t="s">
        <v>314</v>
      </c>
      <c r="AH1611" s="210">
        <v>0</v>
      </c>
      <c r="AI1611" s="210"/>
      <c r="AJ1611" s="210"/>
      <c r="AK1611" s="210"/>
      <c r="AL1611" s="210"/>
      <c r="AM1611" s="210"/>
      <c r="AN1611" s="210"/>
      <c r="AO1611" s="210"/>
      <c r="AP1611" s="210"/>
      <c r="AQ1611" s="210"/>
      <c r="AR1611" s="210"/>
      <c r="AS1611" s="210"/>
      <c r="AT1611" s="210"/>
      <c r="AU1611" s="210"/>
      <c r="AV1611" s="210"/>
      <c r="AW1611" s="210"/>
      <c r="AX1611" s="210"/>
      <c r="AY1611" s="210"/>
      <c r="AZ1611" s="210"/>
      <c r="BA1611" s="210"/>
      <c r="BB1611" s="210"/>
      <c r="BC1611" s="210"/>
      <c r="BD1611" s="210"/>
      <c r="BE1611" s="210"/>
      <c r="BF1611" s="210"/>
      <c r="BG1611" s="210"/>
      <c r="BH1611" s="210"/>
    </row>
    <row r="1612" spans="1:60" ht="22.5" outlineLevel="1" x14ac:dyDescent="0.2">
      <c r="A1612" s="241">
        <v>287</v>
      </c>
      <c r="B1612" s="242" t="s">
        <v>1799</v>
      </c>
      <c r="C1612" s="254" t="s">
        <v>1800</v>
      </c>
      <c r="D1612" s="243" t="s">
        <v>291</v>
      </c>
      <c r="E1612" s="244">
        <v>44</v>
      </c>
      <c r="F1612" s="245"/>
      <c r="G1612" s="246">
        <f>ROUND(E1612*F1612,2)</f>
        <v>0</v>
      </c>
      <c r="H1612" s="245"/>
      <c r="I1612" s="246">
        <f>ROUND(E1612*H1612,2)</f>
        <v>0</v>
      </c>
      <c r="J1612" s="245"/>
      <c r="K1612" s="246">
        <f>ROUND(E1612*J1612,2)</f>
        <v>0</v>
      </c>
      <c r="L1612" s="246">
        <v>21</v>
      </c>
      <c r="M1612" s="246">
        <f>G1612*(1+L1612/100)</f>
        <v>0</v>
      </c>
      <c r="N1612" s="244">
        <v>8.0000000000000004E-4</v>
      </c>
      <c r="O1612" s="244">
        <f>ROUND(E1612*N1612,2)</f>
        <v>0.04</v>
      </c>
      <c r="P1612" s="244">
        <v>0</v>
      </c>
      <c r="Q1612" s="244">
        <f>ROUND(E1612*P1612,2)</f>
        <v>0</v>
      </c>
      <c r="R1612" s="246" t="s">
        <v>663</v>
      </c>
      <c r="S1612" s="246" t="s">
        <v>293</v>
      </c>
      <c r="T1612" s="247" t="s">
        <v>294</v>
      </c>
      <c r="U1612" s="220">
        <v>0</v>
      </c>
      <c r="V1612" s="220">
        <f>ROUND(E1612*U1612,2)</f>
        <v>0</v>
      </c>
      <c r="W1612" s="220"/>
      <c r="X1612" s="220" t="s">
        <v>664</v>
      </c>
      <c r="Y1612" s="220" t="s">
        <v>296</v>
      </c>
      <c r="Z1612" s="210"/>
      <c r="AA1612" s="210"/>
      <c r="AB1612" s="210"/>
      <c r="AC1612" s="210"/>
      <c r="AD1612" s="210"/>
      <c r="AE1612" s="210"/>
      <c r="AF1612" s="210"/>
      <c r="AG1612" s="210" t="s">
        <v>665</v>
      </c>
      <c r="AH1612" s="210"/>
      <c r="AI1612" s="210"/>
      <c r="AJ1612" s="210"/>
      <c r="AK1612" s="210"/>
      <c r="AL1612" s="210"/>
      <c r="AM1612" s="210"/>
      <c r="AN1612" s="210"/>
      <c r="AO1612" s="210"/>
      <c r="AP1612" s="210"/>
      <c r="AQ1612" s="210"/>
      <c r="AR1612" s="210"/>
      <c r="AS1612" s="210"/>
      <c r="AT1612" s="210"/>
      <c r="AU1612" s="210"/>
      <c r="AV1612" s="210"/>
      <c r="AW1612" s="210"/>
      <c r="AX1612" s="210"/>
      <c r="AY1612" s="210"/>
      <c r="AZ1612" s="210"/>
      <c r="BA1612" s="210"/>
      <c r="BB1612" s="210"/>
      <c r="BC1612" s="210"/>
      <c r="BD1612" s="210"/>
      <c r="BE1612" s="210"/>
      <c r="BF1612" s="210"/>
      <c r="BG1612" s="210"/>
      <c r="BH1612" s="210"/>
    </row>
    <row r="1613" spans="1:60" outlineLevel="1" x14ac:dyDescent="0.2">
      <c r="A1613" s="241">
        <v>288</v>
      </c>
      <c r="B1613" s="242" t="s">
        <v>1801</v>
      </c>
      <c r="C1613" s="254" t="s">
        <v>1802</v>
      </c>
      <c r="D1613" s="243" t="s">
        <v>291</v>
      </c>
      <c r="E1613" s="244">
        <v>4</v>
      </c>
      <c r="F1613" s="245"/>
      <c r="G1613" s="246">
        <f>ROUND(E1613*F1613,2)</f>
        <v>0</v>
      </c>
      <c r="H1613" s="245"/>
      <c r="I1613" s="246">
        <f>ROUND(E1613*H1613,2)</f>
        <v>0</v>
      </c>
      <c r="J1613" s="245"/>
      <c r="K1613" s="246">
        <f>ROUND(E1613*J1613,2)</f>
        <v>0</v>
      </c>
      <c r="L1613" s="246">
        <v>21</v>
      </c>
      <c r="M1613" s="246">
        <f>G1613*(1+L1613/100)</f>
        <v>0</v>
      </c>
      <c r="N1613" s="244">
        <v>2.5200000000000001E-3</v>
      </c>
      <c r="O1613" s="244">
        <f>ROUND(E1613*N1613,2)</f>
        <v>0.01</v>
      </c>
      <c r="P1613" s="244">
        <v>0</v>
      </c>
      <c r="Q1613" s="244">
        <f>ROUND(E1613*P1613,2)</f>
        <v>0</v>
      </c>
      <c r="R1613" s="246" t="s">
        <v>663</v>
      </c>
      <c r="S1613" s="246" t="s">
        <v>293</v>
      </c>
      <c r="T1613" s="247" t="s">
        <v>294</v>
      </c>
      <c r="U1613" s="220">
        <v>0</v>
      </c>
      <c r="V1613" s="220">
        <f>ROUND(E1613*U1613,2)</f>
        <v>0</v>
      </c>
      <c r="W1613" s="220"/>
      <c r="X1613" s="220" t="s">
        <v>664</v>
      </c>
      <c r="Y1613" s="220" t="s">
        <v>296</v>
      </c>
      <c r="Z1613" s="210"/>
      <c r="AA1613" s="210"/>
      <c r="AB1613" s="210"/>
      <c r="AC1613" s="210"/>
      <c r="AD1613" s="210"/>
      <c r="AE1613" s="210"/>
      <c r="AF1613" s="210"/>
      <c r="AG1613" s="210" t="s">
        <v>665</v>
      </c>
      <c r="AH1613" s="210"/>
      <c r="AI1613" s="210"/>
      <c r="AJ1613" s="210"/>
      <c r="AK1613" s="210"/>
      <c r="AL1613" s="210"/>
      <c r="AM1613" s="210"/>
      <c r="AN1613" s="210"/>
      <c r="AO1613" s="210"/>
      <c r="AP1613" s="210"/>
      <c r="AQ1613" s="210"/>
      <c r="AR1613" s="210"/>
      <c r="AS1613" s="210"/>
      <c r="AT1613" s="210"/>
      <c r="AU1613" s="210"/>
      <c r="AV1613" s="210"/>
      <c r="AW1613" s="210"/>
      <c r="AX1613" s="210"/>
      <c r="AY1613" s="210"/>
      <c r="AZ1613" s="210"/>
      <c r="BA1613" s="210"/>
      <c r="BB1613" s="210"/>
      <c r="BC1613" s="210"/>
      <c r="BD1613" s="210"/>
      <c r="BE1613" s="210"/>
      <c r="BF1613" s="210"/>
      <c r="BG1613" s="210"/>
      <c r="BH1613" s="210"/>
    </row>
    <row r="1614" spans="1:60" ht="22.5" outlineLevel="1" x14ac:dyDescent="0.2">
      <c r="A1614" s="231">
        <v>289</v>
      </c>
      <c r="B1614" s="232" t="s">
        <v>1803</v>
      </c>
      <c r="C1614" s="250" t="s">
        <v>1804</v>
      </c>
      <c r="D1614" s="233" t="s">
        <v>335</v>
      </c>
      <c r="E1614" s="234">
        <v>9.1999999999999993</v>
      </c>
      <c r="F1614" s="235"/>
      <c r="G1614" s="236">
        <f>ROUND(E1614*F1614,2)</f>
        <v>0</v>
      </c>
      <c r="H1614" s="235"/>
      <c r="I1614" s="236">
        <f>ROUND(E1614*H1614,2)</f>
        <v>0</v>
      </c>
      <c r="J1614" s="235"/>
      <c r="K1614" s="236">
        <f>ROUND(E1614*J1614,2)</f>
        <v>0</v>
      </c>
      <c r="L1614" s="236">
        <v>21</v>
      </c>
      <c r="M1614" s="236">
        <f>G1614*(1+L1614/100)</f>
        <v>0</v>
      </c>
      <c r="N1614" s="234">
        <v>3.64E-3</v>
      </c>
      <c r="O1614" s="234">
        <f>ROUND(E1614*N1614,2)</f>
        <v>0.03</v>
      </c>
      <c r="P1614" s="234">
        <v>0</v>
      </c>
      <c r="Q1614" s="234">
        <f>ROUND(E1614*P1614,2)</f>
        <v>0</v>
      </c>
      <c r="R1614" s="236" t="s">
        <v>663</v>
      </c>
      <c r="S1614" s="236" t="s">
        <v>293</v>
      </c>
      <c r="T1614" s="237" t="s">
        <v>294</v>
      </c>
      <c r="U1614" s="220">
        <v>0</v>
      </c>
      <c r="V1614" s="220">
        <f>ROUND(E1614*U1614,2)</f>
        <v>0</v>
      </c>
      <c r="W1614" s="220"/>
      <c r="X1614" s="220" t="s">
        <v>664</v>
      </c>
      <c r="Y1614" s="220" t="s">
        <v>296</v>
      </c>
      <c r="Z1614" s="210"/>
      <c r="AA1614" s="210"/>
      <c r="AB1614" s="210"/>
      <c r="AC1614" s="210"/>
      <c r="AD1614" s="210"/>
      <c r="AE1614" s="210"/>
      <c r="AF1614" s="210"/>
      <c r="AG1614" s="210" t="s">
        <v>665</v>
      </c>
      <c r="AH1614" s="210"/>
      <c r="AI1614" s="210"/>
      <c r="AJ1614" s="210"/>
      <c r="AK1614" s="210"/>
      <c r="AL1614" s="210"/>
      <c r="AM1614" s="210"/>
      <c r="AN1614" s="210"/>
      <c r="AO1614" s="210"/>
      <c r="AP1614" s="210"/>
      <c r="AQ1614" s="210"/>
      <c r="AR1614" s="210"/>
      <c r="AS1614" s="210"/>
      <c r="AT1614" s="210"/>
      <c r="AU1614" s="210"/>
      <c r="AV1614" s="210"/>
      <c r="AW1614" s="210"/>
      <c r="AX1614" s="210"/>
      <c r="AY1614" s="210"/>
      <c r="AZ1614" s="210"/>
      <c r="BA1614" s="210"/>
      <c r="BB1614" s="210"/>
      <c r="BC1614" s="210"/>
      <c r="BD1614" s="210"/>
      <c r="BE1614" s="210"/>
      <c r="BF1614" s="210"/>
      <c r="BG1614" s="210"/>
      <c r="BH1614" s="210"/>
    </row>
    <row r="1615" spans="1:60" outlineLevel="2" x14ac:dyDescent="0.2">
      <c r="A1615" s="217"/>
      <c r="B1615" s="218"/>
      <c r="C1615" s="253" t="s">
        <v>1805</v>
      </c>
      <c r="D1615" s="221"/>
      <c r="E1615" s="222"/>
      <c r="F1615" s="220"/>
      <c r="G1615" s="220"/>
      <c r="H1615" s="220"/>
      <c r="I1615" s="220"/>
      <c r="J1615" s="220"/>
      <c r="K1615" s="220"/>
      <c r="L1615" s="220"/>
      <c r="M1615" s="220"/>
      <c r="N1615" s="219"/>
      <c r="O1615" s="219"/>
      <c r="P1615" s="219"/>
      <c r="Q1615" s="219"/>
      <c r="R1615" s="220"/>
      <c r="S1615" s="220"/>
      <c r="T1615" s="220"/>
      <c r="U1615" s="220"/>
      <c r="V1615" s="220"/>
      <c r="W1615" s="220"/>
      <c r="X1615" s="220"/>
      <c r="Y1615" s="220"/>
      <c r="Z1615" s="210"/>
      <c r="AA1615" s="210"/>
      <c r="AB1615" s="210"/>
      <c r="AC1615" s="210"/>
      <c r="AD1615" s="210"/>
      <c r="AE1615" s="210"/>
      <c r="AF1615" s="210"/>
      <c r="AG1615" s="210" t="s">
        <v>314</v>
      </c>
      <c r="AH1615" s="210">
        <v>0</v>
      </c>
      <c r="AI1615" s="210"/>
      <c r="AJ1615" s="210"/>
      <c r="AK1615" s="210"/>
      <c r="AL1615" s="210"/>
      <c r="AM1615" s="210"/>
      <c r="AN1615" s="210"/>
      <c r="AO1615" s="210"/>
      <c r="AP1615" s="210"/>
      <c r="AQ1615" s="210"/>
      <c r="AR1615" s="210"/>
      <c r="AS1615" s="210"/>
      <c r="AT1615" s="210"/>
      <c r="AU1615" s="210"/>
      <c r="AV1615" s="210"/>
      <c r="AW1615" s="210"/>
      <c r="AX1615" s="210"/>
      <c r="AY1615" s="210"/>
      <c r="AZ1615" s="210"/>
      <c r="BA1615" s="210"/>
      <c r="BB1615" s="210"/>
      <c r="BC1615" s="210"/>
      <c r="BD1615" s="210"/>
      <c r="BE1615" s="210"/>
      <c r="BF1615" s="210"/>
      <c r="BG1615" s="210"/>
      <c r="BH1615" s="210"/>
    </row>
    <row r="1616" spans="1:60" outlineLevel="3" x14ac:dyDescent="0.2">
      <c r="A1616" s="217"/>
      <c r="B1616" s="218"/>
      <c r="C1616" s="253" t="s">
        <v>1806</v>
      </c>
      <c r="D1616" s="221"/>
      <c r="E1616" s="222"/>
      <c r="F1616" s="220"/>
      <c r="G1616" s="220"/>
      <c r="H1616" s="220"/>
      <c r="I1616" s="220"/>
      <c r="J1616" s="220"/>
      <c r="K1616" s="220"/>
      <c r="L1616" s="220"/>
      <c r="M1616" s="220"/>
      <c r="N1616" s="219"/>
      <c r="O1616" s="219"/>
      <c r="P1616" s="219"/>
      <c r="Q1616" s="219"/>
      <c r="R1616" s="220"/>
      <c r="S1616" s="220"/>
      <c r="T1616" s="220"/>
      <c r="U1616" s="220"/>
      <c r="V1616" s="220"/>
      <c r="W1616" s="220"/>
      <c r="X1616" s="220"/>
      <c r="Y1616" s="220"/>
      <c r="Z1616" s="210"/>
      <c r="AA1616" s="210"/>
      <c r="AB1616" s="210"/>
      <c r="AC1616" s="210"/>
      <c r="AD1616" s="210"/>
      <c r="AE1616" s="210"/>
      <c r="AF1616" s="210"/>
      <c r="AG1616" s="210" t="s">
        <v>314</v>
      </c>
      <c r="AH1616" s="210">
        <v>0</v>
      </c>
      <c r="AI1616" s="210"/>
      <c r="AJ1616" s="210"/>
      <c r="AK1616" s="210"/>
      <c r="AL1616" s="210"/>
      <c r="AM1616" s="210"/>
      <c r="AN1616" s="210"/>
      <c r="AO1616" s="210"/>
      <c r="AP1616" s="210"/>
      <c r="AQ1616" s="210"/>
      <c r="AR1616" s="210"/>
      <c r="AS1616" s="210"/>
      <c r="AT1616" s="210"/>
      <c r="AU1616" s="210"/>
      <c r="AV1616" s="210"/>
      <c r="AW1616" s="210"/>
      <c r="AX1616" s="210"/>
      <c r="AY1616" s="210"/>
      <c r="AZ1616" s="210"/>
      <c r="BA1616" s="210"/>
      <c r="BB1616" s="210"/>
      <c r="BC1616" s="210"/>
      <c r="BD1616" s="210"/>
      <c r="BE1616" s="210"/>
      <c r="BF1616" s="210"/>
      <c r="BG1616" s="210"/>
      <c r="BH1616" s="210"/>
    </row>
    <row r="1617" spans="1:60" outlineLevel="3" x14ac:dyDescent="0.2">
      <c r="A1617" s="217"/>
      <c r="B1617" s="218"/>
      <c r="C1617" s="253" t="s">
        <v>1807</v>
      </c>
      <c r="D1617" s="221"/>
      <c r="E1617" s="222"/>
      <c r="F1617" s="220"/>
      <c r="G1617" s="220"/>
      <c r="H1617" s="220"/>
      <c r="I1617" s="220"/>
      <c r="J1617" s="220"/>
      <c r="K1617" s="220"/>
      <c r="L1617" s="220"/>
      <c r="M1617" s="220"/>
      <c r="N1617" s="219"/>
      <c r="O1617" s="219"/>
      <c r="P1617" s="219"/>
      <c r="Q1617" s="219"/>
      <c r="R1617" s="220"/>
      <c r="S1617" s="220"/>
      <c r="T1617" s="220"/>
      <c r="U1617" s="220"/>
      <c r="V1617" s="220"/>
      <c r="W1617" s="220"/>
      <c r="X1617" s="220"/>
      <c r="Y1617" s="220"/>
      <c r="Z1617" s="210"/>
      <c r="AA1617" s="210"/>
      <c r="AB1617" s="210"/>
      <c r="AC1617" s="210"/>
      <c r="AD1617" s="210"/>
      <c r="AE1617" s="210"/>
      <c r="AF1617" s="210"/>
      <c r="AG1617" s="210" t="s">
        <v>314</v>
      </c>
      <c r="AH1617" s="210">
        <v>0</v>
      </c>
      <c r="AI1617" s="210"/>
      <c r="AJ1617" s="210"/>
      <c r="AK1617" s="210"/>
      <c r="AL1617" s="210"/>
      <c r="AM1617" s="210"/>
      <c r="AN1617" s="210"/>
      <c r="AO1617" s="210"/>
      <c r="AP1617" s="210"/>
      <c r="AQ1617" s="210"/>
      <c r="AR1617" s="210"/>
      <c r="AS1617" s="210"/>
      <c r="AT1617" s="210"/>
      <c r="AU1617" s="210"/>
      <c r="AV1617" s="210"/>
      <c r="AW1617" s="210"/>
      <c r="AX1617" s="210"/>
      <c r="AY1617" s="210"/>
      <c r="AZ1617" s="210"/>
      <c r="BA1617" s="210"/>
      <c r="BB1617" s="210"/>
      <c r="BC1617" s="210"/>
      <c r="BD1617" s="210"/>
      <c r="BE1617" s="210"/>
      <c r="BF1617" s="210"/>
      <c r="BG1617" s="210"/>
      <c r="BH1617" s="210"/>
    </row>
    <row r="1618" spans="1:60" outlineLevel="3" x14ac:dyDescent="0.2">
      <c r="A1618" s="217"/>
      <c r="B1618" s="218"/>
      <c r="C1618" s="253" t="s">
        <v>1454</v>
      </c>
      <c r="D1618" s="221"/>
      <c r="E1618" s="222"/>
      <c r="F1618" s="220"/>
      <c r="G1618" s="220"/>
      <c r="H1618" s="220"/>
      <c r="I1618" s="220"/>
      <c r="J1618" s="220"/>
      <c r="K1618" s="220"/>
      <c r="L1618" s="220"/>
      <c r="M1618" s="220"/>
      <c r="N1618" s="219"/>
      <c r="O1618" s="219"/>
      <c r="P1618" s="219"/>
      <c r="Q1618" s="219"/>
      <c r="R1618" s="220"/>
      <c r="S1618" s="220"/>
      <c r="T1618" s="220"/>
      <c r="U1618" s="220"/>
      <c r="V1618" s="220"/>
      <c r="W1618" s="220"/>
      <c r="X1618" s="220"/>
      <c r="Y1618" s="220"/>
      <c r="Z1618" s="210"/>
      <c r="AA1618" s="210"/>
      <c r="AB1618" s="210"/>
      <c r="AC1618" s="210"/>
      <c r="AD1618" s="210"/>
      <c r="AE1618" s="210"/>
      <c r="AF1618" s="210"/>
      <c r="AG1618" s="210" t="s">
        <v>314</v>
      </c>
      <c r="AH1618" s="210">
        <v>0</v>
      </c>
      <c r="AI1618" s="210"/>
      <c r="AJ1618" s="210"/>
      <c r="AK1618" s="210"/>
      <c r="AL1618" s="210"/>
      <c r="AM1618" s="210"/>
      <c r="AN1618" s="210"/>
      <c r="AO1618" s="210"/>
      <c r="AP1618" s="210"/>
      <c r="AQ1618" s="210"/>
      <c r="AR1618" s="210"/>
      <c r="AS1618" s="210"/>
      <c r="AT1618" s="210"/>
      <c r="AU1618" s="210"/>
      <c r="AV1618" s="210"/>
      <c r="AW1618" s="210"/>
      <c r="AX1618" s="210"/>
      <c r="AY1618" s="210"/>
      <c r="AZ1618" s="210"/>
      <c r="BA1618" s="210"/>
      <c r="BB1618" s="210"/>
      <c r="BC1618" s="210"/>
      <c r="BD1618" s="210"/>
      <c r="BE1618" s="210"/>
      <c r="BF1618" s="210"/>
      <c r="BG1618" s="210"/>
      <c r="BH1618" s="210"/>
    </row>
    <row r="1619" spans="1:60" outlineLevel="3" x14ac:dyDescent="0.2">
      <c r="A1619" s="217"/>
      <c r="B1619" s="218"/>
      <c r="C1619" s="253" t="s">
        <v>1808</v>
      </c>
      <c r="D1619" s="221"/>
      <c r="E1619" s="222">
        <v>9.1999999999999993</v>
      </c>
      <c r="F1619" s="220"/>
      <c r="G1619" s="220"/>
      <c r="H1619" s="220"/>
      <c r="I1619" s="220"/>
      <c r="J1619" s="220"/>
      <c r="K1619" s="220"/>
      <c r="L1619" s="220"/>
      <c r="M1619" s="220"/>
      <c r="N1619" s="219"/>
      <c r="O1619" s="219"/>
      <c r="P1619" s="219"/>
      <c r="Q1619" s="219"/>
      <c r="R1619" s="220"/>
      <c r="S1619" s="220"/>
      <c r="T1619" s="220"/>
      <c r="U1619" s="220"/>
      <c r="V1619" s="220"/>
      <c r="W1619" s="220"/>
      <c r="X1619" s="220"/>
      <c r="Y1619" s="220"/>
      <c r="Z1619" s="210"/>
      <c r="AA1619" s="210"/>
      <c r="AB1619" s="210"/>
      <c r="AC1619" s="210"/>
      <c r="AD1619" s="210"/>
      <c r="AE1619" s="210"/>
      <c r="AF1619" s="210"/>
      <c r="AG1619" s="210" t="s">
        <v>314</v>
      </c>
      <c r="AH1619" s="210">
        <v>0</v>
      </c>
      <c r="AI1619" s="210"/>
      <c r="AJ1619" s="210"/>
      <c r="AK1619" s="210"/>
      <c r="AL1619" s="210"/>
      <c r="AM1619" s="210"/>
      <c r="AN1619" s="210"/>
      <c r="AO1619" s="210"/>
      <c r="AP1619" s="210"/>
      <c r="AQ1619" s="210"/>
      <c r="AR1619" s="210"/>
      <c r="AS1619" s="210"/>
      <c r="AT1619" s="210"/>
      <c r="AU1619" s="210"/>
      <c r="AV1619" s="210"/>
      <c r="AW1619" s="210"/>
      <c r="AX1619" s="210"/>
      <c r="AY1619" s="210"/>
      <c r="AZ1619" s="210"/>
      <c r="BA1619" s="210"/>
      <c r="BB1619" s="210"/>
      <c r="BC1619" s="210"/>
      <c r="BD1619" s="210"/>
      <c r="BE1619" s="210"/>
      <c r="BF1619" s="210"/>
      <c r="BG1619" s="210"/>
      <c r="BH1619" s="210"/>
    </row>
    <row r="1620" spans="1:60" ht="22.5" outlineLevel="1" x14ac:dyDescent="0.2">
      <c r="A1620" s="231">
        <v>290</v>
      </c>
      <c r="B1620" s="232" t="s">
        <v>1809</v>
      </c>
      <c r="C1620" s="250" t="s">
        <v>1810</v>
      </c>
      <c r="D1620" s="233" t="s">
        <v>335</v>
      </c>
      <c r="E1620" s="234">
        <v>59.34</v>
      </c>
      <c r="F1620" s="235"/>
      <c r="G1620" s="236">
        <f>ROUND(E1620*F1620,2)</f>
        <v>0</v>
      </c>
      <c r="H1620" s="235"/>
      <c r="I1620" s="236">
        <f>ROUND(E1620*H1620,2)</f>
        <v>0</v>
      </c>
      <c r="J1620" s="235"/>
      <c r="K1620" s="236">
        <f>ROUND(E1620*J1620,2)</f>
        <v>0</v>
      </c>
      <c r="L1620" s="236">
        <v>21</v>
      </c>
      <c r="M1620" s="236">
        <f>G1620*(1+L1620/100)</f>
        <v>0</v>
      </c>
      <c r="N1620" s="234">
        <v>4.2500000000000003E-3</v>
      </c>
      <c r="O1620" s="234">
        <f>ROUND(E1620*N1620,2)</f>
        <v>0.25</v>
      </c>
      <c r="P1620" s="234">
        <v>0</v>
      </c>
      <c r="Q1620" s="234">
        <f>ROUND(E1620*P1620,2)</f>
        <v>0</v>
      </c>
      <c r="R1620" s="236" t="s">
        <v>663</v>
      </c>
      <c r="S1620" s="236" t="s">
        <v>293</v>
      </c>
      <c r="T1620" s="237" t="s">
        <v>294</v>
      </c>
      <c r="U1620" s="220">
        <v>0</v>
      </c>
      <c r="V1620" s="220">
        <f>ROUND(E1620*U1620,2)</f>
        <v>0</v>
      </c>
      <c r="W1620" s="220"/>
      <c r="X1620" s="220" t="s">
        <v>664</v>
      </c>
      <c r="Y1620" s="220" t="s">
        <v>296</v>
      </c>
      <c r="Z1620" s="210"/>
      <c r="AA1620" s="210"/>
      <c r="AB1620" s="210"/>
      <c r="AC1620" s="210"/>
      <c r="AD1620" s="210"/>
      <c r="AE1620" s="210"/>
      <c r="AF1620" s="210"/>
      <c r="AG1620" s="210" t="s">
        <v>665</v>
      </c>
      <c r="AH1620" s="210"/>
      <c r="AI1620" s="210"/>
      <c r="AJ1620" s="210"/>
      <c r="AK1620" s="210"/>
      <c r="AL1620" s="210"/>
      <c r="AM1620" s="210"/>
      <c r="AN1620" s="210"/>
      <c r="AO1620" s="210"/>
      <c r="AP1620" s="210"/>
      <c r="AQ1620" s="210"/>
      <c r="AR1620" s="210"/>
      <c r="AS1620" s="210"/>
      <c r="AT1620" s="210"/>
      <c r="AU1620" s="210"/>
      <c r="AV1620" s="210"/>
      <c r="AW1620" s="210"/>
      <c r="AX1620" s="210"/>
      <c r="AY1620" s="210"/>
      <c r="AZ1620" s="210"/>
      <c r="BA1620" s="210"/>
      <c r="BB1620" s="210"/>
      <c r="BC1620" s="210"/>
      <c r="BD1620" s="210"/>
      <c r="BE1620" s="210"/>
      <c r="BF1620" s="210"/>
      <c r="BG1620" s="210"/>
      <c r="BH1620" s="210"/>
    </row>
    <row r="1621" spans="1:60" outlineLevel="2" x14ac:dyDescent="0.2">
      <c r="A1621" s="217"/>
      <c r="B1621" s="218"/>
      <c r="C1621" s="253" t="s">
        <v>1811</v>
      </c>
      <c r="D1621" s="221"/>
      <c r="E1621" s="222"/>
      <c r="F1621" s="220"/>
      <c r="G1621" s="220"/>
      <c r="H1621" s="220"/>
      <c r="I1621" s="220"/>
      <c r="J1621" s="220"/>
      <c r="K1621" s="220"/>
      <c r="L1621" s="220"/>
      <c r="M1621" s="220"/>
      <c r="N1621" s="219"/>
      <c r="O1621" s="219"/>
      <c r="P1621" s="219"/>
      <c r="Q1621" s="219"/>
      <c r="R1621" s="220"/>
      <c r="S1621" s="220"/>
      <c r="T1621" s="220"/>
      <c r="U1621" s="220"/>
      <c r="V1621" s="220"/>
      <c r="W1621" s="220"/>
      <c r="X1621" s="220"/>
      <c r="Y1621" s="220"/>
      <c r="Z1621" s="210"/>
      <c r="AA1621" s="210"/>
      <c r="AB1621" s="210"/>
      <c r="AC1621" s="210"/>
      <c r="AD1621" s="210"/>
      <c r="AE1621" s="210"/>
      <c r="AF1621" s="210"/>
      <c r="AG1621" s="210" t="s">
        <v>314</v>
      </c>
      <c r="AH1621" s="210">
        <v>0</v>
      </c>
      <c r="AI1621" s="210"/>
      <c r="AJ1621" s="210"/>
      <c r="AK1621" s="210"/>
      <c r="AL1621" s="210"/>
      <c r="AM1621" s="210"/>
      <c r="AN1621" s="210"/>
      <c r="AO1621" s="210"/>
      <c r="AP1621" s="210"/>
      <c r="AQ1621" s="210"/>
      <c r="AR1621" s="210"/>
      <c r="AS1621" s="210"/>
      <c r="AT1621" s="210"/>
      <c r="AU1621" s="210"/>
      <c r="AV1621" s="210"/>
      <c r="AW1621" s="210"/>
      <c r="AX1621" s="210"/>
      <c r="AY1621" s="210"/>
      <c r="AZ1621" s="210"/>
      <c r="BA1621" s="210"/>
      <c r="BB1621" s="210"/>
      <c r="BC1621" s="210"/>
      <c r="BD1621" s="210"/>
      <c r="BE1621" s="210"/>
      <c r="BF1621" s="210"/>
      <c r="BG1621" s="210"/>
      <c r="BH1621" s="210"/>
    </row>
    <row r="1622" spans="1:60" outlineLevel="3" x14ac:dyDescent="0.2">
      <c r="A1622" s="217"/>
      <c r="B1622" s="218"/>
      <c r="C1622" s="253" t="s">
        <v>1812</v>
      </c>
      <c r="D1622" s="221"/>
      <c r="E1622" s="222"/>
      <c r="F1622" s="220"/>
      <c r="G1622" s="220"/>
      <c r="H1622" s="220"/>
      <c r="I1622" s="220"/>
      <c r="J1622" s="220"/>
      <c r="K1622" s="220"/>
      <c r="L1622" s="220"/>
      <c r="M1622" s="220"/>
      <c r="N1622" s="219"/>
      <c r="O1622" s="219"/>
      <c r="P1622" s="219"/>
      <c r="Q1622" s="219"/>
      <c r="R1622" s="220"/>
      <c r="S1622" s="220"/>
      <c r="T1622" s="220"/>
      <c r="U1622" s="220"/>
      <c r="V1622" s="220"/>
      <c r="W1622" s="220"/>
      <c r="X1622" s="220"/>
      <c r="Y1622" s="220"/>
      <c r="Z1622" s="210"/>
      <c r="AA1622" s="210"/>
      <c r="AB1622" s="210"/>
      <c r="AC1622" s="210"/>
      <c r="AD1622" s="210"/>
      <c r="AE1622" s="210"/>
      <c r="AF1622" s="210"/>
      <c r="AG1622" s="210" t="s">
        <v>314</v>
      </c>
      <c r="AH1622" s="210">
        <v>0</v>
      </c>
      <c r="AI1622" s="210"/>
      <c r="AJ1622" s="210"/>
      <c r="AK1622" s="210"/>
      <c r="AL1622" s="210"/>
      <c r="AM1622" s="210"/>
      <c r="AN1622" s="210"/>
      <c r="AO1622" s="210"/>
      <c r="AP1622" s="210"/>
      <c r="AQ1622" s="210"/>
      <c r="AR1622" s="210"/>
      <c r="AS1622" s="210"/>
      <c r="AT1622" s="210"/>
      <c r="AU1622" s="210"/>
      <c r="AV1622" s="210"/>
      <c r="AW1622" s="210"/>
      <c r="AX1622" s="210"/>
      <c r="AY1622" s="210"/>
      <c r="AZ1622" s="210"/>
      <c r="BA1622" s="210"/>
      <c r="BB1622" s="210"/>
      <c r="BC1622" s="210"/>
      <c r="BD1622" s="210"/>
      <c r="BE1622" s="210"/>
      <c r="BF1622" s="210"/>
      <c r="BG1622" s="210"/>
      <c r="BH1622" s="210"/>
    </row>
    <row r="1623" spans="1:60" outlineLevel="3" x14ac:dyDescent="0.2">
      <c r="A1623" s="217"/>
      <c r="B1623" s="218"/>
      <c r="C1623" s="253" t="s">
        <v>1454</v>
      </c>
      <c r="D1623" s="221"/>
      <c r="E1623" s="222"/>
      <c r="F1623" s="220"/>
      <c r="G1623" s="220"/>
      <c r="H1623" s="220"/>
      <c r="I1623" s="220"/>
      <c r="J1623" s="220"/>
      <c r="K1623" s="220"/>
      <c r="L1623" s="220"/>
      <c r="M1623" s="220"/>
      <c r="N1623" s="219"/>
      <c r="O1623" s="219"/>
      <c r="P1623" s="219"/>
      <c r="Q1623" s="219"/>
      <c r="R1623" s="220"/>
      <c r="S1623" s="220"/>
      <c r="T1623" s="220"/>
      <c r="U1623" s="220"/>
      <c r="V1623" s="220"/>
      <c r="W1623" s="220"/>
      <c r="X1623" s="220"/>
      <c r="Y1623" s="220"/>
      <c r="Z1623" s="210"/>
      <c r="AA1623" s="210"/>
      <c r="AB1623" s="210"/>
      <c r="AC1623" s="210"/>
      <c r="AD1623" s="210"/>
      <c r="AE1623" s="210"/>
      <c r="AF1623" s="210"/>
      <c r="AG1623" s="210" t="s">
        <v>314</v>
      </c>
      <c r="AH1623" s="210">
        <v>0</v>
      </c>
      <c r="AI1623" s="210"/>
      <c r="AJ1623" s="210"/>
      <c r="AK1623" s="210"/>
      <c r="AL1623" s="210"/>
      <c r="AM1623" s="210"/>
      <c r="AN1623" s="210"/>
      <c r="AO1623" s="210"/>
      <c r="AP1623" s="210"/>
      <c r="AQ1623" s="210"/>
      <c r="AR1623" s="210"/>
      <c r="AS1623" s="210"/>
      <c r="AT1623" s="210"/>
      <c r="AU1623" s="210"/>
      <c r="AV1623" s="210"/>
      <c r="AW1623" s="210"/>
      <c r="AX1623" s="210"/>
      <c r="AY1623" s="210"/>
      <c r="AZ1623" s="210"/>
      <c r="BA1623" s="210"/>
      <c r="BB1623" s="210"/>
      <c r="BC1623" s="210"/>
      <c r="BD1623" s="210"/>
      <c r="BE1623" s="210"/>
      <c r="BF1623" s="210"/>
      <c r="BG1623" s="210"/>
      <c r="BH1623" s="210"/>
    </row>
    <row r="1624" spans="1:60" outlineLevel="3" x14ac:dyDescent="0.2">
      <c r="A1624" s="217"/>
      <c r="B1624" s="218"/>
      <c r="C1624" s="253" t="s">
        <v>1813</v>
      </c>
      <c r="D1624" s="221"/>
      <c r="E1624" s="222">
        <v>59.34</v>
      </c>
      <c r="F1624" s="220"/>
      <c r="G1624" s="220"/>
      <c r="H1624" s="220"/>
      <c r="I1624" s="220"/>
      <c r="J1624" s="220"/>
      <c r="K1624" s="220"/>
      <c r="L1624" s="220"/>
      <c r="M1624" s="220"/>
      <c r="N1624" s="219"/>
      <c r="O1624" s="219"/>
      <c r="P1624" s="219"/>
      <c r="Q1624" s="219"/>
      <c r="R1624" s="220"/>
      <c r="S1624" s="220"/>
      <c r="T1624" s="220"/>
      <c r="U1624" s="220"/>
      <c r="V1624" s="220"/>
      <c r="W1624" s="220"/>
      <c r="X1624" s="220"/>
      <c r="Y1624" s="220"/>
      <c r="Z1624" s="210"/>
      <c r="AA1624" s="210"/>
      <c r="AB1624" s="210"/>
      <c r="AC1624" s="210"/>
      <c r="AD1624" s="210"/>
      <c r="AE1624" s="210"/>
      <c r="AF1624" s="210"/>
      <c r="AG1624" s="210" t="s">
        <v>314</v>
      </c>
      <c r="AH1624" s="210">
        <v>0</v>
      </c>
      <c r="AI1624" s="210"/>
      <c r="AJ1624" s="210"/>
      <c r="AK1624" s="210"/>
      <c r="AL1624" s="210"/>
      <c r="AM1624" s="210"/>
      <c r="AN1624" s="210"/>
      <c r="AO1624" s="210"/>
      <c r="AP1624" s="210"/>
      <c r="AQ1624" s="210"/>
      <c r="AR1624" s="210"/>
      <c r="AS1624" s="210"/>
      <c r="AT1624" s="210"/>
      <c r="AU1624" s="210"/>
      <c r="AV1624" s="210"/>
      <c r="AW1624" s="210"/>
      <c r="AX1624" s="210"/>
      <c r="AY1624" s="210"/>
      <c r="AZ1624" s="210"/>
      <c r="BA1624" s="210"/>
      <c r="BB1624" s="210"/>
      <c r="BC1624" s="210"/>
      <c r="BD1624" s="210"/>
      <c r="BE1624" s="210"/>
      <c r="BF1624" s="210"/>
      <c r="BG1624" s="210"/>
      <c r="BH1624" s="210"/>
    </row>
    <row r="1625" spans="1:60" ht="22.5" outlineLevel="1" x14ac:dyDescent="0.2">
      <c r="A1625" s="231">
        <v>291</v>
      </c>
      <c r="B1625" s="232" t="s">
        <v>1814</v>
      </c>
      <c r="C1625" s="250" t="s">
        <v>1815</v>
      </c>
      <c r="D1625" s="233" t="s">
        <v>291</v>
      </c>
      <c r="E1625" s="234">
        <v>1</v>
      </c>
      <c r="F1625" s="235"/>
      <c r="G1625" s="236">
        <f>ROUND(E1625*F1625,2)</f>
        <v>0</v>
      </c>
      <c r="H1625" s="235"/>
      <c r="I1625" s="236">
        <f>ROUND(E1625*H1625,2)</f>
        <v>0</v>
      </c>
      <c r="J1625" s="235"/>
      <c r="K1625" s="236">
        <f>ROUND(E1625*J1625,2)</f>
        <v>0</v>
      </c>
      <c r="L1625" s="236">
        <v>21</v>
      </c>
      <c r="M1625" s="236">
        <f>G1625*(1+L1625/100)</f>
        <v>0</v>
      </c>
      <c r="N1625" s="234">
        <v>1.6E-2</v>
      </c>
      <c r="O1625" s="234">
        <f>ROUND(E1625*N1625,2)</f>
        <v>0.02</v>
      </c>
      <c r="P1625" s="234">
        <v>0</v>
      </c>
      <c r="Q1625" s="234">
        <f>ROUND(E1625*P1625,2)</f>
        <v>0</v>
      </c>
      <c r="R1625" s="236" t="s">
        <v>663</v>
      </c>
      <c r="S1625" s="236" t="s">
        <v>293</v>
      </c>
      <c r="T1625" s="237" t="s">
        <v>294</v>
      </c>
      <c r="U1625" s="220">
        <v>0</v>
      </c>
      <c r="V1625" s="220">
        <f>ROUND(E1625*U1625,2)</f>
        <v>0</v>
      </c>
      <c r="W1625" s="220"/>
      <c r="X1625" s="220" t="s">
        <v>664</v>
      </c>
      <c r="Y1625" s="220" t="s">
        <v>296</v>
      </c>
      <c r="Z1625" s="210"/>
      <c r="AA1625" s="210"/>
      <c r="AB1625" s="210"/>
      <c r="AC1625" s="210"/>
      <c r="AD1625" s="210"/>
      <c r="AE1625" s="210"/>
      <c r="AF1625" s="210"/>
      <c r="AG1625" s="210" t="s">
        <v>665</v>
      </c>
      <c r="AH1625" s="210"/>
      <c r="AI1625" s="210"/>
      <c r="AJ1625" s="210"/>
      <c r="AK1625" s="210"/>
      <c r="AL1625" s="210"/>
      <c r="AM1625" s="210"/>
      <c r="AN1625" s="210"/>
      <c r="AO1625" s="210"/>
      <c r="AP1625" s="210"/>
      <c r="AQ1625" s="210"/>
      <c r="AR1625" s="210"/>
      <c r="AS1625" s="210"/>
      <c r="AT1625" s="210"/>
      <c r="AU1625" s="210"/>
      <c r="AV1625" s="210"/>
      <c r="AW1625" s="210"/>
      <c r="AX1625" s="210"/>
      <c r="AY1625" s="210"/>
      <c r="AZ1625" s="210"/>
      <c r="BA1625" s="210"/>
      <c r="BB1625" s="210"/>
      <c r="BC1625" s="210"/>
      <c r="BD1625" s="210"/>
      <c r="BE1625" s="210"/>
      <c r="BF1625" s="210"/>
      <c r="BG1625" s="210"/>
      <c r="BH1625" s="210"/>
    </row>
    <row r="1626" spans="1:60" outlineLevel="2" x14ac:dyDescent="0.2">
      <c r="A1626" s="217"/>
      <c r="B1626" s="218"/>
      <c r="C1626" s="253" t="s">
        <v>1787</v>
      </c>
      <c r="D1626" s="221"/>
      <c r="E1626" s="222"/>
      <c r="F1626" s="220"/>
      <c r="G1626" s="220"/>
      <c r="H1626" s="220"/>
      <c r="I1626" s="220"/>
      <c r="J1626" s="220"/>
      <c r="K1626" s="220"/>
      <c r="L1626" s="220"/>
      <c r="M1626" s="220"/>
      <c r="N1626" s="219"/>
      <c r="O1626" s="219"/>
      <c r="P1626" s="219"/>
      <c r="Q1626" s="219"/>
      <c r="R1626" s="220"/>
      <c r="S1626" s="220"/>
      <c r="T1626" s="220"/>
      <c r="U1626" s="220"/>
      <c r="V1626" s="220"/>
      <c r="W1626" s="220"/>
      <c r="X1626" s="220"/>
      <c r="Y1626" s="220"/>
      <c r="Z1626" s="210"/>
      <c r="AA1626" s="210"/>
      <c r="AB1626" s="210"/>
      <c r="AC1626" s="210"/>
      <c r="AD1626" s="210"/>
      <c r="AE1626" s="210"/>
      <c r="AF1626" s="210"/>
      <c r="AG1626" s="210" t="s">
        <v>314</v>
      </c>
      <c r="AH1626" s="210">
        <v>0</v>
      </c>
      <c r="AI1626" s="210"/>
      <c r="AJ1626" s="210"/>
      <c r="AK1626" s="210"/>
      <c r="AL1626" s="210"/>
      <c r="AM1626" s="210"/>
      <c r="AN1626" s="210"/>
      <c r="AO1626" s="210"/>
      <c r="AP1626" s="210"/>
      <c r="AQ1626" s="210"/>
      <c r="AR1626" s="210"/>
      <c r="AS1626" s="210"/>
      <c r="AT1626" s="210"/>
      <c r="AU1626" s="210"/>
      <c r="AV1626" s="210"/>
      <c r="AW1626" s="210"/>
      <c r="AX1626" s="210"/>
      <c r="AY1626" s="210"/>
      <c r="AZ1626" s="210"/>
      <c r="BA1626" s="210"/>
      <c r="BB1626" s="210"/>
      <c r="BC1626" s="210"/>
      <c r="BD1626" s="210"/>
      <c r="BE1626" s="210"/>
      <c r="BF1626" s="210"/>
      <c r="BG1626" s="210"/>
      <c r="BH1626" s="210"/>
    </row>
    <row r="1627" spans="1:60" outlineLevel="3" x14ac:dyDescent="0.2">
      <c r="A1627" s="217"/>
      <c r="B1627" s="218"/>
      <c r="C1627" s="253" t="s">
        <v>157</v>
      </c>
      <c r="D1627" s="221"/>
      <c r="E1627" s="222">
        <v>1</v>
      </c>
      <c r="F1627" s="220"/>
      <c r="G1627" s="220"/>
      <c r="H1627" s="220"/>
      <c r="I1627" s="220"/>
      <c r="J1627" s="220"/>
      <c r="K1627" s="220"/>
      <c r="L1627" s="220"/>
      <c r="M1627" s="220"/>
      <c r="N1627" s="219"/>
      <c r="O1627" s="219"/>
      <c r="P1627" s="219"/>
      <c r="Q1627" s="219"/>
      <c r="R1627" s="220"/>
      <c r="S1627" s="220"/>
      <c r="T1627" s="220"/>
      <c r="U1627" s="220"/>
      <c r="V1627" s="220"/>
      <c r="W1627" s="220"/>
      <c r="X1627" s="220"/>
      <c r="Y1627" s="220"/>
      <c r="Z1627" s="210"/>
      <c r="AA1627" s="210"/>
      <c r="AB1627" s="210"/>
      <c r="AC1627" s="210"/>
      <c r="AD1627" s="210"/>
      <c r="AE1627" s="210"/>
      <c r="AF1627" s="210"/>
      <c r="AG1627" s="210" t="s">
        <v>314</v>
      </c>
      <c r="AH1627" s="210">
        <v>0</v>
      </c>
      <c r="AI1627" s="210"/>
      <c r="AJ1627" s="210"/>
      <c r="AK1627" s="210"/>
      <c r="AL1627" s="210"/>
      <c r="AM1627" s="210"/>
      <c r="AN1627" s="210"/>
      <c r="AO1627" s="210"/>
      <c r="AP1627" s="210"/>
      <c r="AQ1627" s="210"/>
      <c r="AR1627" s="210"/>
      <c r="AS1627" s="210"/>
      <c r="AT1627" s="210"/>
      <c r="AU1627" s="210"/>
      <c r="AV1627" s="210"/>
      <c r="AW1627" s="210"/>
      <c r="AX1627" s="210"/>
      <c r="AY1627" s="210"/>
      <c r="AZ1627" s="210"/>
      <c r="BA1627" s="210"/>
      <c r="BB1627" s="210"/>
      <c r="BC1627" s="210"/>
      <c r="BD1627" s="210"/>
      <c r="BE1627" s="210"/>
      <c r="BF1627" s="210"/>
      <c r="BG1627" s="210"/>
      <c r="BH1627" s="210"/>
    </row>
    <row r="1628" spans="1:60" ht="22.5" outlineLevel="1" x14ac:dyDescent="0.2">
      <c r="A1628" s="231">
        <v>292</v>
      </c>
      <c r="B1628" s="232" t="s">
        <v>1816</v>
      </c>
      <c r="C1628" s="250" t="s">
        <v>1817</v>
      </c>
      <c r="D1628" s="233" t="s">
        <v>291</v>
      </c>
      <c r="E1628" s="234">
        <v>8</v>
      </c>
      <c r="F1628" s="235"/>
      <c r="G1628" s="236">
        <f>ROUND(E1628*F1628,2)</f>
        <v>0</v>
      </c>
      <c r="H1628" s="235"/>
      <c r="I1628" s="236">
        <f>ROUND(E1628*H1628,2)</f>
        <v>0</v>
      </c>
      <c r="J1628" s="235"/>
      <c r="K1628" s="236">
        <f>ROUND(E1628*J1628,2)</f>
        <v>0</v>
      </c>
      <c r="L1628" s="236">
        <v>21</v>
      </c>
      <c r="M1628" s="236">
        <f>G1628*(1+L1628/100)</f>
        <v>0</v>
      </c>
      <c r="N1628" s="234">
        <v>1.6E-2</v>
      </c>
      <c r="O1628" s="234">
        <f>ROUND(E1628*N1628,2)</f>
        <v>0.13</v>
      </c>
      <c r="P1628" s="234">
        <v>0</v>
      </c>
      <c r="Q1628" s="234">
        <f>ROUND(E1628*P1628,2)</f>
        <v>0</v>
      </c>
      <c r="R1628" s="236" t="s">
        <v>663</v>
      </c>
      <c r="S1628" s="236" t="s">
        <v>293</v>
      </c>
      <c r="T1628" s="237" t="s">
        <v>294</v>
      </c>
      <c r="U1628" s="220">
        <v>0</v>
      </c>
      <c r="V1628" s="220">
        <f>ROUND(E1628*U1628,2)</f>
        <v>0</v>
      </c>
      <c r="W1628" s="220"/>
      <c r="X1628" s="220" t="s">
        <v>664</v>
      </c>
      <c r="Y1628" s="220" t="s">
        <v>296</v>
      </c>
      <c r="Z1628" s="210"/>
      <c r="AA1628" s="210"/>
      <c r="AB1628" s="210"/>
      <c r="AC1628" s="210"/>
      <c r="AD1628" s="210"/>
      <c r="AE1628" s="210"/>
      <c r="AF1628" s="210"/>
      <c r="AG1628" s="210" t="s">
        <v>665</v>
      </c>
      <c r="AH1628" s="210"/>
      <c r="AI1628" s="210"/>
      <c r="AJ1628" s="210"/>
      <c r="AK1628" s="210"/>
      <c r="AL1628" s="210"/>
      <c r="AM1628" s="210"/>
      <c r="AN1628" s="210"/>
      <c r="AO1628" s="210"/>
      <c r="AP1628" s="210"/>
      <c r="AQ1628" s="210"/>
      <c r="AR1628" s="210"/>
      <c r="AS1628" s="210"/>
      <c r="AT1628" s="210"/>
      <c r="AU1628" s="210"/>
      <c r="AV1628" s="210"/>
      <c r="AW1628" s="210"/>
      <c r="AX1628" s="210"/>
      <c r="AY1628" s="210"/>
      <c r="AZ1628" s="210"/>
      <c r="BA1628" s="210"/>
      <c r="BB1628" s="210"/>
      <c r="BC1628" s="210"/>
      <c r="BD1628" s="210"/>
      <c r="BE1628" s="210"/>
      <c r="BF1628" s="210"/>
      <c r="BG1628" s="210"/>
      <c r="BH1628" s="210"/>
    </row>
    <row r="1629" spans="1:60" outlineLevel="2" x14ac:dyDescent="0.2">
      <c r="A1629" s="217"/>
      <c r="B1629" s="218"/>
      <c r="C1629" s="253" t="s">
        <v>1818</v>
      </c>
      <c r="D1629" s="221"/>
      <c r="E1629" s="222"/>
      <c r="F1629" s="220"/>
      <c r="G1629" s="220"/>
      <c r="H1629" s="220"/>
      <c r="I1629" s="220"/>
      <c r="J1629" s="220"/>
      <c r="K1629" s="220"/>
      <c r="L1629" s="220"/>
      <c r="M1629" s="220"/>
      <c r="N1629" s="219"/>
      <c r="O1629" s="219"/>
      <c r="P1629" s="219"/>
      <c r="Q1629" s="219"/>
      <c r="R1629" s="220"/>
      <c r="S1629" s="220"/>
      <c r="T1629" s="220"/>
      <c r="U1629" s="220"/>
      <c r="V1629" s="220"/>
      <c r="W1629" s="220"/>
      <c r="X1629" s="220"/>
      <c r="Y1629" s="220"/>
      <c r="Z1629" s="210"/>
      <c r="AA1629" s="210"/>
      <c r="AB1629" s="210"/>
      <c r="AC1629" s="210"/>
      <c r="AD1629" s="210"/>
      <c r="AE1629" s="210"/>
      <c r="AF1629" s="210"/>
      <c r="AG1629" s="210" t="s">
        <v>314</v>
      </c>
      <c r="AH1629" s="210">
        <v>0</v>
      </c>
      <c r="AI1629" s="210"/>
      <c r="AJ1629" s="210"/>
      <c r="AK1629" s="210"/>
      <c r="AL1629" s="210"/>
      <c r="AM1629" s="210"/>
      <c r="AN1629" s="210"/>
      <c r="AO1629" s="210"/>
      <c r="AP1629" s="210"/>
      <c r="AQ1629" s="210"/>
      <c r="AR1629" s="210"/>
      <c r="AS1629" s="210"/>
      <c r="AT1629" s="210"/>
      <c r="AU1629" s="210"/>
      <c r="AV1629" s="210"/>
      <c r="AW1629" s="210"/>
      <c r="AX1629" s="210"/>
      <c r="AY1629" s="210"/>
      <c r="AZ1629" s="210"/>
      <c r="BA1629" s="210"/>
      <c r="BB1629" s="210"/>
      <c r="BC1629" s="210"/>
      <c r="BD1629" s="210"/>
      <c r="BE1629" s="210"/>
      <c r="BF1629" s="210"/>
      <c r="BG1629" s="210"/>
      <c r="BH1629" s="210"/>
    </row>
    <row r="1630" spans="1:60" outlineLevel="3" x14ac:dyDescent="0.2">
      <c r="A1630" s="217"/>
      <c r="B1630" s="218"/>
      <c r="C1630" s="253" t="s">
        <v>1819</v>
      </c>
      <c r="D1630" s="221"/>
      <c r="E1630" s="222"/>
      <c r="F1630" s="220"/>
      <c r="G1630" s="220"/>
      <c r="H1630" s="220"/>
      <c r="I1630" s="220"/>
      <c r="J1630" s="220"/>
      <c r="K1630" s="220"/>
      <c r="L1630" s="220"/>
      <c r="M1630" s="220"/>
      <c r="N1630" s="219"/>
      <c r="O1630" s="219"/>
      <c r="P1630" s="219"/>
      <c r="Q1630" s="219"/>
      <c r="R1630" s="220"/>
      <c r="S1630" s="220"/>
      <c r="T1630" s="220"/>
      <c r="U1630" s="220"/>
      <c r="V1630" s="220"/>
      <c r="W1630" s="220"/>
      <c r="X1630" s="220"/>
      <c r="Y1630" s="220"/>
      <c r="Z1630" s="210"/>
      <c r="AA1630" s="210"/>
      <c r="AB1630" s="210"/>
      <c r="AC1630" s="210"/>
      <c r="AD1630" s="210"/>
      <c r="AE1630" s="210"/>
      <c r="AF1630" s="210"/>
      <c r="AG1630" s="210" t="s">
        <v>314</v>
      </c>
      <c r="AH1630" s="210">
        <v>0</v>
      </c>
      <c r="AI1630" s="210"/>
      <c r="AJ1630" s="210"/>
      <c r="AK1630" s="210"/>
      <c r="AL1630" s="210"/>
      <c r="AM1630" s="210"/>
      <c r="AN1630" s="210"/>
      <c r="AO1630" s="210"/>
      <c r="AP1630" s="210"/>
      <c r="AQ1630" s="210"/>
      <c r="AR1630" s="210"/>
      <c r="AS1630" s="210"/>
      <c r="AT1630" s="210"/>
      <c r="AU1630" s="210"/>
      <c r="AV1630" s="210"/>
      <c r="AW1630" s="210"/>
      <c r="AX1630" s="210"/>
      <c r="AY1630" s="210"/>
      <c r="AZ1630" s="210"/>
      <c r="BA1630" s="210"/>
      <c r="BB1630" s="210"/>
      <c r="BC1630" s="210"/>
      <c r="BD1630" s="210"/>
      <c r="BE1630" s="210"/>
      <c r="BF1630" s="210"/>
      <c r="BG1630" s="210"/>
      <c r="BH1630" s="210"/>
    </row>
    <row r="1631" spans="1:60" outlineLevel="3" x14ac:dyDescent="0.2">
      <c r="A1631" s="217"/>
      <c r="B1631" s="218"/>
      <c r="C1631" s="253" t="s">
        <v>1820</v>
      </c>
      <c r="D1631" s="221"/>
      <c r="E1631" s="222"/>
      <c r="F1631" s="220"/>
      <c r="G1631" s="220"/>
      <c r="H1631" s="220"/>
      <c r="I1631" s="220"/>
      <c r="J1631" s="220"/>
      <c r="K1631" s="220"/>
      <c r="L1631" s="220"/>
      <c r="M1631" s="220"/>
      <c r="N1631" s="219"/>
      <c r="O1631" s="219"/>
      <c r="P1631" s="219"/>
      <c r="Q1631" s="219"/>
      <c r="R1631" s="220"/>
      <c r="S1631" s="220"/>
      <c r="T1631" s="220"/>
      <c r="U1631" s="220"/>
      <c r="V1631" s="220"/>
      <c r="W1631" s="220"/>
      <c r="X1631" s="220"/>
      <c r="Y1631" s="220"/>
      <c r="Z1631" s="210"/>
      <c r="AA1631" s="210"/>
      <c r="AB1631" s="210"/>
      <c r="AC1631" s="210"/>
      <c r="AD1631" s="210"/>
      <c r="AE1631" s="210"/>
      <c r="AF1631" s="210"/>
      <c r="AG1631" s="210" t="s">
        <v>314</v>
      </c>
      <c r="AH1631" s="210">
        <v>0</v>
      </c>
      <c r="AI1631" s="210"/>
      <c r="AJ1631" s="210"/>
      <c r="AK1631" s="210"/>
      <c r="AL1631" s="210"/>
      <c r="AM1631" s="210"/>
      <c r="AN1631" s="210"/>
      <c r="AO1631" s="210"/>
      <c r="AP1631" s="210"/>
      <c r="AQ1631" s="210"/>
      <c r="AR1631" s="210"/>
      <c r="AS1631" s="210"/>
      <c r="AT1631" s="210"/>
      <c r="AU1631" s="210"/>
      <c r="AV1631" s="210"/>
      <c r="AW1631" s="210"/>
      <c r="AX1631" s="210"/>
      <c r="AY1631" s="210"/>
      <c r="AZ1631" s="210"/>
      <c r="BA1631" s="210"/>
      <c r="BB1631" s="210"/>
      <c r="BC1631" s="210"/>
      <c r="BD1631" s="210"/>
      <c r="BE1631" s="210"/>
      <c r="BF1631" s="210"/>
      <c r="BG1631" s="210"/>
      <c r="BH1631" s="210"/>
    </row>
    <row r="1632" spans="1:60" outlineLevel="3" x14ac:dyDescent="0.2">
      <c r="A1632" s="217"/>
      <c r="B1632" s="218"/>
      <c r="C1632" s="253" t="s">
        <v>1821</v>
      </c>
      <c r="D1632" s="221"/>
      <c r="E1632" s="222"/>
      <c r="F1632" s="220"/>
      <c r="G1632" s="220"/>
      <c r="H1632" s="220"/>
      <c r="I1632" s="220"/>
      <c r="J1632" s="220"/>
      <c r="K1632" s="220"/>
      <c r="L1632" s="220"/>
      <c r="M1632" s="220"/>
      <c r="N1632" s="219"/>
      <c r="O1632" s="219"/>
      <c r="P1632" s="219"/>
      <c r="Q1632" s="219"/>
      <c r="R1632" s="220"/>
      <c r="S1632" s="220"/>
      <c r="T1632" s="220"/>
      <c r="U1632" s="220"/>
      <c r="V1632" s="220"/>
      <c r="W1632" s="220"/>
      <c r="X1632" s="220"/>
      <c r="Y1632" s="220"/>
      <c r="Z1632" s="210"/>
      <c r="AA1632" s="210"/>
      <c r="AB1632" s="210"/>
      <c r="AC1632" s="210"/>
      <c r="AD1632" s="210"/>
      <c r="AE1632" s="210"/>
      <c r="AF1632" s="210"/>
      <c r="AG1632" s="210" t="s">
        <v>314</v>
      </c>
      <c r="AH1632" s="210">
        <v>0</v>
      </c>
      <c r="AI1632" s="210"/>
      <c r="AJ1632" s="210"/>
      <c r="AK1632" s="210"/>
      <c r="AL1632" s="210"/>
      <c r="AM1632" s="210"/>
      <c r="AN1632" s="210"/>
      <c r="AO1632" s="210"/>
      <c r="AP1632" s="210"/>
      <c r="AQ1632" s="210"/>
      <c r="AR1632" s="210"/>
      <c r="AS1632" s="210"/>
      <c r="AT1632" s="210"/>
      <c r="AU1632" s="210"/>
      <c r="AV1632" s="210"/>
      <c r="AW1632" s="210"/>
      <c r="AX1632" s="210"/>
      <c r="AY1632" s="210"/>
      <c r="AZ1632" s="210"/>
      <c r="BA1632" s="210"/>
      <c r="BB1632" s="210"/>
      <c r="BC1632" s="210"/>
      <c r="BD1632" s="210"/>
      <c r="BE1632" s="210"/>
      <c r="BF1632" s="210"/>
      <c r="BG1632" s="210"/>
      <c r="BH1632" s="210"/>
    </row>
    <row r="1633" spans="1:60" outlineLevel="3" x14ac:dyDescent="0.2">
      <c r="A1633" s="217"/>
      <c r="B1633" s="218"/>
      <c r="C1633" s="253" t="s">
        <v>1822</v>
      </c>
      <c r="D1633" s="221"/>
      <c r="E1633" s="222"/>
      <c r="F1633" s="220"/>
      <c r="G1633" s="220"/>
      <c r="H1633" s="220"/>
      <c r="I1633" s="220"/>
      <c r="J1633" s="220"/>
      <c r="K1633" s="220"/>
      <c r="L1633" s="220"/>
      <c r="M1633" s="220"/>
      <c r="N1633" s="219"/>
      <c r="O1633" s="219"/>
      <c r="P1633" s="219"/>
      <c r="Q1633" s="219"/>
      <c r="R1633" s="220"/>
      <c r="S1633" s="220"/>
      <c r="T1633" s="220"/>
      <c r="U1633" s="220"/>
      <c r="V1633" s="220"/>
      <c r="W1633" s="220"/>
      <c r="X1633" s="220"/>
      <c r="Y1633" s="220"/>
      <c r="Z1633" s="210"/>
      <c r="AA1633" s="210"/>
      <c r="AB1633" s="210"/>
      <c r="AC1633" s="210"/>
      <c r="AD1633" s="210"/>
      <c r="AE1633" s="210"/>
      <c r="AF1633" s="210"/>
      <c r="AG1633" s="210" t="s">
        <v>314</v>
      </c>
      <c r="AH1633" s="210">
        <v>0</v>
      </c>
      <c r="AI1633" s="210"/>
      <c r="AJ1633" s="210"/>
      <c r="AK1633" s="210"/>
      <c r="AL1633" s="210"/>
      <c r="AM1633" s="210"/>
      <c r="AN1633" s="210"/>
      <c r="AO1633" s="210"/>
      <c r="AP1633" s="210"/>
      <c r="AQ1633" s="210"/>
      <c r="AR1633" s="210"/>
      <c r="AS1633" s="210"/>
      <c r="AT1633" s="210"/>
      <c r="AU1633" s="210"/>
      <c r="AV1633" s="210"/>
      <c r="AW1633" s="210"/>
      <c r="AX1633" s="210"/>
      <c r="AY1633" s="210"/>
      <c r="AZ1633" s="210"/>
      <c r="BA1633" s="210"/>
      <c r="BB1633" s="210"/>
      <c r="BC1633" s="210"/>
      <c r="BD1633" s="210"/>
      <c r="BE1633" s="210"/>
      <c r="BF1633" s="210"/>
      <c r="BG1633" s="210"/>
      <c r="BH1633" s="210"/>
    </row>
    <row r="1634" spans="1:60" outlineLevel="3" x14ac:dyDescent="0.2">
      <c r="A1634" s="217"/>
      <c r="B1634" s="218"/>
      <c r="C1634" s="253" t="s">
        <v>1823</v>
      </c>
      <c r="D1634" s="221"/>
      <c r="E1634" s="222">
        <v>8</v>
      </c>
      <c r="F1634" s="220"/>
      <c r="G1634" s="220"/>
      <c r="H1634" s="220"/>
      <c r="I1634" s="220"/>
      <c r="J1634" s="220"/>
      <c r="K1634" s="220"/>
      <c r="L1634" s="220"/>
      <c r="M1634" s="220"/>
      <c r="N1634" s="219"/>
      <c r="O1634" s="219"/>
      <c r="P1634" s="219"/>
      <c r="Q1634" s="219"/>
      <c r="R1634" s="220"/>
      <c r="S1634" s="220"/>
      <c r="T1634" s="220"/>
      <c r="U1634" s="220"/>
      <c r="V1634" s="220"/>
      <c r="W1634" s="220"/>
      <c r="X1634" s="220"/>
      <c r="Y1634" s="220"/>
      <c r="Z1634" s="210"/>
      <c r="AA1634" s="210"/>
      <c r="AB1634" s="210"/>
      <c r="AC1634" s="210"/>
      <c r="AD1634" s="210"/>
      <c r="AE1634" s="210"/>
      <c r="AF1634" s="210"/>
      <c r="AG1634" s="210" t="s">
        <v>314</v>
      </c>
      <c r="AH1634" s="210">
        <v>0</v>
      </c>
      <c r="AI1634" s="210"/>
      <c r="AJ1634" s="210"/>
      <c r="AK1634" s="210"/>
      <c r="AL1634" s="210"/>
      <c r="AM1634" s="210"/>
      <c r="AN1634" s="210"/>
      <c r="AO1634" s="210"/>
      <c r="AP1634" s="210"/>
      <c r="AQ1634" s="210"/>
      <c r="AR1634" s="210"/>
      <c r="AS1634" s="210"/>
      <c r="AT1634" s="210"/>
      <c r="AU1634" s="210"/>
      <c r="AV1634" s="210"/>
      <c r="AW1634" s="210"/>
      <c r="AX1634" s="210"/>
      <c r="AY1634" s="210"/>
      <c r="AZ1634" s="210"/>
      <c r="BA1634" s="210"/>
      <c r="BB1634" s="210"/>
      <c r="BC1634" s="210"/>
      <c r="BD1634" s="210"/>
      <c r="BE1634" s="210"/>
      <c r="BF1634" s="210"/>
      <c r="BG1634" s="210"/>
      <c r="BH1634" s="210"/>
    </row>
    <row r="1635" spans="1:60" ht="22.5" outlineLevel="1" x14ac:dyDescent="0.2">
      <c r="A1635" s="231">
        <v>293</v>
      </c>
      <c r="B1635" s="232" t="s">
        <v>1824</v>
      </c>
      <c r="C1635" s="250" t="s">
        <v>1825</v>
      </c>
      <c r="D1635" s="233" t="s">
        <v>291</v>
      </c>
      <c r="E1635" s="234">
        <v>7</v>
      </c>
      <c r="F1635" s="235"/>
      <c r="G1635" s="236">
        <f>ROUND(E1635*F1635,2)</f>
        <v>0</v>
      </c>
      <c r="H1635" s="235"/>
      <c r="I1635" s="236">
        <f>ROUND(E1635*H1635,2)</f>
        <v>0</v>
      </c>
      <c r="J1635" s="235"/>
      <c r="K1635" s="236">
        <f>ROUND(E1635*J1635,2)</f>
        <v>0</v>
      </c>
      <c r="L1635" s="236">
        <v>21</v>
      </c>
      <c r="M1635" s="236">
        <f>G1635*(1+L1635/100)</f>
        <v>0</v>
      </c>
      <c r="N1635" s="234">
        <v>1.6E-2</v>
      </c>
      <c r="O1635" s="234">
        <f>ROUND(E1635*N1635,2)</f>
        <v>0.11</v>
      </c>
      <c r="P1635" s="234">
        <v>0</v>
      </c>
      <c r="Q1635" s="234">
        <f>ROUND(E1635*P1635,2)</f>
        <v>0</v>
      </c>
      <c r="R1635" s="236" t="s">
        <v>663</v>
      </c>
      <c r="S1635" s="236" t="s">
        <v>293</v>
      </c>
      <c r="T1635" s="237" t="s">
        <v>294</v>
      </c>
      <c r="U1635" s="220">
        <v>0</v>
      </c>
      <c r="V1635" s="220">
        <f>ROUND(E1635*U1635,2)</f>
        <v>0</v>
      </c>
      <c r="W1635" s="220"/>
      <c r="X1635" s="220" t="s">
        <v>664</v>
      </c>
      <c r="Y1635" s="220" t="s">
        <v>296</v>
      </c>
      <c r="Z1635" s="210"/>
      <c r="AA1635" s="210"/>
      <c r="AB1635" s="210"/>
      <c r="AC1635" s="210"/>
      <c r="AD1635" s="210"/>
      <c r="AE1635" s="210"/>
      <c r="AF1635" s="210"/>
      <c r="AG1635" s="210" t="s">
        <v>665</v>
      </c>
      <c r="AH1635" s="210"/>
      <c r="AI1635" s="210"/>
      <c r="AJ1635" s="210"/>
      <c r="AK1635" s="210"/>
      <c r="AL1635" s="210"/>
      <c r="AM1635" s="210"/>
      <c r="AN1635" s="210"/>
      <c r="AO1635" s="210"/>
      <c r="AP1635" s="210"/>
      <c r="AQ1635" s="210"/>
      <c r="AR1635" s="210"/>
      <c r="AS1635" s="210"/>
      <c r="AT1635" s="210"/>
      <c r="AU1635" s="210"/>
      <c r="AV1635" s="210"/>
      <c r="AW1635" s="210"/>
      <c r="AX1635" s="210"/>
      <c r="AY1635" s="210"/>
      <c r="AZ1635" s="210"/>
      <c r="BA1635" s="210"/>
      <c r="BB1635" s="210"/>
      <c r="BC1635" s="210"/>
      <c r="BD1635" s="210"/>
      <c r="BE1635" s="210"/>
      <c r="BF1635" s="210"/>
      <c r="BG1635" s="210"/>
      <c r="BH1635" s="210"/>
    </row>
    <row r="1636" spans="1:60" outlineLevel="2" x14ac:dyDescent="0.2">
      <c r="A1636" s="217"/>
      <c r="B1636" s="218"/>
      <c r="C1636" s="253" t="s">
        <v>1826</v>
      </c>
      <c r="D1636" s="221"/>
      <c r="E1636" s="222"/>
      <c r="F1636" s="220"/>
      <c r="G1636" s="220"/>
      <c r="H1636" s="220"/>
      <c r="I1636" s="220"/>
      <c r="J1636" s="220"/>
      <c r="K1636" s="220"/>
      <c r="L1636" s="220"/>
      <c r="M1636" s="220"/>
      <c r="N1636" s="219"/>
      <c r="O1636" s="219"/>
      <c r="P1636" s="219"/>
      <c r="Q1636" s="219"/>
      <c r="R1636" s="220"/>
      <c r="S1636" s="220"/>
      <c r="T1636" s="220"/>
      <c r="U1636" s="220"/>
      <c r="V1636" s="220"/>
      <c r="W1636" s="220"/>
      <c r="X1636" s="220"/>
      <c r="Y1636" s="220"/>
      <c r="Z1636" s="210"/>
      <c r="AA1636" s="210"/>
      <c r="AB1636" s="210"/>
      <c r="AC1636" s="210"/>
      <c r="AD1636" s="210"/>
      <c r="AE1636" s="210"/>
      <c r="AF1636" s="210"/>
      <c r="AG1636" s="210" t="s">
        <v>314</v>
      </c>
      <c r="AH1636" s="210">
        <v>0</v>
      </c>
      <c r="AI1636" s="210"/>
      <c r="AJ1636" s="210"/>
      <c r="AK1636" s="210"/>
      <c r="AL1636" s="210"/>
      <c r="AM1636" s="210"/>
      <c r="AN1636" s="210"/>
      <c r="AO1636" s="210"/>
      <c r="AP1636" s="210"/>
      <c r="AQ1636" s="210"/>
      <c r="AR1636" s="210"/>
      <c r="AS1636" s="210"/>
      <c r="AT1636" s="210"/>
      <c r="AU1636" s="210"/>
      <c r="AV1636" s="210"/>
      <c r="AW1636" s="210"/>
      <c r="AX1636" s="210"/>
      <c r="AY1636" s="210"/>
      <c r="AZ1636" s="210"/>
      <c r="BA1636" s="210"/>
      <c r="BB1636" s="210"/>
      <c r="BC1636" s="210"/>
      <c r="BD1636" s="210"/>
      <c r="BE1636" s="210"/>
      <c r="BF1636" s="210"/>
      <c r="BG1636" s="210"/>
      <c r="BH1636" s="210"/>
    </row>
    <row r="1637" spans="1:60" outlineLevel="3" x14ac:dyDescent="0.2">
      <c r="A1637" s="217"/>
      <c r="B1637" s="218"/>
      <c r="C1637" s="253" t="s">
        <v>1827</v>
      </c>
      <c r="D1637" s="221"/>
      <c r="E1637" s="222"/>
      <c r="F1637" s="220"/>
      <c r="G1637" s="220"/>
      <c r="H1637" s="220"/>
      <c r="I1637" s="220"/>
      <c r="J1637" s="220"/>
      <c r="K1637" s="220"/>
      <c r="L1637" s="220"/>
      <c r="M1637" s="220"/>
      <c r="N1637" s="219"/>
      <c r="O1637" s="219"/>
      <c r="P1637" s="219"/>
      <c r="Q1637" s="219"/>
      <c r="R1637" s="220"/>
      <c r="S1637" s="220"/>
      <c r="T1637" s="220"/>
      <c r="U1637" s="220"/>
      <c r="V1637" s="220"/>
      <c r="W1637" s="220"/>
      <c r="X1637" s="220"/>
      <c r="Y1637" s="220"/>
      <c r="Z1637" s="210"/>
      <c r="AA1637" s="210"/>
      <c r="AB1637" s="210"/>
      <c r="AC1637" s="210"/>
      <c r="AD1637" s="210"/>
      <c r="AE1637" s="210"/>
      <c r="AF1637" s="210"/>
      <c r="AG1637" s="210" t="s">
        <v>314</v>
      </c>
      <c r="AH1637" s="210">
        <v>0</v>
      </c>
      <c r="AI1637" s="210"/>
      <c r="AJ1637" s="210"/>
      <c r="AK1637" s="210"/>
      <c r="AL1637" s="210"/>
      <c r="AM1637" s="210"/>
      <c r="AN1637" s="210"/>
      <c r="AO1637" s="210"/>
      <c r="AP1637" s="210"/>
      <c r="AQ1637" s="210"/>
      <c r="AR1637" s="210"/>
      <c r="AS1637" s="210"/>
      <c r="AT1637" s="210"/>
      <c r="AU1637" s="210"/>
      <c r="AV1637" s="210"/>
      <c r="AW1637" s="210"/>
      <c r="AX1637" s="210"/>
      <c r="AY1637" s="210"/>
      <c r="AZ1637" s="210"/>
      <c r="BA1637" s="210"/>
      <c r="BB1637" s="210"/>
      <c r="BC1637" s="210"/>
      <c r="BD1637" s="210"/>
      <c r="BE1637" s="210"/>
      <c r="BF1637" s="210"/>
      <c r="BG1637" s="210"/>
      <c r="BH1637" s="210"/>
    </row>
    <row r="1638" spans="1:60" outlineLevel="3" x14ac:dyDescent="0.2">
      <c r="A1638" s="217"/>
      <c r="B1638" s="218"/>
      <c r="C1638" s="253" t="s">
        <v>1828</v>
      </c>
      <c r="D1638" s="221"/>
      <c r="E1638" s="222"/>
      <c r="F1638" s="220"/>
      <c r="G1638" s="220"/>
      <c r="H1638" s="220"/>
      <c r="I1638" s="220"/>
      <c r="J1638" s="220"/>
      <c r="K1638" s="220"/>
      <c r="L1638" s="220"/>
      <c r="M1638" s="220"/>
      <c r="N1638" s="219"/>
      <c r="O1638" s="219"/>
      <c r="P1638" s="219"/>
      <c r="Q1638" s="219"/>
      <c r="R1638" s="220"/>
      <c r="S1638" s="220"/>
      <c r="T1638" s="220"/>
      <c r="U1638" s="220"/>
      <c r="V1638" s="220"/>
      <c r="W1638" s="220"/>
      <c r="X1638" s="220"/>
      <c r="Y1638" s="220"/>
      <c r="Z1638" s="210"/>
      <c r="AA1638" s="210"/>
      <c r="AB1638" s="210"/>
      <c r="AC1638" s="210"/>
      <c r="AD1638" s="210"/>
      <c r="AE1638" s="210"/>
      <c r="AF1638" s="210"/>
      <c r="AG1638" s="210" t="s">
        <v>314</v>
      </c>
      <c r="AH1638" s="210">
        <v>0</v>
      </c>
      <c r="AI1638" s="210"/>
      <c r="AJ1638" s="210"/>
      <c r="AK1638" s="210"/>
      <c r="AL1638" s="210"/>
      <c r="AM1638" s="210"/>
      <c r="AN1638" s="210"/>
      <c r="AO1638" s="210"/>
      <c r="AP1638" s="210"/>
      <c r="AQ1638" s="210"/>
      <c r="AR1638" s="210"/>
      <c r="AS1638" s="210"/>
      <c r="AT1638" s="210"/>
      <c r="AU1638" s="210"/>
      <c r="AV1638" s="210"/>
      <c r="AW1638" s="210"/>
      <c r="AX1638" s="210"/>
      <c r="AY1638" s="210"/>
      <c r="AZ1638" s="210"/>
      <c r="BA1638" s="210"/>
      <c r="BB1638" s="210"/>
      <c r="BC1638" s="210"/>
      <c r="BD1638" s="210"/>
      <c r="BE1638" s="210"/>
      <c r="BF1638" s="210"/>
      <c r="BG1638" s="210"/>
      <c r="BH1638" s="210"/>
    </row>
    <row r="1639" spans="1:60" outlineLevel="3" x14ac:dyDescent="0.2">
      <c r="A1639" s="217"/>
      <c r="B1639" s="218"/>
      <c r="C1639" s="253" t="s">
        <v>1829</v>
      </c>
      <c r="D1639" s="221"/>
      <c r="E1639" s="222"/>
      <c r="F1639" s="220"/>
      <c r="G1639" s="220"/>
      <c r="H1639" s="220"/>
      <c r="I1639" s="220"/>
      <c r="J1639" s="220"/>
      <c r="K1639" s="220"/>
      <c r="L1639" s="220"/>
      <c r="M1639" s="220"/>
      <c r="N1639" s="219"/>
      <c r="O1639" s="219"/>
      <c r="P1639" s="219"/>
      <c r="Q1639" s="219"/>
      <c r="R1639" s="220"/>
      <c r="S1639" s="220"/>
      <c r="T1639" s="220"/>
      <c r="U1639" s="220"/>
      <c r="V1639" s="220"/>
      <c r="W1639" s="220"/>
      <c r="X1639" s="220"/>
      <c r="Y1639" s="220"/>
      <c r="Z1639" s="210"/>
      <c r="AA1639" s="210"/>
      <c r="AB1639" s="210"/>
      <c r="AC1639" s="210"/>
      <c r="AD1639" s="210"/>
      <c r="AE1639" s="210"/>
      <c r="AF1639" s="210"/>
      <c r="AG1639" s="210" t="s">
        <v>314</v>
      </c>
      <c r="AH1639" s="210">
        <v>0</v>
      </c>
      <c r="AI1639" s="210"/>
      <c r="AJ1639" s="210"/>
      <c r="AK1639" s="210"/>
      <c r="AL1639" s="210"/>
      <c r="AM1639" s="210"/>
      <c r="AN1639" s="210"/>
      <c r="AO1639" s="210"/>
      <c r="AP1639" s="210"/>
      <c r="AQ1639" s="210"/>
      <c r="AR1639" s="210"/>
      <c r="AS1639" s="210"/>
      <c r="AT1639" s="210"/>
      <c r="AU1639" s="210"/>
      <c r="AV1639" s="210"/>
      <c r="AW1639" s="210"/>
      <c r="AX1639" s="210"/>
      <c r="AY1639" s="210"/>
      <c r="AZ1639" s="210"/>
      <c r="BA1639" s="210"/>
      <c r="BB1639" s="210"/>
      <c r="BC1639" s="210"/>
      <c r="BD1639" s="210"/>
      <c r="BE1639" s="210"/>
      <c r="BF1639" s="210"/>
      <c r="BG1639" s="210"/>
      <c r="BH1639" s="210"/>
    </row>
    <row r="1640" spans="1:60" outlineLevel="3" x14ac:dyDescent="0.2">
      <c r="A1640" s="217"/>
      <c r="B1640" s="218"/>
      <c r="C1640" s="253" t="s">
        <v>1830</v>
      </c>
      <c r="D1640" s="221"/>
      <c r="E1640" s="222"/>
      <c r="F1640" s="220"/>
      <c r="G1640" s="220"/>
      <c r="H1640" s="220"/>
      <c r="I1640" s="220"/>
      <c r="J1640" s="220"/>
      <c r="K1640" s="220"/>
      <c r="L1640" s="220"/>
      <c r="M1640" s="220"/>
      <c r="N1640" s="219"/>
      <c r="O1640" s="219"/>
      <c r="P1640" s="219"/>
      <c r="Q1640" s="219"/>
      <c r="R1640" s="220"/>
      <c r="S1640" s="220"/>
      <c r="T1640" s="220"/>
      <c r="U1640" s="220"/>
      <c r="V1640" s="220"/>
      <c r="W1640" s="220"/>
      <c r="X1640" s="220"/>
      <c r="Y1640" s="220"/>
      <c r="Z1640" s="210"/>
      <c r="AA1640" s="210"/>
      <c r="AB1640" s="210"/>
      <c r="AC1640" s="210"/>
      <c r="AD1640" s="210"/>
      <c r="AE1640" s="210"/>
      <c r="AF1640" s="210"/>
      <c r="AG1640" s="210" t="s">
        <v>314</v>
      </c>
      <c r="AH1640" s="210">
        <v>0</v>
      </c>
      <c r="AI1640" s="210"/>
      <c r="AJ1640" s="210"/>
      <c r="AK1640" s="210"/>
      <c r="AL1640" s="210"/>
      <c r="AM1640" s="210"/>
      <c r="AN1640" s="210"/>
      <c r="AO1640" s="210"/>
      <c r="AP1640" s="210"/>
      <c r="AQ1640" s="210"/>
      <c r="AR1640" s="210"/>
      <c r="AS1640" s="210"/>
      <c r="AT1640" s="210"/>
      <c r="AU1640" s="210"/>
      <c r="AV1640" s="210"/>
      <c r="AW1640" s="210"/>
      <c r="AX1640" s="210"/>
      <c r="AY1640" s="210"/>
      <c r="AZ1640" s="210"/>
      <c r="BA1640" s="210"/>
      <c r="BB1640" s="210"/>
      <c r="BC1640" s="210"/>
      <c r="BD1640" s="210"/>
      <c r="BE1640" s="210"/>
      <c r="BF1640" s="210"/>
      <c r="BG1640" s="210"/>
      <c r="BH1640" s="210"/>
    </row>
    <row r="1641" spans="1:60" outlineLevel="3" x14ac:dyDescent="0.2">
      <c r="A1641" s="217"/>
      <c r="B1641" s="218"/>
      <c r="C1641" s="253" t="s">
        <v>1831</v>
      </c>
      <c r="D1641" s="221"/>
      <c r="E1641" s="222">
        <v>7</v>
      </c>
      <c r="F1641" s="220"/>
      <c r="G1641" s="220"/>
      <c r="H1641" s="220"/>
      <c r="I1641" s="220"/>
      <c r="J1641" s="220"/>
      <c r="K1641" s="220"/>
      <c r="L1641" s="220"/>
      <c r="M1641" s="220"/>
      <c r="N1641" s="219"/>
      <c r="O1641" s="219"/>
      <c r="P1641" s="219"/>
      <c r="Q1641" s="219"/>
      <c r="R1641" s="220"/>
      <c r="S1641" s="220"/>
      <c r="T1641" s="220"/>
      <c r="U1641" s="220"/>
      <c r="V1641" s="220"/>
      <c r="W1641" s="220"/>
      <c r="X1641" s="220"/>
      <c r="Y1641" s="220"/>
      <c r="Z1641" s="210"/>
      <c r="AA1641" s="210"/>
      <c r="AB1641" s="210"/>
      <c r="AC1641" s="210"/>
      <c r="AD1641" s="210"/>
      <c r="AE1641" s="210"/>
      <c r="AF1641" s="210"/>
      <c r="AG1641" s="210" t="s">
        <v>314</v>
      </c>
      <c r="AH1641" s="210">
        <v>0</v>
      </c>
      <c r="AI1641" s="210"/>
      <c r="AJ1641" s="210"/>
      <c r="AK1641" s="210"/>
      <c r="AL1641" s="210"/>
      <c r="AM1641" s="210"/>
      <c r="AN1641" s="210"/>
      <c r="AO1641" s="210"/>
      <c r="AP1641" s="210"/>
      <c r="AQ1641" s="210"/>
      <c r="AR1641" s="210"/>
      <c r="AS1641" s="210"/>
      <c r="AT1641" s="210"/>
      <c r="AU1641" s="210"/>
      <c r="AV1641" s="210"/>
      <c r="AW1641" s="210"/>
      <c r="AX1641" s="210"/>
      <c r="AY1641" s="210"/>
      <c r="AZ1641" s="210"/>
      <c r="BA1641" s="210"/>
      <c r="BB1641" s="210"/>
      <c r="BC1641" s="210"/>
      <c r="BD1641" s="210"/>
      <c r="BE1641" s="210"/>
      <c r="BF1641" s="210"/>
      <c r="BG1641" s="210"/>
      <c r="BH1641" s="210"/>
    </row>
    <row r="1642" spans="1:60" ht="22.5" outlineLevel="1" x14ac:dyDescent="0.2">
      <c r="A1642" s="231">
        <v>294</v>
      </c>
      <c r="B1642" s="232" t="s">
        <v>1832</v>
      </c>
      <c r="C1642" s="250" t="s">
        <v>1833</v>
      </c>
      <c r="D1642" s="233" t="s">
        <v>291</v>
      </c>
      <c r="E1642" s="234">
        <v>2</v>
      </c>
      <c r="F1642" s="235"/>
      <c r="G1642" s="236">
        <f>ROUND(E1642*F1642,2)</f>
        <v>0</v>
      </c>
      <c r="H1642" s="235"/>
      <c r="I1642" s="236">
        <f>ROUND(E1642*H1642,2)</f>
        <v>0</v>
      </c>
      <c r="J1642" s="235"/>
      <c r="K1642" s="236">
        <f>ROUND(E1642*J1642,2)</f>
        <v>0</v>
      </c>
      <c r="L1642" s="236">
        <v>21</v>
      </c>
      <c r="M1642" s="236">
        <f>G1642*(1+L1642/100)</f>
        <v>0</v>
      </c>
      <c r="N1642" s="234">
        <v>2.5999999999999999E-2</v>
      </c>
      <c r="O1642" s="234">
        <f>ROUND(E1642*N1642,2)</f>
        <v>0.05</v>
      </c>
      <c r="P1642" s="234">
        <v>0</v>
      </c>
      <c r="Q1642" s="234">
        <f>ROUND(E1642*P1642,2)</f>
        <v>0</v>
      </c>
      <c r="R1642" s="236" t="s">
        <v>663</v>
      </c>
      <c r="S1642" s="236" t="s">
        <v>293</v>
      </c>
      <c r="T1642" s="237" t="s">
        <v>294</v>
      </c>
      <c r="U1642" s="220">
        <v>0</v>
      </c>
      <c r="V1642" s="220">
        <f>ROUND(E1642*U1642,2)</f>
        <v>0</v>
      </c>
      <c r="W1642" s="220"/>
      <c r="X1642" s="220" t="s">
        <v>664</v>
      </c>
      <c r="Y1642" s="220" t="s">
        <v>296</v>
      </c>
      <c r="Z1642" s="210"/>
      <c r="AA1642" s="210"/>
      <c r="AB1642" s="210"/>
      <c r="AC1642" s="210"/>
      <c r="AD1642" s="210"/>
      <c r="AE1642" s="210"/>
      <c r="AF1642" s="210"/>
      <c r="AG1642" s="210" t="s">
        <v>665</v>
      </c>
      <c r="AH1642" s="210"/>
      <c r="AI1642" s="210"/>
      <c r="AJ1642" s="210"/>
      <c r="AK1642" s="210"/>
      <c r="AL1642" s="210"/>
      <c r="AM1642" s="210"/>
      <c r="AN1642" s="210"/>
      <c r="AO1642" s="210"/>
      <c r="AP1642" s="210"/>
      <c r="AQ1642" s="210"/>
      <c r="AR1642" s="210"/>
      <c r="AS1642" s="210"/>
      <c r="AT1642" s="210"/>
      <c r="AU1642" s="210"/>
      <c r="AV1642" s="210"/>
      <c r="AW1642" s="210"/>
      <c r="AX1642" s="210"/>
      <c r="AY1642" s="210"/>
      <c r="AZ1642" s="210"/>
      <c r="BA1642" s="210"/>
      <c r="BB1642" s="210"/>
      <c r="BC1642" s="210"/>
      <c r="BD1642" s="210"/>
      <c r="BE1642" s="210"/>
      <c r="BF1642" s="210"/>
      <c r="BG1642" s="210"/>
      <c r="BH1642" s="210"/>
    </row>
    <row r="1643" spans="1:60" outlineLevel="2" x14ac:dyDescent="0.2">
      <c r="A1643" s="217"/>
      <c r="B1643" s="218"/>
      <c r="C1643" s="253" t="s">
        <v>1818</v>
      </c>
      <c r="D1643" s="221"/>
      <c r="E1643" s="222"/>
      <c r="F1643" s="220"/>
      <c r="G1643" s="220"/>
      <c r="H1643" s="220"/>
      <c r="I1643" s="220"/>
      <c r="J1643" s="220"/>
      <c r="K1643" s="220"/>
      <c r="L1643" s="220"/>
      <c r="M1643" s="220"/>
      <c r="N1643" s="219"/>
      <c r="O1643" s="219"/>
      <c r="P1643" s="219"/>
      <c r="Q1643" s="219"/>
      <c r="R1643" s="220"/>
      <c r="S1643" s="220"/>
      <c r="T1643" s="220"/>
      <c r="U1643" s="220"/>
      <c r="V1643" s="220"/>
      <c r="W1643" s="220"/>
      <c r="X1643" s="220"/>
      <c r="Y1643" s="220"/>
      <c r="Z1643" s="210"/>
      <c r="AA1643" s="210"/>
      <c r="AB1643" s="210"/>
      <c r="AC1643" s="210"/>
      <c r="AD1643" s="210"/>
      <c r="AE1643" s="210"/>
      <c r="AF1643" s="210"/>
      <c r="AG1643" s="210" t="s">
        <v>314</v>
      </c>
      <c r="AH1643" s="210">
        <v>0</v>
      </c>
      <c r="AI1643" s="210"/>
      <c r="AJ1643" s="210"/>
      <c r="AK1643" s="210"/>
      <c r="AL1643" s="210"/>
      <c r="AM1643" s="210"/>
      <c r="AN1643" s="210"/>
      <c r="AO1643" s="210"/>
      <c r="AP1643" s="210"/>
      <c r="AQ1643" s="210"/>
      <c r="AR1643" s="210"/>
      <c r="AS1643" s="210"/>
      <c r="AT1643" s="210"/>
      <c r="AU1643" s="210"/>
      <c r="AV1643" s="210"/>
      <c r="AW1643" s="210"/>
      <c r="AX1643" s="210"/>
      <c r="AY1643" s="210"/>
      <c r="AZ1643" s="210"/>
      <c r="BA1643" s="210"/>
      <c r="BB1643" s="210"/>
      <c r="BC1643" s="210"/>
      <c r="BD1643" s="210"/>
      <c r="BE1643" s="210"/>
      <c r="BF1643" s="210"/>
      <c r="BG1643" s="210"/>
      <c r="BH1643" s="210"/>
    </row>
    <row r="1644" spans="1:60" outlineLevel="3" x14ac:dyDescent="0.2">
      <c r="A1644" s="217"/>
      <c r="B1644" s="218"/>
      <c r="C1644" s="253" t="s">
        <v>1822</v>
      </c>
      <c r="D1644" s="221"/>
      <c r="E1644" s="222"/>
      <c r="F1644" s="220"/>
      <c r="G1644" s="220"/>
      <c r="H1644" s="220"/>
      <c r="I1644" s="220"/>
      <c r="J1644" s="220"/>
      <c r="K1644" s="220"/>
      <c r="L1644" s="220"/>
      <c r="M1644" s="220"/>
      <c r="N1644" s="219"/>
      <c r="O1644" s="219"/>
      <c r="P1644" s="219"/>
      <c r="Q1644" s="219"/>
      <c r="R1644" s="220"/>
      <c r="S1644" s="220"/>
      <c r="T1644" s="220"/>
      <c r="U1644" s="220"/>
      <c r="V1644" s="220"/>
      <c r="W1644" s="220"/>
      <c r="X1644" s="220"/>
      <c r="Y1644" s="220"/>
      <c r="Z1644" s="210"/>
      <c r="AA1644" s="210"/>
      <c r="AB1644" s="210"/>
      <c r="AC1644" s="210"/>
      <c r="AD1644" s="210"/>
      <c r="AE1644" s="210"/>
      <c r="AF1644" s="210"/>
      <c r="AG1644" s="210" t="s">
        <v>314</v>
      </c>
      <c r="AH1644" s="210">
        <v>0</v>
      </c>
      <c r="AI1644" s="210"/>
      <c r="AJ1644" s="210"/>
      <c r="AK1644" s="210"/>
      <c r="AL1644" s="210"/>
      <c r="AM1644" s="210"/>
      <c r="AN1644" s="210"/>
      <c r="AO1644" s="210"/>
      <c r="AP1644" s="210"/>
      <c r="AQ1644" s="210"/>
      <c r="AR1644" s="210"/>
      <c r="AS1644" s="210"/>
      <c r="AT1644" s="210"/>
      <c r="AU1644" s="210"/>
      <c r="AV1644" s="210"/>
      <c r="AW1644" s="210"/>
      <c r="AX1644" s="210"/>
      <c r="AY1644" s="210"/>
      <c r="AZ1644" s="210"/>
      <c r="BA1644" s="210"/>
      <c r="BB1644" s="210"/>
      <c r="BC1644" s="210"/>
      <c r="BD1644" s="210"/>
      <c r="BE1644" s="210"/>
      <c r="BF1644" s="210"/>
      <c r="BG1644" s="210"/>
      <c r="BH1644" s="210"/>
    </row>
    <row r="1645" spans="1:60" outlineLevel="3" x14ac:dyDescent="0.2">
      <c r="A1645" s="217"/>
      <c r="B1645" s="218"/>
      <c r="C1645" s="253" t="s">
        <v>159</v>
      </c>
      <c r="D1645" s="221"/>
      <c r="E1645" s="222">
        <v>2</v>
      </c>
      <c r="F1645" s="220"/>
      <c r="G1645" s="220"/>
      <c r="H1645" s="220"/>
      <c r="I1645" s="220"/>
      <c r="J1645" s="220"/>
      <c r="K1645" s="220"/>
      <c r="L1645" s="220"/>
      <c r="M1645" s="220"/>
      <c r="N1645" s="219"/>
      <c r="O1645" s="219"/>
      <c r="P1645" s="219"/>
      <c r="Q1645" s="219"/>
      <c r="R1645" s="220"/>
      <c r="S1645" s="220"/>
      <c r="T1645" s="220"/>
      <c r="U1645" s="220"/>
      <c r="V1645" s="220"/>
      <c r="W1645" s="220"/>
      <c r="X1645" s="220"/>
      <c r="Y1645" s="220"/>
      <c r="Z1645" s="210"/>
      <c r="AA1645" s="210"/>
      <c r="AB1645" s="210"/>
      <c r="AC1645" s="210"/>
      <c r="AD1645" s="210"/>
      <c r="AE1645" s="210"/>
      <c r="AF1645" s="210"/>
      <c r="AG1645" s="210" t="s">
        <v>314</v>
      </c>
      <c r="AH1645" s="210">
        <v>0</v>
      </c>
      <c r="AI1645" s="210"/>
      <c r="AJ1645" s="210"/>
      <c r="AK1645" s="210"/>
      <c r="AL1645" s="210"/>
      <c r="AM1645" s="210"/>
      <c r="AN1645" s="210"/>
      <c r="AO1645" s="210"/>
      <c r="AP1645" s="210"/>
      <c r="AQ1645" s="210"/>
      <c r="AR1645" s="210"/>
      <c r="AS1645" s="210"/>
      <c r="AT1645" s="210"/>
      <c r="AU1645" s="210"/>
      <c r="AV1645" s="210"/>
      <c r="AW1645" s="210"/>
      <c r="AX1645" s="210"/>
      <c r="AY1645" s="210"/>
      <c r="AZ1645" s="210"/>
      <c r="BA1645" s="210"/>
      <c r="BB1645" s="210"/>
      <c r="BC1645" s="210"/>
      <c r="BD1645" s="210"/>
      <c r="BE1645" s="210"/>
      <c r="BF1645" s="210"/>
      <c r="BG1645" s="210"/>
      <c r="BH1645" s="210"/>
    </row>
    <row r="1646" spans="1:60" ht="22.5" outlineLevel="1" x14ac:dyDescent="0.2">
      <c r="A1646" s="231">
        <v>295</v>
      </c>
      <c r="B1646" s="232" t="s">
        <v>1834</v>
      </c>
      <c r="C1646" s="250" t="s">
        <v>1835</v>
      </c>
      <c r="D1646" s="233" t="s">
        <v>291</v>
      </c>
      <c r="E1646" s="234">
        <v>1</v>
      </c>
      <c r="F1646" s="235"/>
      <c r="G1646" s="236">
        <f>ROUND(E1646*F1646,2)</f>
        <v>0</v>
      </c>
      <c r="H1646" s="235"/>
      <c r="I1646" s="236">
        <f>ROUND(E1646*H1646,2)</f>
        <v>0</v>
      </c>
      <c r="J1646" s="235"/>
      <c r="K1646" s="236">
        <f>ROUND(E1646*J1646,2)</f>
        <v>0</v>
      </c>
      <c r="L1646" s="236">
        <v>21</v>
      </c>
      <c r="M1646" s="236">
        <f>G1646*(1+L1646/100)</f>
        <v>0</v>
      </c>
      <c r="N1646" s="234">
        <v>2.5999999999999999E-2</v>
      </c>
      <c r="O1646" s="234">
        <f>ROUND(E1646*N1646,2)</f>
        <v>0.03</v>
      </c>
      <c r="P1646" s="234">
        <v>0</v>
      </c>
      <c r="Q1646" s="234">
        <f>ROUND(E1646*P1646,2)</f>
        <v>0</v>
      </c>
      <c r="R1646" s="236" t="s">
        <v>663</v>
      </c>
      <c r="S1646" s="236" t="s">
        <v>293</v>
      </c>
      <c r="T1646" s="237" t="s">
        <v>294</v>
      </c>
      <c r="U1646" s="220">
        <v>0</v>
      </c>
      <c r="V1646" s="220">
        <f>ROUND(E1646*U1646,2)</f>
        <v>0</v>
      </c>
      <c r="W1646" s="220"/>
      <c r="X1646" s="220" t="s">
        <v>664</v>
      </c>
      <c r="Y1646" s="220" t="s">
        <v>296</v>
      </c>
      <c r="Z1646" s="210"/>
      <c r="AA1646" s="210"/>
      <c r="AB1646" s="210"/>
      <c r="AC1646" s="210"/>
      <c r="AD1646" s="210"/>
      <c r="AE1646" s="210"/>
      <c r="AF1646" s="210"/>
      <c r="AG1646" s="210" t="s">
        <v>665</v>
      </c>
      <c r="AH1646" s="210"/>
      <c r="AI1646" s="210"/>
      <c r="AJ1646" s="210"/>
      <c r="AK1646" s="210"/>
      <c r="AL1646" s="210"/>
      <c r="AM1646" s="210"/>
      <c r="AN1646" s="210"/>
      <c r="AO1646" s="210"/>
      <c r="AP1646" s="210"/>
      <c r="AQ1646" s="210"/>
      <c r="AR1646" s="210"/>
      <c r="AS1646" s="210"/>
      <c r="AT1646" s="210"/>
      <c r="AU1646" s="210"/>
      <c r="AV1646" s="210"/>
      <c r="AW1646" s="210"/>
      <c r="AX1646" s="210"/>
      <c r="AY1646" s="210"/>
      <c r="AZ1646" s="210"/>
      <c r="BA1646" s="210"/>
      <c r="BB1646" s="210"/>
      <c r="BC1646" s="210"/>
      <c r="BD1646" s="210"/>
      <c r="BE1646" s="210"/>
      <c r="BF1646" s="210"/>
      <c r="BG1646" s="210"/>
      <c r="BH1646" s="210"/>
    </row>
    <row r="1647" spans="1:60" outlineLevel="2" x14ac:dyDescent="0.2">
      <c r="A1647" s="217"/>
      <c r="B1647" s="218"/>
      <c r="C1647" s="253" t="s">
        <v>1830</v>
      </c>
      <c r="D1647" s="221"/>
      <c r="E1647" s="222"/>
      <c r="F1647" s="220"/>
      <c r="G1647" s="220"/>
      <c r="H1647" s="220"/>
      <c r="I1647" s="220"/>
      <c r="J1647" s="220"/>
      <c r="K1647" s="220"/>
      <c r="L1647" s="220"/>
      <c r="M1647" s="220"/>
      <c r="N1647" s="219"/>
      <c r="O1647" s="219"/>
      <c r="P1647" s="219"/>
      <c r="Q1647" s="219"/>
      <c r="R1647" s="220"/>
      <c r="S1647" s="220"/>
      <c r="T1647" s="220"/>
      <c r="U1647" s="220"/>
      <c r="V1647" s="220"/>
      <c r="W1647" s="220"/>
      <c r="X1647" s="220"/>
      <c r="Y1647" s="220"/>
      <c r="Z1647" s="210"/>
      <c r="AA1647" s="210"/>
      <c r="AB1647" s="210"/>
      <c r="AC1647" s="210"/>
      <c r="AD1647" s="210"/>
      <c r="AE1647" s="210"/>
      <c r="AF1647" s="210"/>
      <c r="AG1647" s="210" t="s">
        <v>314</v>
      </c>
      <c r="AH1647" s="210">
        <v>0</v>
      </c>
      <c r="AI1647" s="210"/>
      <c r="AJ1647" s="210"/>
      <c r="AK1647" s="210"/>
      <c r="AL1647" s="210"/>
      <c r="AM1647" s="210"/>
      <c r="AN1647" s="210"/>
      <c r="AO1647" s="210"/>
      <c r="AP1647" s="210"/>
      <c r="AQ1647" s="210"/>
      <c r="AR1647" s="210"/>
      <c r="AS1647" s="210"/>
      <c r="AT1647" s="210"/>
      <c r="AU1647" s="210"/>
      <c r="AV1647" s="210"/>
      <c r="AW1647" s="210"/>
      <c r="AX1647" s="210"/>
      <c r="AY1647" s="210"/>
      <c r="AZ1647" s="210"/>
      <c r="BA1647" s="210"/>
      <c r="BB1647" s="210"/>
      <c r="BC1647" s="210"/>
      <c r="BD1647" s="210"/>
      <c r="BE1647" s="210"/>
      <c r="BF1647" s="210"/>
      <c r="BG1647" s="210"/>
      <c r="BH1647" s="210"/>
    </row>
    <row r="1648" spans="1:60" outlineLevel="3" x14ac:dyDescent="0.2">
      <c r="A1648" s="217"/>
      <c r="B1648" s="218"/>
      <c r="C1648" s="253" t="s">
        <v>157</v>
      </c>
      <c r="D1648" s="221"/>
      <c r="E1648" s="222">
        <v>1</v>
      </c>
      <c r="F1648" s="220"/>
      <c r="G1648" s="220"/>
      <c r="H1648" s="220"/>
      <c r="I1648" s="220"/>
      <c r="J1648" s="220"/>
      <c r="K1648" s="220"/>
      <c r="L1648" s="220"/>
      <c r="M1648" s="220"/>
      <c r="N1648" s="219"/>
      <c r="O1648" s="219"/>
      <c r="P1648" s="219"/>
      <c r="Q1648" s="219"/>
      <c r="R1648" s="220"/>
      <c r="S1648" s="220"/>
      <c r="T1648" s="220"/>
      <c r="U1648" s="220"/>
      <c r="V1648" s="220"/>
      <c r="W1648" s="220"/>
      <c r="X1648" s="220"/>
      <c r="Y1648" s="220"/>
      <c r="Z1648" s="210"/>
      <c r="AA1648" s="210"/>
      <c r="AB1648" s="210"/>
      <c r="AC1648" s="210"/>
      <c r="AD1648" s="210"/>
      <c r="AE1648" s="210"/>
      <c r="AF1648" s="210"/>
      <c r="AG1648" s="210" t="s">
        <v>314</v>
      </c>
      <c r="AH1648" s="210">
        <v>0</v>
      </c>
      <c r="AI1648" s="210"/>
      <c r="AJ1648" s="210"/>
      <c r="AK1648" s="210"/>
      <c r="AL1648" s="210"/>
      <c r="AM1648" s="210"/>
      <c r="AN1648" s="210"/>
      <c r="AO1648" s="210"/>
      <c r="AP1648" s="210"/>
      <c r="AQ1648" s="210"/>
      <c r="AR1648" s="210"/>
      <c r="AS1648" s="210"/>
      <c r="AT1648" s="210"/>
      <c r="AU1648" s="210"/>
      <c r="AV1648" s="210"/>
      <c r="AW1648" s="210"/>
      <c r="AX1648" s="210"/>
      <c r="AY1648" s="210"/>
      <c r="AZ1648" s="210"/>
      <c r="BA1648" s="210"/>
      <c r="BB1648" s="210"/>
      <c r="BC1648" s="210"/>
      <c r="BD1648" s="210"/>
      <c r="BE1648" s="210"/>
      <c r="BF1648" s="210"/>
      <c r="BG1648" s="210"/>
      <c r="BH1648" s="210"/>
    </row>
    <row r="1649" spans="1:60" ht="22.5" outlineLevel="1" x14ac:dyDescent="0.2">
      <c r="A1649" s="231">
        <v>296</v>
      </c>
      <c r="B1649" s="232" t="s">
        <v>1836</v>
      </c>
      <c r="C1649" s="250" t="s">
        <v>1837</v>
      </c>
      <c r="D1649" s="233" t="s">
        <v>291</v>
      </c>
      <c r="E1649" s="234">
        <v>3</v>
      </c>
      <c r="F1649" s="235"/>
      <c r="G1649" s="236">
        <f>ROUND(E1649*F1649,2)</f>
        <v>0</v>
      </c>
      <c r="H1649" s="235"/>
      <c r="I1649" s="236">
        <f>ROUND(E1649*H1649,2)</f>
        <v>0</v>
      </c>
      <c r="J1649" s="235"/>
      <c r="K1649" s="236">
        <f>ROUND(E1649*J1649,2)</f>
        <v>0</v>
      </c>
      <c r="L1649" s="236">
        <v>21</v>
      </c>
      <c r="M1649" s="236">
        <f>G1649*(1+L1649/100)</f>
        <v>0</v>
      </c>
      <c r="N1649" s="234">
        <v>0.03</v>
      </c>
      <c r="O1649" s="234">
        <f>ROUND(E1649*N1649,2)</f>
        <v>0.09</v>
      </c>
      <c r="P1649" s="234">
        <v>0</v>
      </c>
      <c r="Q1649" s="234">
        <f>ROUND(E1649*P1649,2)</f>
        <v>0</v>
      </c>
      <c r="R1649" s="236" t="s">
        <v>663</v>
      </c>
      <c r="S1649" s="236" t="s">
        <v>293</v>
      </c>
      <c r="T1649" s="237" t="s">
        <v>294</v>
      </c>
      <c r="U1649" s="220">
        <v>0</v>
      </c>
      <c r="V1649" s="220">
        <f>ROUND(E1649*U1649,2)</f>
        <v>0</v>
      </c>
      <c r="W1649" s="220"/>
      <c r="X1649" s="220" t="s">
        <v>664</v>
      </c>
      <c r="Y1649" s="220" t="s">
        <v>296</v>
      </c>
      <c r="Z1649" s="210"/>
      <c r="AA1649" s="210"/>
      <c r="AB1649" s="210"/>
      <c r="AC1649" s="210"/>
      <c r="AD1649" s="210"/>
      <c r="AE1649" s="210"/>
      <c r="AF1649" s="210"/>
      <c r="AG1649" s="210" t="s">
        <v>665</v>
      </c>
      <c r="AH1649" s="210"/>
      <c r="AI1649" s="210"/>
      <c r="AJ1649" s="210"/>
      <c r="AK1649" s="210"/>
      <c r="AL1649" s="210"/>
      <c r="AM1649" s="210"/>
      <c r="AN1649" s="210"/>
      <c r="AO1649" s="210"/>
      <c r="AP1649" s="210"/>
      <c r="AQ1649" s="210"/>
      <c r="AR1649" s="210"/>
      <c r="AS1649" s="210"/>
      <c r="AT1649" s="210"/>
      <c r="AU1649" s="210"/>
      <c r="AV1649" s="210"/>
      <c r="AW1649" s="210"/>
      <c r="AX1649" s="210"/>
      <c r="AY1649" s="210"/>
      <c r="AZ1649" s="210"/>
      <c r="BA1649" s="210"/>
      <c r="BB1649" s="210"/>
      <c r="BC1649" s="210"/>
      <c r="BD1649" s="210"/>
      <c r="BE1649" s="210"/>
      <c r="BF1649" s="210"/>
      <c r="BG1649" s="210"/>
      <c r="BH1649" s="210"/>
    </row>
    <row r="1650" spans="1:60" outlineLevel="2" x14ac:dyDescent="0.2">
      <c r="A1650" s="217"/>
      <c r="B1650" s="218"/>
      <c r="C1650" s="253" t="s">
        <v>1838</v>
      </c>
      <c r="D1650" s="221"/>
      <c r="E1650" s="222"/>
      <c r="F1650" s="220"/>
      <c r="G1650" s="220"/>
      <c r="H1650" s="220"/>
      <c r="I1650" s="220"/>
      <c r="J1650" s="220"/>
      <c r="K1650" s="220"/>
      <c r="L1650" s="220"/>
      <c r="M1650" s="220"/>
      <c r="N1650" s="219"/>
      <c r="O1650" s="219"/>
      <c r="P1650" s="219"/>
      <c r="Q1650" s="219"/>
      <c r="R1650" s="220"/>
      <c r="S1650" s="220"/>
      <c r="T1650" s="220"/>
      <c r="U1650" s="220"/>
      <c r="V1650" s="220"/>
      <c r="W1650" s="220"/>
      <c r="X1650" s="220"/>
      <c r="Y1650" s="220"/>
      <c r="Z1650" s="210"/>
      <c r="AA1650" s="210"/>
      <c r="AB1650" s="210"/>
      <c r="AC1650" s="210"/>
      <c r="AD1650" s="210"/>
      <c r="AE1650" s="210"/>
      <c r="AF1650" s="210"/>
      <c r="AG1650" s="210" t="s">
        <v>314</v>
      </c>
      <c r="AH1650" s="210">
        <v>0</v>
      </c>
      <c r="AI1650" s="210"/>
      <c r="AJ1650" s="210"/>
      <c r="AK1650" s="210"/>
      <c r="AL1650" s="210"/>
      <c r="AM1650" s="210"/>
      <c r="AN1650" s="210"/>
      <c r="AO1650" s="210"/>
      <c r="AP1650" s="210"/>
      <c r="AQ1650" s="210"/>
      <c r="AR1650" s="210"/>
      <c r="AS1650" s="210"/>
      <c r="AT1650" s="210"/>
      <c r="AU1650" s="210"/>
      <c r="AV1650" s="210"/>
      <c r="AW1650" s="210"/>
      <c r="AX1650" s="210"/>
      <c r="AY1650" s="210"/>
      <c r="AZ1650" s="210"/>
      <c r="BA1650" s="210"/>
      <c r="BB1650" s="210"/>
      <c r="BC1650" s="210"/>
      <c r="BD1650" s="210"/>
      <c r="BE1650" s="210"/>
      <c r="BF1650" s="210"/>
      <c r="BG1650" s="210"/>
      <c r="BH1650" s="210"/>
    </row>
    <row r="1651" spans="1:60" outlineLevel="3" x14ac:dyDescent="0.2">
      <c r="A1651" s="217"/>
      <c r="B1651" s="218"/>
      <c r="C1651" s="253" t="s">
        <v>1839</v>
      </c>
      <c r="D1651" s="221"/>
      <c r="E1651" s="222"/>
      <c r="F1651" s="220"/>
      <c r="G1651" s="220"/>
      <c r="H1651" s="220"/>
      <c r="I1651" s="220"/>
      <c r="J1651" s="220"/>
      <c r="K1651" s="220"/>
      <c r="L1651" s="220"/>
      <c r="M1651" s="220"/>
      <c r="N1651" s="219"/>
      <c r="O1651" s="219"/>
      <c r="P1651" s="219"/>
      <c r="Q1651" s="219"/>
      <c r="R1651" s="220"/>
      <c r="S1651" s="220"/>
      <c r="T1651" s="220"/>
      <c r="U1651" s="220"/>
      <c r="V1651" s="220"/>
      <c r="W1651" s="220"/>
      <c r="X1651" s="220"/>
      <c r="Y1651" s="220"/>
      <c r="Z1651" s="210"/>
      <c r="AA1651" s="210"/>
      <c r="AB1651" s="210"/>
      <c r="AC1651" s="210"/>
      <c r="AD1651" s="210"/>
      <c r="AE1651" s="210"/>
      <c r="AF1651" s="210"/>
      <c r="AG1651" s="210" t="s">
        <v>314</v>
      </c>
      <c r="AH1651" s="210">
        <v>0</v>
      </c>
      <c r="AI1651" s="210"/>
      <c r="AJ1651" s="210"/>
      <c r="AK1651" s="210"/>
      <c r="AL1651" s="210"/>
      <c r="AM1651" s="210"/>
      <c r="AN1651" s="210"/>
      <c r="AO1651" s="210"/>
      <c r="AP1651" s="210"/>
      <c r="AQ1651" s="210"/>
      <c r="AR1651" s="210"/>
      <c r="AS1651" s="210"/>
      <c r="AT1651" s="210"/>
      <c r="AU1651" s="210"/>
      <c r="AV1651" s="210"/>
      <c r="AW1651" s="210"/>
      <c r="AX1651" s="210"/>
      <c r="AY1651" s="210"/>
      <c r="AZ1651" s="210"/>
      <c r="BA1651" s="210"/>
      <c r="BB1651" s="210"/>
      <c r="BC1651" s="210"/>
      <c r="BD1651" s="210"/>
      <c r="BE1651" s="210"/>
      <c r="BF1651" s="210"/>
      <c r="BG1651" s="210"/>
      <c r="BH1651" s="210"/>
    </row>
    <row r="1652" spans="1:60" outlineLevel="3" x14ac:dyDescent="0.2">
      <c r="A1652" s="217"/>
      <c r="B1652" s="218"/>
      <c r="C1652" s="253" t="s">
        <v>161</v>
      </c>
      <c r="D1652" s="221"/>
      <c r="E1652" s="222">
        <v>3</v>
      </c>
      <c r="F1652" s="220"/>
      <c r="G1652" s="220"/>
      <c r="H1652" s="220"/>
      <c r="I1652" s="220"/>
      <c r="J1652" s="220"/>
      <c r="K1652" s="220"/>
      <c r="L1652" s="220"/>
      <c r="M1652" s="220"/>
      <c r="N1652" s="219"/>
      <c r="O1652" s="219"/>
      <c r="P1652" s="219"/>
      <c r="Q1652" s="219"/>
      <c r="R1652" s="220"/>
      <c r="S1652" s="220"/>
      <c r="T1652" s="220"/>
      <c r="U1652" s="220"/>
      <c r="V1652" s="220"/>
      <c r="W1652" s="220"/>
      <c r="X1652" s="220"/>
      <c r="Y1652" s="220"/>
      <c r="Z1652" s="210"/>
      <c r="AA1652" s="210"/>
      <c r="AB1652" s="210"/>
      <c r="AC1652" s="210"/>
      <c r="AD1652" s="210"/>
      <c r="AE1652" s="210"/>
      <c r="AF1652" s="210"/>
      <c r="AG1652" s="210" t="s">
        <v>314</v>
      </c>
      <c r="AH1652" s="210">
        <v>0</v>
      </c>
      <c r="AI1652" s="210"/>
      <c r="AJ1652" s="210"/>
      <c r="AK1652" s="210"/>
      <c r="AL1652" s="210"/>
      <c r="AM1652" s="210"/>
      <c r="AN1652" s="210"/>
      <c r="AO1652" s="210"/>
      <c r="AP1652" s="210"/>
      <c r="AQ1652" s="210"/>
      <c r="AR1652" s="210"/>
      <c r="AS1652" s="210"/>
      <c r="AT1652" s="210"/>
      <c r="AU1652" s="210"/>
      <c r="AV1652" s="210"/>
      <c r="AW1652" s="210"/>
      <c r="AX1652" s="210"/>
      <c r="AY1652" s="210"/>
      <c r="AZ1652" s="210"/>
      <c r="BA1652" s="210"/>
      <c r="BB1652" s="210"/>
      <c r="BC1652" s="210"/>
      <c r="BD1652" s="210"/>
      <c r="BE1652" s="210"/>
      <c r="BF1652" s="210"/>
      <c r="BG1652" s="210"/>
      <c r="BH1652" s="210"/>
    </row>
    <row r="1653" spans="1:60" ht="22.5" outlineLevel="1" x14ac:dyDescent="0.2">
      <c r="A1653" s="231">
        <v>297</v>
      </c>
      <c r="B1653" s="232" t="s">
        <v>1840</v>
      </c>
      <c r="C1653" s="250" t="s">
        <v>1841</v>
      </c>
      <c r="D1653" s="233" t="s">
        <v>291</v>
      </c>
      <c r="E1653" s="234">
        <v>1</v>
      </c>
      <c r="F1653" s="235"/>
      <c r="G1653" s="236">
        <f>ROUND(E1653*F1653,2)</f>
        <v>0</v>
      </c>
      <c r="H1653" s="235"/>
      <c r="I1653" s="236">
        <f>ROUND(E1653*H1653,2)</f>
        <v>0</v>
      </c>
      <c r="J1653" s="235"/>
      <c r="K1653" s="236">
        <f>ROUND(E1653*J1653,2)</f>
        <v>0</v>
      </c>
      <c r="L1653" s="236">
        <v>21</v>
      </c>
      <c r="M1653" s="236">
        <f>G1653*(1+L1653/100)</f>
        <v>0</v>
      </c>
      <c r="N1653" s="234">
        <v>0.03</v>
      </c>
      <c r="O1653" s="234">
        <f>ROUND(E1653*N1653,2)</f>
        <v>0.03</v>
      </c>
      <c r="P1653" s="234">
        <v>0</v>
      </c>
      <c r="Q1653" s="234">
        <f>ROUND(E1653*P1653,2)</f>
        <v>0</v>
      </c>
      <c r="R1653" s="236" t="s">
        <v>663</v>
      </c>
      <c r="S1653" s="236" t="s">
        <v>293</v>
      </c>
      <c r="T1653" s="237" t="s">
        <v>294</v>
      </c>
      <c r="U1653" s="220">
        <v>0</v>
      </c>
      <c r="V1653" s="220">
        <f>ROUND(E1653*U1653,2)</f>
        <v>0</v>
      </c>
      <c r="W1653" s="220"/>
      <c r="X1653" s="220" t="s">
        <v>664</v>
      </c>
      <c r="Y1653" s="220" t="s">
        <v>296</v>
      </c>
      <c r="Z1653" s="210"/>
      <c r="AA1653" s="210"/>
      <c r="AB1653" s="210"/>
      <c r="AC1653" s="210"/>
      <c r="AD1653" s="210"/>
      <c r="AE1653" s="210"/>
      <c r="AF1653" s="210"/>
      <c r="AG1653" s="210" t="s">
        <v>665</v>
      </c>
      <c r="AH1653" s="210"/>
      <c r="AI1653" s="210"/>
      <c r="AJ1653" s="210"/>
      <c r="AK1653" s="210"/>
      <c r="AL1653" s="210"/>
      <c r="AM1653" s="210"/>
      <c r="AN1653" s="210"/>
      <c r="AO1653" s="210"/>
      <c r="AP1653" s="210"/>
      <c r="AQ1653" s="210"/>
      <c r="AR1653" s="210"/>
      <c r="AS1653" s="210"/>
      <c r="AT1653" s="210"/>
      <c r="AU1653" s="210"/>
      <c r="AV1653" s="210"/>
      <c r="AW1653" s="210"/>
      <c r="AX1653" s="210"/>
      <c r="AY1653" s="210"/>
      <c r="AZ1653" s="210"/>
      <c r="BA1653" s="210"/>
      <c r="BB1653" s="210"/>
      <c r="BC1653" s="210"/>
      <c r="BD1653" s="210"/>
      <c r="BE1653" s="210"/>
      <c r="BF1653" s="210"/>
      <c r="BG1653" s="210"/>
      <c r="BH1653" s="210"/>
    </row>
    <row r="1654" spans="1:60" outlineLevel="2" x14ac:dyDescent="0.2">
      <c r="A1654" s="217"/>
      <c r="B1654" s="218"/>
      <c r="C1654" s="253" t="s">
        <v>1842</v>
      </c>
      <c r="D1654" s="221"/>
      <c r="E1654" s="222"/>
      <c r="F1654" s="220"/>
      <c r="G1654" s="220"/>
      <c r="H1654" s="220"/>
      <c r="I1654" s="220"/>
      <c r="J1654" s="220"/>
      <c r="K1654" s="220"/>
      <c r="L1654" s="220"/>
      <c r="M1654" s="220"/>
      <c r="N1654" s="219"/>
      <c r="O1654" s="219"/>
      <c r="P1654" s="219"/>
      <c r="Q1654" s="219"/>
      <c r="R1654" s="220"/>
      <c r="S1654" s="220"/>
      <c r="T1654" s="220"/>
      <c r="U1654" s="220"/>
      <c r="V1654" s="220"/>
      <c r="W1654" s="220"/>
      <c r="X1654" s="220"/>
      <c r="Y1654" s="220"/>
      <c r="Z1654" s="210"/>
      <c r="AA1654" s="210"/>
      <c r="AB1654" s="210"/>
      <c r="AC1654" s="210"/>
      <c r="AD1654" s="210"/>
      <c r="AE1654" s="210"/>
      <c r="AF1654" s="210"/>
      <c r="AG1654" s="210" t="s">
        <v>314</v>
      </c>
      <c r="AH1654" s="210">
        <v>0</v>
      </c>
      <c r="AI1654" s="210"/>
      <c r="AJ1654" s="210"/>
      <c r="AK1654" s="210"/>
      <c r="AL1654" s="210"/>
      <c r="AM1654" s="210"/>
      <c r="AN1654" s="210"/>
      <c r="AO1654" s="210"/>
      <c r="AP1654" s="210"/>
      <c r="AQ1654" s="210"/>
      <c r="AR1654" s="210"/>
      <c r="AS1654" s="210"/>
      <c r="AT1654" s="210"/>
      <c r="AU1654" s="210"/>
      <c r="AV1654" s="210"/>
      <c r="AW1654" s="210"/>
      <c r="AX1654" s="210"/>
      <c r="AY1654" s="210"/>
      <c r="AZ1654" s="210"/>
      <c r="BA1654" s="210"/>
      <c r="BB1654" s="210"/>
      <c r="BC1654" s="210"/>
      <c r="BD1654" s="210"/>
      <c r="BE1654" s="210"/>
      <c r="BF1654" s="210"/>
      <c r="BG1654" s="210"/>
      <c r="BH1654" s="210"/>
    </row>
    <row r="1655" spans="1:60" outlineLevel="3" x14ac:dyDescent="0.2">
      <c r="A1655" s="217"/>
      <c r="B1655" s="218"/>
      <c r="C1655" s="253" t="s">
        <v>157</v>
      </c>
      <c r="D1655" s="221"/>
      <c r="E1655" s="222">
        <v>1</v>
      </c>
      <c r="F1655" s="220"/>
      <c r="G1655" s="220"/>
      <c r="H1655" s="220"/>
      <c r="I1655" s="220"/>
      <c r="J1655" s="220"/>
      <c r="K1655" s="220"/>
      <c r="L1655" s="220"/>
      <c r="M1655" s="220"/>
      <c r="N1655" s="219"/>
      <c r="O1655" s="219"/>
      <c r="P1655" s="219"/>
      <c r="Q1655" s="219"/>
      <c r="R1655" s="220"/>
      <c r="S1655" s="220"/>
      <c r="T1655" s="220"/>
      <c r="U1655" s="220"/>
      <c r="V1655" s="220"/>
      <c r="W1655" s="220"/>
      <c r="X1655" s="220"/>
      <c r="Y1655" s="220"/>
      <c r="Z1655" s="210"/>
      <c r="AA1655" s="210"/>
      <c r="AB1655" s="210"/>
      <c r="AC1655" s="210"/>
      <c r="AD1655" s="210"/>
      <c r="AE1655" s="210"/>
      <c r="AF1655" s="210"/>
      <c r="AG1655" s="210" t="s">
        <v>314</v>
      </c>
      <c r="AH1655" s="210">
        <v>0</v>
      </c>
      <c r="AI1655" s="210"/>
      <c r="AJ1655" s="210"/>
      <c r="AK1655" s="210"/>
      <c r="AL1655" s="210"/>
      <c r="AM1655" s="210"/>
      <c r="AN1655" s="210"/>
      <c r="AO1655" s="210"/>
      <c r="AP1655" s="210"/>
      <c r="AQ1655" s="210"/>
      <c r="AR1655" s="210"/>
      <c r="AS1655" s="210"/>
      <c r="AT1655" s="210"/>
      <c r="AU1655" s="210"/>
      <c r="AV1655" s="210"/>
      <c r="AW1655" s="210"/>
      <c r="AX1655" s="210"/>
      <c r="AY1655" s="210"/>
      <c r="AZ1655" s="210"/>
      <c r="BA1655" s="210"/>
      <c r="BB1655" s="210"/>
      <c r="BC1655" s="210"/>
      <c r="BD1655" s="210"/>
      <c r="BE1655" s="210"/>
      <c r="BF1655" s="210"/>
      <c r="BG1655" s="210"/>
      <c r="BH1655" s="210"/>
    </row>
    <row r="1656" spans="1:60" ht="22.5" outlineLevel="1" x14ac:dyDescent="0.2">
      <c r="A1656" s="231">
        <v>298</v>
      </c>
      <c r="B1656" s="232" t="s">
        <v>1843</v>
      </c>
      <c r="C1656" s="250" t="s">
        <v>1844</v>
      </c>
      <c r="D1656" s="233" t="s">
        <v>291</v>
      </c>
      <c r="E1656" s="234">
        <v>4</v>
      </c>
      <c r="F1656" s="235"/>
      <c r="G1656" s="236">
        <f>ROUND(E1656*F1656,2)</f>
        <v>0</v>
      </c>
      <c r="H1656" s="235"/>
      <c r="I1656" s="236">
        <f>ROUND(E1656*H1656,2)</f>
        <v>0</v>
      </c>
      <c r="J1656" s="235"/>
      <c r="K1656" s="236">
        <f>ROUND(E1656*J1656,2)</f>
        <v>0</v>
      </c>
      <c r="L1656" s="236">
        <v>21</v>
      </c>
      <c r="M1656" s="236">
        <f>G1656*(1+L1656/100)</f>
        <v>0</v>
      </c>
      <c r="N1656" s="234">
        <v>3.5999999999999997E-2</v>
      </c>
      <c r="O1656" s="234">
        <f>ROUND(E1656*N1656,2)</f>
        <v>0.14000000000000001</v>
      </c>
      <c r="P1656" s="234">
        <v>0</v>
      </c>
      <c r="Q1656" s="234">
        <f>ROUND(E1656*P1656,2)</f>
        <v>0</v>
      </c>
      <c r="R1656" s="236"/>
      <c r="S1656" s="236" t="s">
        <v>861</v>
      </c>
      <c r="T1656" s="237" t="s">
        <v>294</v>
      </c>
      <c r="U1656" s="220">
        <v>0</v>
      </c>
      <c r="V1656" s="220">
        <f>ROUND(E1656*U1656,2)</f>
        <v>0</v>
      </c>
      <c r="W1656" s="220"/>
      <c r="X1656" s="220" t="s">
        <v>295</v>
      </c>
      <c r="Y1656" s="220" t="s">
        <v>296</v>
      </c>
      <c r="Z1656" s="210"/>
      <c r="AA1656" s="210"/>
      <c r="AB1656" s="210"/>
      <c r="AC1656" s="210"/>
      <c r="AD1656" s="210"/>
      <c r="AE1656" s="210"/>
      <c r="AF1656" s="210"/>
      <c r="AG1656" s="210" t="s">
        <v>1407</v>
      </c>
      <c r="AH1656" s="210"/>
      <c r="AI1656" s="210"/>
      <c r="AJ1656" s="210"/>
      <c r="AK1656" s="210"/>
      <c r="AL1656" s="210"/>
      <c r="AM1656" s="210"/>
      <c r="AN1656" s="210"/>
      <c r="AO1656" s="210"/>
      <c r="AP1656" s="210"/>
      <c r="AQ1656" s="210"/>
      <c r="AR1656" s="210"/>
      <c r="AS1656" s="210"/>
      <c r="AT1656" s="210"/>
      <c r="AU1656" s="210"/>
      <c r="AV1656" s="210"/>
      <c r="AW1656" s="210"/>
      <c r="AX1656" s="210"/>
      <c r="AY1656" s="210"/>
      <c r="AZ1656" s="210"/>
      <c r="BA1656" s="210"/>
      <c r="BB1656" s="210"/>
      <c r="BC1656" s="210"/>
      <c r="BD1656" s="210"/>
      <c r="BE1656" s="210"/>
      <c r="BF1656" s="210"/>
      <c r="BG1656" s="210"/>
      <c r="BH1656" s="210"/>
    </row>
    <row r="1657" spans="1:60" outlineLevel="2" x14ac:dyDescent="0.2">
      <c r="A1657" s="217"/>
      <c r="B1657" s="218"/>
      <c r="C1657" s="253" t="s">
        <v>1845</v>
      </c>
      <c r="D1657" s="221"/>
      <c r="E1657" s="222"/>
      <c r="F1657" s="220"/>
      <c r="G1657" s="220"/>
      <c r="H1657" s="220"/>
      <c r="I1657" s="220"/>
      <c r="J1657" s="220"/>
      <c r="K1657" s="220"/>
      <c r="L1657" s="220"/>
      <c r="M1657" s="220"/>
      <c r="N1657" s="219"/>
      <c r="O1657" s="219"/>
      <c r="P1657" s="219"/>
      <c r="Q1657" s="219"/>
      <c r="R1657" s="220"/>
      <c r="S1657" s="220"/>
      <c r="T1657" s="220"/>
      <c r="U1657" s="220"/>
      <c r="V1657" s="220"/>
      <c r="W1657" s="220"/>
      <c r="X1657" s="220"/>
      <c r="Y1657" s="220"/>
      <c r="Z1657" s="210"/>
      <c r="AA1657" s="210"/>
      <c r="AB1657" s="210"/>
      <c r="AC1657" s="210"/>
      <c r="AD1657" s="210"/>
      <c r="AE1657" s="210"/>
      <c r="AF1657" s="210"/>
      <c r="AG1657" s="210" t="s">
        <v>314</v>
      </c>
      <c r="AH1657" s="210">
        <v>0</v>
      </c>
      <c r="AI1657" s="210"/>
      <c r="AJ1657" s="210"/>
      <c r="AK1657" s="210"/>
      <c r="AL1657" s="210"/>
      <c r="AM1657" s="210"/>
      <c r="AN1657" s="210"/>
      <c r="AO1657" s="210"/>
      <c r="AP1657" s="210"/>
      <c r="AQ1657" s="210"/>
      <c r="AR1657" s="210"/>
      <c r="AS1657" s="210"/>
      <c r="AT1657" s="210"/>
      <c r="AU1657" s="210"/>
      <c r="AV1657" s="210"/>
      <c r="AW1657" s="210"/>
      <c r="AX1657" s="210"/>
      <c r="AY1657" s="210"/>
      <c r="AZ1657" s="210"/>
      <c r="BA1657" s="210"/>
      <c r="BB1657" s="210"/>
      <c r="BC1657" s="210"/>
      <c r="BD1657" s="210"/>
      <c r="BE1657" s="210"/>
      <c r="BF1657" s="210"/>
      <c r="BG1657" s="210"/>
      <c r="BH1657" s="210"/>
    </row>
    <row r="1658" spans="1:60" outlineLevel="3" x14ac:dyDescent="0.2">
      <c r="A1658" s="217"/>
      <c r="B1658" s="218"/>
      <c r="C1658" s="253" t="s">
        <v>1846</v>
      </c>
      <c r="D1658" s="221"/>
      <c r="E1658" s="222"/>
      <c r="F1658" s="220"/>
      <c r="G1658" s="220"/>
      <c r="H1658" s="220"/>
      <c r="I1658" s="220"/>
      <c r="J1658" s="220"/>
      <c r="K1658" s="220"/>
      <c r="L1658" s="220"/>
      <c r="M1658" s="220"/>
      <c r="N1658" s="219"/>
      <c r="O1658" s="219"/>
      <c r="P1658" s="219"/>
      <c r="Q1658" s="219"/>
      <c r="R1658" s="220"/>
      <c r="S1658" s="220"/>
      <c r="T1658" s="220"/>
      <c r="U1658" s="220"/>
      <c r="V1658" s="220"/>
      <c r="W1658" s="220"/>
      <c r="X1658" s="220"/>
      <c r="Y1658" s="220"/>
      <c r="Z1658" s="210"/>
      <c r="AA1658" s="210"/>
      <c r="AB1658" s="210"/>
      <c r="AC1658" s="210"/>
      <c r="AD1658" s="210"/>
      <c r="AE1658" s="210"/>
      <c r="AF1658" s="210"/>
      <c r="AG1658" s="210" t="s">
        <v>314</v>
      </c>
      <c r="AH1658" s="210">
        <v>0</v>
      </c>
      <c r="AI1658" s="210"/>
      <c r="AJ1658" s="210"/>
      <c r="AK1658" s="210"/>
      <c r="AL1658" s="210"/>
      <c r="AM1658" s="210"/>
      <c r="AN1658" s="210"/>
      <c r="AO1658" s="210"/>
      <c r="AP1658" s="210"/>
      <c r="AQ1658" s="210"/>
      <c r="AR1658" s="210"/>
      <c r="AS1658" s="210"/>
      <c r="AT1658" s="210"/>
      <c r="AU1658" s="210"/>
      <c r="AV1658" s="210"/>
      <c r="AW1658" s="210"/>
      <c r="AX1658" s="210"/>
      <c r="AY1658" s="210"/>
      <c r="AZ1658" s="210"/>
      <c r="BA1658" s="210"/>
      <c r="BB1658" s="210"/>
      <c r="BC1658" s="210"/>
      <c r="BD1658" s="210"/>
      <c r="BE1658" s="210"/>
      <c r="BF1658" s="210"/>
      <c r="BG1658" s="210"/>
      <c r="BH1658" s="210"/>
    </row>
    <row r="1659" spans="1:60" outlineLevel="3" x14ac:dyDescent="0.2">
      <c r="A1659" s="217"/>
      <c r="B1659" s="218"/>
      <c r="C1659" s="253" t="s">
        <v>163</v>
      </c>
      <c r="D1659" s="221"/>
      <c r="E1659" s="222">
        <v>4</v>
      </c>
      <c r="F1659" s="220"/>
      <c r="G1659" s="220"/>
      <c r="H1659" s="220"/>
      <c r="I1659" s="220"/>
      <c r="J1659" s="220"/>
      <c r="K1659" s="220"/>
      <c r="L1659" s="220"/>
      <c r="M1659" s="220"/>
      <c r="N1659" s="219"/>
      <c r="O1659" s="219"/>
      <c r="P1659" s="219"/>
      <c r="Q1659" s="219"/>
      <c r="R1659" s="220"/>
      <c r="S1659" s="220"/>
      <c r="T1659" s="220"/>
      <c r="U1659" s="220"/>
      <c r="V1659" s="220"/>
      <c r="W1659" s="220"/>
      <c r="X1659" s="220"/>
      <c r="Y1659" s="220"/>
      <c r="Z1659" s="210"/>
      <c r="AA1659" s="210"/>
      <c r="AB1659" s="210"/>
      <c r="AC1659" s="210"/>
      <c r="AD1659" s="210"/>
      <c r="AE1659" s="210"/>
      <c r="AF1659" s="210"/>
      <c r="AG1659" s="210" t="s">
        <v>314</v>
      </c>
      <c r="AH1659" s="210">
        <v>0</v>
      </c>
      <c r="AI1659" s="210"/>
      <c r="AJ1659" s="210"/>
      <c r="AK1659" s="210"/>
      <c r="AL1659" s="210"/>
      <c r="AM1659" s="210"/>
      <c r="AN1659" s="210"/>
      <c r="AO1659" s="210"/>
      <c r="AP1659" s="210"/>
      <c r="AQ1659" s="210"/>
      <c r="AR1659" s="210"/>
      <c r="AS1659" s="210"/>
      <c r="AT1659" s="210"/>
      <c r="AU1659" s="210"/>
      <c r="AV1659" s="210"/>
      <c r="AW1659" s="210"/>
      <c r="AX1659" s="210"/>
      <c r="AY1659" s="210"/>
      <c r="AZ1659" s="210"/>
      <c r="BA1659" s="210"/>
      <c r="BB1659" s="210"/>
      <c r="BC1659" s="210"/>
      <c r="BD1659" s="210"/>
      <c r="BE1659" s="210"/>
      <c r="BF1659" s="210"/>
      <c r="BG1659" s="210"/>
      <c r="BH1659" s="210"/>
    </row>
    <row r="1660" spans="1:60" ht="22.5" outlineLevel="1" x14ac:dyDescent="0.2">
      <c r="A1660" s="231">
        <v>299</v>
      </c>
      <c r="B1660" s="232" t="s">
        <v>1847</v>
      </c>
      <c r="C1660" s="250" t="s">
        <v>1848</v>
      </c>
      <c r="D1660" s="233" t="s">
        <v>291</v>
      </c>
      <c r="E1660" s="234">
        <v>2</v>
      </c>
      <c r="F1660" s="235"/>
      <c r="G1660" s="236">
        <f>ROUND(E1660*F1660,2)</f>
        <v>0</v>
      </c>
      <c r="H1660" s="235"/>
      <c r="I1660" s="236">
        <f>ROUND(E1660*H1660,2)</f>
        <v>0</v>
      </c>
      <c r="J1660" s="235"/>
      <c r="K1660" s="236">
        <f>ROUND(E1660*J1660,2)</f>
        <v>0</v>
      </c>
      <c r="L1660" s="236">
        <v>21</v>
      </c>
      <c r="M1660" s="236">
        <f>G1660*(1+L1660/100)</f>
        <v>0</v>
      </c>
      <c r="N1660" s="234">
        <v>1.7999999999999999E-2</v>
      </c>
      <c r="O1660" s="234">
        <f>ROUND(E1660*N1660,2)</f>
        <v>0.04</v>
      </c>
      <c r="P1660" s="234">
        <v>0</v>
      </c>
      <c r="Q1660" s="234">
        <f>ROUND(E1660*P1660,2)</f>
        <v>0</v>
      </c>
      <c r="R1660" s="236" t="s">
        <v>663</v>
      </c>
      <c r="S1660" s="236" t="s">
        <v>293</v>
      </c>
      <c r="T1660" s="237" t="s">
        <v>294</v>
      </c>
      <c r="U1660" s="220">
        <v>0</v>
      </c>
      <c r="V1660" s="220">
        <f>ROUND(E1660*U1660,2)</f>
        <v>0</v>
      </c>
      <c r="W1660" s="220"/>
      <c r="X1660" s="220" t="s">
        <v>664</v>
      </c>
      <c r="Y1660" s="220" t="s">
        <v>296</v>
      </c>
      <c r="Z1660" s="210"/>
      <c r="AA1660" s="210"/>
      <c r="AB1660" s="210"/>
      <c r="AC1660" s="210"/>
      <c r="AD1660" s="210"/>
      <c r="AE1660" s="210"/>
      <c r="AF1660" s="210"/>
      <c r="AG1660" s="210" t="s">
        <v>665</v>
      </c>
      <c r="AH1660" s="210"/>
      <c r="AI1660" s="210"/>
      <c r="AJ1660" s="210"/>
      <c r="AK1660" s="210"/>
      <c r="AL1660" s="210"/>
      <c r="AM1660" s="210"/>
      <c r="AN1660" s="210"/>
      <c r="AO1660" s="210"/>
      <c r="AP1660" s="210"/>
      <c r="AQ1660" s="210"/>
      <c r="AR1660" s="210"/>
      <c r="AS1660" s="210"/>
      <c r="AT1660" s="210"/>
      <c r="AU1660" s="210"/>
      <c r="AV1660" s="210"/>
      <c r="AW1660" s="210"/>
      <c r="AX1660" s="210"/>
      <c r="AY1660" s="210"/>
      <c r="AZ1660" s="210"/>
      <c r="BA1660" s="210"/>
      <c r="BB1660" s="210"/>
      <c r="BC1660" s="210"/>
      <c r="BD1660" s="210"/>
      <c r="BE1660" s="210"/>
      <c r="BF1660" s="210"/>
      <c r="BG1660" s="210"/>
      <c r="BH1660" s="210"/>
    </row>
    <row r="1661" spans="1:60" outlineLevel="2" x14ac:dyDescent="0.2">
      <c r="A1661" s="217"/>
      <c r="B1661" s="218"/>
      <c r="C1661" s="253" t="s">
        <v>1849</v>
      </c>
      <c r="D1661" s="221"/>
      <c r="E1661" s="222"/>
      <c r="F1661" s="220"/>
      <c r="G1661" s="220"/>
      <c r="H1661" s="220"/>
      <c r="I1661" s="220"/>
      <c r="J1661" s="220"/>
      <c r="K1661" s="220"/>
      <c r="L1661" s="220"/>
      <c r="M1661" s="220"/>
      <c r="N1661" s="219"/>
      <c r="O1661" s="219"/>
      <c r="P1661" s="219"/>
      <c r="Q1661" s="219"/>
      <c r="R1661" s="220"/>
      <c r="S1661" s="220"/>
      <c r="T1661" s="220"/>
      <c r="U1661" s="220"/>
      <c r="V1661" s="220"/>
      <c r="W1661" s="220"/>
      <c r="X1661" s="220"/>
      <c r="Y1661" s="220"/>
      <c r="Z1661" s="210"/>
      <c r="AA1661" s="210"/>
      <c r="AB1661" s="210"/>
      <c r="AC1661" s="210"/>
      <c r="AD1661" s="210"/>
      <c r="AE1661" s="210"/>
      <c r="AF1661" s="210"/>
      <c r="AG1661" s="210" t="s">
        <v>314</v>
      </c>
      <c r="AH1661" s="210">
        <v>0</v>
      </c>
      <c r="AI1661" s="210"/>
      <c r="AJ1661" s="210"/>
      <c r="AK1661" s="210"/>
      <c r="AL1661" s="210"/>
      <c r="AM1661" s="210"/>
      <c r="AN1661" s="210"/>
      <c r="AO1661" s="210"/>
      <c r="AP1661" s="210"/>
      <c r="AQ1661" s="210"/>
      <c r="AR1661" s="210"/>
      <c r="AS1661" s="210"/>
      <c r="AT1661" s="210"/>
      <c r="AU1661" s="210"/>
      <c r="AV1661" s="210"/>
      <c r="AW1661" s="210"/>
      <c r="AX1661" s="210"/>
      <c r="AY1661" s="210"/>
      <c r="AZ1661" s="210"/>
      <c r="BA1661" s="210"/>
      <c r="BB1661" s="210"/>
      <c r="BC1661" s="210"/>
      <c r="BD1661" s="210"/>
      <c r="BE1661" s="210"/>
      <c r="BF1661" s="210"/>
      <c r="BG1661" s="210"/>
      <c r="BH1661" s="210"/>
    </row>
    <row r="1662" spans="1:60" outlineLevel="3" x14ac:dyDescent="0.2">
      <c r="A1662" s="217"/>
      <c r="B1662" s="218"/>
      <c r="C1662" s="253" t="s">
        <v>1850</v>
      </c>
      <c r="D1662" s="221"/>
      <c r="E1662" s="222"/>
      <c r="F1662" s="220"/>
      <c r="G1662" s="220"/>
      <c r="H1662" s="220"/>
      <c r="I1662" s="220"/>
      <c r="J1662" s="220"/>
      <c r="K1662" s="220"/>
      <c r="L1662" s="220"/>
      <c r="M1662" s="220"/>
      <c r="N1662" s="219"/>
      <c r="O1662" s="219"/>
      <c r="P1662" s="219"/>
      <c r="Q1662" s="219"/>
      <c r="R1662" s="220"/>
      <c r="S1662" s="220"/>
      <c r="T1662" s="220"/>
      <c r="U1662" s="220"/>
      <c r="V1662" s="220"/>
      <c r="W1662" s="220"/>
      <c r="X1662" s="220"/>
      <c r="Y1662" s="220"/>
      <c r="Z1662" s="210"/>
      <c r="AA1662" s="210"/>
      <c r="AB1662" s="210"/>
      <c r="AC1662" s="210"/>
      <c r="AD1662" s="210"/>
      <c r="AE1662" s="210"/>
      <c r="AF1662" s="210"/>
      <c r="AG1662" s="210" t="s">
        <v>314</v>
      </c>
      <c r="AH1662" s="210">
        <v>0</v>
      </c>
      <c r="AI1662" s="210"/>
      <c r="AJ1662" s="210"/>
      <c r="AK1662" s="210"/>
      <c r="AL1662" s="210"/>
      <c r="AM1662" s="210"/>
      <c r="AN1662" s="210"/>
      <c r="AO1662" s="210"/>
      <c r="AP1662" s="210"/>
      <c r="AQ1662" s="210"/>
      <c r="AR1662" s="210"/>
      <c r="AS1662" s="210"/>
      <c r="AT1662" s="210"/>
      <c r="AU1662" s="210"/>
      <c r="AV1662" s="210"/>
      <c r="AW1662" s="210"/>
      <c r="AX1662" s="210"/>
      <c r="AY1662" s="210"/>
      <c r="AZ1662" s="210"/>
      <c r="BA1662" s="210"/>
      <c r="BB1662" s="210"/>
      <c r="BC1662" s="210"/>
      <c r="BD1662" s="210"/>
      <c r="BE1662" s="210"/>
      <c r="BF1662" s="210"/>
      <c r="BG1662" s="210"/>
      <c r="BH1662" s="210"/>
    </row>
    <row r="1663" spans="1:60" outlineLevel="3" x14ac:dyDescent="0.2">
      <c r="A1663" s="217"/>
      <c r="B1663" s="218"/>
      <c r="C1663" s="253" t="s">
        <v>159</v>
      </c>
      <c r="D1663" s="221"/>
      <c r="E1663" s="222">
        <v>2</v>
      </c>
      <c r="F1663" s="220"/>
      <c r="G1663" s="220"/>
      <c r="H1663" s="220"/>
      <c r="I1663" s="220"/>
      <c r="J1663" s="220"/>
      <c r="K1663" s="220"/>
      <c r="L1663" s="220"/>
      <c r="M1663" s="220"/>
      <c r="N1663" s="219"/>
      <c r="O1663" s="219"/>
      <c r="P1663" s="219"/>
      <c r="Q1663" s="219"/>
      <c r="R1663" s="220"/>
      <c r="S1663" s="220"/>
      <c r="T1663" s="220"/>
      <c r="U1663" s="220"/>
      <c r="V1663" s="220"/>
      <c r="W1663" s="220"/>
      <c r="X1663" s="220"/>
      <c r="Y1663" s="220"/>
      <c r="Z1663" s="210"/>
      <c r="AA1663" s="210"/>
      <c r="AB1663" s="210"/>
      <c r="AC1663" s="210"/>
      <c r="AD1663" s="210"/>
      <c r="AE1663" s="210"/>
      <c r="AF1663" s="210"/>
      <c r="AG1663" s="210" t="s">
        <v>314</v>
      </c>
      <c r="AH1663" s="210">
        <v>0</v>
      </c>
      <c r="AI1663" s="210"/>
      <c r="AJ1663" s="210"/>
      <c r="AK1663" s="210"/>
      <c r="AL1663" s="210"/>
      <c r="AM1663" s="210"/>
      <c r="AN1663" s="210"/>
      <c r="AO1663" s="210"/>
      <c r="AP1663" s="210"/>
      <c r="AQ1663" s="210"/>
      <c r="AR1663" s="210"/>
      <c r="AS1663" s="210"/>
      <c r="AT1663" s="210"/>
      <c r="AU1663" s="210"/>
      <c r="AV1663" s="210"/>
      <c r="AW1663" s="210"/>
      <c r="AX1663" s="210"/>
      <c r="AY1663" s="210"/>
      <c r="AZ1663" s="210"/>
      <c r="BA1663" s="210"/>
      <c r="BB1663" s="210"/>
      <c r="BC1663" s="210"/>
      <c r="BD1663" s="210"/>
      <c r="BE1663" s="210"/>
      <c r="BF1663" s="210"/>
      <c r="BG1663" s="210"/>
      <c r="BH1663" s="210"/>
    </row>
    <row r="1664" spans="1:60" outlineLevel="1" x14ac:dyDescent="0.2">
      <c r="A1664" s="241">
        <v>300</v>
      </c>
      <c r="B1664" s="242" t="s">
        <v>1851</v>
      </c>
      <c r="C1664" s="254" t="s">
        <v>1852</v>
      </c>
      <c r="D1664" s="243" t="s">
        <v>291</v>
      </c>
      <c r="E1664" s="244">
        <v>12</v>
      </c>
      <c r="F1664" s="245"/>
      <c r="G1664" s="246">
        <f>ROUND(E1664*F1664,2)</f>
        <v>0</v>
      </c>
      <c r="H1664" s="245"/>
      <c r="I1664" s="246">
        <f>ROUND(E1664*H1664,2)</f>
        <v>0</v>
      </c>
      <c r="J1664" s="245"/>
      <c r="K1664" s="246">
        <f>ROUND(E1664*J1664,2)</f>
        <v>0</v>
      </c>
      <c r="L1664" s="246">
        <v>21</v>
      </c>
      <c r="M1664" s="246">
        <f>G1664*(1+L1664/100)</f>
        <v>0</v>
      </c>
      <c r="N1664" s="244">
        <v>1.81E-3</v>
      </c>
      <c r="O1664" s="244">
        <f>ROUND(E1664*N1664,2)</f>
        <v>0.02</v>
      </c>
      <c r="P1664" s="244">
        <v>0</v>
      </c>
      <c r="Q1664" s="244">
        <f>ROUND(E1664*P1664,2)</f>
        <v>0</v>
      </c>
      <c r="R1664" s="246" t="s">
        <v>663</v>
      </c>
      <c r="S1664" s="246" t="s">
        <v>923</v>
      </c>
      <c r="T1664" s="247" t="s">
        <v>294</v>
      </c>
      <c r="U1664" s="220">
        <v>0</v>
      </c>
      <c r="V1664" s="220">
        <f>ROUND(E1664*U1664,2)</f>
        <v>0</v>
      </c>
      <c r="W1664" s="220"/>
      <c r="X1664" s="220" t="s">
        <v>664</v>
      </c>
      <c r="Y1664" s="220" t="s">
        <v>296</v>
      </c>
      <c r="Z1664" s="210"/>
      <c r="AA1664" s="210"/>
      <c r="AB1664" s="210"/>
      <c r="AC1664" s="210"/>
      <c r="AD1664" s="210"/>
      <c r="AE1664" s="210"/>
      <c r="AF1664" s="210"/>
      <c r="AG1664" s="210" t="s">
        <v>665</v>
      </c>
      <c r="AH1664" s="210"/>
      <c r="AI1664" s="210"/>
      <c r="AJ1664" s="210"/>
      <c r="AK1664" s="210"/>
      <c r="AL1664" s="210"/>
      <c r="AM1664" s="210"/>
      <c r="AN1664" s="210"/>
      <c r="AO1664" s="210"/>
      <c r="AP1664" s="210"/>
      <c r="AQ1664" s="210"/>
      <c r="AR1664" s="210"/>
      <c r="AS1664" s="210"/>
      <c r="AT1664" s="210"/>
      <c r="AU1664" s="210"/>
      <c r="AV1664" s="210"/>
      <c r="AW1664" s="210"/>
      <c r="AX1664" s="210"/>
      <c r="AY1664" s="210"/>
      <c r="AZ1664" s="210"/>
      <c r="BA1664" s="210"/>
      <c r="BB1664" s="210"/>
      <c r="BC1664" s="210"/>
      <c r="BD1664" s="210"/>
      <c r="BE1664" s="210"/>
      <c r="BF1664" s="210"/>
      <c r="BG1664" s="210"/>
      <c r="BH1664" s="210"/>
    </row>
    <row r="1665" spans="1:60" outlineLevel="1" x14ac:dyDescent="0.2">
      <c r="A1665" s="241">
        <v>301</v>
      </c>
      <c r="B1665" s="242" t="s">
        <v>1853</v>
      </c>
      <c r="C1665" s="254" t="s">
        <v>1854</v>
      </c>
      <c r="D1665" s="243" t="s">
        <v>291</v>
      </c>
      <c r="E1665" s="244">
        <v>1</v>
      </c>
      <c r="F1665" s="245"/>
      <c r="G1665" s="246">
        <f>ROUND(E1665*F1665,2)</f>
        <v>0</v>
      </c>
      <c r="H1665" s="245"/>
      <c r="I1665" s="246">
        <f>ROUND(E1665*H1665,2)</f>
        <v>0</v>
      </c>
      <c r="J1665" s="245"/>
      <c r="K1665" s="246">
        <f>ROUND(E1665*J1665,2)</f>
        <v>0</v>
      </c>
      <c r="L1665" s="246">
        <v>21</v>
      </c>
      <c r="M1665" s="246">
        <f>G1665*(1+L1665/100)</f>
        <v>0</v>
      </c>
      <c r="N1665" s="244">
        <v>1.3500000000000001E-3</v>
      </c>
      <c r="O1665" s="244">
        <f>ROUND(E1665*N1665,2)</f>
        <v>0</v>
      </c>
      <c r="P1665" s="244">
        <v>0</v>
      </c>
      <c r="Q1665" s="244">
        <f>ROUND(E1665*P1665,2)</f>
        <v>0</v>
      </c>
      <c r="R1665" s="246" t="s">
        <v>663</v>
      </c>
      <c r="S1665" s="246" t="s">
        <v>923</v>
      </c>
      <c r="T1665" s="247" t="s">
        <v>294</v>
      </c>
      <c r="U1665" s="220">
        <v>0</v>
      </c>
      <c r="V1665" s="220">
        <f>ROUND(E1665*U1665,2)</f>
        <v>0</v>
      </c>
      <c r="W1665" s="220"/>
      <c r="X1665" s="220" t="s">
        <v>664</v>
      </c>
      <c r="Y1665" s="220" t="s">
        <v>296</v>
      </c>
      <c r="Z1665" s="210"/>
      <c r="AA1665" s="210"/>
      <c r="AB1665" s="210"/>
      <c r="AC1665" s="210"/>
      <c r="AD1665" s="210"/>
      <c r="AE1665" s="210"/>
      <c r="AF1665" s="210"/>
      <c r="AG1665" s="210" t="s">
        <v>665</v>
      </c>
      <c r="AH1665" s="210"/>
      <c r="AI1665" s="210"/>
      <c r="AJ1665" s="210"/>
      <c r="AK1665" s="210"/>
      <c r="AL1665" s="210"/>
      <c r="AM1665" s="210"/>
      <c r="AN1665" s="210"/>
      <c r="AO1665" s="210"/>
      <c r="AP1665" s="210"/>
      <c r="AQ1665" s="210"/>
      <c r="AR1665" s="210"/>
      <c r="AS1665" s="210"/>
      <c r="AT1665" s="210"/>
      <c r="AU1665" s="210"/>
      <c r="AV1665" s="210"/>
      <c r="AW1665" s="210"/>
      <c r="AX1665" s="210"/>
      <c r="AY1665" s="210"/>
      <c r="AZ1665" s="210"/>
      <c r="BA1665" s="210"/>
      <c r="BB1665" s="210"/>
      <c r="BC1665" s="210"/>
      <c r="BD1665" s="210"/>
      <c r="BE1665" s="210"/>
      <c r="BF1665" s="210"/>
      <c r="BG1665" s="210"/>
      <c r="BH1665" s="210"/>
    </row>
    <row r="1666" spans="1:60" outlineLevel="1" x14ac:dyDescent="0.2">
      <c r="A1666" s="241">
        <v>302</v>
      </c>
      <c r="B1666" s="242" t="s">
        <v>1855</v>
      </c>
      <c r="C1666" s="254" t="s">
        <v>1856</v>
      </c>
      <c r="D1666" s="243" t="s">
        <v>291</v>
      </c>
      <c r="E1666" s="244">
        <v>12</v>
      </c>
      <c r="F1666" s="245"/>
      <c r="G1666" s="246">
        <f>ROUND(E1666*F1666,2)</f>
        <v>0</v>
      </c>
      <c r="H1666" s="245"/>
      <c r="I1666" s="246">
        <f>ROUND(E1666*H1666,2)</f>
        <v>0</v>
      </c>
      <c r="J1666" s="245"/>
      <c r="K1666" s="246">
        <f>ROUND(E1666*J1666,2)</f>
        <v>0</v>
      </c>
      <c r="L1666" s="246">
        <v>21</v>
      </c>
      <c r="M1666" s="246">
        <f>G1666*(1+L1666/100)</f>
        <v>0</v>
      </c>
      <c r="N1666" s="244">
        <v>1.58E-3</v>
      </c>
      <c r="O1666" s="244">
        <f>ROUND(E1666*N1666,2)</f>
        <v>0.02</v>
      </c>
      <c r="P1666" s="244">
        <v>0</v>
      </c>
      <c r="Q1666" s="244">
        <f>ROUND(E1666*P1666,2)</f>
        <v>0</v>
      </c>
      <c r="R1666" s="246" t="s">
        <v>663</v>
      </c>
      <c r="S1666" s="246" t="s">
        <v>923</v>
      </c>
      <c r="T1666" s="247" t="s">
        <v>294</v>
      </c>
      <c r="U1666" s="220">
        <v>0</v>
      </c>
      <c r="V1666" s="220">
        <f>ROUND(E1666*U1666,2)</f>
        <v>0</v>
      </c>
      <c r="W1666" s="220"/>
      <c r="X1666" s="220" t="s">
        <v>664</v>
      </c>
      <c r="Y1666" s="220" t="s">
        <v>296</v>
      </c>
      <c r="Z1666" s="210"/>
      <c r="AA1666" s="210"/>
      <c r="AB1666" s="210"/>
      <c r="AC1666" s="210"/>
      <c r="AD1666" s="210"/>
      <c r="AE1666" s="210"/>
      <c r="AF1666" s="210"/>
      <c r="AG1666" s="210" t="s">
        <v>665</v>
      </c>
      <c r="AH1666" s="210"/>
      <c r="AI1666" s="210"/>
      <c r="AJ1666" s="210"/>
      <c r="AK1666" s="210"/>
      <c r="AL1666" s="210"/>
      <c r="AM1666" s="210"/>
      <c r="AN1666" s="210"/>
      <c r="AO1666" s="210"/>
      <c r="AP1666" s="210"/>
      <c r="AQ1666" s="210"/>
      <c r="AR1666" s="210"/>
      <c r="AS1666" s="210"/>
      <c r="AT1666" s="210"/>
      <c r="AU1666" s="210"/>
      <c r="AV1666" s="210"/>
      <c r="AW1666" s="210"/>
      <c r="AX1666" s="210"/>
      <c r="AY1666" s="210"/>
      <c r="AZ1666" s="210"/>
      <c r="BA1666" s="210"/>
      <c r="BB1666" s="210"/>
      <c r="BC1666" s="210"/>
      <c r="BD1666" s="210"/>
      <c r="BE1666" s="210"/>
      <c r="BF1666" s="210"/>
      <c r="BG1666" s="210"/>
      <c r="BH1666" s="210"/>
    </row>
    <row r="1667" spans="1:60" outlineLevel="1" x14ac:dyDescent="0.2">
      <c r="A1667" s="241">
        <v>303</v>
      </c>
      <c r="B1667" s="242" t="s">
        <v>1857</v>
      </c>
      <c r="C1667" s="254" t="s">
        <v>1858</v>
      </c>
      <c r="D1667" s="243" t="s">
        <v>291</v>
      </c>
      <c r="E1667" s="244">
        <v>17</v>
      </c>
      <c r="F1667" s="245"/>
      <c r="G1667" s="246">
        <f>ROUND(E1667*F1667,2)</f>
        <v>0</v>
      </c>
      <c r="H1667" s="245"/>
      <c r="I1667" s="246">
        <f>ROUND(E1667*H1667,2)</f>
        <v>0</v>
      </c>
      <c r="J1667" s="245"/>
      <c r="K1667" s="246">
        <f>ROUND(E1667*J1667,2)</f>
        <v>0</v>
      </c>
      <c r="L1667" s="246">
        <v>21</v>
      </c>
      <c r="M1667" s="246">
        <f>G1667*(1+L1667/100)</f>
        <v>0</v>
      </c>
      <c r="N1667" s="244">
        <v>1.8E-3</v>
      </c>
      <c r="O1667" s="244">
        <f>ROUND(E1667*N1667,2)</f>
        <v>0.03</v>
      </c>
      <c r="P1667" s="244">
        <v>0</v>
      </c>
      <c r="Q1667" s="244">
        <f>ROUND(E1667*P1667,2)</f>
        <v>0</v>
      </c>
      <c r="R1667" s="246" t="s">
        <v>663</v>
      </c>
      <c r="S1667" s="246" t="s">
        <v>923</v>
      </c>
      <c r="T1667" s="247" t="s">
        <v>294</v>
      </c>
      <c r="U1667" s="220">
        <v>0</v>
      </c>
      <c r="V1667" s="220">
        <f>ROUND(E1667*U1667,2)</f>
        <v>0</v>
      </c>
      <c r="W1667" s="220"/>
      <c r="X1667" s="220" t="s">
        <v>664</v>
      </c>
      <c r="Y1667" s="220" t="s">
        <v>296</v>
      </c>
      <c r="Z1667" s="210"/>
      <c r="AA1667" s="210"/>
      <c r="AB1667" s="210"/>
      <c r="AC1667" s="210"/>
      <c r="AD1667" s="210"/>
      <c r="AE1667" s="210"/>
      <c r="AF1667" s="210"/>
      <c r="AG1667" s="210" t="s">
        <v>665</v>
      </c>
      <c r="AH1667" s="210"/>
      <c r="AI1667" s="210"/>
      <c r="AJ1667" s="210"/>
      <c r="AK1667" s="210"/>
      <c r="AL1667" s="210"/>
      <c r="AM1667" s="210"/>
      <c r="AN1667" s="210"/>
      <c r="AO1667" s="210"/>
      <c r="AP1667" s="210"/>
      <c r="AQ1667" s="210"/>
      <c r="AR1667" s="210"/>
      <c r="AS1667" s="210"/>
      <c r="AT1667" s="210"/>
      <c r="AU1667" s="210"/>
      <c r="AV1667" s="210"/>
      <c r="AW1667" s="210"/>
      <c r="AX1667" s="210"/>
      <c r="AY1667" s="210"/>
      <c r="AZ1667" s="210"/>
      <c r="BA1667" s="210"/>
      <c r="BB1667" s="210"/>
      <c r="BC1667" s="210"/>
      <c r="BD1667" s="210"/>
      <c r="BE1667" s="210"/>
      <c r="BF1667" s="210"/>
      <c r="BG1667" s="210"/>
      <c r="BH1667" s="210"/>
    </row>
    <row r="1668" spans="1:60" outlineLevel="1" x14ac:dyDescent="0.2">
      <c r="A1668" s="241">
        <v>304</v>
      </c>
      <c r="B1668" s="242" t="s">
        <v>1859</v>
      </c>
      <c r="C1668" s="254" t="s">
        <v>1860</v>
      </c>
      <c r="D1668" s="243" t="s">
        <v>291</v>
      </c>
      <c r="E1668" s="244">
        <v>2</v>
      </c>
      <c r="F1668" s="245"/>
      <c r="G1668" s="246">
        <f>ROUND(E1668*F1668,2)</f>
        <v>0</v>
      </c>
      <c r="H1668" s="245"/>
      <c r="I1668" s="246">
        <f>ROUND(E1668*H1668,2)</f>
        <v>0</v>
      </c>
      <c r="J1668" s="245"/>
      <c r="K1668" s="246">
        <f>ROUND(E1668*J1668,2)</f>
        <v>0</v>
      </c>
      <c r="L1668" s="246">
        <v>21</v>
      </c>
      <c r="M1668" s="246">
        <f>G1668*(1+L1668/100)</f>
        <v>0</v>
      </c>
      <c r="N1668" s="244">
        <v>3.2599999999999999E-3</v>
      </c>
      <c r="O1668" s="244">
        <f>ROUND(E1668*N1668,2)</f>
        <v>0.01</v>
      </c>
      <c r="P1668" s="244">
        <v>0</v>
      </c>
      <c r="Q1668" s="244">
        <f>ROUND(E1668*P1668,2)</f>
        <v>0</v>
      </c>
      <c r="R1668" s="246"/>
      <c r="S1668" s="246" t="s">
        <v>861</v>
      </c>
      <c r="T1668" s="247" t="s">
        <v>294</v>
      </c>
      <c r="U1668" s="220">
        <v>0</v>
      </c>
      <c r="V1668" s="220">
        <f>ROUND(E1668*U1668,2)</f>
        <v>0</v>
      </c>
      <c r="W1668" s="220"/>
      <c r="X1668" s="220" t="s">
        <v>664</v>
      </c>
      <c r="Y1668" s="220" t="s">
        <v>296</v>
      </c>
      <c r="Z1668" s="210"/>
      <c r="AA1668" s="210"/>
      <c r="AB1668" s="210"/>
      <c r="AC1668" s="210"/>
      <c r="AD1668" s="210"/>
      <c r="AE1668" s="210"/>
      <c r="AF1668" s="210"/>
      <c r="AG1668" s="210" t="s">
        <v>665</v>
      </c>
      <c r="AH1668" s="210"/>
      <c r="AI1668" s="210"/>
      <c r="AJ1668" s="210"/>
      <c r="AK1668" s="210"/>
      <c r="AL1668" s="210"/>
      <c r="AM1668" s="210"/>
      <c r="AN1668" s="210"/>
      <c r="AO1668" s="210"/>
      <c r="AP1668" s="210"/>
      <c r="AQ1668" s="210"/>
      <c r="AR1668" s="210"/>
      <c r="AS1668" s="210"/>
      <c r="AT1668" s="210"/>
      <c r="AU1668" s="210"/>
      <c r="AV1668" s="210"/>
      <c r="AW1668" s="210"/>
      <c r="AX1668" s="210"/>
      <c r="AY1668" s="210"/>
      <c r="AZ1668" s="210"/>
      <c r="BA1668" s="210"/>
      <c r="BB1668" s="210"/>
      <c r="BC1668" s="210"/>
      <c r="BD1668" s="210"/>
      <c r="BE1668" s="210"/>
      <c r="BF1668" s="210"/>
      <c r="BG1668" s="210"/>
      <c r="BH1668" s="210"/>
    </row>
    <row r="1669" spans="1:60" outlineLevel="1" x14ac:dyDescent="0.2">
      <c r="A1669" s="231">
        <v>305</v>
      </c>
      <c r="B1669" s="232" t="s">
        <v>1861</v>
      </c>
      <c r="C1669" s="250" t="s">
        <v>1862</v>
      </c>
      <c r="D1669" s="233" t="s">
        <v>291</v>
      </c>
      <c r="E1669" s="234">
        <v>6</v>
      </c>
      <c r="F1669" s="235"/>
      <c r="G1669" s="236">
        <f>ROUND(E1669*F1669,2)</f>
        <v>0</v>
      </c>
      <c r="H1669" s="235"/>
      <c r="I1669" s="236">
        <f>ROUND(E1669*H1669,2)</f>
        <v>0</v>
      </c>
      <c r="J1669" s="235"/>
      <c r="K1669" s="236">
        <f>ROUND(E1669*J1669,2)</f>
        <v>0</v>
      </c>
      <c r="L1669" s="236">
        <v>21</v>
      </c>
      <c r="M1669" s="236">
        <f>G1669*(1+L1669/100)</f>
        <v>0</v>
      </c>
      <c r="N1669" s="234">
        <v>0</v>
      </c>
      <c r="O1669" s="234">
        <f>ROUND(E1669*N1669,2)</f>
        <v>0</v>
      </c>
      <c r="P1669" s="234">
        <v>0</v>
      </c>
      <c r="Q1669" s="234">
        <f>ROUND(E1669*P1669,2)</f>
        <v>0</v>
      </c>
      <c r="R1669" s="236"/>
      <c r="S1669" s="236" t="s">
        <v>861</v>
      </c>
      <c r="T1669" s="237" t="s">
        <v>294</v>
      </c>
      <c r="U1669" s="220">
        <v>0</v>
      </c>
      <c r="V1669" s="220">
        <f>ROUND(E1669*U1669,2)</f>
        <v>0</v>
      </c>
      <c r="W1669" s="220"/>
      <c r="X1669" s="220" t="s">
        <v>664</v>
      </c>
      <c r="Y1669" s="220" t="s">
        <v>296</v>
      </c>
      <c r="Z1669" s="210"/>
      <c r="AA1669" s="210"/>
      <c r="AB1669" s="210"/>
      <c r="AC1669" s="210"/>
      <c r="AD1669" s="210"/>
      <c r="AE1669" s="210"/>
      <c r="AF1669" s="210"/>
      <c r="AG1669" s="210" t="s">
        <v>665</v>
      </c>
      <c r="AH1669" s="210"/>
      <c r="AI1669" s="210"/>
      <c r="AJ1669" s="210"/>
      <c r="AK1669" s="210"/>
      <c r="AL1669" s="210"/>
      <c r="AM1669" s="210"/>
      <c r="AN1669" s="210"/>
      <c r="AO1669" s="210"/>
      <c r="AP1669" s="210"/>
      <c r="AQ1669" s="210"/>
      <c r="AR1669" s="210"/>
      <c r="AS1669" s="210"/>
      <c r="AT1669" s="210"/>
      <c r="AU1669" s="210"/>
      <c r="AV1669" s="210"/>
      <c r="AW1669" s="210"/>
      <c r="AX1669" s="210"/>
      <c r="AY1669" s="210"/>
      <c r="AZ1669" s="210"/>
      <c r="BA1669" s="210"/>
      <c r="BB1669" s="210"/>
      <c r="BC1669" s="210"/>
      <c r="BD1669" s="210"/>
      <c r="BE1669" s="210"/>
      <c r="BF1669" s="210"/>
      <c r="BG1669" s="210"/>
      <c r="BH1669" s="210"/>
    </row>
    <row r="1670" spans="1:60" outlineLevel="2" x14ac:dyDescent="0.2">
      <c r="A1670" s="217"/>
      <c r="B1670" s="218"/>
      <c r="C1670" s="253" t="s">
        <v>1863</v>
      </c>
      <c r="D1670" s="221"/>
      <c r="E1670" s="222"/>
      <c r="F1670" s="220"/>
      <c r="G1670" s="220"/>
      <c r="H1670" s="220"/>
      <c r="I1670" s="220"/>
      <c r="J1670" s="220"/>
      <c r="K1670" s="220"/>
      <c r="L1670" s="220"/>
      <c r="M1670" s="220"/>
      <c r="N1670" s="219"/>
      <c r="O1670" s="219"/>
      <c r="P1670" s="219"/>
      <c r="Q1670" s="219"/>
      <c r="R1670" s="220"/>
      <c r="S1670" s="220"/>
      <c r="T1670" s="220"/>
      <c r="U1670" s="220"/>
      <c r="V1670" s="220"/>
      <c r="W1670" s="220"/>
      <c r="X1670" s="220"/>
      <c r="Y1670" s="220"/>
      <c r="Z1670" s="210"/>
      <c r="AA1670" s="210"/>
      <c r="AB1670" s="210"/>
      <c r="AC1670" s="210"/>
      <c r="AD1670" s="210"/>
      <c r="AE1670" s="210"/>
      <c r="AF1670" s="210"/>
      <c r="AG1670" s="210" t="s">
        <v>314</v>
      </c>
      <c r="AH1670" s="210">
        <v>0</v>
      </c>
      <c r="AI1670" s="210"/>
      <c r="AJ1670" s="210"/>
      <c r="AK1670" s="210"/>
      <c r="AL1670" s="210"/>
      <c r="AM1670" s="210"/>
      <c r="AN1670" s="210"/>
      <c r="AO1670" s="210"/>
      <c r="AP1670" s="210"/>
      <c r="AQ1670" s="210"/>
      <c r="AR1670" s="210"/>
      <c r="AS1670" s="210"/>
      <c r="AT1670" s="210"/>
      <c r="AU1670" s="210"/>
      <c r="AV1670" s="210"/>
      <c r="AW1670" s="210"/>
      <c r="AX1670" s="210"/>
      <c r="AY1670" s="210"/>
      <c r="AZ1670" s="210"/>
      <c r="BA1670" s="210"/>
      <c r="BB1670" s="210"/>
      <c r="BC1670" s="210"/>
      <c r="BD1670" s="210"/>
      <c r="BE1670" s="210"/>
      <c r="BF1670" s="210"/>
      <c r="BG1670" s="210"/>
      <c r="BH1670" s="210"/>
    </row>
    <row r="1671" spans="1:60" outlineLevel="3" x14ac:dyDescent="0.2">
      <c r="A1671" s="217"/>
      <c r="B1671" s="218"/>
      <c r="C1671" s="253" t="s">
        <v>168</v>
      </c>
      <c r="D1671" s="221"/>
      <c r="E1671" s="222">
        <v>6</v>
      </c>
      <c r="F1671" s="220"/>
      <c r="G1671" s="220"/>
      <c r="H1671" s="220"/>
      <c r="I1671" s="220"/>
      <c r="J1671" s="220"/>
      <c r="K1671" s="220"/>
      <c r="L1671" s="220"/>
      <c r="M1671" s="220"/>
      <c r="N1671" s="219"/>
      <c r="O1671" s="219"/>
      <c r="P1671" s="219"/>
      <c r="Q1671" s="219"/>
      <c r="R1671" s="220"/>
      <c r="S1671" s="220"/>
      <c r="T1671" s="220"/>
      <c r="U1671" s="220"/>
      <c r="V1671" s="220"/>
      <c r="W1671" s="220"/>
      <c r="X1671" s="220"/>
      <c r="Y1671" s="220"/>
      <c r="Z1671" s="210"/>
      <c r="AA1671" s="210"/>
      <c r="AB1671" s="210"/>
      <c r="AC1671" s="210"/>
      <c r="AD1671" s="210"/>
      <c r="AE1671" s="210"/>
      <c r="AF1671" s="210"/>
      <c r="AG1671" s="210" t="s">
        <v>314</v>
      </c>
      <c r="AH1671" s="210">
        <v>0</v>
      </c>
      <c r="AI1671" s="210"/>
      <c r="AJ1671" s="210"/>
      <c r="AK1671" s="210"/>
      <c r="AL1671" s="210"/>
      <c r="AM1671" s="210"/>
      <c r="AN1671" s="210"/>
      <c r="AO1671" s="210"/>
      <c r="AP1671" s="210"/>
      <c r="AQ1671" s="210"/>
      <c r="AR1671" s="210"/>
      <c r="AS1671" s="210"/>
      <c r="AT1671" s="210"/>
      <c r="AU1671" s="210"/>
      <c r="AV1671" s="210"/>
      <c r="AW1671" s="210"/>
      <c r="AX1671" s="210"/>
      <c r="AY1671" s="210"/>
      <c r="AZ1671" s="210"/>
      <c r="BA1671" s="210"/>
      <c r="BB1671" s="210"/>
      <c r="BC1671" s="210"/>
      <c r="BD1671" s="210"/>
      <c r="BE1671" s="210"/>
      <c r="BF1671" s="210"/>
      <c r="BG1671" s="210"/>
      <c r="BH1671" s="210"/>
    </row>
    <row r="1672" spans="1:60" outlineLevel="1" x14ac:dyDescent="0.2">
      <c r="A1672" s="231">
        <v>306</v>
      </c>
      <c r="B1672" s="232" t="s">
        <v>1864</v>
      </c>
      <c r="C1672" s="250" t="s">
        <v>1865</v>
      </c>
      <c r="D1672" s="233" t="s">
        <v>291</v>
      </c>
      <c r="E1672" s="234">
        <v>4</v>
      </c>
      <c r="F1672" s="235"/>
      <c r="G1672" s="236">
        <f>ROUND(E1672*F1672,2)</f>
        <v>0</v>
      </c>
      <c r="H1672" s="235"/>
      <c r="I1672" s="236">
        <f>ROUND(E1672*H1672,2)</f>
        <v>0</v>
      </c>
      <c r="J1672" s="235"/>
      <c r="K1672" s="236">
        <f>ROUND(E1672*J1672,2)</f>
        <v>0</v>
      </c>
      <c r="L1672" s="236">
        <v>21</v>
      </c>
      <c r="M1672" s="236">
        <f>G1672*(1+L1672/100)</f>
        <v>0</v>
      </c>
      <c r="N1672" s="234">
        <v>0</v>
      </c>
      <c r="O1672" s="234">
        <f>ROUND(E1672*N1672,2)</f>
        <v>0</v>
      </c>
      <c r="P1672" s="234">
        <v>0</v>
      </c>
      <c r="Q1672" s="234">
        <f>ROUND(E1672*P1672,2)</f>
        <v>0</v>
      </c>
      <c r="R1672" s="236"/>
      <c r="S1672" s="236" t="s">
        <v>861</v>
      </c>
      <c r="T1672" s="237" t="s">
        <v>294</v>
      </c>
      <c r="U1672" s="220">
        <v>0</v>
      </c>
      <c r="V1672" s="220">
        <f>ROUND(E1672*U1672,2)</f>
        <v>0</v>
      </c>
      <c r="W1672" s="220"/>
      <c r="X1672" s="220" t="s">
        <v>664</v>
      </c>
      <c r="Y1672" s="220" t="s">
        <v>296</v>
      </c>
      <c r="Z1672" s="210"/>
      <c r="AA1672" s="210"/>
      <c r="AB1672" s="210"/>
      <c r="AC1672" s="210"/>
      <c r="AD1672" s="210"/>
      <c r="AE1672" s="210"/>
      <c r="AF1672" s="210"/>
      <c r="AG1672" s="210" t="s">
        <v>665</v>
      </c>
      <c r="AH1672" s="210"/>
      <c r="AI1672" s="210"/>
      <c r="AJ1672" s="210"/>
      <c r="AK1672" s="210"/>
      <c r="AL1672" s="210"/>
      <c r="AM1672" s="210"/>
      <c r="AN1672" s="210"/>
      <c r="AO1672" s="210"/>
      <c r="AP1672" s="210"/>
      <c r="AQ1672" s="210"/>
      <c r="AR1672" s="210"/>
      <c r="AS1672" s="210"/>
      <c r="AT1672" s="210"/>
      <c r="AU1672" s="210"/>
      <c r="AV1672" s="210"/>
      <c r="AW1672" s="210"/>
      <c r="AX1672" s="210"/>
      <c r="AY1672" s="210"/>
      <c r="AZ1672" s="210"/>
      <c r="BA1672" s="210"/>
      <c r="BB1672" s="210"/>
      <c r="BC1672" s="210"/>
      <c r="BD1672" s="210"/>
      <c r="BE1672" s="210"/>
      <c r="BF1672" s="210"/>
      <c r="BG1672" s="210"/>
      <c r="BH1672" s="210"/>
    </row>
    <row r="1673" spans="1:60" outlineLevel="2" x14ac:dyDescent="0.2">
      <c r="A1673" s="217"/>
      <c r="B1673" s="218"/>
      <c r="C1673" s="253" t="s">
        <v>1866</v>
      </c>
      <c r="D1673" s="221"/>
      <c r="E1673" s="222"/>
      <c r="F1673" s="220"/>
      <c r="G1673" s="220"/>
      <c r="H1673" s="220"/>
      <c r="I1673" s="220"/>
      <c r="J1673" s="220"/>
      <c r="K1673" s="220"/>
      <c r="L1673" s="220"/>
      <c r="M1673" s="220"/>
      <c r="N1673" s="219"/>
      <c r="O1673" s="219"/>
      <c r="P1673" s="219"/>
      <c r="Q1673" s="219"/>
      <c r="R1673" s="220"/>
      <c r="S1673" s="220"/>
      <c r="T1673" s="220"/>
      <c r="U1673" s="220"/>
      <c r="V1673" s="220"/>
      <c r="W1673" s="220"/>
      <c r="X1673" s="220"/>
      <c r="Y1673" s="220"/>
      <c r="Z1673" s="210"/>
      <c r="AA1673" s="210"/>
      <c r="AB1673" s="210"/>
      <c r="AC1673" s="210"/>
      <c r="AD1673" s="210"/>
      <c r="AE1673" s="210"/>
      <c r="AF1673" s="210"/>
      <c r="AG1673" s="210" t="s">
        <v>314</v>
      </c>
      <c r="AH1673" s="210">
        <v>0</v>
      </c>
      <c r="AI1673" s="210"/>
      <c r="AJ1673" s="210"/>
      <c r="AK1673" s="210"/>
      <c r="AL1673" s="210"/>
      <c r="AM1673" s="210"/>
      <c r="AN1673" s="210"/>
      <c r="AO1673" s="210"/>
      <c r="AP1673" s="210"/>
      <c r="AQ1673" s="210"/>
      <c r="AR1673" s="210"/>
      <c r="AS1673" s="210"/>
      <c r="AT1673" s="210"/>
      <c r="AU1673" s="210"/>
      <c r="AV1673" s="210"/>
      <c r="AW1673" s="210"/>
      <c r="AX1673" s="210"/>
      <c r="AY1673" s="210"/>
      <c r="AZ1673" s="210"/>
      <c r="BA1673" s="210"/>
      <c r="BB1673" s="210"/>
      <c r="BC1673" s="210"/>
      <c r="BD1673" s="210"/>
      <c r="BE1673" s="210"/>
      <c r="BF1673" s="210"/>
      <c r="BG1673" s="210"/>
      <c r="BH1673" s="210"/>
    </row>
    <row r="1674" spans="1:60" outlineLevel="3" x14ac:dyDescent="0.2">
      <c r="A1674" s="217"/>
      <c r="B1674" s="218"/>
      <c r="C1674" s="253" t="s">
        <v>163</v>
      </c>
      <c r="D1674" s="221"/>
      <c r="E1674" s="222">
        <v>4</v>
      </c>
      <c r="F1674" s="220"/>
      <c r="G1674" s="220"/>
      <c r="H1674" s="220"/>
      <c r="I1674" s="220"/>
      <c r="J1674" s="220"/>
      <c r="K1674" s="220"/>
      <c r="L1674" s="220"/>
      <c r="M1674" s="220"/>
      <c r="N1674" s="219"/>
      <c r="O1674" s="219"/>
      <c r="P1674" s="219"/>
      <c r="Q1674" s="219"/>
      <c r="R1674" s="220"/>
      <c r="S1674" s="220"/>
      <c r="T1674" s="220"/>
      <c r="U1674" s="220"/>
      <c r="V1674" s="220"/>
      <c r="W1674" s="220"/>
      <c r="X1674" s="220"/>
      <c r="Y1674" s="220"/>
      <c r="Z1674" s="210"/>
      <c r="AA1674" s="210"/>
      <c r="AB1674" s="210"/>
      <c r="AC1674" s="210"/>
      <c r="AD1674" s="210"/>
      <c r="AE1674" s="210"/>
      <c r="AF1674" s="210"/>
      <c r="AG1674" s="210" t="s">
        <v>314</v>
      </c>
      <c r="AH1674" s="210">
        <v>0</v>
      </c>
      <c r="AI1674" s="210"/>
      <c r="AJ1674" s="210"/>
      <c r="AK1674" s="210"/>
      <c r="AL1674" s="210"/>
      <c r="AM1674" s="210"/>
      <c r="AN1674" s="210"/>
      <c r="AO1674" s="210"/>
      <c r="AP1674" s="210"/>
      <c r="AQ1674" s="210"/>
      <c r="AR1674" s="210"/>
      <c r="AS1674" s="210"/>
      <c r="AT1674" s="210"/>
      <c r="AU1674" s="210"/>
      <c r="AV1674" s="210"/>
      <c r="AW1674" s="210"/>
      <c r="AX1674" s="210"/>
      <c r="AY1674" s="210"/>
      <c r="AZ1674" s="210"/>
      <c r="BA1674" s="210"/>
      <c r="BB1674" s="210"/>
      <c r="BC1674" s="210"/>
      <c r="BD1674" s="210"/>
      <c r="BE1674" s="210"/>
      <c r="BF1674" s="210"/>
      <c r="BG1674" s="210"/>
      <c r="BH1674" s="210"/>
    </row>
    <row r="1675" spans="1:60" outlineLevel="1" x14ac:dyDescent="0.2">
      <c r="A1675" s="231">
        <v>307</v>
      </c>
      <c r="B1675" s="232" t="s">
        <v>1867</v>
      </c>
      <c r="C1675" s="250" t="s">
        <v>1862</v>
      </c>
      <c r="D1675" s="233" t="s">
        <v>291</v>
      </c>
      <c r="E1675" s="234">
        <v>5</v>
      </c>
      <c r="F1675" s="235"/>
      <c r="G1675" s="236">
        <f>ROUND(E1675*F1675,2)</f>
        <v>0</v>
      </c>
      <c r="H1675" s="235"/>
      <c r="I1675" s="236">
        <f>ROUND(E1675*H1675,2)</f>
        <v>0</v>
      </c>
      <c r="J1675" s="235"/>
      <c r="K1675" s="236">
        <f>ROUND(E1675*J1675,2)</f>
        <v>0</v>
      </c>
      <c r="L1675" s="236">
        <v>21</v>
      </c>
      <c r="M1675" s="236">
        <f>G1675*(1+L1675/100)</f>
        <v>0</v>
      </c>
      <c r="N1675" s="234">
        <v>0</v>
      </c>
      <c r="O1675" s="234">
        <f>ROUND(E1675*N1675,2)</f>
        <v>0</v>
      </c>
      <c r="P1675" s="234">
        <v>0</v>
      </c>
      <c r="Q1675" s="234">
        <f>ROUND(E1675*P1675,2)</f>
        <v>0</v>
      </c>
      <c r="R1675" s="236"/>
      <c r="S1675" s="236" t="s">
        <v>861</v>
      </c>
      <c r="T1675" s="237" t="s">
        <v>294</v>
      </c>
      <c r="U1675" s="220">
        <v>0</v>
      </c>
      <c r="V1675" s="220">
        <f>ROUND(E1675*U1675,2)</f>
        <v>0</v>
      </c>
      <c r="W1675" s="220"/>
      <c r="X1675" s="220" t="s">
        <v>664</v>
      </c>
      <c r="Y1675" s="220" t="s">
        <v>296</v>
      </c>
      <c r="Z1675" s="210"/>
      <c r="AA1675" s="210"/>
      <c r="AB1675" s="210"/>
      <c r="AC1675" s="210"/>
      <c r="AD1675" s="210"/>
      <c r="AE1675" s="210"/>
      <c r="AF1675" s="210"/>
      <c r="AG1675" s="210" t="s">
        <v>665</v>
      </c>
      <c r="AH1675" s="210"/>
      <c r="AI1675" s="210"/>
      <c r="AJ1675" s="210"/>
      <c r="AK1675" s="210"/>
      <c r="AL1675" s="210"/>
      <c r="AM1675" s="210"/>
      <c r="AN1675" s="210"/>
      <c r="AO1675" s="210"/>
      <c r="AP1675" s="210"/>
      <c r="AQ1675" s="210"/>
      <c r="AR1675" s="210"/>
      <c r="AS1675" s="210"/>
      <c r="AT1675" s="210"/>
      <c r="AU1675" s="210"/>
      <c r="AV1675" s="210"/>
      <c r="AW1675" s="210"/>
      <c r="AX1675" s="210"/>
      <c r="AY1675" s="210"/>
      <c r="AZ1675" s="210"/>
      <c r="BA1675" s="210"/>
      <c r="BB1675" s="210"/>
      <c r="BC1675" s="210"/>
      <c r="BD1675" s="210"/>
      <c r="BE1675" s="210"/>
      <c r="BF1675" s="210"/>
      <c r="BG1675" s="210"/>
      <c r="BH1675" s="210"/>
    </row>
    <row r="1676" spans="1:60" outlineLevel="2" x14ac:dyDescent="0.2">
      <c r="A1676" s="217"/>
      <c r="B1676" s="218"/>
      <c r="C1676" s="253" t="s">
        <v>1868</v>
      </c>
      <c r="D1676" s="221"/>
      <c r="E1676" s="222"/>
      <c r="F1676" s="220"/>
      <c r="G1676" s="220"/>
      <c r="H1676" s="220"/>
      <c r="I1676" s="220"/>
      <c r="J1676" s="220"/>
      <c r="K1676" s="220"/>
      <c r="L1676" s="220"/>
      <c r="M1676" s="220"/>
      <c r="N1676" s="219"/>
      <c r="O1676" s="219"/>
      <c r="P1676" s="219"/>
      <c r="Q1676" s="219"/>
      <c r="R1676" s="220"/>
      <c r="S1676" s="220"/>
      <c r="T1676" s="220"/>
      <c r="U1676" s="220"/>
      <c r="V1676" s="220"/>
      <c r="W1676" s="220"/>
      <c r="X1676" s="220"/>
      <c r="Y1676" s="220"/>
      <c r="Z1676" s="210"/>
      <c r="AA1676" s="210"/>
      <c r="AB1676" s="210"/>
      <c r="AC1676" s="210"/>
      <c r="AD1676" s="210"/>
      <c r="AE1676" s="210"/>
      <c r="AF1676" s="210"/>
      <c r="AG1676" s="210" t="s">
        <v>314</v>
      </c>
      <c r="AH1676" s="210">
        <v>0</v>
      </c>
      <c r="AI1676" s="210"/>
      <c r="AJ1676" s="210"/>
      <c r="AK1676" s="210"/>
      <c r="AL1676" s="210"/>
      <c r="AM1676" s="210"/>
      <c r="AN1676" s="210"/>
      <c r="AO1676" s="210"/>
      <c r="AP1676" s="210"/>
      <c r="AQ1676" s="210"/>
      <c r="AR1676" s="210"/>
      <c r="AS1676" s="210"/>
      <c r="AT1676" s="210"/>
      <c r="AU1676" s="210"/>
      <c r="AV1676" s="210"/>
      <c r="AW1676" s="210"/>
      <c r="AX1676" s="210"/>
      <c r="AY1676" s="210"/>
      <c r="AZ1676" s="210"/>
      <c r="BA1676" s="210"/>
      <c r="BB1676" s="210"/>
      <c r="BC1676" s="210"/>
      <c r="BD1676" s="210"/>
      <c r="BE1676" s="210"/>
      <c r="BF1676" s="210"/>
      <c r="BG1676" s="210"/>
      <c r="BH1676" s="210"/>
    </row>
    <row r="1677" spans="1:60" outlineLevel="3" x14ac:dyDescent="0.2">
      <c r="A1677" s="217"/>
      <c r="B1677" s="218"/>
      <c r="C1677" s="253" t="s">
        <v>167</v>
      </c>
      <c r="D1677" s="221"/>
      <c r="E1677" s="222">
        <v>5</v>
      </c>
      <c r="F1677" s="220"/>
      <c r="G1677" s="220"/>
      <c r="H1677" s="220"/>
      <c r="I1677" s="220"/>
      <c r="J1677" s="220"/>
      <c r="K1677" s="220"/>
      <c r="L1677" s="220"/>
      <c r="M1677" s="220"/>
      <c r="N1677" s="219"/>
      <c r="O1677" s="219"/>
      <c r="P1677" s="219"/>
      <c r="Q1677" s="219"/>
      <c r="R1677" s="220"/>
      <c r="S1677" s="220"/>
      <c r="T1677" s="220"/>
      <c r="U1677" s="220"/>
      <c r="V1677" s="220"/>
      <c r="W1677" s="220"/>
      <c r="X1677" s="220"/>
      <c r="Y1677" s="220"/>
      <c r="Z1677" s="210"/>
      <c r="AA1677" s="210"/>
      <c r="AB1677" s="210"/>
      <c r="AC1677" s="210"/>
      <c r="AD1677" s="210"/>
      <c r="AE1677" s="210"/>
      <c r="AF1677" s="210"/>
      <c r="AG1677" s="210" t="s">
        <v>314</v>
      </c>
      <c r="AH1677" s="210">
        <v>0</v>
      </c>
      <c r="AI1677" s="210"/>
      <c r="AJ1677" s="210"/>
      <c r="AK1677" s="210"/>
      <c r="AL1677" s="210"/>
      <c r="AM1677" s="210"/>
      <c r="AN1677" s="210"/>
      <c r="AO1677" s="210"/>
      <c r="AP1677" s="210"/>
      <c r="AQ1677" s="210"/>
      <c r="AR1677" s="210"/>
      <c r="AS1677" s="210"/>
      <c r="AT1677" s="210"/>
      <c r="AU1677" s="210"/>
      <c r="AV1677" s="210"/>
      <c r="AW1677" s="210"/>
      <c r="AX1677" s="210"/>
      <c r="AY1677" s="210"/>
      <c r="AZ1677" s="210"/>
      <c r="BA1677" s="210"/>
      <c r="BB1677" s="210"/>
      <c r="BC1677" s="210"/>
      <c r="BD1677" s="210"/>
      <c r="BE1677" s="210"/>
      <c r="BF1677" s="210"/>
      <c r="BG1677" s="210"/>
      <c r="BH1677" s="210"/>
    </row>
    <row r="1678" spans="1:60" outlineLevel="1" x14ac:dyDescent="0.2">
      <c r="A1678" s="231">
        <v>308</v>
      </c>
      <c r="B1678" s="232" t="s">
        <v>1869</v>
      </c>
      <c r="C1678" s="250" t="s">
        <v>1865</v>
      </c>
      <c r="D1678" s="233" t="s">
        <v>291</v>
      </c>
      <c r="E1678" s="234">
        <v>16</v>
      </c>
      <c r="F1678" s="235"/>
      <c r="G1678" s="236">
        <f>ROUND(E1678*F1678,2)</f>
        <v>0</v>
      </c>
      <c r="H1678" s="235"/>
      <c r="I1678" s="236">
        <f>ROUND(E1678*H1678,2)</f>
        <v>0</v>
      </c>
      <c r="J1678" s="235"/>
      <c r="K1678" s="236">
        <f>ROUND(E1678*J1678,2)</f>
        <v>0</v>
      </c>
      <c r="L1678" s="236">
        <v>21</v>
      </c>
      <c r="M1678" s="236">
        <f>G1678*(1+L1678/100)</f>
        <v>0</v>
      </c>
      <c r="N1678" s="234">
        <v>0</v>
      </c>
      <c r="O1678" s="234">
        <f>ROUND(E1678*N1678,2)</f>
        <v>0</v>
      </c>
      <c r="P1678" s="234">
        <v>0</v>
      </c>
      <c r="Q1678" s="234">
        <f>ROUND(E1678*P1678,2)</f>
        <v>0</v>
      </c>
      <c r="R1678" s="236"/>
      <c r="S1678" s="236" t="s">
        <v>861</v>
      </c>
      <c r="T1678" s="237" t="s">
        <v>294</v>
      </c>
      <c r="U1678" s="220">
        <v>0</v>
      </c>
      <c r="V1678" s="220">
        <f>ROUND(E1678*U1678,2)</f>
        <v>0</v>
      </c>
      <c r="W1678" s="220"/>
      <c r="X1678" s="220" t="s">
        <v>664</v>
      </c>
      <c r="Y1678" s="220" t="s">
        <v>296</v>
      </c>
      <c r="Z1678" s="210"/>
      <c r="AA1678" s="210"/>
      <c r="AB1678" s="210"/>
      <c r="AC1678" s="210"/>
      <c r="AD1678" s="210"/>
      <c r="AE1678" s="210"/>
      <c r="AF1678" s="210"/>
      <c r="AG1678" s="210" t="s">
        <v>665</v>
      </c>
      <c r="AH1678" s="210"/>
      <c r="AI1678" s="210"/>
      <c r="AJ1678" s="210"/>
      <c r="AK1678" s="210"/>
      <c r="AL1678" s="210"/>
      <c r="AM1678" s="210"/>
      <c r="AN1678" s="210"/>
      <c r="AO1678" s="210"/>
      <c r="AP1678" s="210"/>
      <c r="AQ1678" s="210"/>
      <c r="AR1678" s="210"/>
      <c r="AS1678" s="210"/>
      <c r="AT1678" s="210"/>
      <c r="AU1678" s="210"/>
      <c r="AV1678" s="210"/>
      <c r="AW1678" s="210"/>
      <c r="AX1678" s="210"/>
      <c r="AY1678" s="210"/>
      <c r="AZ1678" s="210"/>
      <c r="BA1678" s="210"/>
      <c r="BB1678" s="210"/>
      <c r="BC1678" s="210"/>
      <c r="BD1678" s="210"/>
      <c r="BE1678" s="210"/>
      <c r="BF1678" s="210"/>
      <c r="BG1678" s="210"/>
      <c r="BH1678" s="210"/>
    </row>
    <row r="1679" spans="1:60" outlineLevel="2" x14ac:dyDescent="0.2">
      <c r="A1679" s="217"/>
      <c r="B1679" s="218"/>
      <c r="C1679" s="253" t="s">
        <v>1870</v>
      </c>
      <c r="D1679" s="221"/>
      <c r="E1679" s="222"/>
      <c r="F1679" s="220"/>
      <c r="G1679" s="220"/>
      <c r="H1679" s="220"/>
      <c r="I1679" s="220"/>
      <c r="J1679" s="220"/>
      <c r="K1679" s="220"/>
      <c r="L1679" s="220"/>
      <c r="M1679" s="220"/>
      <c r="N1679" s="219"/>
      <c r="O1679" s="219"/>
      <c r="P1679" s="219"/>
      <c r="Q1679" s="219"/>
      <c r="R1679" s="220"/>
      <c r="S1679" s="220"/>
      <c r="T1679" s="220"/>
      <c r="U1679" s="220"/>
      <c r="V1679" s="220"/>
      <c r="W1679" s="220"/>
      <c r="X1679" s="220"/>
      <c r="Y1679" s="220"/>
      <c r="Z1679" s="210"/>
      <c r="AA1679" s="210"/>
      <c r="AB1679" s="210"/>
      <c r="AC1679" s="210"/>
      <c r="AD1679" s="210"/>
      <c r="AE1679" s="210"/>
      <c r="AF1679" s="210"/>
      <c r="AG1679" s="210" t="s">
        <v>314</v>
      </c>
      <c r="AH1679" s="210">
        <v>0</v>
      </c>
      <c r="AI1679" s="210"/>
      <c r="AJ1679" s="210"/>
      <c r="AK1679" s="210"/>
      <c r="AL1679" s="210"/>
      <c r="AM1679" s="210"/>
      <c r="AN1679" s="210"/>
      <c r="AO1679" s="210"/>
      <c r="AP1679" s="210"/>
      <c r="AQ1679" s="210"/>
      <c r="AR1679" s="210"/>
      <c r="AS1679" s="210"/>
      <c r="AT1679" s="210"/>
      <c r="AU1679" s="210"/>
      <c r="AV1679" s="210"/>
      <c r="AW1679" s="210"/>
      <c r="AX1679" s="210"/>
      <c r="AY1679" s="210"/>
      <c r="AZ1679" s="210"/>
      <c r="BA1679" s="210"/>
      <c r="BB1679" s="210"/>
      <c r="BC1679" s="210"/>
      <c r="BD1679" s="210"/>
      <c r="BE1679" s="210"/>
      <c r="BF1679" s="210"/>
      <c r="BG1679" s="210"/>
      <c r="BH1679" s="210"/>
    </row>
    <row r="1680" spans="1:60" outlineLevel="3" x14ac:dyDescent="0.2">
      <c r="A1680" s="217"/>
      <c r="B1680" s="218"/>
      <c r="C1680" s="253" t="s">
        <v>1871</v>
      </c>
      <c r="D1680" s="221"/>
      <c r="E1680" s="222">
        <v>16</v>
      </c>
      <c r="F1680" s="220"/>
      <c r="G1680" s="220"/>
      <c r="H1680" s="220"/>
      <c r="I1680" s="220"/>
      <c r="J1680" s="220"/>
      <c r="K1680" s="220"/>
      <c r="L1680" s="220"/>
      <c r="M1680" s="220"/>
      <c r="N1680" s="219"/>
      <c r="O1680" s="219"/>
      <c r="P1680" s="219"/>
      <c r="Q1680" s="219"/>
      <c r="R1680" s="220"/>
      <c r="S1680" s="220"/>
      <c r="T1680" s="220"/>
      <c r="U1680" s="220"/>
      <c r="V1680" s="220"/>
      <c r="W1680" s="220"/>
      <c r="X1680" s="220"/>
      <c r="Y1680" s="220"/>
      <c r="Z1680" s="210"/>
      <c r="AA1680" s="210"/>
      <c r="AB1680" s="210"/>
      <c r="AC1680" s="210"/>
      <c r="AD1680" s="210"/>
      <c r="AE1680" s="210"/>
      <c r="AF1680" s="210"/>
      <c r="AG1680" s="210" t="s">
        <v>314</v>
      </c>
      <c r="AH1680" s="210">
        <v>0</v>
      </c>
      <c r="AI1680" s="210"/>
      <c r="AJ1680" s="210"/>
      <c r="AK1680" s="210"/>
      <c r="AL1680" s="210"/>
      <c r="AM1680" s="210"/>
      <c r="AN1680" s="210"/>
      <c r="AO1680" s="210"/>
      <c r="AP1680" s="210"/>
      <c r="AQ1680" s="210"/>
      <c r="AR1680" s="210"/>
      <c r="AS1680" s="210"/>
      <c r="AT1680" s="210"/>
      <c r="AU1680" s="210"/>
      <c r="AV1680" s="210"/>
      <c r="AW1680" s="210"/>
      <c r="AX1680" s="210"/>
      <c r="AY1680" s="210"/>
      <c r="AZ1680" s="210"/>
      <c r="BA1680" s="210"/>
      <c r="BB1680" s="210"/>
      <c r="BC1680" s="210"/>
      <c r="BD1680" s="210"/>
      <c r="BE1680" s="210"/>
      <c r="BF1680" s="210"/>
      <c r="BG1680" s="210"/>
      <c r="BH1680" s="210"/>
    </row>
    <row r="1681" spans="1:60" outlineLevel="1" x14ac:dyDescent="0.2">
      <c r="A1681" s="231">
        <v>309</v>
      </c>
      <c r="B1681" s="232" t="s">
        <v>1872</v>
      </c>
      <c r="C1681" s="250" t="s">
        <v>1873</v>
      </c>
      <c r="D1681" s="233" t="s">
        <v>291</v>
      </c>
      <c r="E1681" s="234">
        <v>8</v>
      </c>
      <c r="F1681" s="235"/>
      <c r="G1681" s="236">
        <f>ROUND(E1681*F1681,2)</f>
        <v>0</v>
      </c>
      <c r="H1681" s="235"/>
      <c r="I1681" s="236">
        <f>ROUND(E1681*H1681,2)</f>
        <v>0</v>
      </c>
      <c r="J1681" s="235"/>
      <c r="K1681" s="236">
        <f>ROUND(E1681*J1681,2)</f>
        <v>0</v>
      </c>
      <c r="L1681" s="236">
        <v>21</v>
      </c>
      <c r="M1681" s="236">
        <f>G1681*(1+L1681/100)</f>
        <v>0</v>
      </c>
      <c r="N1681" s="234">
        <v>0</v>
      </c>
      <c r="O1681" s="234">
        <f>ROUND(E1681*N1681,2)</f>
        <v>0</v>
      </c>
      <c r="P1681" s="234">
        <v>0</v>
      </c>
      <c r="Q1681" s="234">
        <f>ROUND(E1681*P1681,2)</f>
        <v>0</v>
      </c>
      <c r="R1681" s="236"/>
      <c r="S1681" s="236" t="s">
        <v>861</v>
      </c>
      <c r="T1681" s="237" t="s">
        <v>294</v>
      </c>
      <c r="U1681" s="220">
        <v>0</v>
      </c>
      <c r="V1681" s="220">
        <f>ROUND(E1681*U1681,2)</f>
        <v>0</v>
      </c>
      <c r="W1681" s="220"/>
      <c r="X1681" s="220" t="s">
        <v>664</v>
      </c>
      <c r="Y1681" s="220" t="s">
        <v>296</v>
      </c>
      <c r="Z1681" s="210"/>
      <c r="AA1681" s="210"/>
      <c r="AB1681" s="210"/>
      <c r="AC1681" s="210"/>
      <c r="AD1681" s="210"/>
      <c r="AE1681" s="210"/>
      <c r="AF1681" s="210"/>
      <c r="AG1681" s="210" t="s">
        <v>665</v>
      </c>
      <c r="AH1681" s="210"/>
      <c r="AI1681" s="210"/>
      <c r="AJ1681" s="210"/>
      <c r="AK1681" s="210"/>
      <c r="AL1681" s="210"/>
      <c r="AM1681" s="210"/>
      <c r="AN1681" s="210"/>
      <c r="AO1681" s="210"/>
      <c r="AP1681" s="210"/>
      <c r="AQ1681" s="210"/>
      <c r="AR1681" s="210"/>
      <c r="AS1681" s="210"/>
      <c r="AT1681" s="210"/>
      <c r="AU1681" s="210"/>
      <c r="AV1681" s="210"/>
      <c r="AW1681" s="210"/>
      <c r="AX1681" s="210"/>
      <c r="AY1681" s="210"/>
      <c r="AZ1681" s="210"/>
      <c r="BA1681" s="210"/>
      <c r="BB1681" s="210"/>
      <c r="BC1681" s="210"/>
      <c r="BD1681" s="210"/>
      <c r="BE1681" s="210"/>
      <c r="BF1681" s="210"/>
      <c r="BG1681" s="210"/>
      <c r="BH1681" s="210"/>
    </row>
    <row r="1682" spans="1:60" outlineLevel="2" x14ac:dyDescent="0.2">
      <c r="A1682" s="217"/>
      <c r="B1682" s="218"/>
      <c r="C1682" s="253" t="s">
        <v>1874</v>
      </c>
      <c r="D1682" s="221"/>
      <c r="E1682" s="222"/>
      <c r="F1682" s="220"/>
      <c r="G1682" s="220"/>
      <c r="H1682" s="220"/>
      <c r="I1682" s="220"/>
      <c r="J1682" s="220"/>
      <c r="K1682" s="220"/>
      <c r="L1682" s="220"/>
      <c r="M1682" s="220"/>
      <c r="N1682" s="219"/>
      <c r="O1682" s="219"/>
      <c r="P1682" s="219"/>
      <c r="Q1682" s="219"/>
      <c r="R1682" s="220"/>
      <c r="S1682" s="220"/>
      <c r="T1682" s="220"/>
      <c r="U1682" s="220"/>
      <c r="V1682" s="220"/>
      <c r="W1682" s="220"/>
      <c r="X1682" s="220"/>
      <c r="Y1682" s="220"/>
      <c r="Z1682" s="210"/>
      <c r="AA1682" s="210"/>
      <c r="AB1682" s="210"/>
      <c r="AC1682" s="210"/>
      <c r="AD1682" s="210"/>
      <c r="AE1682" s="210"/>
      <c r="AF1682" s="210"/>
      <c r="AG1682" s="210" t="s">
        <v>314</v>
      </c>
      <c r="AH1682" s="210">
        <v>0</v>
      </c>
      <c r="AI1682" s="210"/>
      <c r="AJ1682" s="210"/>
      <c r="AK1682" s="210"/>
      <c r="AL1682" s="210"/>
      <c r="AM1682" s="210"/>
      <c r="AN1682" s="210"/>
      <c r="AO1682" s="210"/>
      <c r="AP1682" s="210"/>
      <c r="AQ1682" s="210"/>
      <c r="AR1682" s="210"/>
      <c r="AS1682" s="210"/>
      <c r="AT1682" s="210"/>
      <c r="AU1682" s="210"/>
      <c r="AV1682" s="210"/>
      <c r="AW1682" s="210"/>
      <c r="AX1682" s="210"/>
      <c r="AY1682" s="210"/>
      <c r="AZ1682" s="210"/>
      <c r="BA1682" s="210"/>
      <c r="BB1682" s="210"/>
      <c r="BC1682" s="210"/>
      <c r="BD1682" s="210"/>
      <c r="BE1682" s="210"/>
      <c r="BF1682" s="210"/>
      <c r="BG1682" s="210"/>
      <c r="BH1682" s="210"/>
    </row>
    <row r="1683" spans="1:60" outlineLevel="3" x14ac:dyDescent="0.2">
      <c r="A1683" s="217"/>
      <c r="B1683" s="218"/>
      <c r="C1683" s="253" t="s">
        <v>1823</v>
      </c>
      <c r="D1683" s="221"/>
      <c r="E1683" s="222">
        <v>8</v>
      </c>
      <c r="F1683" s="220"/>
      <c r="G1683" s="220"/>
      <c r="H1683" s="220"/>
      <c r="I1683" s="220"/>
      <c r="J1683" s="220"/>
      <c r="K1683" s="220"/>
      <c r="L1683" s="220"/>
      <c r="M1683" s="220"/>
      <c r="N1683" s="219"/>
      <c r="O1683" s="219"/>
      <c r="P1683" s="219"/>
      <c r="Q1683" s="219"/>
      <c r="R1683" s="220"/>
      <c r="S1683" s="220"/>
      <c r="T1683" s="220"/>
      <c r="U1683" s="220"/>
      <c r="V1683" s="220"/>
      <c r="W1683" s="220"/>
      <c r="X1683" s="220"/>
      <c r="Y1683" s="220"/>
      <c r="Z1683" s="210"/>
      <c r="AA1683" s="210"/>
      <c r="AB1683" s="210"/>
      <c r="AC1683" s="210"/>
      <c r="AD1683" s="210"/>
      <c r="AE1683" s="210"/>
      <c r="AF1683" s="210"/>
      <c r="AG1683" s="210" t="s">
        <v>314</v>
      </c>
      <c r="AH1683" s="210">
        <v>0</v>
      </c>
      <c r="AI1683" s="210"/>
      <c r="AJ1683" s="210"/>
      <c r="AK1683" s="210"/>
      <c r="AL1683" s="210"/>
      <c r="AM1683" s="210"/>
      <c r="AN1683" s="210"/>
      <c r="AO1683" s="210"/>
      <c r="AP1683" s="210"/>
      <c r="AQ1683" s="210"/>
      <c r="AR1683" s="210"/>
      <c r="AS1683" s="210"/>
      <c r="AT1683" s="210"/>
      <c r="AU1683" s="210"/>
      <c r="AV1683" s="210"/>
      <c r="AW1683" s="210"/>
      <c r="AX1683" s="210"/>
      <c r="AY1683" s="210"/>
      <c r="AZ1683" s="210"/>
      <c r="BA1683" s="210"/>
      <c r="BB1683" s="210"/>
      <c r="BC1683" s="210"/>
      <c r="BD1683" s="210"/>
      <c r="BE1683" s="210"/>
      <c r="BF1683" s="210"/>
      <c r="BG1683" s="210"/>
      <c r="BH1683" s="210"/>
    </row>
    <row r="1684" spans="1:60" outlineLevel="1" x14ac:dyDescent="0.2">
      <c r="A1684" s="231">
        <v>310</v>
      </c>
      <c r="B1684" s="232" t="s">
        <v>1875</v>
      </c>
      <c r="C1684" s="250" t="s">
        <v>1876</v>
      </c>
      <c r="D1684" s="233" t="s">
        <v>291</v>
      </c>
      <c r="E1684" s="234">
        <v>1</v>
      </c>
      <c r="F1684" s="235"/>
      <c r="G1684" s="236">
        <f>ROUND(E1684*F1684,2)</f>
        <v>0</v>
      </c>
      <c r="H1684" s="235"/>
      <c r="I1684" s="236">
        <f>ROUND(E1684*H1684,2)</f>
        <v>0</v>
      </c>
      <c r="J1684" s="235"/>
      <c r="K1684" s="236">
        <f>ROUND(E1684*J1684,2)</f>
        <v>0</v>
      </c>
      <c r="L1684" s="236">
        <v>21</v>
      </c>
      <c r="M1684" s="236">
        <f>G1684*(1+L1684/100)</f>
        <v>0</v>
      </c>
      <c r="N1684" s="234">
        <v>0</v>
      </c>
      <c r="O1684" s="234">
        <f>ROUND(E1684*N1684,2)</f>
        <v>0</v>
      </c>
      <c r="P1684" s="234">
        <v>0</v>
      </c>
      <c r="Q1684" s="234">
        <f>ROUND(E1684*P1684,2)</f>
        <v>0</v>
      </c>
      <c r="R1684" s="236"/>
      <c r="S1684" s="236" t="s">
        <v>861</v>
      </c>
      <c r="T1684" s="237" t="s">
        <v>294</v>
      </c>
      <c r="U1684" s="220">
        <v>0</v>
      </c>
      <c r="V1684" s="220">
        <f>ROUND(E1684*U1684,2)</f>
        <v>0</v>
      </c>
      <c r="W1684" s="220"/>
      <c r="X1684" s="220" t="s">
        <v>664</v>
      </c>
      <c r="Y1684" s="220" t="s">
        <v>296</v>
      </c>
      <c r="Z1684" s="210"/>
      <c r="AA1684" s="210"/>
      <c r="AB1684" s="210"/>
      <c r="AC1684" s="210"/>
      <c r="AD1684" s="210"/>
      <c r="AE1684" s="210"/>
      <c r="AF1684" s="210"/>
      <c r="AG1684" s="210" t="s">
        <v>665</v>
      </c>
      <c r="AH1684" s="210"/>
      <c r="AI1684" s="210"/>
      <c r="AJ1684" s="210"/>
      <c r="AK1684" s="210"/>
      <c r="AL1684" s="210"/>
      <c r="AM1684" s="210"/>
      <c r="AN1684" s="210"/>
      <c r="AO1684" s="210"/>
      <c r="AP1684" s="210"/>
      <c r="AQ1684" s="210"/>
      <c r="AR1684" s="210"/>
      <c r="AS1684" s="210"/>
      <c r="AT1684" s="210"/>
      <c r="AU1684" s="210"/>
      <c r="AV1684" s="210"/>
      <c r="AW1684" s="210"/>
      <c r="AX1684" s="210"/>
      <c r="AY1684" s="210"/>
      <c r="AZ1684" s="210"/>
      <c r="BA1684" s="210"/>
      <c r="BB1684" s="210"/>
      <c r="BC1684" s="210"/>
      <c r="BD1684" s="210"/>
      <c r="BE1684" s="210"/>
      <c r="BF1684" s="210"/>
      <c r="BG1684" s="210"/>
      <c r="BH1684" s="210"/>
    </row>
    <row r="1685" spans="1:60" outlineLevel="2" x14ac:dyDescent="0.2">
      <c r="A1685" s="217"/>
      <c r="B1685" s="218"/>
      <c r="C1685" s="253" t="s">
        <v>1787</v>
      </c>
      <c r="D1685" s="221"/>
      <c r="E1685" s="222"/>
      <c r="F1685" s="220"/>
      <c r="G1685" s="220"/>
      <c r="H1685" s="220"/>
      <c r="I1685" s="220"/>
      <c r="J1685" s="220"/>
      <c r="K1685" s="220"/>
      <c r="L1685" s="220"/>
      <c r="M1685" s="220"/>
      <c r="N1685" s="219"/>
      <c r="O1685" s="219"/>
      <c r="P1685" s="219"/>
      <c r="Q1685" s="219"/>
      <c r="R1685" s="220"/>
      <c r="S1685" s="220"/>
      <c r="T1685" s="220"/>
      <c r="U1685" s="220"/>
      <c r="V1685" s="220"/>
      <c r="W1685" s="220"/>
      <c r="X1685" s="220"/>
      <c r="Y1685" s="220"/>
      <c r="Z1685" s="210"/>
      <c r="AA1685" s="210"/>
      <c r="AB1685" s="210"/>
      <c r="AC1685" s="210"/>
      <c r="AD1685" s="210"/>
      <c r="AE1685" s="210"/>
      <c r="AF1685" s="210"/>
      <c r="AG1685" s="210" t="s">
        <v>314</v>
      </c>
      <c r="AH1685" s="210">
        <v>0</v>
      </c>
      <c r="AI1685" s="210"/>
      <c r="AJ1685" s="210"/>
      <c r="AK1685" s="210"/>
      <c r="AL1685" s="210"/>
      <c r="AM1685" s="210"/>
      <c r="AN1685" s="210"/>
      <c r="AO1685" s="210"/>
      <c r="AP1685" s="210"/>
      <c r="AQ1685" s="210"/>
      <c r="AR1685" s="210"/>
      <c r="AS1685" s="210"/>
      <c r="AT1685" s="210"/>
      <c r="AU1685" s="210"/>
      <c r="AV1685" s="210"/>
      <c r="AW1685" s="210"/>
      <c r="AX1685" s="210"/>
      <c r="AY1685" s="210"/>
      <c r="AZ1685" s="210"/>
      <c r="BA1685" s="210"/>
      <c r="BB1685" s="210"/>
      <c r="BC1685" s="210"/>
      <c r="BD1685" s="210"/>
      <c r="BE1685" s="210"/>
      <c r="BF1685" s="210"/>
      <c r="BG1685" s="210"/>
      <c r="BH1685" s="210"/>
    </row>
    <row r="1686" spans="1:60" outlineLevel="3" x14ac:dyDescent="0.2">
      <c r="A1686" s="217"/>
      <c r="B1686" s="218"/>
      <c r="C1686" s="253" t="s">
        <v>157</v>
      </c>
      <c r="D1686" s="221"/>
      <c r="E1686" s="222">
        <v>1</v>
      </c>
      <c r="F1686" s="220"/>
      <c r="G1686" s="220"/>
      <c r="H1686" s="220"/>
      <c r="I1686" s="220"/>
      <c r="J1686" s="220"/>
      <c r="K1686" s="220"/>
      <c r="L1686" s="220"/>
      <c r="M1686" s="220"/>
      <c r="N1686" s="219"/>
      <c r="O1686" s="219"/>
      <c r="P1686" s="219"/>
      <c r="Q1686" s="219"/>
      <c r="R1686" s="220"/>
      <c r="S1686" s="220"/>
      <c r="T1686" s="220"/>
      <c r="U1686" s="220"/>
      <c r="V1686" s="220"/>
      <c r="W1686" s="220"/>
      <c r="X1686" s="220"/>
      <c r="Y1686" s="220"/>
      <c r="Z1686" s="210"/>
      <c r="AA1686" s="210"/>
      <c r="AB1686" s="210"/>
      <c r="AC1686" s="210"/>
      <c r="AD1686" s="210"/>
      <c r="AE1686" s="210"/>
      <c r="AF1686" s="210"/>
      <c r="AG1686" s="210" t="s">
        <v>314</v>
      </c>
      <c r="AH1686" s="210">
        <v>0</v>
      </c>
      <c r="AI1686" s="210"/>
      <c r="AJ1686" s="210"/>
      <c r="AK1686" s="210"/>
      <c r="AL1686" s="210"/>
      <c r="AM1686" s="210"/>
      <c r="AN1686" s="210"/>
      <c r="AO1686" s="210"/>
      <c r="AP1686" s="210"/>
      <c r="AQ1686" s="210"/>
      <c r="AR1686" s="210"/>
      <c r="AS1686" s="210"/>
      <c r="AT1686" s="210"/>
      <c r="AU1686" s="210"/>
      <c r="AV1686" s="210"/>
      <c r="AW1686" s="210"/>
      <c r="AX1686" s="210"/>
      <c r="AY1686" s="210"/>
      <c r="AZ1686" s="210"/>
      <c r="BA1686" s="210"/>
      <c r="BB1686" s="210"/>
      <c r="BC1686" s="210"/>
      <c r="BD1686" s="210"/>
      <c r="BE1686" s="210"/>
      <c r="BF1686" s="210"/>
      <c r="BG1686" s="210"/>
      <c r="BH1686" s="210"/>
    </row>
    <row r="1687" spans="1:60" outlineLevel="1" x14ac:dyDescent="0.2">
      <c r="A1687" s="231">
        <v>311</v>
      </c>
      <c r="B1687" s="232" t="s">
        <v>1877</v>
      </c>
      <c r="C1687" s="250" t="s">
        <v>1873</v>
      </c>
      <c r="D1687" s="233" t="s">
        <v>291</v>
      </c>
      <c r="E1687" s="234">
        <v>3</v>
      </c>
      <c r="F1687" s="235"/>
      <c r="G1687" s="236">
        <f>ROUND(E1687*F1687,2)</f>
        <v>0</v>
      </c>
      <c r="H1687" s="235"/>
      <c r="I1687" s="236">
        <f>ROUND(E1687*H1687,2)</f>
        <v>0</v>
      </c>
      <c r="J1687" s="235"/>
      <c r="K1687" s="236">
        <f>ROUND(E1687*J1687,2)</f>
        <v>0</v>
      </c>
      <c r="L1687" s="236">
        <v>21</v>
      </c>
      <c r="M1687" s="236">
        <f>G1687*(1+L1687/100)</f>
        <v>0</v>
      </c>
      <c r="N1687" s="234">
        <v>0</v>
      </c>
      <c r="O1687" s="234">
        <f>ROUND(E1687*N1687,2)</f>
        <v>0</v>
      </c>
      <c r="P1687" s="234">
        <v>0</v>
      </c>
      <c r="Q1687" s="234">
        <f>ROUND(E1687*P1687,2)</f>
        <v>0</v>
      </c>
      <c r="R1687" s="236"/>
      <c r="S1687" s="236" t="s">
        <v>861</v>
      </c>
      <c r="T1687" s="237" t="s">
        <v>294</v>
      </c>
      <c r="U1687" s="220">
        <v>0</v>
      </c>
      <c r="V1687" s="220">
        <f>ROUND(E1687*U1687,2)</f>
        <v>0</v>
      </c>
      <c r="W1687" s="220"/>
      <c r="X1687" s="220" t="s">
        <v>664</v>
      </c>
      <c r="Y1687" s="220" t="s">
        <v>296</v>
      </c>
      <c r="Z1687" s="210"/>
      <c r="AA1687" s="210"/>
      <c r="AB1687" s="210"/>
      <c r="AC1687" s="210"/>
      <c r="AD1687" s="210"/>
      <c r="AE1687" s="210"/>
      <c r="AF1687" s="210"/>
      <c r="AG1687" s="210" t="s">
        <v>665</v>
      </c>
      <c r="AH1687" s="210"/>
      <c r="AI1687" s="210"/>
      <c r="AJ1687" s="210"/>
      <c r="AK1687" s="210"/>
      <c r="AL1687" s="210"/>
      <c r="AM1687" s="210"/>
      <c r="AN1687" s="210"/>
      <c r="AO1687" s="210"/>
      <c r="AP1687" s="210"/>
      <c r="AQ1687" s="210"/>
      <c r="AR1687" s="210"/>
      <c r="AS1687" s="210"/>
      <c r="AT1687" s="210"/>
      <c r="AU1687" s="210"/>
      <c r="AV1687" s="210"/>
      <c r="AW1687" s="210"/>
      <c r="AX1687" s="210"/>
      <c r="AY1687" s="210"/>
      <c r="AZ1687" s="210"/>
      <c r="BA1687" s="210"/>
      <c r="BB1687" s="210"/>
      <c r="BC1687" s="210"/>
      <c r="BD1687" s="210"/>
      <c r="BE1687" s="210"/>
      <c r="BF1687" s="210"/>
      <c r="BG1687" s="210"/>
      <c r="BH1687" s="210"/>
    </row>
    <row r="1688" spans="1:60" outlineLevel="2" x14ac:dyDescent="0.2">
      <c r="A1688" s="217"/>
      <c r="B1688" s="218"/>
      <c r="C1688" s="253" t="s">
        <v>1878</v>
      </c>
      <c r="D1688" s="221"/>
      <c r="E1688" s="222"/>
      <c r="F1688" s="220"/>
      <c r="G1688" s="220"/>
      <c r="H1688" s="220"/>
      <c r="I1688" s="220"/>
      <c r="J1688" s="220"/>
      <c r="K1688" s="220"/>
      <c r="L1688" s="220"/>
      <c r="M1688" s="220"/>
      <c r="N1688" s="219"/>
      <c r="O1688" s="219"/>
      <c r="P1688" s="219"/>
      <c r="Q1688" s="219"/>
      <c r="R1688" s="220"/>
      <c r="S1688" s="220"/>
      <c r="T1688" s="220"/>
      <c r="U1688" s="220"/>
      <c r="V1688" s="220"/>
      <c r="W1688" s="220"/>
      <c r="X1688" s="220"/>
      <c r="Y1688" s="220"/>
      <c r="Z1688" s="210"/>
      <c r="AA1688" s="210"/>
      <c r="AB1688" s="210"/>
      <c r="AC1688" s="210"/>
      <c r="AD1688" s="210"/>
      <c r="AE1688" s="210"/>
      <c r="AF1688" s="210"/>
      <c r="AG1688" s="210" t="s">
        <v>314</v>
      </c>
      <c r="AH1688" s="210">
        <v>0</v>
      </c>
      <c r="AI1688" s="210"/>
      <c r="AJ1688" s="210"/>
      <c r="AK1688" s="210"/>
      <c r="AL1688" s="210"/>
      <c r="AM1688" s="210"/>
      <c r="AN1688" s="210"/>
      <c r="AO1688" s="210"/>
      <c r="AP1688" s="210"/>
      <c r="AQ1688" s="210"/>
      <c r="AR1688" s="210"/>
      <c r="AS1688" s="210"/>
      <c r="AT1688" s="210"/>
      <c r="AU1688" s="210"/>
      <c r="AV1688" s="210"/>
      <c r="AW1688" s="210"/>
      <c r="AX1688" s="210"/>
      <c r="AY1688" s="210"/>
      <c r="AZ1688" s="210"/>
      <c r="BA1688" s="210"/>
      <c r="BB1688" s="210"/>
      <c r="BC1688" s="210"/>
      <c r="BD1688" s="210"/>
      <c r="BE1688" s="210"/>
      <c r="BF1688" s="210"/>
      <c r="BG1688" s="210"/>
      <c r="BH1688" s="210"/>
    </row>
    <row r="1689" spans="1:60" outlineLevel="3" x14ac:dyDescent="0.2">
      <c r="A1689" s="217"/>
      <c r="B1689" s="218"/>
      <c r="C1689" s="253" t="s">
        <v>161</v>
      </c>
      <c r="D1689" s="221"/>
      <c r="E1689" s="222">
        <v>3</v>
      </c>
      <c r="F1689" s="220"/>
      <c r="G1689" s="220"/>
      <c r="H1689" s="220"/>
      <c r="I1689" s="220"/>
      <c r="J1689" s="220"/>
      <c r="K1689" s="220"/>
      <c r="L1689" s="220"/>
      <c r="M1689" s="220"/>
      <c r="N1689" s="219"/>
      <c r="O1689" s="219"/>
      <c r="P1689" s="219"/>
      <c r="Q1689" s="219"/>
      <c r="R1689" s="220"/>
      <c r="S1689" s="220"/>
      <c r="T1689" s="220"/>
      <c r="U1689" s="220"/>
      <c r="V1689" s="220"/>
      <c r="W1689" s="220"/>
      <c r="X1689" s="220"/>
      <c r="Y1689" s="220"/>
      <c r="Z1689" s="210"/>
      <c r="AA1689" s="210"/>
      <c r="AB1689" s="210"/>
      <c r="AC1689" s="210"/>
      <c r="AD1689" s="210"/>
      <c r="AE1689" s="210"/>
      <c r="AF1689" s="210"/>
      <c r="AG1689" s="210" t="s">
        <v>314</v>
      </c>
      <c r="AH1689" s="210">
        <v>0</v>
      </c>
      <c r="AI1689" s="210"/>
      <c r="AJ1689" s="210"/>
      <c r="AK1689" s="210"/>
      <c r="AL1689" s="210"/>
      <c r="AM1689" s="210"/>
      <c r="AN1689" s="210"/>
      <c r="AO1689" s="210"/>
      <c r="AP1689" s="210"/>
      <c r="AQ1689" s="210"/>
      <c r="AR1689" s="210"/>
      <c r="AS1689" s="210"/>
      <c r="AT1689" s="210"/>
      <c r="AU1689" s="210"/>
      <c r="AV1689" s="210"/>
      <c r="AW1689" s="210"/>
      <c r="AX1689" s="210"/>
      <c r="AY1689" s="210"/>
      <c r="AZ1689" s="210"/>
      <c r="BA1689" s="210"/>
      <c r="BB1689" s="210"/>
      <c r="BC1689" s="210"/>
      <c r="BD1689" s="210"/>
      <c r="BE1689" s="210"/>
      <c r="BF1689" s="210"/>
      <c r="BG1689" s="210"/>
      <c r="BH1689" s="210"/>
    </row>
    <row r="1690" spans="1:60" outlineLevel="1" x14ac:dyDescent="0.2">
      <c r="A1690" s="241">
        <v>312</v>
      </c>
      <c r="B1690" s="242" t="s">
        <v>1879</v>
      </c>
      <c r="C1690" s="254" t="s">
        <v>1880</v>
      </c>
      <c r="D1690" s="243" t="s">
        <v>291</v>
      </c>
      <c r="E1690" s="244">
        <v>2</v>
      </c>
      <c r="F1690" s="245"/>
      <c r="G1690" s="246">
        <f>ROUND(E1690*F1690,2)</f>
        <v>0</v>
      </c>
      <c r="H1690" s="245"/>
      <c r="I1690" s="246">
        <f>ROUND(E1690*H1690,2)</f>
        <v>0</v>
      </c>
      <c r="J1690" s="245"/>
      <c r="K1690" s="246">
        <f>ROUND(E1690*J1690,2)</f>
        <v>0</v>
      </c>
      <c r="L1690" s="246">
        <v>21</v>
      </c>
      <c r="M1690" s="246">
        <f>G1690*(1+L1690/100)</f>
        <v>0</v>
      </c>
      <c r="N1690" s="244">
        <v>0</v>
      </c>
      <c r="O1690" s="244">
        <f>ROUND(E1690*N1690,2)</f>
        <v>0</v>
      </c>
      <c r="P1690" s="244">
        <v>0</v>
      </c>
      <c r="Q1690" s="244">
        <f>ROUND(E1690*P1690,2)</f>
        <v>0</v>
      </c>
      <c r="R1690" s="246"/>
      <c r="S1690" s="246" t="s">
        <v>861</v>
      </c>
      <c r="T1690" s="247" t="s">
        <v>294</v>
      </c>
      <c r="U1690" s="220">
        <v>0</v>
      </c>
      <c r="V1690" s="220">
        <f>ROUND(E1690*U1690,2)</f>
        <v>0</v>
      </c>
      <c r="W1690" s="220"/>
      <c r="X1690" s="220" t="s">
        <v>664</v>
      </c>
      <c r="Y1690" s="220" t="s">
        <v>296</v>
      </c>
      <c r="Z1690" s="210"/>
      <c r="AA1690" s="210"/>
      <c r="AB1690" s="210"/>
      <c r="AC1690" s="210"/>
      <c r="AD1690" s="210"/>
      <c r="AE1690" s="210"/>
      <c r="AF1690" s="210"/>
      <c r="AG1690" s="210" t="s">
        <v>665</v>
      </c>
      <c r="AH1690" s="210"/>
      <c r="AI1690" s="210"/>
      <c r="AJ1690" s="210"/>
      <c r="AK1690" s="210"/>
      <c r="AL1690" s="210"/>
      <c r="AM1690" s="210"/>
      <c r="AN1690" s="210"/>
      <c r="AO1690" s="210"/>
      <c r="AP1690" s="210"/>
      <c r="AQ1690" s="210"/>
      <c r="AR1690" s="210"/>
      <c r="AS1690" s="210"/>
      <c r="AT1690" s="210"/>
      <c r="AU1690" s="210"/>
      <c r="AV1690" s="210"/>
      <c r="AW1690" s="210"/>
      <c r="AX1690" s="210"/>
      <c r="AY1690" s="210"/>
      <c r="AZ1690" s="210"/>
      <c r="BA1690" s="210"/>
      <c r="BB1690" s="210"/>
      <c r="BC1690" s="210"/>
      <c r="BD1690" s="210"/>
      <c r="BE1690" s="210"/>
      <c r="BF1690" s="210"/>
      <c r="BG1690" s="210"/>
      <c r="BH1690" s="210"/>
    </row>
    <row r="1691" spans="1:60" outlineLevel="1" x14ac:dyDescent="0.2">
      <c r="A1691" s="241">
        <v>313</v>
      </c>
      <c r="B1691" s="242" t="s">
        <v>1881</v>
      </c>
      <c r="C1691" s="254" t="s">
        <v>1882</v>
      </c>
      <c r="D1691" s="243" t="s">
        <v>291</v>
      </c>
      <c r="E1691" s="244">
        <v>3</v>
      </c>
      <c r="F1691" s="245"/>
      <c r="G1691" s="246">
        <f>ROUND(E1691*F1691,2)</f>
        <v>0</v>
      </c>
      <c r="H1691" s="245"/>
      <c r="I1691" s="246">
        <f>ROUND(E1691*H1691,2)</f>
        <v>0</v>
      </c>
      <c r="J1691" s="245"/>
      <c r="K1691" s="246">
        <f>ROUND(E1691*J1691,2)</f>
        <v>0</v>
      </c>
      <c r="L1691" s="246">
        <v>21</v>
      </c>
      <c r="M1691" s="246">
        <f>G1691*(1+L1691/100)</f>
        <v>0</v>
      </c>
      <c r="N1691" s="244">
        <v>0</v>
      </c>
      <c r="O1691" s="244">
        <f>ROUND(E1691*N1691,2)</f>
        <v>0</v>
      </c>
      <c r="P1691" s="244">
        <v>0</v>
      </c>
      <c r="Q1691" s="244">
        <f>ROUND(E1691*P1691,2)</f>
        <v>0</v>
      </c>
      <c r="R1691" s="246"/>
      <c r="S1691" s="246" t="s">
        <v>861</v>
      </c>
      <c r="T1691" s="247" t="s">
        <v>294</v>
      </c>
      <c r="U1691" s="220">
        <v>0</v>
      </c>
      <c r="V1691" s="220">
        <f>ROUND(E1691*U1691,2)</f>
        <v>0</v>
      </c>
      <c r="W1691" s="220"/>
      <c r="X1691" s="220" t="s">
        <v>664</v>
      </c>
      <c r="Y1691" s="220" t="s">
        <v>296</v>
      </c>
      <c r="Z1691" s="210"/>
      <c r="AA1691" s="210"/>
      <c r="AB1691" s="210"/>
      <c r="AC1691" s="210"/>
      <c r="AD1691" s="210"/>
      <c r="AE1691" s="210"/>
      <c r="AF1691" s="210"/>
      <c r="AG1691" s="210" t="s">
        <v>665</v>
      </c>
      <c r="AH1691" s="210"/>
      <c r="AI1691" s="210"/>
      <c r="AJ1691" s="210"/>
      <c r="AK1691" s="210"/>
      <c r="AL1691" s="210"/>
      <c r="AM1691" s="210"/>
      <c r="AN1691" s="210"/>
      <c r="AO1691" s="210"/>
      <c r="AP1691" s="210"/>
      <c r="AQ1691" s="210"/>
      <c r="AR1691" s="210"/>
      <c r="AS1691" s="210"/>
      <c r="AT1691" s="210"/>
      <c r="AU1691" s="210"/>
      <c r="AV1691" s="210"/>
      <c r="AW1691" s="210"/>
      <c r="AX1691" s="210"/>
      <c r="AY1691" s="210"/>
      <c r="AZ1691" s="210"/>
      <c r="BA1691" s="210"/>
      <c r="BB1691" s="210"/>
      <c r="BC1691" s="210"/>
      <c r="BD1691" s="210"/>
      <c r="BE1691" s="210"/>
      <c r="BF1691" s="210"/>
      <c r="BG1691" s="210"/>
      <c r="BH1691" s="210"/>
    </row>
    <row r="1692" spans="1:60" outlineLevel="1" x14ac:dyDescent="0.2">
      <c r="A1692" s="231">
        <v>314</v>
      </c>
      <c r="B1692" s="232" t="s">
        <v>1883</v>
      </c>
      <c r="C1692" s="250" t="s">
        <v>1884</v>
      </c>
      <c r="D1692" s="233" t="s">
        <v>0</v>
      </c>
      <c r="E1692" s="234">
        <v>0</v>
      </c>
      <c r="F1692" s="235"/>
      <c r="G1692" s="236">
        <f>ROUND(E1692*F1692,2)</f>
        <v>0</v>
      </c>
      <c r="H1692" s="235"/>
      <c r="I1692" s="236">
        <f>ROUND(E1692*H1692,2)</f>
        <v>0</v>
      </c>
      <c r="J1692" s="235"/>
      <c r="K1692" s="236">
        <f>ROUND(E1692*J1692,2)</f>
        <v>0</v>
      </c>
      <c r="L1692" s="236">
        <v>21</v>
      </c>
      <c r="M1692" s="236">
        <f>G1692*(1+L1692/100)</f>
        <v>0</v>
      </c>
      <c r="N1692" s="234">
        <v>0</v>
      </c>
      <c r="O1692" s="234">
        <f>ROUND(E1692*N1692,2)</f>
        <v>0</v>
      </c>
      <c r="P1692" s="234">
        <v>0</v>
      </c>
      <c r="Q1692" s="234">
        <f>ROUND(E1692*P1692,2)</f>
        <v>0</v>
      </c>
      <c r="R1692" s="236" t="s">
        <v>1731</v>
      </c>
      <c r="S1692" s="236" t="s">
        <v>293</v>
      </c>
      <c r="T1692" s="237" t="s">
        <v>294</v>
      </c>
      <c r="U1692" s="220">
        <v>0</v>
      </c>
      <c r="V1692" s="220">
        <f>ROUND(E1692*U1692,2)</f>
        <v>0</v>
      </c>
      <c r="W1692" s="220"/>
      <c r="X1692" s="220" t="s">
        <v>295</v>
      </c>
      <c r="Y1692" s="220" t="s">
        <v>296</v>
      </c>
      <c r="Z1692" s="210"/>
      <c r="AA1692" s="210"/>
      <c r="AB1692" s="210"/>
      <c r="AC1692" s="210"/>
      <c r="AD1692" s="210"/>
      <c r="AE1692" s="210"/>
      <c r="AF1692" s="210"/>
      <c r="AG1692" s="210" t="s">
        <v>1407</v>
      </c>
      <c r="AH1692" s="210"/>
      <c r="AI1692" s="210"/>
      <c r="AJ1692" s="210"/>
      <c r="AK1692" s="210"/>
      <c r="AL1692" s="210"/>
      <c r="AM1692" s="210"/>
      <c r="AN1692" s="210"/>
      <c r="AO1692" s="210"/>
      <c r="AP1692" s="210"/>
      <c r="AQ1692" s="210"/>
      <c r="AR1692" s="210"/>
      <c r="AS1692" s="210"/>
      <c r="AT1692" s="210"/>
      <c r="AU1692" s="210"/>
      <c r="AV1692" s="210"/>
      <c r="AW1692" s="210"/>
      <c r="AX1692" s="210"/>
      <c r="AY1692" s="210"/>
      <c r="AZ1692" s="210"/>
      <c r="BA1692" s="210"/>
      <c r="BB1692" s="210"/>
      <c r="BC1692" s="210"/>
      <c r="BD1692" s="210"/>
      <c r="BE1692" s="210"/>
      <c r="BF1692" s="210"/>
      <c r="BG1692" s="210"/>
      <c r="BH1692" s="210"/>
    </row>
    <row r="1693" spans="1:60" outlineLevel="2" x14ac:dyDescent="0.2">
      <c r="A1693" s="217"/>
      <c r="B1693" s="218"/>
      <c r="C1693" s="251" t="s">
        <v>1508</v>
      </c>
      <c r="D1693" s="239"/>
      <c r="E1693" s="239"/>
      <c r="F1693" s="239"/>
      <c r="G1693" s="239"/>
      <c r="H1693" s="220"/>
      <c r="I1693" s="220"/>
      <c r="J1693" s="220"/>
      <c r="K1693" s="220"/>
      <c r="L1693" s="220"/>
      <c r="M1693" s="220"/>
      <c r="N1693" s="219"/>
      <c r="O1693" s="219"/>
      <c r="P1693" s="219"/>
      <c r="Q1693" s="219"/>
      <c r="R1693" s="220"/>
      <c r="S1693" s="220"/>
      <c r="T1693" s="220"/>
      <c r="U1693" s="220"/>
      <c r="V1693" s="220"/>
      <c r="W1693" s="220"/>
      <c r="X1693" s="220"/>
      <c r="Y1693" s="220"/>
      <c r="Z1693" s="210"/>
      <c r="AA1693" s="210"/>
      <c r="AB1693" s="210"/>
      <c r="AC1693" s="210"/>
      <c r="AD1693" s="210"/>
      <c r="AE1693" s="210"/>
      <c r="AF1693" s="210"/>
      <c r="AG1693" s="210" t="s">
        <v>299</v>
      </c>
      <c r="AH1693" s="210"/>
      <c r="AI1693" s="210"/>
      <c r="AJ1693" s="210"/>
      <c r="AK1693" s="210"/>
      <c r="AL1693" s="210"/>
      <c r="AM1693" s="210"/>
      <c r="AN1693" s="210"/>
      <c r="AO1693" s="210"/>
      <c r="AP1693" s="210"/>
      <c r="AQ1693" s="210"/>
      <c r="AR1693" s="210"/>
      <c r="AS1693" s="210"/>
      <c r="AT1693" s="210"/>
      <c r="AU1693" s="210"/>
      <c r="AV1693" s="210"/>
      <c r="AW1693" s="210"/>
      <c r="AX1693" s="210"/>
      <c r="AY1693" s="210"/>
      <c r="AZ1693" s="210"/>
      <c r="BA1693" s="210"/>
      <c r="BB1693" s="210"/>
      <c r="BC1693" s="210"/>
      <c r="BD1693" s="210"/>
      <c r="BE1693" s="210"/>
      <c r="BF1693" s="210"/>
      <c r="BG1693" s="210"/>
      <c r="BH1693" s="210"/>
    </row>
    <row r="1694" spans="1:60" outlineLevel="2" x14ac:dyDescent="0.2">
      <c r="A1694" s="217"/>
      <c r="B1694" s="218"/>
      <c r="C1694" s="252" t="s">
        <v>1508</v>
      </c>
      <c r="D1694" s="240"/>
      <c r="E1694" s="240"/>
      <c r="F1694" s="240"/>
      <c r="G1694" s="240"/>
      <c r="H1694" s="220"/>
      <c r="I1694" s="220"/>
      <c r="J1694" s="220"/>
      <c r="K1694" s="220"/>
      <c r="L1694" s="220"/>
      <c r="M1694" s="220"/>
      <c r="N1694" s="219"/>
      <c r="O1694" s="219"/>
      <c r="P1694" s="219"/>
      <c r="Q1694" s="219"/>
      <c r="R1694" s="220"/>
      <c r="S1694" s="220"/>
      <c r="T1694" s="220"/>
      <c r="U1694" s="220"/>
      <c r="V1694" s="220"/>
      <c r="W1694" s="220"/>
      <c r="X1694" s="220"/>
      <c r="Y1694" s="220"/>
      <c r="Z1694" s="210"/>
      <c r="AA1694" s="210"/>
      <c r="AB1694" s="210"/>
      <c r="AC1694" s="210"/>
      <c r="AD1694" s="210"/>
      <c r="AE1694" s="210"/>
      <c r="AF1694" s="210"/>
      <c r="AG1694" s="210" t="s">
        <v>300</v>
      </c>
      <c r="AH1694" s="210"/>
      <c r="AI1694" s="210"/>
      <c r="AJ1694" s="210"/>
      <c r="AK1694" s="210"/>
      <c r="AL1694" s="210"/>
      <c r="AM1694" s="210"/>
      <c r="AN1694" s="210"/>
      <c r="AO1694" s="210"/>
      <c r="AP1694" s="210"/>
      <c r="AQ1694" s="210"/>
      <c r="AR1694" s="210"/>
      <c r="AS1694" s="210"/>
      <c r="AT1694" s="210"/>
      <c r="AU1694" s="210"/>
      <c r="AV1694" s="210"/>
      <c r="AW1694" s="210"/>
      <c r="AX1694" s="210"/>
      <c r="AY1694" s="210"/>
      <c r="AZ1694" s="210"/>
      <c r="BA1694" s="210"/>
      <c r="BB1694" s="210"/>
      <c r="BC1694" s="210"/>
      <c r="BD1694" s="210"/>
      <c r="BE1694" s="210"/>
      <c r="BF1694" s="210"/>
      <c r="BG1694" s="210"/>
      <c r="BH1694" s="210"/>
    </row>
    <row r="1695" spans="1:60" x14ac:dyDescent="0.2">
      <c r="A1695" s="224" t="s">
        <v>287</v>
      </c>
      <c r="B1695" s="225" t="s">
        <v>229</v>
      </c>
      <c r="C1695" s="249" t="s">
        <v>230</v>
      </c>
      <c r="D1695" s="226"/>
      <c r="E1695" s="227"/>
      <c r="F1695" s="228"/>
      <c r="G1695" s="228">
        <f>SUMIF(AG1696:AG1772,"&lt;&gt;NOR",G1696:G1772)</f>
        <v>0</v>
      </c>
      <c r="H1695" s="228"/>
      <c r="I1695" s="228">
        <f>SUM(I1696:I1772)</f>
        <v>0</v>
      </c>
      <c r="J1695" s="228"/>
      <c r="K1695" s="228">
        <f>SUM(K1696:K1772)</f>
        <v>0</v>
      </c>
      <c r="L1695" s="228"/>
      <c r="M1695" s="228">
        <f>SUM(M1696:M1772)</f>
        <v>0</v>
      </c>
      <c r="N1695" s="227"/>
      <c r="O1695" s="227">
        <f>SUM(O1696:O1772)</f>
        <v>1.4400000000000002</v>
      </c>
      <c r="P1695" s="227"/>
      <c r="Q1695" s="227">
        <f>SUM(Q1696:Q1772)</f>
        <v>0.47</v>
      </c>
      <c r="R1695" s="228"/>
      <c r="S1695" s="228"/>
      <c r="T1695" s="229"/>
      <c r="U1695" s="223"/>
      <c r="V1695" s="223">
        <f>SUM(V1696:V1772)</f>
        <v>253.14</v>
      </c>
      <c r="W1695" s="223"/>
      <c r="X1695" s="223"/>
      <c r="Y1695" s="223"/>
      <c r="AG1695" t="s">
        <v>288</v>
      </c>
    </row>
    <row r="1696" spans="1:60" ht="22.5" outlineLevel="1" x14ac:dyDescent="0.2">
      <c r="A1696" s="231">
        <v>315</v>
      </c>
      <c r="B1696" s="232" t="s">
        <v>1885</v>
      </c>
      <c r="C1696" s="250" t="s">
        <v>1886</v>
      </c>
      <c r="D1696" s="233" t="s">
        <v>310</v>
      </c>
      <c r="E1696" s="234">
        <v>334.30560000000003</v>
      </c>
      <c r="F1696" s="235"/>
      <c r="G1696" s="236">
        <f>ROUND(E1696*F1696,2)</f>
        <v>0</v>
      </c>
      <c r="H1696" s="235"/>
      <c r="I1696" s="236">
        <f>ROUND(E1696*H1696,2)</f>
        <v>0</v>
      </c>
      <c r="J1696" s="235"/>
      <c r="K1696" s="236">
        <f>ROUND(E1696*J1696,2)</f>
        <v>0</v>
      </c>
      <c r="L1696" s="236">
        <v>21</v>
      </c>
      <c r="M1696" s="236">
        <f>G1696*(1+L1696/100)</f>
        <v>0</v>
      </c>
      <c r="N1696" s="234">
        <v>3.0500000000000002E-3</v>
      </c>
      <c r="O1696" s="234">
        <f>ROUND(E1696*N1696,2)</f>
        <v>1.02</v>
      </c>
      <c r="P1696" s="234">
        <v>0</v>
      </c>
      <c r="Q1696" s="234">
        <f>ROUND(E1696*P1696,2)</f>
        <v>0</v>
      </c>
      <c r="R1696" s="236" t="s">
        <v>1887</v>
      </c>
      <c r="S1696" s="236" t="s">
        <v>293</v>
      </c>
      <c r="T1696" s="237" t="s">
        <v>294</v>
      </c>
      <c r="U1696" s="220">
        <v>0.54600000000000004</v>
      </c>
      <c r="V1696" s="220">
        <f>ROUND(E1696*U1696,2)</f>
        <v>182.53</v>
      </c>
      <c r="W1696" s="220"/>
      <c r="X1696" s="220" t="s">
        <v>295</v>
      </c>
      <c r="Y1696" s="220" t="s">
        <v>296</v>
      </c>
      <c r="Z1696" s="210"/>
      <c r="AA1696" s="210"/>
      <c r="AB1696" s="210"/>
      <c r="AC1696" s="210"/>
      <c r="AD1696" s="210"/>
      <c r="AE1696" s="210"/>
      <c r="AF1696" s="210"/>
      <c r="AG1696" s="210" t="s">
        <v>1407</v>
      </c>
      <c r="AH1696" s="210"/>
      <c r="AI1696" s="210"/>
      <c r="AJ1696" s="210"/>
      <c r="AK1696" s="210"/>
      <c r="AL1696" s="210"/>
      <c r="AM1696" s="210"/>
      <c r="AN1696" s="210"/>
      <c r="AO1696" s="210"/>
      <c r="AP1696" s="210"/>
      <c r="AQ1696" s="210"/>
      <c r="AR1696" s="210"/>
      <c r="AS1696" s="210"/>
      <c r="AT1696" s="210"/>
      <c r="AU1696" s="210"/>
      <c r="AV1696" s="210"/>
      <c r="AW1696" s="210"/>
      <c r="AX1696" s="210"/>
      <c r="AY1696" s="210"/>
      <c r="AZ1696" s="210"/>
      <c r="BA1696" s="210"/>
      <c r="BB1696" s="210"/>
      <c r="BC1696" s="210"/>
      <c r="BD1696" s="210"/>
      <c r="BE1696" s="210"/>
      <c r="BF1696" s="210"/>
      <c r="BG1696" s="210"/>
      <c r="BH1696" s="210"/>
    </row>
    <row r="1697" spans="1:60" ht="22.5" outlineLevel="2" x14ac:dyDescent="0.2">
      <c r="A1697" s="217"/>
      <c r="B1697" s="218"/>
      <c r="C1697" s="253" t="s">
        <v>1888</v>
      </c>
      <c r="D1697" s="221"/>
      <c r="E1697" s="222"/>
      <c r="F1697" s="220"/>
      <c r="G1697" s="220"/>
      <c r="H1697" s="220"/>
      <c r="I1697" s="220"/>
      <c r="J1697" s="220"/>
      <c r="K1697" s="220"/>
      <c r="L1697" s="220"/>
      <c r="M1697" s="220"/>
      <c r="N1697" s="219"/>
      <c r="O1697" s="219"/>
      <c r="P1697" s="219"/>
      <c r="Q1697" s="219"/>
      <c r="R1697" s="220"/>
      <c r="S1697" s="220"/>
      <c r="T1697" s="220"/>
      <c r="U1697" s="220"/>
      <c r="V1697" s="220"/>
      <c r="W1697" s="220"/>
      <c r="X1697" s="220"/>
      <c r="Y1697" s="220"/>
      <c r="Z1697" s="210"/>
      <c r="AA1697" s="210"/>
      <c r="AB1697" s="210"/>
      <c r="AC1697" s="210"/>
      <c r="AD1697" s="210"/>
      <c r="AE1697" s="210"/>
      <c r="AF1697" s="210"/>
      <c r="AG1697" s="210" t="s">
        <v>314</v>
      </c>
      <c r="AH1697" s="210">
        <v>0</v>
      </c>
      <c r="AI1697" s="210"/>
      <c r="AJ1697" s="210"/>
      <c r="AK1697" s="210"/>
      <c r="AL1697" s="210"/>
      <c r="AM1697" s="210"/>
      <c r="AN1697" s="210"/>
      <c r="AO1697" s="210"/>
      <c r="AP1697" s="210"/>
      <c r="AQ1697" s="210"/>
      <c r="AR1697" s="210"/>
      <c r="AS1697" s="210"/>
      <c r="AT1697" s="210"/>
      <c r="AU1697" s="210"/>
      <c r="AV1697" s="210"/>
      <c r="AW1697" s="210"/>
      <c r="AX1697" s="210"/>
      <c r="AY1697" s="210"/>
      <c r="AZ1697" s="210"/>
      <c r="BA1697" s="210"/>
      <c r="BB1697" s="210"/>
      <c r="BC1697" s="210"/>
      <c r="BD1697" s="210"/>
      <c r="BE1697" s="210"/>
      <c r="BF1697" s="210"/>
      <c r="BG1697" s="210"/>
      <c r="BH1697" s="210"/>
    </row>
    <row r="1698" spans="1:60" outlineLevel="3" x14ac:dyDescent="0.2">
      <c r="A1698" s="217"/>
      <c r="B1698" s="218"/>
      <c r="C1698" s="253" t="s">
        <v>1889</v>
      </c>
      <c r="D1698" s="221"/>
      <c r="E1698" s="222"/>
      <c r="F1698" s="220"/>
      <c r="G1698" s="220"/>
      <c r="H1698" s="220"/>
      <c r="I1698" s="220"/>
      <c r="J1698" s="220"/>
      <c r="K1698" s="220"/>
      <c r="L1698" s="220"/>
      <c r="M1698" s="220"/>
      <c r="N1698" s="219"/>
      <c r="O1698" s="219"/>
      <c r="P1698" s="219"/>
      <c r="Q1698" s="219"/>
      <c r="R1698" s="220"/>
      <c r="S1698" s="220"/>
      <c r="T1698" s="220"/>
      <c r="U1698" s="220"/>
      <c r="V1698" s="220"/>
      <c r="W1698" s="220"/>
      <c r="X1698" s="220"/>
      <c r="Y1698" s="220"/>
      <c r="Z1698" s="210"/>
      <c r="AA1698" s="210"/>
      <c r="AB1698" s="210"/>
      <c r="AC1698" s="210"/>
      <c r="AD1698" s="210"/>
      <c r="AE1698" s="210"/>
      <c r="AF1698" s="210"/>
      <c r="AG1698" s="210" t="s">
        <v>314</v>
      </c>
      <c r="AH1698" s="210">
        <v>0</v>
      </c>
      <c r="AI1698" s="210"/>
      <c r="AJ1698" s="210"/>
      <c r="AK1698" s="210"/>
      <c r="AL1698" s="210"/>
      <c r="AM1698" s="210"/>
      <c r="AN1698" s="210"/>
      <c r="AO1698" s="210"/>
      <c r="AP1698" s="210"/>
      <c r="AQ1698" s="210"/>
      <c r="AR1698" s="210"/>
      <c r="AS1698" s="210"/>
      <c r="AT1698" s="210"/>
      <c r="AU1698" s="210"/>
      <c r="AV1698" s="210"/>
      <c r="AW1698" s="210"/>
      <c r="AX1698" s="210"/>
      <c r="AY1698" s="210"/>
      <c r="AZ1698" s="210"/>
      <c r="BA1698" s="210"/>
      <c r="BB1698" s="210"/>
      <c r="BC1698" s="210"/>
      <c r="BD1698" s="210"/>
      <c r="BE1698" s="210"/>
      <c r="BF1698" s="210"/>
      <c r="BG1698" s="210"/>
      <c r="BH1698" s="210"/>
    </row>
    <row r="1699" spans="1:60" outlineLevel="3" x14ac:dyDescent="0.2">
      <c r="A1699" s="217"/>
      <c r="B1699" s="218"/>
      <c r="C1699" s="253" t="s">
        <v>1890</v>
      </c>
      <c r="D1699" s="221"/>
      <c r="E1699" s="222"/>
      <c r="F1699" s="220"/>
      <c r="G1699" s="220"/>
      <c r="H1699" s="220"/>
      <c r="I1699" s="220"/>
      <c r="J1699" s="220"/>
      <c r="K1699" s="220"/>
      <c r="L1699" s="220"/>
      <c r="M1699" s="220"/>
      <c r="N1699" s="219"/>
      <c r="O1699" s="219"/>
      <c r="P1699" s="219"/>
      <c r="Q1699" s="219"/>
      <c r="R1699" s="220"/>
      <c r="S1699" s="220"/>
      <c r="T1699" s="220"/>
      <c r="U1699" s="220"/>
      <c r="V1699" s="220"/>
      <c r="W1699" s="220"/>
      <c r="X1699" s="220"/>
      <c r="Y1699" s="220"/>
      <c r="Z1699" s="210"/>
      <c r="AA1699" s="210"/>
      <c r="AB1699" s="210"/>
      <c r="AC1699" s="210"/>
      <c r="AD1699" s="210"/>
      <c r="AE1699" s="210"/>
      <c r="AF1699" s="210"/>
      <c r="AG1699" s="210" t="s">
        <v>314</v>
      </c>
      <c r="AH1699" s="210">
        <v>0</v>
      </c>
      <c r="AI1699" s="210"/>
      <c r="AJ1699" s="210"/>
      <c r="AK1699" s="210"/>
      <c r="AL1699" s="210"/>
      <c r="AM1699" s="210"/>
      <c r="AN1699" s="210"/>
      <c r="AO1699" s="210"/>
      <c r="AP1699" s="210"/>
      <c r="AQ1699" s="210"/>
      <c r="AR1699" s="210"/>
      <c r="AS1699" s="210"/>
      <c r="AT1699" s="210"/>
      <c r="AU1699" s="210"/>
      <c r="AV1699" s="210"/>
      <c r="AW1699" s="210"/>
      <c r="AX1699" s="210"/>
      <c r="AY1699" s="210"/>
      <c r="AZ1699" s="210"/>
      <c r="BA1699" s="210"/>
      <c r="BB1699" s="210"/>
      <c r="BC1699" s="210"/>
      <c r="BD1699" s="210"/>
      <c r="BE1699" s="210"/>
      <c r="BF1699" s="210"/>
      <c r="BG1699" s="210"/>
      <c r="BH1699" s="210"/>
    </row>
    <row r="1700" spans="1:60" outlineLevel="3" x14ac:dyDescent="0.2">
      <c r="A1700" s="217"/>
      <c r="B1700" s="218"/>
      <c r="C1700" s="253" t="s">
        <v>1891</v>
      </c>
      <c r="D1700" s="221"/>
      <c r="E1700" s="222"/>
      <c r="F1700" s="220"/>
      <c r="G1700" s="220"/>
      <c r="H1700" s="220"/>
      <c r="I1700" s="220"/>
      <c r="J1700" s="220"/>
      <c r="K1700" s="220"/>
      <c r="L1700" s="220"/>
      <c r="M1700" s="220"/>
      <c r="N1700" s="219"/>
      <c r="O1700" s="219"/>
      <c r="P1700" s="219"/>
      <c r="Q1700" s="219"/>
      <c r="R1700" s="220"/>
      <c r="S1700" s="220"/>
      <c r="T1700" s="220"/>
      <c r="U1700" s="220"/>
      <c r="V1700" s="220"/>
      <c r="W1700" s="220"/>
      <c r="X1700" s="220"/>
      <c r="Y1700" s="220"/>
      <c r="Z1700" s="210"/>
      <c r="AA1700" s="210"/>
      <c r="AB1700" s="210"/>
      <c r="AC1700" s="210"/>
      <c r="AD1700" s="210"/>
      <c r="AE1700" s="210"/>
      <c r="AF1700" s="210"/>
      <c r="AG1700" s="210" t="s">
        <v>314</v>
      </c>
      <c r="AH1700" s="210">
        <v>0</v>
      </c>
      <c r="AI1700" s="210"/>
      <c r="AJ1700" s="210"/>
      <c r="AK1700" s="210"/>
      <c r="AL1700" s="210"/>
      <c r="AM1700" s="210"/>
      <c r="AN1700" s="210"/>
      <c r="AO1700" s="210"/>
      <c r="AP1700" s="210"/>
      <c r="AQ1700" s="210"/>
      <c r="AR1700" s="210"/>
      <c r="AS1700" s="210"/>
      <c r="AT1700" s="210"/>
      <c r="AU1700" s="210"/>
      <c r="AV1700" s="210"/>
      <c r="AW1700" s="210"/>
      <c r="AX1700" s="210"/>
      <c r="AY1700" s="210"/>
      <c r="AZ1700" s="210"/>
      <c r="BA1700" s="210"/>
      <c r="BB1700" s="210"/>
      <c r="BC1700" s="210"/>
      <c r="BD1700" s="210"/>
      <c r="BE1700" s="210"/>
      <c r="BF1700" s="210"/>
      <c r="BG1700" s="210"/>
      <c r="BH1700" s="210"/>
    </row>
    <row r="1701" spans="1:60" outlineLevel="3" x14ac:dyDescent="0.2">
      <c r="A1701" s="217"/>
      <c r="B1701" s="218"/>
      <c r="C1701" s="253" t="s">
        <v>1892</v>
      </c>
      <c r="D1701" s="221"/>
      <c r="E1701" s="222">
        <v>334.31</v>
      </c>
      <c r="F1701" s="220"/>
      <c r="G1701" s="220"/>
      <c r="H1701" s="220"/>
      <c r="I1701" s="220"/>
      <c r="J1701" s="220"/>
      <c r="K1701" s="220"/>
      <c r="L1701" s="220"/>
      <c r="M1701" s="220"/>
      <c r="N1701" s="219"/>
      <c r="O1701" s="219"/>
      <c r="P1701" s="219"/>
      <c r="Q1701" s="219"/>
      <c r="R1701" s="220"/>
      <c r="S1701" s="220"/>
      <c r="T1701" s="220"/>
      <c r="U1701" s="220"/>
      <c r="V1701" s="220"/>
      <c r="W1701" s="220"/>
      <c r="X1701" s="220"/>
      <c r="Y1701" s="220"/>
      <c r="Z1701" s="210"/>
      <c r="AA1701" s="210"/>
      <c r="AB1701" s="210"/>
      <c r="AC1701" s="210"/>
      <c r="AD1701" s="210"/>
      <c r="AE1701" s="210"/>
      <c r="AF1701" s="210"/>
      <c r="AG1701" s="210" t="s">
        <v>314</v>
      </c>
      <c r="AH1701" s="210">
        <v>0</v>
      </c>
      <c r="AI1701" s="210"/>
      <c r="AJ1701" s="210"/>
      <c r="AK1701" s="210"/>
      <c r="AL1701" s="210"/>
      <c r="AM1701" s="210"/>
      <c r="AN1701" s="210"/>
      <c r="AO1701" s="210"/>
      <c r="AP1701" s="210"/>
      <c r="AQ1701" s="210"/>
      <c r="AR1701" s="210"/>
      <c r="AS1701" s="210"/>
      <c r="AT1701" s="210"/>
      <c r="AU1701" s="210"/>
      <c r="AV1701" s="210"/>
      <c r="AW1701" s="210"/>
      <c r="AX1701" s="210"/>
      <c r="AY1701" s="210"/>
      <c r="AZ1701" s="210"/>
      <c r="BA1701" s="210"/>
      <c r="BB1701" s="210"/>
      <c r="BC1701" s="210"/>
      <c r="BD1701" s="210"/>
      <c r="BE1701" s="210"/>
      <c r="BF1701" s="210"/>
      <c r="BG1701" s="210"/>
      <c r="BH1701" s="210"/>
    </row>
    <row r="1702" spans="1:60" outlineLevel="1" x14ac:dyDescent="0.2">
      <c r="A1702" s="231">
        <v>316</v>
      </c>
      <c r="B1702" s="232" t="s">
        <v>1893</v>
      </c>
      <c r="C1702" s="250" t="s">
        <v>1894</v>
      </c>
      <c r="D1702" s="233" t="s">
        <v>335</v>
      </c>
      <c r="E1702" s="234">
        <v>13</v>
      </c>
      <c r="F1702" s="235"/>
      <c r="G1702" s="236">
        <f>ROUND(E1702*F1702,2)</f>
        <v>0</v>
      </c>
      <c r="H1702" s="235"/>
      <c r="I1702" s="236">
        <f>ROUND(E1702*H1702,2)</f>
        <v>0</v>
      </c>
      <c r="J1702" s="235"/>
      <c r="K1702" s="236">
        <f>ROUND(E1702*J1702,2)</f>
        <v>0</v>
      </c>
      <c r="L1702" s="236">
        <v>21</v>
      </c>
      <c r="M1702" s="236">
        <f>G1702*(1+L1702/100)</f>
        <v>0</v>
      </c>
      <c r="N1702" s="234">
        <v>0</v>
      </c>
      <c r="O1702" s="234">
        <f>ROUND(E1702*N1702,2)</f>
        <v>0</v>
      </c>
      <c r="P1702" s="234">
        <v>9.2499999999999995E-3</v>
      </c>
      <c r="Q1702" s="234">
        <f>ROUND(E1702*P1702,2)</f>
        <v>0.12</v>
      </c>
      <c r="R1702" s="236" t="s">
        <v>1887</v>
      </c>
      <c r="S1702" s="236" t="s">
        <v>293</v>
      </c>
      <c r="T1702" s="237" t="s">
        <v>294</v>
      </c>
      <c r="U1702" s="220">
        <v>0.28699999999999998</v>
      </c>
      <c r="V1702" s="220">
        <f>ROUND(E1702*U1702,2)</f>
        <v>3.73</v>
      </c>
      <c r="W1702" s="220"/>
      <c r="X1702" s="220" t="s">
        <v>295</v>
      </c>
      <c r="Y1702" s="220" t="s">
        <v>296</v>
      </c>
      <c r="Z1702" s="210"/>
      <c r="AA1702" s="210"/>
      <c r="AB1702" s="210"/>
      <c r="AC1702" s="210"/>
      <c r="AD1702" s="210"/>
      <c r="AE1702" s="210"/>
      <c r="AF1702" s="210"/>
      <c r="AG1702" s="210" t="s">
        <v>1407</v>
      </c>
      <c r="AH1702" s="210"/>
      <c r="AI1702" s="210"/>
      <c r="AJ1702" s="210"/>
      <c r="AK1702" s="210"/>
      <c r="AL1702" s="210"/>
      <c r="AM1702" s="210"/>
      <c r="AN1702" s="210"/>
      <c r="AO1702" s="210"/>
      <c r="AP1702" s="210"/>
      <c r="AQ1702" s="210"/>
      <c r="AR1702" s="210"/>
      <c r="AS1702" s="210"/>
      <c r="AT1702" s="210"/>
      <c r="AU1702" s="210"/>
      <c r="AV1702" s="210"/>
      <c r="AW1702" s="210"/>
      <c r="AX1702" s="210"/>
      <c r="AY1702" s="210"/>
      <c r="AZ1702" s="210"/>
      <c r="BA1702" s="210"/>
      <c r="BB1702" s="210"/>
      <c r="BC1702" s="210"/>
      <c r="BD1702" s="210"/>
      <c r="BE1702" s="210"/>
      <c r="BF1702" s="210"/>
      <c r="BG1702" s="210"/>
      <c r="BH1702" s="210"/>
    </row>
    <row r="1703" spans="1:60" outlineLevel="2" x14ac:dyDescent="0.2">
      <c r="A1703" s="217"/>
      <c r="B1703" s="218"/>
      <c r="C1703" s="253" t="s">
        <v>1895</v>
      </c>
      <c r="D1703" s="221"/>
      <c r="E1703" s="222"/>
      <c r="F1703" s="220"/>
      <c r="G1703" s="220"/>
      <c r="H1703" s="220"/>
      <c r="I1703" s="220"/>
      <c r="J1703" s="220"/>
      <c r="K1703" s="220"/>
      <c r="L1703" s="220"/>
      <c r="M1703" s="220"/>
      <c r="N1703" s="219"/>
      <c r="O1703" s="219"/>
      <c r="P1703" s="219"/>
      <c r="Q1703" s="219"/>
      <c r="R1703" s="220"/>
      <c r="S1703" s="220"/>
      <c r="T1703" s="220"/>
      <c r="U1703" s="220"/>
      <c r="V1703" s="220"/>
      <c r="W1703" s="220"/>
      <c r="X1703" s="220"/>
      <c r="Y1703" s="220"/>
      <c r="Z1703" s="210"/>
      <c r="AA1703" s="210"/>
      <c r="AB1703" s="210"/>
      <c r="AC1703" s="210"/>
      <c r="AD1703" s="210"/>
      <c r="AE1703" s="210"/>
      <c r="AF1703" s="210"/>
      <c r="AG1703" s="210" t="s">
        <v>314</v>
      </c>
      <c r="AH1703" s="210">
        <v>0</v>
      </c>
      <c r="AI1703" s="210"/>
      <c r="AJ1703" s="210"/>
      <c r="AK1703" s="210"/>
      <c r="AL1703" s="210"/>
      <c r="AM1703" s="210"/>
      <c r="AN1703" s="210"/>
      <c r="AO1703" s="210"/>
      <c r="AP1703" s="210"/>
      <c r="AQ1703" s="210"/>
      <c r="AR1703" s="210"/>
      <c r="AS1703" s="210"/>
      <c r="AT1703" s="210"/>
      <c r="AU1703" s="210"/>
      <c r="AV1703" s="210"/>
      <c r="AW1703" s="210"/>
      <c r="AX1703" s="210"/>
      <c r="AY1703" s="210"/>
      <c r="AZ1703" s="210"/>
      <c r="BA1703" s="210"/>
      <c r="BB1703" s="210"/>
      <c r="BC1703" s="210"/>
      <c r="BD1703" s="210"/>
      <c r="BE1703" s="210"/>
      <c r="BF1703" s="210"/>
      <c r="BG1703" s="210"/>
      <c r="BH1703" s="210"/>
    </row>
    <row r="1704" spans="1:60" outlineLevel="3" x14ac:dyDescent="0.2">
      <c r="A1704" s="217"/>
      <c r="B1704" s="218"/>
      <c r="C1704" s="253" t="s">
        <v>1896</v>
      </c>
      <c r="D1704" s="221"/>
      <c r="E1704" s="222">
        <v>13</v>
      </c>
      <c r="F1704" s="220"/>
      <c r="G1704" s="220"/>
      <c r="H1704" s="220"/>
      <c r="I1704" s="220"/>
      <c r="J1704" s="220"/>
      <c r="K1704" s="220"/>
      <c r="L1704" s="220"/>
      <c r="M1704" s="220"/>
      <c r="N1704" s="219"/>
      <c r="O1704" s="219"/>
      <c r="P1704" s="219"/>
      <c r="Q1704" s="219"/>
      <c r="R1704" s="220"/>
      <c r="S1704" s="220"/>
      <c r="T1704" s="220"/>
      <c r="U1704" s="220"/>
      <c r="V1704" s="220"/>
      <c r="W1704" s="220"/>
      <c r="X1704" s="220"/>
      <c r="Y1704" s="220"/>
      <c r="Z1704" s="210"/>
      <c r="AA1704" s="210"/>
      <c r="AB1704" s="210"/>
      <c r="AC1704" s="210"/>
      <c r="AD1704" s="210"/>
      <c r="AE1704" s="210"/>
      <c r="AF1704" s="210"/>
      <c r="AG1704" s="210" t="s">
        <v>314</v>
      </c>
      <c r="AH1704" s="210">
        <v>0</v>
      </c>
      <c r="AI1704" s="210"/>
      <c r="AJ1704" s="210"/>
      <c r="AK1704" s="210"/>
      <c r="AL1704" s="210"/>
      <c r="AM1704" s="210"/>
      <c r="AN1704" s="210"/>
      <c r="AO1704" s="210"/>
      <c r="AP1704" s="210"/>
      <c r="AQ1704" s="210"/>
      <c r="AR1704" s="210"/>
      <c r="AS1704" s="210"/>
      <c r="AT1704" s="210"/>
      <c r="AU1704" s="210"/>
      <c r="AV1704" s="210"/>
      <c r="AW1704" s="210"/>
      <c r="AX1704" s="210"/>
      <c r="AY1704" s="210"/>
      <c r="AZ1704" s="210"/>
      <c r="BA1704" s="210"/>
      <c r="BB1704" s="210"/>
      <c r="BC1704" s="210"/>
      <c r="BD1704" s="210"/>
      <c r="BE1704" s="210"/>
      <c r="BF1704" s="210"/>
      <c r="BG1704" s="210"/>
      <c r="BH1704" s="210"/>
    </row>
    <row r="1705" spans="1:60" outlineLevel="1" x14ac:dyDescent="0.2">
      <c r="A1705" s="231">
        <v>317</v>
      </c>
      <c r="B1705" s="232" t="s">
        <v>1897</v>
      </c>
      <c r="C1705" s="250" t="s">
        <v>1898</v>
      </c>
      <c r="D1705" s="233" t="s">
        <v>1899</v>
      </c>
      <c r="E1705" s="234">
        <v>352</v>
      </c>
      <c r="F1705" s="235"/>
      <c r="G1705" s="236">
        <f>ROUND(E1705*F1705,2)</f>
        <v>0</v>
      </c>
      <c r="H1705" s="235"/>
      <c r="I1705" s="236">
        <f>ROUND(E1705*H1705,2)</f>
        <v>0</v>
      </c>
      <c r="J1705" s="235"/>
      <c r="K1705" s="236">
        <f>ROUND(E1705*J1705,2)</f>
        <v>0</v>
      </c>
      <c r="L1705" s="236">
        <v>21</v>
      </c>
      <c r="M1705" s="236">
        <f>G1705*(1+L1705/100)</f>
        <v>0</v>
      </c>
      <c r="N1705" s="234">
        <v>5.0000000000000002E-5</v>
      </c>
      <c r="O1705" s="234">
        <f>ROUND(E1705*N1705,2)</f>
        <v>0.02</v>
      </c>
      <c r="P1705" s="234">
        <v>1E-3</v>
      </c>
      <c r="Q1705" s="234">
        <f>ROUND(E1705*P1705,2)</f>
        <v>0.35</v>
      </c>
      <c r="R1705" s="236" t="s">
        <v>1887</v>
      </c>
      <c r="S1705" s="236" t="s">
        <v>293</v>
      </c>
      <c r="T1705" s="237" t="s">
        <v>294</v>
      </c>
      <c r="U1705" s="220">
        <v>9.7000000000000003E-2</v>
      </c>
      <c r="V1705" s="220">
        <f>ROUND(E1705*U1705,2)</f>
        <v>34.14</v>
      </c>
      <c r="W1705" s="220"/>
      <c r="X1705" s="220" t="s">
        <v>295</v>
      </c>
      <c r="Y1705" s="220" t="s">
        <v>296</v>
      </c>
      <c r="Z1705" s="210"/>
      <c r="AA1705" s="210"/>
      <c r="AB1705" s="210"/>
      <c r="AC1705" s="210"/>
      <c r="AD1705" s="210"/>
      <c r="AE1705" s="210"/>
      <c r="AF1705" s="210"/>
      <c r="AG1705" s="210" t="s">
        <v>1407</v>
      </c>
      <c r="AH1705" s="210"/>
      <c r="AI1705" s="210"/>
      <c r="AJ1705" s="210"/>
      <c r="AK1705" s="210"/>
      <c r="AL1705" s="210"/>
      <c r="AM1705" s="210"/>
      <c r="AN1705" s="210"/>
      <c r="AO1705" s="210"/>
      <c r="AP1705" s="210"/>
      <c r="AQ1705" s="210"/>
      <c r="AR1705" s="210"/>
      <c r="AS1705" s="210"/>
      <c r="AT1705" s="210"/>
      <c r="AU1705" s="210"/>
      <c r="AV1705" s="210"/>
      <c r="AW1705" s="210"/>
      <c r="AX1705" s="210"/>
      <c r="AY1705" s="210"/>
      <c r="AZ1705" s="210"/>
      <c r="BA1705" s="210"/>
      <c r="BB1705" s="210"/>
      <c r="BC1705" s="210"/>
      <c r="BD1705" s="210"/>
      <c r="BE1705" s="210"/>
      <c r="BF1705" s="210"/>
      <c r="BG1705" s="210"/>
      <c r="BH1705" s="210"/>
    </row>
    <row r="1706" spans="1:60" outlineLevel="2" x14ac:dyDescent="0.2">
      <c r="A1706" s="217"/>
      <c r="B1706" s="218"/>
      <c r="C1706" s="253" t="s">
        <v>1900</v>
      </c>
      <c r="D1706" s="221"/>
      <c r="E1706" s="222"/>
      <c r="F1706" s="220"/>
      <c r="G1706" s="220"/>
      <c r="H1706" s="220"/>
      <c r="I1706" s="220"/>
      <c r="J1706" s="220"/>
      <c r="K1706" s="220"/>
      <c r="L1706" s="220"/>
      <c r="M1706" s="220"/>
      <c r="N1706" s="219"/>
      <c r="O1706" s="219"/>
      <c r="P1706" s="219"/>
      <c r="Q1706" s="219"/>
      <c r="R1706" s="220"/>
      <c r="S1706" s="220"/>
      <c r="T1706" s="220"/>
      <c r="U1706" s="220"/>
      <c r="V1706" s="220"/>
      <c r="W1706" s="220"/>
      <c r="X1706" s="220"/>
      <c r="Y1706" s="220"/>
      <c r="Z1706" s="210"/>
      <c r="AA1706" s="210"/>
      <c r="AB1706" s="210"/>
      <c r="AC1706" s="210"/>
      <c r="AD1706" s="210"/>
      <c r="AE1706" s="210"/>
      <c r="AF1706" s="210"/>
      <c r="AG1706" s="210" t="s">
        <v>314</v>
      </c>
      <c r="AH1706" s="210">
        <v>0</v>
      </c>
      <c r="AI1706" s="210"/>
      <c r="AJ1706" s="210"/>
      <c r="AK1706" s="210"/>
      <c r="AL1706" s="210"/>
      <c r="AM1706" s="210"/>
      <c r="AN1706" s="210"/>
      <c r="AO1706" s="210"/>
      <c r="AP1706" s="210"/>
      <c r="AQ1706" s="210"/>
      <c r="AR1706" s="210"/>
      <c r="AS1706" s="210"/>
      <c r="AT1706" s="210"/>
      <c r="AU1706" s="210"/>
      <c r="AV1706" s="210"/>
      <c r="AW1706" s="210"/>
      <c r="AX1706" s="210"/>
      <c r="AY1706" s="210"/>
      <c r="AZ1706" s="210"/>
      <c r="BA1706" s="210"/>
      <c r="BB1706" s="210"/>
      <c r="BC1706" s="210"/>
      <c r="BD1706" s="210"/>
      <c r="BE1706" s="210"/>
      <c r="BF1706" s="210"/>
      <c r="BG1706" s="210"/>
      <c r="BH1706" s="210"/>
    </row>
    <row r="1707" spans="1:60" outlineLevel="3" x14ac:dyDescent="0.2">
      <c r="A1707" s="217"/>
      <c r="B1707" s="218"/>
      <c r="C1707" s="253" t="s">
        <v>1901</v>
      </c>
      <c r="D1707" s="221"/>
      <c r="E1707" s="222"/>
      <c r="F1707" s="220"/>
      <c r="G1707" s="220"/>
      <c r="H1707" s="220"/>
      <c r="I1707" s="220"/>
      <c r="J1707" s="220"/>
      <c r="K1707" s="220"/>
      <c r="L1707" s="220"/>
      <c r="M1707" s="220"/>
      <c r="N1707" s="219"/>
      <c r="O1707" s="219"/>
      <c r="P1707" s="219"/>
      <c r="Q1707" s="219"/>
      <c r="R1707" s="220"/>
      <c r="S1707" s="220"/>
      <c r="T1707" s="220"/>
      <c r="U1707" s="220"/>
      <c r="V1707" s="220"/>
      <c r="W1707" s="220"/>
      <c r="X1707" s="220"/>
      <c r="Y1707" s="220"/>
      <c r="Z1707" s="210"/>
      <c r="AA1707" s="210"/>
      <c r="AB1707" s="210"/>
      <c r="AC1707" s="210"/>
      <c r="AD1707" s="210"/>
      <c r="AE1707" s="210"/>
      <c r="AF1707" s="210"/>
      <c r="AG1707" s="210" t="s">
        <v>314</v>
      </c>
      <c r="AH1707" s="210">
        <v>0</v>
      </c>
      <c r="AI1707" s="210"/>
      <c r="AJ1707" s="210"/>
      <c r="AK1707" s="210"/>
      <c r="AL1707" s="210"/>
      <c r="AM1707" s="210"/>
      <c r="AN1707" s="210"/>
      <c r="AO1707" s="210"/>
      <c r="AP1707" s="210"/>
      <c r="AQ1707" s="210"/>
      <c r="AR1707" s="210"/>
      <c r="AS1707" s="210"/>
      <c r="AT1707" s="210"/>
      <c r="AU1707" s="210"/>
      <c r="AV1707" s="210"/>
      <c r="AW1707" s="210"/>
      <c r="AX1707" s="210"/>
      <c r="AY1707" s="210"/>
      <c r="AZ1707" s="210"/>
      <c r="BA1707" s="210"/>
      <c r="BB1707" s="210"/>
      <c r="BC1707" s="210"/>
      <c r="BD1707" s="210"/>
      <c r="BE1707" s="210"/>
      <c r="BF1707" s="210"/>
      <c r="BG1707" s="210"/>
      <c r="BH1707" s="210"/>
    </row>
    <row r="1708" spans="1:60" outlineLevel="3" x14ac:dyDescent="0.2">
      <c r="A1708" s="217"/>
      <c r="B1708" s="218"/>
      <c r="C1708" s="253" t="s">
        <v>1902</v>
      </c>
      <c r="D1708" s="221"/>
      <c r="E1708" s="222"/>
      <c r="F1708" s="220"/>
      <c r="G1708" s="220"/>
      <c r="H1708" s="220"/>
      <c r="I1708" s="220"/>
      <c r="J1708" s="220"/>
      <c r="K1708" s="220"/>
      <c r="L1708" s="220"/>
      <c r="M1708" s="220"/>
      <c r="N1708" s="219"/>
      <c r="O1708" s="219"/>
      <c r="P1708" s="219"/>
      <c r="Q1708" s="219"/>
      <c r="R1708" s="220"/>
      <c r="S1708" s="220"/>
      <c r="T1708" s="220"/>
      <c r="U1708" s="220"/>
      <c r="V1708" s="220"/>
      <c r="W1708" s="220"/>
      <c r="X1708" s="220"/>
      <c r="Y1708" s="220"/>
      <c r="Z1708" s="210"/>
      <c r="AA1708" s="210"/>
      <c r="AB1708" s="210"/>
      <c r="AC1708" s="210"/>
      <c r="AD1708" s="210"/>
      <c r="AE1708" s="210"/>
      <c r="AF1708" s="210"/>
      <c r="AG1708" s="210" t="s">
        <v>314</v>
      </c>
      <c r="AH1708" s="210">
        <v>0</v>
      </c>
      <c r="AI1708" s="210"/>
      <c r="AJ1708" s="210"/>
      <c r="AK1708" s="210"/>
      <c r="AL1708" s="210"/>
      <c r="AM1708" s="210"/>
      <c r="AN1708" s="210"/>
      <c r="AO1708" s="210"/>
      <c r="AP1708" s="210"/>
      <c r="AQ1708" s="210"/>
      <c r="AR1708" s="210"/>
      <c r="AS1708" s="210"/>
      <c r="AT1708" s="210"/>
      <c r="AU1708" s="210"/>
      <c r="AV1708" s="210"/>
      <c r="AW1708" s="210"/>
      <c r="AX1708" s="210"/>
      <c r="AY1708" s="210"/>
      <c r="AZ1708" s="210"/>
      <c r="BA1708" s="210"/>
      <c r="BB1708" s="210"/>
      <c r="BC1708" s="210"/>
      <c r="BD1708" s="210"/>
      <c r="BE1708" s="210"/>
      <c r="BF1708" s="210"/>
      <c r="BG1708" s="210"/>
      <c r="BH1708" s="210"/>
    </row>
    <row r="1709" spans="1:60" outlineLevel="3" x14ac:dyDescent="0.2">
      <c r="A1709" s="217"/>
      <c r="B1709" s="218"/>
      <c r="C1709" s="253" t="s">
        <v>1903</v>
      </c>
      <c r="D1709" s="221"/>
      <c r="E1709" s="222">
        <v>352</v>
      </c>
      <c r="F1709" s="220"/>
      <c r="G1709" s="220"/>
      <c r="H1709" s="220"/>
      <c r="I1709" s="220"/>
      <c r="J1709" s="220"/>
      <c r="K1709" s="220"/>
      <c r="L1709" s="220"/>
      <c r="M1709" s="220"/>
      <c r="N1709" s="219"/>
      <c r="O1709" s="219"/>
      <c r="P1709" s="219"/>
      <c r="Q1709" s="219"/>
      <c r="R1709" s="220"/>
      <c r="S1709" s="220"/>
      <c r="T1709" s="220"/>
      <c r="U1709" s="220"/>
      <c r="V1709" s="220"/>
      <c r="W1709" s="220"/>
      <c r="X1709" s="220"/>
      <c r="Y1709" s="220"/>
      <c r="Z1709" s="210"/>
      <c r="AA1709" s="210"/>
      <c r="AB1709" s="210"/>
      <c r="AC1709" s="210"/>
      <c r="AD1709" s="210"/>
      <c r="AE1709" s="210"/>
      <c r="AF1709" s="210"/>
      <c r="AG1709" s="210" t="s">
        <v>314</v>
      </c>
      <c r="AH1709" s="210">
        <v>0</v>
      </c>
      <c r="AI1709" s="210"/>
      <c r="AJ1709" s="210"/>
      <c r="AK1709" s="210"/>
      <c r="AL1709" s="210"/>
      <c r="AM1709" s="210"/>
      <c r="AN1709" s="210"/>
      <c r="AO1709" s="210"/>
      <c r="AP1709" s="210"/>
      <c r="AQ1709" s="210"/>
      <c r="AR1709" s="210"/>
      <c r="AS1709" s="210"/>
      <c r="AT1709" s="210"/>
      <c r="AU1709" s="210"/>
      <c r="AV1709" s="210"/>
      <c r="AW1709" s="210"/>
      <c r="AX1709" s="210"/>
      <c r="AY1709" s="210"/>
      <c r="AZ1709" s="210"/>
      <c r="BA1709" s="210"/>
      <c r="BB1709" s="210"/>
      <c r="BC1709" s="210"/>
      <c r="BD1709" s="210"/>
      <c r="BE1709" s="210"/>
      <c r="BF1709" s="210"/>
      <c r="BG1709" s="210"/>
      <c r="BH1709" s="210"/>
    </row>
    <row r="1710" spans="1:60" ht="22.5" outlineLevel="1" x14ac:dyDescent="0.2">
      <c r="A1710" s="231">
        <v>318</v>
      </c>
      <c r="B1710" s="232" t="s">
        <v>1904</v>
      </c>
      <c r="C1710" s="250" t="s">
        <v>1905</v>
      </c>
      <c r="D1710" s="233" t="s">
        <v>310</v>
      </c>
      <c r="E1710" s="234">
        <v>31.11</v>
      </c>
      <c r="F1710" s="235"/>
      <c r="G1710" s="236">
        <f>ROUND(E1710*F1710,2)</f>
        <v>0</v>
      </c>
      <c r="H1710" s="235"/>
      <c r="I1710" s="236">
        <f>ROUND(E1710*H1710,2)</f>
        <v>0</v>
      </c>
      <c r="J1710" s="235"/>
      <c r="K1710" s="236">
        <f>ROUND(E1710*J1710,2)</f>
        <v>0</v>
      </c>
      <c r="L1710" s="236">
        <v>21</v>
      </c>
      <c r="M1710" s="236">
        <f>G1710*(1+L1710/100)</f>
        <v>0</v>
      </c>
      <c r="N1710" s="234">
        <v>2.4099999999999998E-3</v>
      </c>
      <c r="O1710" s="234">
        <f>ROUND(E1710*N1710,2)</f>
        <v>7.0000000000000007E-2</v>
      </c>
      <c r="P1710" s="234">
        <v>0</v>
      </c>
      <c r="Q1710" s="234">
        <f>ROUND(E1710*P1710,2)</f>
        <v>0</v>
      </c>
      <c r="R1710" s="236"/>
      <c r="S1710" s="236" t="s">
        <v>861</v>
      </c>
      <c r="T1710" s="237" t="s">
        <v>294</v>
      </c>
      <c r="U1710" s="220">
        <v>0</v>
      </c>
      <c r="V1710" s="220">
        <f>ROUND(E1710*U1710,2)</f>
        <v>0</v>
      </c>
      <c r="W1710" s="220"/>
      <c r="X1710" s="220" t="s">
        <v>295</v>
      </c>
      <c r="Y1710" s="220" t="s">
        <v>296</v>
      </c>
      <c r="Z1710" s="210"/>
      <c r="AA1710" s="210"/>
      <c r="AB1710" s="210"/>
      <c r="AC1710" s="210"/>
      <c r="AD1710" s="210"/>
      <c r="AE1710" s="210"/>
      <c r="AF1710" s="210"/>
      <c r="AG1710" s="210" t="s">
        <v>1407</v>
      </c>
      <c r="AH1710" s="210"/>
      <c r="AI1710" s="210"/>
      <c r="AJ1710" s="210"/>
      <c r="AK1710" s="210"/>
      <c r="AL1710" s="210"/>
      <c r="AM1710" s="210"/>
      <c r="AN1710" s="210"/>
      <c r="AO1710" s="210"/>
      <c r="AP1710" s="210"/>
      <c r="AQ1710" s="210"/>
      <c r="AR1710" s="210"/>
      <c r="AS1710" s="210"/>
      <c r="AT1710" s="210"/>
      <c r="AU1710" s="210"/>
      <c r="AV1710" s="210"/>
      <c r="AW1710" s="210"/>
      <c r="AX1710" s="210"/>
      <c r="AY1710" s="210"/>
      <c r="AZ1710" s="210"/>
      <c r="BA1710" s="210"/>
      <c r="BB1710" s="210"/>
      <c r="BC1710" s="210"/>
      <c r="BD1710" s="210"/>
      <c r="BE1710" s="210"/>
      <c r="BF1710" s="210"/>
      <c r="BG1710" s="210"/>
      <c r="BH1710" s="210"/>
    </row>
    <row r="1711" spans="1:60" outlineLevel="2" x14ac:dyDescent="0.2">
      <c r="A1711" s="217"/>
      <c r="B1711" s="218"/>
      <c r="C1711" s="253" t="s">
        <v>1906</v>
      </c>
      <c r="D1711" s="221"/>
      <c r="E1711" s="222"/>
      <c r="F1711" s="220"/>
      <c r="G1711" s="220"/>
      <c r="H1711" s="220"/>
      <c r="I1711" s="220"/>
      <c r="J1711" s="220"/>
      <c r="K1711" s="220"/>
      <c r="L1711" s="220"/>
      <c r="M1711" s="220"/>
      <c r="N1711" s="219"/>
      <c r="O1711" s="219"/>
      <c r="P1711" s="219"/>
      <c r="Q1711" s="219"/>
      <c r="R1711" s="220"/>
      <c r="S1711" s="220"/>
      <c r="T1711" s="220"/>
      <c r="U1711" s="220"/>
      <c r="V1711" s="220"/>
      <c r="W1711" s="220"/>
      <c r="X1711" s="220"/>
      <c r="Y1711" s="220"/>
      <c r="Z1711" s="210"/>
      <c r="AA1711" s="210"/>
      <c r="AB1711" s="210"/>
      <c r="AC1711" s="210"/>
      <c r="AD1711" s="210"/>
      <c r="AE1711" s="210"/>
      <c r="AF1711" s="210"/>
      <c r="AG1711" s="210" t="s">
        <v>314</v>
      </c>
      <c r="AH1711" s="210">
        <v>0</v>
      </c>
      <c r="AI1711" s="210"/>
      <c r="AJ1711" s="210"/>
      <c r="AK1711" s="210"/>
      <c r="AL1711" s="210"/>
      <c r="AM1711" s="210"/>
      <c r="AN1711" s="210"/>
      <c r="AO1711" s="210"/>
      <c r="AP1711" s="210"/>
      <c r="AQ1711" s="210"/>
      <c r="AR1711" s="210"/>
      <c r="AS1711" s="210"/>
      <c r="AT1711" s="210"/>
      <c r="AU1711" s="210"/>
      <c r="AV1711" s="210"/>
      <c r="AW1711" s="210"/>
      <c r="AX1711" s="210"/>
      <c r="AY1711" s="210"/>
      <c r="AZ1711" s="210"/>
      <c r="BA1711" s="210"/>
      <c r="BB1711" s="210"/>
      <c r="BC1711" s="210"/>
      <c r="BD1711" s="210"/>
      <c r="BE1711" s="210"/>
      <c r="BF1711" s="210"/>
      <c r="BG1711" s="210"/>
      <c r="BH1711" s="210"/>
    </row>
    <row r="1712" spans="1:60" outlineLevel="3" x14ac:dyDescent="0.2">
      <c r="A1712" s="217"/>
      <c r="B1712" s="218"/>
      <c r="C1712" s="253" t="s">
        <v>1907</v>
      </c>
      <c r="D1712" s="221"/>
      <c r="E1712" s="222">
        <v>31.11</v>
      </c>
      <c r="F1712" s="220"/>
      <c r="G1712" s="220"/>
      <c r="H1712" s="220"/>
      <c r="I1712" s="220"/>
      <c r="J1712" s="220"/>
      <c r="K1712" s="220"/>
      <c r="L1712" s="220"/>
      <c r="M1712" s="220"/>
      <c r="N1712" s="219"/>
      <c r="O1712" s="219"/>
      <c r="P1712" s="219"/>
      <c r="Q1712" s="219"/>
      <c r="R1712" s="220"/>
      <c r="S1712" s="220"/>
      <c r="T1712" s="220"/>
      <c r="U1712" s="220"/>
      <c r="V1712" s="220"/>
      <c r="W1712" s="220"/>
      <c r="X1712" s="220"/>
      <c r="Y1712" s="220"/>
      <c r="Z1712" s="210"/>
      <c r="AA1712" s="210"/>
      <c r="AB1712" s="210"/>
      <c r="AC1712" s="210"/>
      <c r="AD1712" s="210"/>
      <c r="AE1712" s="210"/>
      <c r="AF1712" s="210"/>
      <c r="AG1712" s="210" t="s">
        <v>314</v>
      </c>
      <c r="AH1712" s="210">
        <v>0</v>
      </c>
      <c r="AI1712" s="210"/>
      <c r="AJ1712" s="210"/>
      <c r="AK1712" s="210"/>
      <c r="AL1712" s="210"/>
      <c r="AM1712" s="210"/>
      <c r="AN1712" s="210"/>
      <c r="AO1712" s="210"/>
      <c r="AP1712" s="210"/>
      <c r="AQ1712" s="210"/>
      <c r="AR1712" s="210"/>
      <c r="AS1712" s="210"/>
      <c r="AT1712" s="210"/>
      <c r="AU1712" s="210"/>
      <c r="AV1712" s="210"/>
      <c r="AW1712" s="210"/>
      <c r="AX1712" s="210"/>
      <c r="AY1712" s="210"/>
      <c r="AZ1712" s="210"/>
      <c r="BA1712" s="210"/>
      <c r="BB1712" s="210"/>
      <c r="BC1712" s="210"/>
      <c r="BD1712" s="210"/>
      <c r="BE1712" s="210"/>
      <c r="BF1712" s="210"/>
      <c r="BG1712" s="210"/>
      <c r="BH1712" s="210"/>
    </row>
    <row r="1713" spans="1:60" outlineLevel="1" x14ac:dyDescent="0.2">
      <c r="A1713" s="231">
        <v>319</v>
      </c>
      <c r="B1713" s="232" t="s">
        <v>1908</v>
      </c>
      <c r="C1713" s="250" t="s">
        <v>1909</v>
      </c>
      <c r="D1713" s="233" t="s">
        <v>310</v>
      </c>
      <c r="E1713" s="234">
        <v>334.30560000000003</v>
      </c>
      <c r="F1713" s="235"/>
      <c r="G1713" s="236">
        <f>ROUND(E1713*F1713,2)</f>
        <v>0</v>
      </c>
      <c r="H1713" s="235"/>
      <c r="I1713" s="236">
        <f>ROUND(E1713*H1713,2)</f>
        <v>0</v>
      </c>
      <c r="J1713" s="235"/>
      <c r="K1713" s="236">
        <f>ROUND(E1713*J1713,2)</f>
        <v>0</v>
      </c>
      <c r="L1713" s="236">
        <v>21</v>
      </c>
      <c r="M1713" s="236">
        <f>G1713*(1+L1713/100)</f>
        <v>0</v>
      </c>
      <c r="N1713" s="234">
        <v>0</v>
      </c>
      <c r="O1713" s="234">
        <f>ROUND(E1713*N1713,2)</f>
        <v>0</v>
      </c>
      <c r="P1713" s="234">
        <v>0</v>
      </c>
      <c r="Q1713" s="234">
        <f>ROUND(E1713*P1713,2)</f>
        <v>0</v>
      </c>
      <c r="R1713" s="236"/>
      <c r="S1713" s="236" t="s">
        <v>861</v>
      </c>
      <c r="T1713" s="237" t="s">
        <v>294</v>
      </c>
      <c r="U1713" s="220">
        <v>0</v>
      </c>
      <c r="V1713" s="220">
        <f>ROUND(E1713*U1713,2)</f>
        <v>0</v>
      </c>
      <c r="W1713" s="220"/>
      <c r="X1713" s="220" t="s">
        <v>664</v>
      </c>
      <c r="Y1713" s="220" t="s">
        <v>296</v>
      </c>
      <c r="Z1713" s="210"/>
      <c r="AA1713" s="210"/>
      <c r="AB1713" s="210"/>
      <c r="AC1713" s="210"/>
      <c r="AD1713" s="210"/>
      <c r="AE1713" s="210"/>
      <c r="AF1713" s="210"/>
      <c r="AG1713" s="210" t="s">
        <v>665</v>
      </c>
      <c r="AH1713" s="210"/>
      <c r="AI1713" s="210"/>
      <c r="AJ1713" s="210"/>
      <c r="AK1713" s="210"/>
      <c r="AL1713" s="210"/>
      <c r="AM1713" s="210"/>
      <c r="AN1713" s="210"/>
      <c r="AO1713" s="210"/>
      <c r="AP1713" s="210"/>
      <c r="AQ1713" s="210"/>
      <c r="AR1713" s="210"/>
      <c r="AS1713" s="210"/>
      <c r="AT1713" s="210"/>
      <c r="AU1713" s="210"/>
      <c r="AV1713" s="210"/>
      <c r="AW1713" s="210"/>
      <c r="AX1713" s="210"/>
      <c r="AY1713" s="210"/>
      <c r="AZ1713" s="210"/>
      <c r="BA1713" s="210"/>
      <c r="BB1713" s="210"/>
      <c r="BC1713" s="210"/>
      <c r="BD1713" s="210"/>
      <c r="BE1713" s="210"/>
      <c r="BF1713" s="210"/>
      <c r="BG1713" s="210"/>
      <c r="BH1713" s="210"/>
    </row>
    <row r="1714" spans="1:60" ht="22.5" outlineLevel="2" x14ac:dyDescent="0.2">
      <c r="A1714" s="217"/>
      <c r="B1714" s="218"/>
      <c r="C1714" s="253" t="s">
        <v>1888</v>
      </c>
      <c r="D1714" s="221"/>
      <c r="E1714" s="222"/>
      <c r="F1714" s="220"/>
      <c r="G1714" s="220"/>
      <c r="H1714" s="220"/>
      <c r="I1714" s="220"/>
      <c r="J1714" s="220"/>
      <c r="K1714" s="220"/>
      <c r="L1714" s="220"/>
      <c r="M1714" s="220"/>
      <c r="N1714" s="219"/>
      <c r="O1714" s="219"/>
      <c r="P1714" s="219"/>
      <c r="Q1714" s="219"/>
      <c r="R1714" s="220"/>
      <c r="S1714" s="220"/>
      <c r="T1714" s="220"/>
      <c r="U1714" s="220"/>
      <c r="V1714" s="220"/>
      <c r="W1714" s="220"/>
      <c r="X1714" s="220"/>
      <c r="Y1714" s="220"/>
      <c r="Z1714" s="210"/>
      <c r="AA1714" s="210"/>
      <c r="AB1714" s="210"/>
      <c r="AC1714" s="210"/>
      <c r="AD1714" s="210"/>
      <c r="AE1714" s="210"/>
      <c r="AF1714" s="210"/>
      <c r="AG1714" s="210" t="s">
        <v>314</v>
      </c>
      <c r="AH1714" s="210">
        <v>0</v>
      </c>
      <c r="AI1714" s="210"/>
      <c r="AJ1714" s="210"/>
      <c r="AK1714" s="210"/>
      <c r="AL1714" s="210"/>
      <c r="AM1714" s="210"/>
      <c r="AN1714" s="210"/>
      <c r="AO1714" s="210"/>
      <c r="AP1714" s="210"/>
      <c r="AQ1714" s="210"/>
      <c r="AR1714" s="210"/>
      <c r="AS1714" s="210"/>
      <c r="AT1714" s="210"/>
      <c r="AU1714" s="210"/>
      <c r="AV1714" s="210"/>
      <c r="AW1714" s="210"/>
      <c r="AX1714" s="210"/>
      <c r="AY1714" s="210"/>
      <c r="AZ1714" s="210"/>
      <c r="BA1714" s="210"/>
      <c r="BB1714" s="210"/>
      <c r="BC1714" s="210"/>
      <c r="BD1714" s="210"/>
      <c r="BE1714" s="210"/>
      <c r="BF1714" s="210"/>
      <c r="BG1714" s="210"/>
      <c r="BH1714" s="210"/>
    </row>
    <row r="1715" spans="1:60" outlineLevel="3" x14ac:dyDescent="0.2">
      <c r="A1715" s="217"/>
      <c r="B1715" s="218"/>
      <c r="C1715" s="253" t="s">
        <v>1889</v>
      </c>
      <c r="D1715" s="221"/>
      <c r="E1715" s="222"/>
      <c r="F1715" s="220"/>
      <c r="G1715" s="220"/>
      <c r="H1715" s="220"/>
      <c r="I1715" s="220"/>
      <c r="J1715" s="220"/>
      <c r="K1715" s="220"/>
      <c r="L1715" s="220"/>
      <c r="M1715" s="220"/>
      <c r="N1715" s="219"/>
      <c r="O1715" s="219"/>
      <c r="P1715" s="219"/>
      <c r="Q1715" s="219"/>
      <c r="R1715" s="220"/>
      <c r="S1715" s="220"/>
      <c r="T1715" s="220"/>
      <c r="U1715" s="220"/>
      <c r="V1715" s="220"/>
      <c r="W1715" s="220"/>
      <c r="X1715" s="220"/>
      <c r="Y1715" s="220"/>
      <c r="Z1715" s="210"/>
      <c r="AA1715" s="210"/>
      <c r="AB1715" s="210"/>
      <c r="AC1715" s="210"/>
      <c r="AD1715" s="210"/>
      <c r="AE1715" s="210"/>
      <c r="AF1715" s="210"/>
      <c r="AG1715" s="210" t="s">
        <v>314</v>
      </c>
      <c r="AH1715" s="210">
        <v>0</v>
      </c>
      <c r="AI1715" s="210"/>
      <c r="AJ1715" s="210"/>
      <c r="AK1715" s="210"/>
      <c r="AL1715" s="210"/>
      <c r="AM1715" s="210"/>
      <c r="AN1715" s="210"/>
      <c r="AO1715" s="210"/>
      <c r="AP1715" s="210"/>
      <c r="AQ1715" s="210"/>
      <c r="AR1715" s="210"/>
      <c r="AS1715" s="210"/>
      <c r="AT1715" s="210"/>
      <c r="AU1715" s="210"/>
      <c r="AV1715" s="210"/>
      <c r="AW1715" s="210"/>
      <c r="AX1715" s="210"/>
      <c r="AY1715" s="210"/>
      <c r="AZ1715" s="210"/>
      <c r="BA1715" s="210"/>
      <c r="BB1715" s="210"/>
      <c r="BC1715" s="210"/>
      <c r="BD1715" s="210"/>
      <c r="BE1715" s="210"/>
      <c r="BF1715" s="210"/>
      <c r="BG1715" s="210"/>
      <c r="BH1715" s="210"/>
    </row>
    <row r="1716" spans="1:60" outlineLevel="3" x14ac:dyDescent="0.2">
      <c r="A1716" s="217"/>
      <c r="B1716" s="218"/>
      <c r="C1716" s="253" t="s">
        <v>1890</v>
      </c>
      <c r="D1716" s="221"/>
      <c r="E1716" s="222"/>
      <c r="F1716" s="220"/>
      <c r="G1716" s="220"/>
      <c r="H1716" s="220"/>
      <c r="I1716" s="220"/>
      <c r="J1716" s="220"/>
      <c r="K1716" s="220"/>
      <c r="L1716" s="220"/>
      <c r="M1716" s="220"/>
      <c r="N1716" s="219"/>
      <c r="O1716" s="219"/>
      <c r="P1716" s="219"/>
      <c r="Q1716" s="219"/>
      <c r="R1716" s="220"/>
      <c r="S1716" s="220"/>
      <c r="T1716" s="220"/>
      <c r="U1716" s="220"/>
      <c r="V1716" s="220"/>
      <c r="W1716" s="220"/>
      <c r="X1716" s="220"/>
      <c r="Y1716" s="220"/>
      <c r="Z1716" s="210"/>
      <c r="AA1716" s="210"/>
      <c r="AB1716" s="210"/>
      <c r="AC1716" s="210"/>
      <c r="AD1716" s="210"/>
      <c r="AE1716" s="210"/>
      <c r="AF1716" s="210"/>
      <c r="AG1716" s="210" t="s">
        <v>314</v>
      </c>
      <c r="AH1716" s="210">
        <v>0</v>
      </c>
      <c r="AI1716" s="210"/>
      <c r="AJ1716" s="210"/>
      <c r="AK1716" s="210"/>
      <c r="AL1716" s="210"/>
      <c r="AM1716" s="210"/>
      <c r="AN1716" s="210"/>
      <c r="AO1716" s="210"/>
      <c r="AP1716" s="210"/>
      <c r="AQ1716" s="210"/>
      <c r="AR1716" s="210"/>
      <c r="AS1716" s="210"/>
      <c r="AT1716" s="210"/>
      <c r="AU1716" s="210"/>
      <c r="AV1716" s="210"/>
      <c r="AW1716" s="210"/>
      <c r="AX1716" s="210"/>
      <c r="AY1716" s="210"/>
      <c r="AZ1716" s="210"/>
      <c r="BA1716" s="210"/>
      <c r="BB1716" s="210"/>
      <c r="BC1716" s="210"/>
      <c r="BD1716" s="210"/>
      <c r="BE1716" s="210"/>
      <c r="BF1716" s="210"/>
      <c r="BG1716" s="210"/>
      <c r="BH1716" s="210"/>
    </row>
    <row r="1717" spans="1:60" outlineLevel="3" x14ac:dyDescent="0.2">
      <c r="A1717" s="217"/>
      <c r="B1717" s="218"/>
      <c r="C1717" s="253" t="s">
        <v>1891</v>
      </c>
      <c r="D1717" s="221"/>
      <c r="E1717" s="222"/>
      <c r="F1717" s="220"/>
      <c r="G1717" s="220"/>
      <c r="H1717" s="220"/>
      <c r="I1717" s="220"/>
      <c r="J1717" s="220"/>
      <c r="K1717" s="220"/>
      <c r="L1717" s="220"/>
      <c r="M1717" s="220"/>
      <c r="N1717" s="219"/>
      <c r="O1717" s="219"/>
      <c r="P1717" s="219"/>
      <c r="Q1717" s="219"/>
      <c r="R1717" s="220"/>
      <c r="S1717" s="220"/>
      <c r="T1717" s="220"/>
      <c r="U1717" s="220"/>
      <c r="V1717" s="220"/>
      <c r="W1717" s="220"/>
      <c r="X1717" s="220"/>
      <c r="Y1717" s="220"/>
      <c r="Z1717" s="210"/>
      <c r="AA1717" s="210"/>
      <c r="AB1717" s="210"/>
      <c r="AC1717" s="210"/>
      <c r="AD1717" s="210"/>
      <c r="AE1717" s="210"/>
      <c r="AF1717" s="210"/>
      <c r="AG1717" s="210" t="s">
        <v>314</v>
      </c>
      <c r="AH1717" s="210">
        <v>0</v>
      </c>
      <c r="AI1717" s="210"/>
      <c r="AJ1717" s="210"/>
      <c r="AK1717" s="210"/>
      <c r="AL1717" s="210"/>
      <c r="AM1717" s="210"/>
      <c r="AN1717" s="210"/>
      <c r="AO1717" s="210"/>
      <c r="AP1717" s="210"/>
      <c r="AQ1717" s="210"/>
      <c r="AR1717" s="210"/>
      <c r="AS1717" s="210"/>
      <c r="AT1717" s="210"/>
      <c r="AU1717" s="210"/>
      <c r="AV1717" s="210"/>
      <c r="AW1717" s="210"/>
      <c r="AX1717" s="210"/>
      <c r="AY1717" s="210"/>
      <c r="AZ1717" s="210"/>
      <c r="BA1717" s="210"/>
      <c r="BB1717" s="210"/>
      <c r="BC1717" s="210"/>
      <c r="BD1717" s="210"/>
      <c r="BE1717" s="210"/>
      <c r="BF1717" s="210"/>
      <c r="BG1717" s="210"/>
      <c r="BH1717" s="210"/>
    </row>
    <row r="1718" spans="1:60" outlineLevel="3" x14ac:dyDescent="0.2">
      <c r="A1718" s="217"/>
      <c r="B1718" s="218"/>
      <c r="C1718" s="253" t="s">
        <v>1892</v>
      </c>
      <c r="D1718" s="221"/>
      <c r="E1718" s="222">
        <v>334.31</v>
      </c>
      <c r="F1718" s="220"/>
      <c r="G1718" s="220"/>
      <c r="H1718" s="220"/>
      <c r="I1718" s="220"/>
      <c r="J1718" s="220"/>
      <c r="K1718" s="220"/>
      <c r="L1718" s="220"/>
      <c r="M1718" s="220"/>
      <c r="N1718" s="219"/>
      <c r="O1718" s="219"/>
      <c r="P1718" s="219"/>
      <c r="Q1718" s="219"/>
      <c r="R1718" s="220"/>
      <c r="S1718" s="220"/>
      <c r="T1718" s="220"/>
      <c r="U1718" s="220"/>
      <c r="V1718" s="220"/>
      <c r="W1718" s="220"/>
      <c r="X1718" s="220"/>
      <c r="Y1718" s="220"/>
      <c r="Z1718" s="210"/>
      <c r="AA1718" s="210"/>
      <c r="AB1718" s="210"/>
      <c r="AC1718" s="210"/>
      <c r="AD1718" s="210"/>
      <c r="AE1718" s="210"/>
      <c r="AF1718" s="210"/>
      <c r="AG1718" s="210" t="s">
        <v>314</v>
      </c>
      <c r="AH1718" s="210">
        <v>0</v>
      </c>
      <c r="AI1718" s="210"/>
      <c r="AJ1718" s="210"/>
      <c r="AK1718" s="210"/>
      <c r="AL1718" s="210"/>
      <c r="AM1718" s="210"/>
      <c r="AN1718" s="210"/>
      <c r="AO1718" s="210"/>
      <c r="AP1718" s="210"/>
      <c r="AQ1718" s="210"/>
      <c r="AR1718" s="210"/>
      <c r="AS1718" s="210"/>
      <c r="AT1718" s="210"/>
      <c r="AU1718" s="210"/>
      <c r="AV1718" s="210"/>
      <c r="AW1718" s="210"/>
      <c r="AX1718" s="210"/>
      <c r="AY1718" s="210"/>
      <c r="AZ1718" s="210"/>
      <c r="BA1718" s="210"/>
      <c r="BB1718" s="210"/>
      <c r="BC1718" s="210"/>
      <c r="BD1718" s="210"/>
      <c r="BE1718" s="210"/>
      <c r="BF1718" s="210"/>
      <c r="BG1718" s="210"/>
      <c r="BH1718" s="210"/>
    </row>
    <row r="1719" spans="1:60" outlineLevel="1" x14ac:dyDescent="0.2">
      <c r="A1719" s="231">
        <v>320</v>
      </c>
      <c r="B1719" s="232" t="s">
        <v>1910</v>
      </c>
      <c r="C1719" s="250" t="s">
        <v>1911</v>
      </c>
      <c r="D1719" s="233" t="s">
        <v>310</v>
      </c>
      <c r="E1719" s="234">
        <v>67.5</v>
      </c>
      <c r="F1719" s="235"/>
      <c r="G1719" s="236">
        <f>ROUND(E1719*F1719,2)</f>
        <v>0</v>
      </c>
      <c r="H1719" s="235"/>
      <c r="I1719" s="236">
        <f>ROUND(E1719*H1719,2)</f>
        <v>0</v>
      </c>
      <c r="J1719" s="235"/>
      <c r="K1719" s="236">
        <f>ROUND(E1719*J1719,2)</f>
        <v>0</v>
      </c>
      <c r="L1719" s="236">
        <v>21</v>
      </c>
      <c r="M1719" s="236">
        <f>G1719*(1+L1719/100)</f>
        <v>0</v>
      </c>
      <c r="N1719" s="234">
        <v>0</v>
      </c>
      <c r="O1719" s="234">
        <f>ROUND(E1719*N1719,2)</f>
        <v>0</v>
      </c>
      <c r="P1719" s="234">
        <v>0</v>
      </c>
      <c r="Q1719" s="234">
        <f>ROUND(E1719*P1719,2)</f>
        <v>0</v>
      </c>
      <c r="R1719" s="236"/>
      <c r="S1719" s="236" t="s">
        <v>861</v>
      </c>
      <c r="T1719" s="237" t="s">
        <v>294</v>
      </c>
      <c r="U1719" s="220">
        <v>0</v>
      </c>
      <c r="V1719" s="220">
        <f>ROUND(E1719*U1719,2)</f>
        <v>0</v>
      </c>
      <c r="W1719" s="220"/>
      <c r="X1719" s="220" t="s">
        <v>664</v>
      </c>
      <c r="Y1719" s="220" t="s">
        <v>296</v>
      </c>
      <c r="Z1719" s="210"/>
      <c r="AA1719" s="210"/>
      <c r="AB1719" s="210"/>
      <c r="AC1719" s="210"/>
      <c r="AD1719" s="210"/>
      <c r="AE1719" s="210"/>
      <c r="AF1719" s="210"/>
      <c r="AG1719" s="210" t="s">
        <v>665</v>
      </c>
      <c r="AH1719" s="210"/>
      <c r="AI1719" s="210"/>
      <c r="AJ1719" s="210"/>
      <c r="AK1719" s="210"/>
      <c r="AL1719" s="210"/>
      <c r="AM1719" s="210"/>
      <c r="AN1719" s="210"/>
      <c r="AO1719" s="210"/>
      <c r="AP1719" s="210"/>
      <c r="AQ1719" s="210"/>
      <c r="AR1719" s="210"/>
      <c r="AS1719" s="210"/>
      <c r="AT1719" s="210"/>
      <c r="AU1719" s="210"/>
      <c r="AV1719" s="210"/>
      <c r="AW1719" s="210"/>
      <c r="AX1719" s="210"/>
      <c r="AY1719" s="210"/>
      <c r="AZ1719" s="210"/>
      <c r="BA1719" s="210"/>
      <c r="BB1719" s="210"/>
      <c r="BC1719" s="210"/>
      <c r="BD1719" s="210"/>
      <c r="BE1719" s="210"/>
      <c r="BF1719" s="210"/>
      <c r="BG1719" s="210"/>
      <c r="BH1719" s="210"/>
    </row>
    <row r="1720" spans="1:60" outlineLevel="2" x14ac:dyDescent="0.2">
      <c r="A1720" s="217"/>
      <c r="B1720" s="218"/>
      <c r="C1720" s="253" t="s">
        <v>1512</v>
      </c>
      <c r="D1720" s="221"/>
      <c r="E1720" s="222"/>
      <c r="F1720" s="220"/>
      <c r="G1720" s="220"/>
      <c r="H1720" s="220"/>
      <c r="I1720" s="220"/>
      <c r="J1720" s="220"/>
      <c r="K1720" s="220"/>
      <c r="L1720" s="220"/>
      <c r="M1720" s="220"/>
      <c r="N1720" s="219"/>
      <c r="O1720" s="219"/>
      <c r="P1720" s="219"/>
      <c r="Q1720" s="219"/>
      <c r="R1720" s="220"/>
      <c r="S1720" s="220"/>
      <c r="T1720" s="220"/>
      <c r="U1720" s="220"/>
      <c r="V1720" s="220"/>
      <c r="W1720" s="220"/>
      <c r="X1720" s="220"/>
      <c r="Y1720" s="220"/>
      <c r="Z1720" s="210"/>
      <c r="AA1720" s="210"/>
      <c r="AB1720" s="210"/>
      <c r="AC1720" s="210"/>
      <c r="AD1720" s="210"/>
      <c r="AE1720" s="210"/>
      <c r="AF1720" s="210"/>
      <c r="AG1720" s="210" t="s">
        <v>314</v>
      </c>
      <c r="AH1720" s="210">
        <v>0</v>
      </c>
      <c r="AI1720" s="210"/>
      <c r="AJ1720" s="210"/>
      <c r="AK1720" s="210"/>
      <c r="AL1720" s="210"/>
      <c r="AM1720" s="210"/>
      <c r="AN1720" s="210"/>
      <c r="AO1720" s="210"/>
      <c r="AP1720" s="210"/>
      <c r="AQ1720" s="210"/>
      <c r="AR1720" s="210"/>
      <c r="AS1720" s="210"/>
      <c r="AT1720" s="210"/>
      <c r="AU1720" s="210"/>
      <c r="AV1720" s="210"/>
      <c r="AW1720" s="210"/>
      <c r="AX1720" s="210"/>
      <c r="AY1720" s="210"/>
      <c r="AZ1720" s="210"/>
      <c r="BA1720" s="210"/>
      <c r="BB1720" s="210"/>
      <c r="BC1720" s="210"/>
      <c r="BD1720" s="210"/>
      <c r="BE1720" s="210"/>
      <c r="BF1720" s="210"/>
      <c r="BG1720" s="210"/>
      <c r="BH1720" s="210"/>
    </row>
    <row r="1721" spans="1:60" outlineLevel="3" x14ac:dyDescent="0.2">
      <c r="A1721" s="217"/>
      <c r="B1721" s="218"/>
      <c r="C1721" s="253" t="s">
        <v>1516</v>
      </c>
      <c r="D1721" s="221"/>
      <c r="E1721" s="222"/>
      <c r="F1721" s="220"/>
      <c r="G1721" s="220"/>
      <c r="H1721" s="220"/>
      <c r="I1721" s="220"/>
      <c r="J1721" s="220"/>
      <c r="K1721" s="220"/>
      <c r="L1721" s="220"/>
      <c r="M1721" s="220"/>
      <c r="N1721" s="219"/>
      <c r="O1721" s="219"/>
      <c r="P1721" s="219"/>
      <c r="Q1721" s="219"/>
      <c r="R1721" s="220"/>
      <c r="S1721" s="220"/>
      <c r="T1721" s="220"/>
      <c r="U1721" s="220"/>
      <c r="V1721" s="220"/>
      <c r="W1721" s="220"/>
      <c r="X1721" s="220"/>
      <c r="Y1721" s="220"/>
      <c r="Z1721" s="210"/>
      <c r="AA1721" s="210"/>
      <c r="AB1721" s="210"/>
      <c r="AC1721" s="210"/>
      <c r="AD1721" s="210"/>
      <c r="AE1721" s="210"/>
      <c r="AF1721" s="210"/>
      <c r="AG1721" s="210" t="s">
        <v>314</v>
      </c>
      <c r="AH1721" s="210">
        <v>0</v>
      </c>
      <c r="AI1721" s="210"/>
      <c r="AJ1721" s="210"/>
      <c r="AK1721" s="210"/>
      <c r="AL1721" s="210"/>
      <c r="AM1721" s="210"/>
      <c r="AN1721" s="210"/>
      <c r="AO1721" s="210"/>
      <c r="AP1721" s="210"/>
      <c r="AQ1721" s="210"/>
      <c r="AR1721" s="210"/>
      <c r="AS1721" s="210"/>
      <c r="AT1721" s="210"/>
      <c r="AU1721" s="210"/>
      <c r="AV1721" s="210"/>
      <c r="AW1721" s="210"/>
      <c r="AX1721" s="210"/>
      <c r="AY1721" s="210"/>
      <c r="AZ1721" s="210"/>
      <c r="BA1721" s="210"/>
      <c r="BB1721" s="210"/>
      <c r="BC1721" s="210"/>
      <c r="BD1721" s="210"/>
      <c r="BE1721" s="210"/>
      <c r="BF1721" s="210"/>
      <c r="BG1721" s="210"/>
      <c r="BH1721" s="210"/>
    </row>
    <row r="1722" spans="1:60" outlineLevel="3" x14ac:dyDescent="0.2">
      <c r="A1722" s="217"/>
      <c r="B1722" s="218"/>
      <c r="C1722" s="253" t="s">
        <v>1912</v>
      </c>
      <c r="D1722" s="221"/>
      <c r="E1722" s="222">
        <v>67.5</v>
      </c>
      <c r="F1722" s="220"/>
      <c r="G1722" s="220"/>
      <c r="H1722" s="220"/>
      <c r="I1722" s="220"/>
      <c r="J1722" s="220"/>
      <c r="K1722" s="220"/>
      <c r="L1722" s="220"/>
      <c r="M1722" s="220"/>
      <c r="N1722" s="219"/>
      <c r="O1722" s="219"/>
      <c r="P1722" s="219"/>
      <c r="Q1722" s="219"/>
      <c r="R1722" s="220"/>
      <c r="S1722" s="220"/>
      <c r="T1722" s="220"/>
      <c r="U1722" s="220"/>
      <c r="V1722" s="220"/>
      <c r="W1722" s="220"/>
      <c r="X1722" s="220"/>
      <c r="Y1722" s="220"/>
      <c r="Z1722" s="210"/>
      <c r="AA1722" s="210"/>
      <c r="AB1722" s="210"/>
      <c r="AC1722" s="210"/>
      <c r="AD1722" s="210"/>
      <c r="AE1722" s="210"/>
      <c r="AF1722" s="210"/>
      <c r="AG1722" s="210" t="s">
        <v>314</v>
      </c>
      <c r="AH1722" s="210">
        <v>0</v>
      </c>
      <c r="AI1722" s="210"/>
      <c r="AJ1722" s="210"/>
      <c r="AK1722" s="210"/>
      <c r="AL1722" s="210"/>
      <c r="AM1722" s="210"/>
      <c r="AN1722" s="210"/>
      <c r="AO1722" s="210"/>
      <c r="AP1722" s="210"/>
      <c r="AQ1722" s="210"/>
      <c r="AR1722" s="210"/>
      <c r="AS1722" s="210"/>
      <c r="AT1722" s="210"/>
      <c r="AU1722" s="210"/>
      <c r="AV1722" s="210"/>
      <c r="AW1722" s="210"/>
      <c r="AX1722" s="210"/>
      <c r="AY1722" s="210"/>
      <c r="AZ1722" s="210"/>
      <c r="BA1722" s="210"/>
      <c r="BB1722" s="210"/>
      <c r="BC1722" s="210"/>
      <c r="BD1722" s="210"/>
      <c r="BE1722" s="210"/>
      <c r="BF1722" s="210"/>
      <c r="BG1722" s="210"/>
      <c r="BH1722" s="210"/>
    </row>
    <row r="1723" spans="1:60" ht="22.5" outlineLevel="1" x14ac:dyDescent="0.2">
      <c r="A1723" s="231">
        <v>321</v>
      </c>
      <c r="B1723" s="232" t="s">
        <v>1913</v>
      </c>
      <c r="C1723" s="250" t="s">
        <v>1914</v>
      </c>
      <c r="D1723" s="233" t="s">
        <v>310</v>
      </c>
      <c r="E1723" s="234">
        <v>67.5</v>
      </c>
      <c r="F1723" s="235"/>
      <c r="G1723" s="236">
        <f>ROUND(E1723*F1723,2)</f>
        <v>0</v>
      </c>
      <c r="H1723" s="235"/>
      <c r="I1723" s="236">
        <f>ROUND(E1723*H1723,2)</f>
        <v>0</v>
      </c>
      <c r="J1723" s="235"/>
      <c r="K1723" s="236">
        <f>ROUND(E1723*J1723,2)</f>
        <v>0</v>
      </c>
      <c r="L1723" s="236">
        <v>21</v>
      </c>
      <c r="M1723" s="236">
        <f>G1723*(1+L1723/100)</f>
        <v>0</v>
      </c>
      <c r="N1723" s="234">
        <v>4.8300000000000001E-3</v>
      </c>
      <c r="O1723" s="234">
        <f>ROUND(E1723*N1723,2)</f>
        <v>0.33</v>
      </c>
      <c r="P1723" s="234">
        <v>0</v>
      </c>
      <c r="Q1723" s="234">
        <f>ROUND(E1723*P1723,2)</f>
        <v>0</v>
      </c>
      <c r="R1723" s="236" t="s">
        <v>1887</v>
      </c>
      <c r="S1723" s="236" t="s">
        <v>293</v>
      </c>
      <c r="T1723" s="237" t="s">
        <v>294</v>
      </c>
      <c r="U1723" s="220">
        <v>0.48499999999999999</v>
      </c>
      <c r="V1723" s="220">
        <f>ROUND(E1723*U1723,2)</f>
        <v>32.74</v>
      </c>
      <c r="W1723" s="220"/>
      <c r="X1723" s="220" t="s">
        <v>295</v>
      </c>
      <c r="Y1723" s="220" t="s">
        <v>296</v>
      </c>
      <c r="Z1723" s="210"/>
      <c r="AA1723" s="210"/>
      <c r="AB1723" s="210"/>
      <c r="AC1723" s="210"/>
      <c r="AD1723" s="210"/>
      <c r="AE1723" s="210"/>
      <c r="AF1723" s="210"/>
      <c r="AG1723" s="210" t="s">
        <v>1407</v>
      </c>
      <c r="AH1723" s="210"/>
      <c r="AI1723" s="210"/>
      <c r="AJ1723" s="210"/>
      <c r="AK1723" s="210"/>
      <c r="AL1723" s="210"/>
      <c r="AM1723" s="210"/>
      <c r="AN1723" s="210"/>
      <c r="AO1723" s="210"/>
      <c r="AP1723" s="210"/>
      <c r="AQ1723" s="210"/>
      <c r="AR1723" s="210"/>
      <c r="AS1723" s="210"/>
      <c r="AT1723" s="210"/>
      <c r="AU1723" s="210"/>
      <c r="AV1723" s="210"/>
      <c r="AW1723" s="210"/>
      <c r="AX1723" s="210"/>
      <c r="AY1723" s="210"/>
      <c r="AZ1723" s="210"/>
      <c r="BA1723" s="210"/>
      <c r="BB1723" s="210"/>
      <c r="BC1723" s="210"/>
      <c r="BD1723" s="210"/>
      <c r="BE1723" s="210"/>
      <c r="BF1723" s="210"/>
      <c r="BG1723" s="210"/>
      <c r="BH1723" s="210"/>
    </row>
    <row r="1724" spans="1:60" outlineLevel="2" x14ac:dyDescent="0.2">
      <c r="A1724" s="217"/>
      <c r="B1724" s="218"/>
      <c r="C1724" s="253" t="s">
        <v>1512</v>
      </c>
      <c r="D1724" s="221"/>
      <c r="E1724" s="222"/>
      <c r="F1724" s="220"/>
      <c r="G1724" s="220"/>
      <c r="H1724" s="220"/>
      <c r="I1724" s="220"/>
      <c r="J1724" s="220"/>
      <c r="K1724" s="220"/>
      <c r="L1724" s="220"/>
      <c r="M1724" s="220"/>
      <c r="N1724" s="219"/>
      <c r="O1724" s="219"/>
      <c r="P1724" s="219"/>
      <c r="Q1724" s="219"/>
      <c r="R1724" s="220"/>
      <c r="S1724" s="220"/>
      <c r="T1724" s="220"/>
      <c r="U1724" s="220"/>
      <c r="V1724" s="220"/>
      <c r="W1724" s="220"/>
      <c r="X1724" s="220"/>
      <c r="Y1724" s="220"/>
      <c r="Z1724" s="210"/>
      <c r="AA1724" s="210"/>
      <c r="AB1724" s="210"/>
      <c r="AC1724" s="210"/>
      <c r="AD1724" s="210"/>
      <c r="AE1724" s="210"/>
      <c r="AF1724" s="210"/>
      <c r="AG1724" s="210" t="s">
        <v>314</v>
      </c>
      <c r="AH1724" s="210">
        <v>0</v>
      </c>
      <c r="AI1724" s="210"/>
      <c r="AJ1724" s="210"/>
      <c r="AK1724" s="210"/>
      <c r="AL1724" s="210"/>
      <c r="AM1724" s="210"/>
      <c r="AN1724" s="210"/>
      <c r="AO1724" s="210"/>
      <c r="AP1724" s="210"/>
      <c r="AQ1724" s="210"/>
      <c r="AR1724" s="210"/>
      <c r="AS1724" s="210"/>
      <c r="AT1724" s="210"/>
      <c r="AU1724" s="210"/>
      <c r="AV1724" s="210"/>
      <c r="AW1724" s="210"/>
      <c r="AX1724" s="210"/>
      <c r="AY1724" s="210"/>
      <c r="AZ1724" s="210"/>
      <c r="BA1724" s="210"/>
      <c r="BB1724" s="210"/>
      <c r="BC1724" s="210"/>
      <c r="BD1724" s="210"/>
      <c r="BE1724" s="210"/>
      <c r="BF1724" s="210"/>
      <c r="BG1724" s="210"/>
      <c r="BH1724" s="210"/>
    </row>
    <row r="1725" spans="1:60" outlineLevel="3" x14ac:dyDescent="0.2">
      <c r="A1725" s="217"/>
      <c r="B1725" s="218"/>
      <c r="C1725" s="253" t="s">
        <v>1516</v>
      </c>
      <c r="D1725" s="221"/>
      <c r="E1725" s="222"/>
      <c r="F1725" s="220"/>
      <c r="G1725" s="220"/>
      <c r="H1725" s="220"/>
      <c r="I1725" s="220"/>
      <c r="J1725" s="220"/>
      <c r="K1725" s="220"/>
      <c r="L1725" s="220"/>
      <c r="M1725" s="220"/>
      <c r="N1725" s="219"/>
      <c r="O1725" s="219"/>
      <c r="P1725" s="219"/>
      <c r="Q1725" s="219"/>
      <c r="R1725" s="220"/>
      <c r="S1725" s="220"/>
      <c r="T1725" s="220"/>
      <c r="U1725" s="220"/>
      <c r="V1725" s="220"/>
      <c r="W1725" s="220"/>
      <c r="X1725" s="220"/>
      <c r="Y1725" s="220"/>
      <c r="Z1725" s="210"/>
      <c r="AA1725" s="210"/>
      <c r="AB1725" s="210"/>
      <c r="AC1725" s="210"/>
      <c r="AD1725" s="210"/>
      <c r="AE1725" s="210"/>
      <c r="AF1725" s="210"/>
      <c r="AG1725" s="210" t="s">
        <v>314</v>
      </c>
      <c r="AH1725" s="210">
        <v>0</v>
      </c>
      <c r="AI1725" s="210"/>
      <c r="AJ1725" s="210"/>
      <c r="AK1725" s="210"/>
      <c r="AL1725" s="210"/>
      <c r="AM1725" s="210"/>
      <c r="AN1725" s="210"/>
      <c r="AO1725" s="210"/>
      <c r="AP1725" s="210"/>
      <c r="AQ1725" s="210"/>
      <c r="AR1725" s="210"/>
      <c r="AS1725" s="210"/>
      <c r="AT1725" s="210"/>
      <c r="AU1725" s="210"/>
      <c r="AV1725" s="210"/>
      <c r="AW1725" s="210"/>
      <c r="AX1725" s="210"/>
      <c r="AY1725" s="210"/>
      <c r="AZ1725" s="210"/>
      <c r="BA1725" s="210"/>
      <c r="BB1725" s="210"/>
      <c r="BC1725" s="210"/>
      <c r="BD1725" s="210"/>
      <c r="BE1725" s="210"/>
      <c r="BF1725" s="210"/>
      <c r="BG1725" s="210"/>
      <c r="BH1725" s="210"/>
    </row>
    <row r="1726" spans="1:60" outlineLevel="3" x14ac:dyDescent="0.2">
      <c r="A1726" s="217"/>
      <c r="B1726" s="218"/>
      <c r="C1726" s="253" t="s">
        <v>1912</v>
      </c>
      <c r="D1726" s="221"/>
      <c r="E1726" s="222">
        <v>67.5</v>
      </c>
      <c r="F1726" s="220"/>
      <c r="G1726" s="220"/>
      <c r="H1726" s="220"/>
      <c r="I1726" s="220"/>
      <c r="J1726" s="220"/>
      <c r="K1726" s="220"/>
      <c r="L1726" s="220"/>
      <c r="M1726" s="220"/>
      <c r="N1726" s="219"/>
      <c r="O1726" s="219"/>
      <c r="P1726" s="219"/>
      <c r="Q1726" s="219"/>
      <c r="R1726" s="220"/>
      <c r="S1726" s="220"/>
      <c r="T1726" s="220"/>
      <c r="U1726" s="220"/>
      <c r="V1726" s="220"/>
      <c r="W1726" s="220"/>
      <c r="X1726" s="220"/>
      <c r="Y1726" s="220"/>
      <c r="Z1726" s="210"/>
      <c r="AA1726" s="210"/>
      <c r="AB1726" s="210"/>
      <c r="AC1726" s="210"/>
      <c r="AD1726" s="210"/>
      <c r="AE1726" s="210"/>
      <c r="AF1726" s="210"/>
      <c r="AG1726" s="210" t="s">
        <v>314</v>
      </c>
      <c r="AH1726" s="210">
        <v>0</v>
      </c>
      <c r="AI1726" s="210"/>
      <c r="AJ1726" s="210"/>
      <c r="AK1726" s="210"/>
      <c r="AL1726" s="210"/>
      <c r="AM1726" s="210"/>
      <c r="AN1726" s="210"/>
      <c r="AO1726" s="210"/>
      <c r="AP1726" s="210"/>
      <c r="AQ1726" s="210"/>
      <c r="AR1726" s="210"/>
      <c r="AS1726" s="210"/>
      <c r="AT1726" s="210"/>
      <c r="AU1726" s="210"/>
      <c r="AV1726" s="210"/>
      <c r="AW1726" s="210"/>
      <c r="AX1726" s="210"/>
      <c r="AY1726" s="210"/>
      <c r="AZ1726" s="210"/>
      <c r="BA1726" s="210"/>
      <c r="BB1726" s="210"/>
      <c r="BC1726" s="210"/>
      <c r="BD1726" s="210"/>
      <c r="BE1726" s="210"/>
      <c r="BF1726" s="210"/>
      <c r="BG1726" s="210"/>
      <c r="BH1726" s="210"/>
    </row>
    <row r="1727" spans="1:60" ht="22.5" outlineLevel="1" x14ac:dyDescent="0.2">
      <c r="A1727" s="231">
        <v>322</v>
      </c>
      <c r="B1727" s="232" t="s">
        <v>1915</v>
      </c>
      <c r="C1727" s="250" t="s">
        <v>1916</v>
      </c>
      <c r="D1727" s="233" t="s">
        <v>1899</v>
      </c>
      <c r="E1727" s="234">
        <v>5585</v>
      </c>
      <c r="F1727" s="235"/>
      <c r="G1727" s="236">
        <f>ROUND(E1727*F1727,2)</f>
        <v>0</v>
      </c>
      <c r="H1727" s="235"/>
      <c r="I1727" s="236">
        <f>ROUND(E1727*H1727,2)</f>
        <v>0</v>
      </c>
      <c r="J1727" s="235"/>
      <c r="K1727" s="236">
        <f>ROUND(E1727*J1727,2)</f>
        <v>0</v>
      </c>
      <c r="L1727" s="236">
        <v>21</v>
      </c>
      <c r="M1727" s="236">
        <f>G1727*(1+L1727/100)</f>
        <v>0</v>
      </c>
      <c r="N1727" s="234">
        <v>0</v>
      </c>
      <c r="O1727" s="234">
        <f>ROUND(E1727*N1727,2)</f>
        <v>0</v>
      </c>
      <c r="P1727" s="234">
        <v>0</v>
      </c>
      <c r="Q1727" s="234">
        <f>ROUND(E1727*P1727,2)</f>
        <v>0</v>
      </c>
      <c r="R1727" s="236"/>
      <c r="S1727" s="236" t="s">
        <v>861</v>
      </c>
      <c r="T1727" s="237" t="s">
        <v>294</v>
      </c>
      <c r="U1727" s="220">
        <v>0</v>
      </c>
      <c r="V1727" s="220">
        <f>ROUND(E1727*U1727,2)</f>
        <v>0</v>
      </c>
      <c r="W1727" s="220"/>
      <c r="X1727" s="220" t="s">
        <v>295</v>
      </c>
      <c r="Y1727" s="220" t="s">
        <v>296</v>
      </c>
      <c r="Z1727" s="210"/>
      <c r="AA1727" s="210"/>
      <c r="AB1727" s="210"/>
      <c r="AC1727" s="210"/>
      <c r="AD1727" s="210"/>
      <c r="AE1727" s="210"/>
      <c r="AF1727" s="210"/>
      <c r="AG1727" s="210" t="s">
        <v>1407</v>
      </c>
      <c r="AH1727" s="210"/>
      <c r="AI1727" s="210"/>
      <c r="AJ1727" s="210"/>
      <c r="AK1727" s="210"/>
      <c r="AL1727" s="210"/>
      <c r="AM1727" s="210"/>
      <c r="AN1727" s="210"/>
      <c r="AO1727" s="210"/>
      <c r="AP1727" s="210"/>
      <c r="AQ1727" s="210"/>
      <c r="AR1727" s="210"/>
      <c r="AS1727" s="210"/>
      <c r="AT1727" s="210"/>
      <c r="AU1727" s="210"/>
      <c r="AV1727" s="210"/>
      <c r="AW1727" s="210"/>
      <c r="AX1727" s="210"/>
      <c r="AY1727" s="210"/>
      <c r="AZ1727" s="210"/>
      <c r="BA1727" s="210"/>
      <c r="BB1727" s="210"/>
      <c r="BC1727" s="210"/>
      <c r="BD1727" s="210"/>
      <c r="BE1727" s="210"/>
      <c r="BF1727" s="210"/>
      <c r="BG1727" s="210"/>
      <c r="BH1727" s="210"/>
    </row>
    <row r="1728" spans="1:60" outlineLevel="2" x14ac:dyDescent="0.2">
      <c r="A1728" s="217"/>
      <c r="B1728" s="218"/>
      <c r="C1728" s="253" t="s">
        <v>1917</v>
      </c>
      <c r="D1728" s="221"/>
      <c r="E1728" s="222"/>
      <c r="F1728" s="220"/>
      <c r="G1728" s="220"/>
      <c r="H1728" s="220"/>
      <c r="I1728" s="220"/>
      <c r="J1728" s="220"/>
      <c r="K1728" s="220"/>
      <c r="L1728" s="220"/>
      <c r="M1728" s="220"/>
      <c r="N1728" s="219"/>
      <c r="O1728" s="219"/>
      <c r="P1728" s="219"/>
      <c r="Q1728" s="219"/>
      <c r="R1728" s="220"/>
      <c r="S1728" s="220"/>
      <c r="T1728" s="220"/>
      <c r="U1728" s="220"/>
      <c r="V1728" s="220"/>
      <c r="W1728" s="220"/>
      <c r="X1728" s="220"/>
      <c r="Y1728" s="220"/>
      <c r="Z1728" s="210"/>
      <c r="AA1728" s="210"/>
      <c r="AB1728" s="210"/>
      <c r="AC1728" s="210"/>
      <c r="AD1728" s="210"/>
      <c r="AE1728" s="210"/>
      <c r="AF1728" s="210"/>
      <c r="AG1728" s="210" t="s">
        <v>314</v>
      </c>
      <c r="AH1728" s="210">
        <v>0</v>
      </c>
      <c r="AI1728" s="210"/>
      <c r="AJ1728" s="210"/>
      <c r="AK1728" s="210"/>
      <c r="AL1728" s="210"/>
      <c r="AM1728" s="210"/>
      <c r="AN1728" s="210"/>
      <c r="AO1728" s="210"/>
      <c r="AP1728" s="210"/>
      <c r="AQ1728" s="210"/>
      <c r="AR1728" s="210"/>
      <c r="AS1728" s="210"/>
      <c r="AT1728" s="210"/>
      <c r="AU1728" s="210"/>
      <c r="AV1728" s="210"/>
      <c r="AW1728" s="210"/>
      <c r="AX1728" s="210"/>
      <c r="AY1728" s="210"/>
      <c r="AZ1728" s="210"/>
      <c r="BA1728" s="210"/>
      <c r="BB1728" s="210"/>
      <c r="BC1728" s="210"/>
      <c r="BD1728" s="210"/>
      <c r="BE1728" s="210"/>
      <c r="BF1728" s="210"/>
      <c r="BG1728" s="210"/>
      <c r="BH1728" s="210"/>
    </row>
    <row r="1729" spans="1:60" outlineLevel="3" x14ac:dyDescent="0.2">
      <c r="A1729" s="217"/>
      <c r="B1729" s="218"/>
      <c r="C1729" s="253" t="s">
        <v>1918</v>
      </c>
      <c r="D1729" s="221"/>
      <c r="E1729" s="222"/>
      <c r="F1729" s="220"/>
      <c r="G1729" s="220"/>
      <c r="H1729" s="220"/>
      <c r="I1729" s="220"/>
      <c r="J1729" s="220"/>
      <c r="K1729" s="220"/>
      <c r="L1729" s="220"/>
      <c r="M1729" s="220"/>
      <c r="N1729" s="219"/>
      <c r="O1729" s="219"/>
      <c r="P1729" s="219"/>
      <c r="Q1729" s="219"/>
      <c r="R1729" s="220"/>
      <c r="S1729" s="220"/>
      <c r="T1729" s="220"/>
      <c r="U1729" s="220"/>
      <c r="V1729" s="220"/>
      <c r="W1729" s="220"/>
      <c r="X1729" s="220"/>
      <c r="Y1729" s="220"/>
      <c r="Z1729" s="210"/>
      <c r="AA1729" s="210"/>
      <c r="AB1729" s="210"/>
      <c r="AC1729" s="210"/>
      <c r="AD1729" s="210"/>
      <c r="AE1729" s="210"/>
      <c r="AF1729" s="210"/>
      <c r="AG1729" s="210" t="s">
        <v>314</v>
      </c>
      <c r="AH1729" s="210">
        <v>0</v>
      </c>
      <c r="AI1729" s="210"/>
      <c r="AJ1729" s="210"/>
      <c r="AK1729" s="210"/>
      <c r="AL1729" s="210"/>
      <c r="AM1729" s="210"/>
      <c r="AN1729" s="210"/>
      <c r="AO1729" s="210"/>
      <c r="AP1729" s="210"/>
      <c r="AQ1729" s="210"/>
      <c r="AR1729" s="210"/>
      <c r="AS1729" s="210"/>
      <c r="AT1729" s="210"/>
      <c r="AU1729" s="210"/>
      <c r="AV1729" s="210"/>
      <c r="AW1729" s="210"/>
      <c r="AX1729" s="210"/>
      <c r="AY1729" s="210"/>
      <c r="AZ1729" s="210"/>
      <c r="BA1729" s="210"/>
      <c r="BB1729" s="210"/>
      <c r="BC1729" s="210"/>
      <c r="BD1729" s="210"/>
      <c r="BE1729" s="210"/>
      <c r="BF1729" s="210"/>
      <c r="BG1729" s="210"/>
      <c r="BH1729" s="210"/>
    </row>
    <row r="1730" spans="1:60" outlineLevel="3" x14ac:dyDescent="0.2">
      <c r="A1730" s="217"/>
      <c r="B1730" s="218"/>
      <c r="C1730" s="253" t="s">
        <v>1919</v>
      </c>
      <c r="D1730" s="221"/>
      <c r="E1730" s="222"/>
      <c r="F1730" s="220"/>
      <c r="G1730" s="220"/>
      <c r="H1730" s="220"/>
      <c r="I1730" s="220"/>
      <c r="J1730" s="220"/>
      <c r="K1730" s="220"/>
      <c r="L1730" s="220"/>
      <c r="M1730" s="220"/>
      <c r="N1730" s="219"/>
      <c r="O1730" s="219"/>
      <c r="P1730" s="219"/>
      <c r="Q1730" s="219"/>
      <c r="R1730" s="220"/>
      <c r="S1730" s="220"/>
      <c r="T1730" s="220"/>
      <c r="U1730" s="220"/>
      <c r="V1730" s="220"/>
      <c r="W1730" s="220"/>
      <c r="X1730" s="220"/>
      <c r="Y1730" s="220"/>
      <c r="Z1730" s="210"/>
      <c r="AA1730" s="210"/>
      <c r="AB1730" s="210"/>
      <c r="AC1730" s="210"/>
      <c r="AD1730" s="210"/>
      <c r="AE1730" s="210"/>
      <c r="AF1730" s="210"/>
      <c r="AG1730" s="210" t="s">
        <v>314</v>
      </c>
      <c r="AH1730" s="210">
        <v>0</v>
      </c>
      <c r="AI1730" s="210"/>
      <c r="AJ1730" s="210"/>
      <c r="AK1730" s="210"/>
      <c r="AL1730" s="210"/>
      <c r="AM1730" s="210"/>
      <c r="AN1730" s="210"/>
      <c r="AO1730" s="210"/>
      <c r="AP1730" s="210"/>
      <c r="AQ1730" s="210"/>
      <c r="AR1730" s="210"/>
      <c r="AS1730" s="210"/>
      <c r="AT1730" s="210"/>
      <c r="AU1730" s="210"/>
      <c r="AV1730" s="210"/>
      <c r="AW1730" s="210"/>
      <c r="AX1730" s="210"/>
      <c r="AY1730" s="210"/>
      <c r="AZ1730" s="210"/>
      <c r="BA1730" s="210"/>
      <c r="BB1730" s="210"/>
      <c r="BC1730" s="210"/>
      <c r="BD1730" s="210"/>
      <c r="BE1730" s="210"/>
      <c r="BF1730" s="210"/>
      <c r="BG1730" s="210"/>
      <c r="BH1730" s="210"/>
    </row>
    <row r="1731" spans="1:60" outlineLevel="3" x14ac:dyDescent="0.2">
      <c r="A1731" s="217"/>
      <c r="B1731" s="218"/>
      <c r="C1731" s="253" t="s">
        <v>1920</v>
      </c>
      <c r="D1731" s="221"/>
      <c r="E1731" s="222"/>
      <c r="F1731" s="220"/>
      <c r="G1731" s="220"/>
      <c r="H1731" s="220"/>
      <c r="I1731" s="220"/>
      <c r="J1731" s="220"/>
      <c r="K1731" s="220"/>
      <c r="L1731" s="220"/>
      <c r="M1731" s="220"/>
      <c r="N1731" s="219"/>
      <c r="O1731" s="219"/>
      <c r="P1731" s="219"/>
      <c r="Q1731" s="219"/>
      <c r="R1731" s="220"/>
      <c r="S1731" s="220"/>
      <c r="T1731" s="220"/>
      <c r="U1731" s="220"/>
      <c r="V1731" s="220"/>
      <c r="W1731" s="220"/>
      <c r="X1731" s="220"/>
      <c r="Y1731" s="220"/>
      <c r="Z1731" s="210"/>
      <c r="AA1731" s="210"/>
      <c r="AB1731" s="210"/>
      <c r="AC1731" s="210"/>
      <c r="AD1731" s="210"/>
      <c r="AE1731" s="210"/>
      <c r="AF1731" s="210"/>
      <c r="AG1731" s="210" t="s">
        <v>314</v>
      </c>
      <c r="AH1731" s="210">
        <v>0</v>
      </c>
      <c r="AI1731" s="210"/>
      <c r="AJ1731" s="210"/>
      <c r="AK1731" s="210"/>
      <c r="AL1731" s="210"/>
      <c r="AM1731" s="210"/>
      <c r="AN1731" s="210"/>
      <c r="AO1731" s="210"/>
      <c r="AP1731" s="210"/>
      <c r="AQ1731" s="210"/>
      <c r="AR1731" s="210"/>
      <c r="AS1731" s="210"/>
      <c r="AT1731" s="210"/>
      <c r="AU1731" s="210"/>
      <c r="AV1731" s="210"/>
      <c r="AW1731" s="210"/>
      <c r="AX1731" s="210"/>
      <c r="AY1731" s="210"/>
      <c r="AZ1731" s="210"/>
      <c r="BA1731" s="210"/>
      <c r="BB1731" s="210"/>
      <c r="BC1731" s="210"/>
      <c r="BD1731" s="210"/>
      <c r="BE1731" s="210"/>
      <c r="BF1731" s="210"/>
      <c r="BG1731" s="210"/>
      <c r="BH1731" s="210"/>
    </row>
    <row r="1732" spans="1:60" outlineLevel="3" x14ac:dyDescent="0.2">
      <c r="A1732" s="217"/>
      <c r="B1732" s="218"/>
      <c r="C1732" s="253" t="s">
        <v>1921</v>
      </c>
      <c r="D1732" s="221"/>
      <c r="E1732" s="222"/>
      <c r="F1732" s="220"/>
      <c r="G1732" s="220"/>
      <c r="H1732" s="220"/>
      <c r="I1732" s="220"/>
      <c r="J1732" s="220"/>
      <c r="K1732" s="220"/>
      <c r="L1732" s="220"/>
      <c r="M1732" s="220"/>
      <c r="N1732" s="219"/>
      <c r="O1732" s="219"/>
      <c r="P1732" s="219"/>
      <c r="Q1732" s="219"/>
      <c r="R1732" s="220"/>
      <c r="S1732" s="220"/>
      <c r="T1732" s="220"/>
      <c r="U1732" s="220"/>
      <c r="V1732" s="220"/>
      <c r="W1732" s="220"/>
      <c r="X1732" s="220"/>
      <c r="Y1732" s="220"/>
      <c r="Z1732" s="210"/>
      <c r="AA1732" s="210"/>
      <c r="AB1732" s="210"/>
      <c r="AC1732" s="210"/>
      <c r="AD1732" s="210"/>
      <c r="AE1732" s="210"/>
      <c r="AF1732" s="210"/>
      <c r="AG1732" s="210" t="s">
        <v>314</v>
      </c>
      <c r="AH1732" s="210">
        <v>0</v>
      </c>
      <c r="AI1732" s="210"/>
      <c r="AJ1732" s="210"/>
      <c r="AK1732" s="210"/>
      <c r="AL1732" s="210"/>
      <c r="AM1732" s="210"/>
      <c r="AN1732" s="210"/>
      <c r="AO1732" s="210"/>
      <c r="AP1732" s="210"/>
      <c r="AQ1732" s="210"/>
      <c r="AR1732" s="210"/>
      <c r="AS1732" s="210"/>
      <c r="AT1732" s="210"/>
      <c r="AU1732" s="210"/>
      <c r="AV1732" s="210"/>
      <c r="AW1732" s="210"/>
      <c r="AX1732" s="210"/>
      <c r="AY1732" s="210"/>
      <c r="AZ1732" s="210"/>
      <c r="BA1732" s="210"/>
      <c r="BB1732" s="210"/>
      <c r="BC1732" s="210"/>
      <c r="BD1732" s="210"/>
      <c r="BE1732" s="210"/>
      <c r="BF1732" s="210"/>
      <c r="BG1732" s="210"/>
      <c r="BH1732" s="210"/>
    </row>
    <row r="1733" spans="1:60" outlineLevel="3" x14ac:dyDescent="0.2">
      <c r="A1733" s="217"/>
      <c r="B1733" s="218"/>
      <c r="C1733" s="253" t="s">
        <v>1922</v>
      </c>
      <c r="D1733" s="221"/>
      <c r="E1733" s="222"/>
      <c r="F1733" s="220"/>
      <c r="G1733" s="220"/>
      <c r="H1733" s="220"/>
      <c r="I1733" s="220"/>
      <c r="J1733" s="220"/>
      <c r="K1733" s="220"/>
      <c r="L1733" s="220"/>
      <c r="M1733" s="220"/>
      <c r="N1733" s="219"/>
      <c r="O1733" s="219"/>
      <c r="P1733" s="219"/>
      <c r="Q1733" s="219"/>
      <c r="R1733" s="220"/>
      <c r="S1733" s="220"/>
      <c r="T1733" s="220"/>
      <c r="U1733" s="220"/>
      <c r="V1733" s="220"/>
      <c r="W1733" s="220"/>
      <c r="X1733" s="220"/>
      <c r="Y1733" s="220"/>
      <c r="Z1733" s="210"/>
      <c r="AA1733" s="210"/>
      <c r="AB1733" s="210"/>
      <c r="AC1733" s="210"/>
      <c r="AD1733" s="210"/>
      <c r="AE1733" s="210"/>
      <c r="AF1733" s="210"/>
      <c r="AG1733" s="210" t="s">
        <v>314</v>
      </c>
      <c r="AH1733" s="210">
        <v>0</v>
      </c>
      <c r="AI1733" s="210"/>
      <c r="AJ1733" s="210"/>
      <c r="AK1733" s="210"/>
      <c r="AL1733" s="210"/>
      <c r="AM1733" s="210"/>
      <c r="AN1733" s="210"/>
      <c r="AO1733" s="210"/>
      <c r="AP1733" s="210"/>
      <c r="AQ1733" s="210"/>
      <c r="AR1733" s="210"/>
      <c r="AS1733" s="210"/>
      <c r="AT1733" s="210"/>
      <c r="AU1733" s="210"/>
      <c r="AV1733" s="210"/>
      <c r="AW1733" s="210"/>
      <c r="AX1733" s="210"/>
      <c r="AY1733" s="210"/>
      <c r="AZ1733" s="210"/>
      <c r="BA1733" s="210"/>
      <c r="BB1733" s="210"/>
      <c r="BC1733" s="210"/>
      <c r="BD1733" s="210"/>
      <c r="BE1733" s="210"/>
      <c r="BF1733" s="210"/>
      <c r="BG1733" s="210"/>
      <c r="BH1733" s="210"/>
    </row>
    <row r="1734" spans="1:60" outlineLevel="3" x14ac:dyDescent="0.2">
      <c r="A1734" s="217"/>
      <c r="B1734" s="218"/>
      <c r="C1734" s="253" t="s">
        <v>1923</v>
      </c>
      <c r="D1734" s="221"/>
      <c r="E1734" s="222">
        <v>5585</v>
      </c>
      <c r="F1734" s="220"/>
      <c r="G1734" s="220"/>
      <c r="H1734" s="220"/>
      <c r="I1734" s="220"/>
      <c r="J1734" s="220"/>
      <c r="K1734" s="220"/>
      <c r="L1734" s="220"/>
      <c r="M1734" s="220"/>
      <c r="N1734" s="219"/>
      <c r="O1734" s="219"/>
      <c r="P1734" s="219"/>
      <c r="Q1734" s="219"/>
      <c r="R1734" s="220"/>
      <c r="S1734" s="220"/>
      <c r="T1734" s="220"/>
      <c r="U1734" s="220"/>
      <c r="V1734" s="220"/>
      <c r="W1734" s="220"/>
      <c r="X1734" s="220"/>
      <c r="Y1734" s="220"/>
      <c r="Z1734" s="210"/>
      <c r="AA1734" s="210"/>
      <c r="AB1734" s="210"/>
      <c r="AC1734" s="210"/>
      <c r="AD1734" s="210"/>
      <c r="AE1734" s="210"/>
      <c r="AF1734" s="210"/>
      <c r="AG1734" s="210" t="s">
        <v>314</v>
      </c>
      <c r="AH1734" s="210">
        <v>0</v>
      </c>
      <c r="AI1734" s="210"/>
      <c r="AJ1734" s="210"/>
      <c r="AK1734" s="210"/>
      <c r="AL1734" s="210"/>
      <c r="AM1734" s="210"/>
      <c r="AN1734" s="210"/>
      <c r="AO1734" s="210"/>
      <c r="AP1734" s="210"/>
      <c r="AQ1734" s="210"/>
      <c r="AR1734" s="210"/>
      <c r="AS1734" s="210"/>
      <c r="AT1734" s="210"/>
      <c r="AU1734" s="210"/>
      <c r="AV1734" s="210"/>
      <c r="AW1734" s="210"/>
      <c r="AX1734" s="210"/>
      <c r="AY1734" s="210"/>
      <c r="AZ1734" s="210"/>
      <c r="BA1734" s="210"/>
      <c r="BB1734" s="210"/>
      <c r="BC1734" s="210"/>
      <c r="BD1734" s="210"/>
      <c r="BE1734" s="210"/>
      <c r="BF1734" s="210"/>
      <c r="BG1734" s="210"/>
      <c r="BH1734" s="210"/>
    </row>
    <row r="1735" spans="1:60" ht="22.5" outlineLevel="1" x14ac:dyDescent="0.2">
      <c r="A1735" s="231">
        <v>323</v>
      </c>
      <c r="B1735" s="232" t="s">
        <v>1924</v>
      </c>
      <c r="C1735" s="250" t="s">
        <v>1925</v>
      </c>
      <c r="D1735" s="233" t="s">
        <v>1899</v>
      </c>
      <c r="E1735" s="234">
        <v>955.44460000000004</v>
      </c>
      <c r="F1735" s="235"/>
      <c r="G1735" s="236">
        <f>ROUND(E1735*F1735,2)</f>
        <v>0</v>
      </c>
      <c r="H1735" s="235"/>
      <c r="I1735" s="236">
        <f>ROUND(E1735*H1735,2)</f>
        <v>0</v>
      </c>
      <c r="J1735" s="235"/>
      <c r="K1735" s="236">
        <f>ROUND(E1735*J1735,2)</f>
        <v>0</v>
      </c>
      <c r="L1735" s="236">
        <v>21</v>
      </c>
      <c r="M1735" s="236">
        <f>G1735*(1+L1735/100)</f>
        <v>0</v>
      </c>
      <c r="N1735" s="234">
        <v>0</v>
      </c>
      <c r="O1735" s="234">
        <f>ROUND(E1735*N1735,2)</f>
        <v>0</v>
      </c>
      <c r="P1735" s="234">
        <v>0</v>
      </c>
      <c r="Q1735" s="234">
        <f>ROUND(E1735*P1735,2)</f>
        <v>0</v>
      </c>
      <c r="R1735" s="236"/>
      <c r="S1735" s="236" t="s">
        <v>861</v>
      </c>
      <c r="T1735" s="237" t="s">
        <v>294</v>
      </c>
      <c r="U1735" s="220">
        <v>0</v>
      </c>
      <c r="V1735" s="220">
        <f>ROUND(E1735*U1735,2)</f>
        <v>0</v>
      </c>
      <c r="W1735" s="220"/>
      <c r="X1735" s="220" t="s">
        <v>295</v>
      </c>
      <c r="Y1735" s="220" t="s">
        <v>296</v>
      </c>
      <c r="Z1735" s="210"/>
      <c r="AA1735" s="210"/>
      <c r="AB1735" s="210"/>
      <c r="AC1735" s="210"/>
      <c r="AD1735" s="210"/>
      <c r="AE1735" s="210"/>
      <c r="AF1735" s="210"/>
      <c r="AG1735" s="210" t="s">
        <v>1407</v>
      </c>
      <c r="AH1735" s="210"/>
      <c r="AI1735" s="210"/>
      <c r="AJ1735" s="210"/>
      <c r="AK1735" s="210"/>
      <c r="AL1735" s="210"/>
      <c r="AM1735" s="210"/>
      <c r="AN1735" s="210"/>
      <c r="AO1735" s="210"/>
      <c r="AP1735" s="210"/>
      <c r="AQ1735" s="210"/>
      <c r="AR1735" s="210"/>
      <c r="AS1735" s="210"/>
      <c r="AT1735" s="210"/>
      <c r="AU1735" s="210"/>
      <c r="AV1735" s="210"/>
      <c r="AW1735" s="210"/>
      <c r="AX1735" s="210"/>
      <c r="AY1735" s="210"/>
      <c r="AZ1735" s="210"/>
      <c r="BA1735" s="210"/>
      <c r="BB1735" s="210"/>
      <c r="BC1735" s="210"/>
      <c r="BD1735" s="210"/>
      <c r="BE1735" s="210"/>
      <c r="BF1735" s="210"/>
      <c r="BG1735" s="210"/>
      <c r="BH1735" s="210"/>
    </row>
    <row r="1736" spans="1:60" outlineLevel="2" x14ac:dyDescent="0.2">
      <c r="A1736" s="217"/>
      <c r="B1736" s="218"/>
      <c r="C1736" s="253" t="s">
        <v>1926</v>
      </c>
      <c r="D1736" s="221"/>
      <c r="E1736" s="222"/>
      <c r="F1736" s="220"/>
      <c r="G1736" s="220"/>
      <c r="H1736" s="220"/>
      <c r="I1736" s="220"/>
      <c r="J1736" s="220"/>
      <c r="K1736" s="220"/>
      <c r="L1736" s="220"/>
      <c r="M1736" s="220"/>
      <c r="N1736" s="219"/>
      <c r="O1736" s="219"/>
      <c r="P1736" s="219"/>
      <c r="Q1736" s="219"/>
      <c r="R1736" s="220"/>
      <c r="S1736" s="220"/>
      <c r="T1736" s="220"/>
      <c r="U1736" s="220"/>
      <c r="V1736" s="220"/>
      <c r="W1736" s="220"/>
      <c r="X1736" s="220"/>
      <c r="Y1736" s="220"/>
      <c r="Z1736" s="210"/>
      <c r="AA1736" s="210"/>
      <c r="AB1736" s="210"/>
      <c r="AC1736" s="210"/>
      <c r="AD1736" s="210"/>
      <c r="AE1736" s="210"/>
      <c r="AF1736" s="210"/>
      <c r="AG1736" s="210" t="s">
        <v>314</v>
      </c>
      <c r="AH1736" s="210">
        <v>0</v>
      </c>
      <c r="AI1736" s="210"/>
      <c r="AJ1736" s="210"/>
      <c r="AK1736" s="210"/>
      <c r="AL1736" s="210"/>
      <c r="AM1736" s="210"/>
      <c r="AN1736" s="210"/>
      <c r="AO1736" s="210"/>
      <c r="AP1736" s="210"/>
      <c r="AQ1736" s="210"/>
      <c r="AR1736" s="210"/>
      <c r="AS1736" s="210"/>
      <c r="AT1736" s="210"/>
      <c r="AU1736" s="210"/>
      <c r="AV1736" s="210"/>
      <c r="AW1736" s="210"/>
      <c r="AX1736" s="210"/>
      <c r="AY1736" s="210"/>
      <c r="AZ1736" s="210"/>
      <c r="BA1736" s="210"/>
      <c r="BB1736" s="210"/>
      <c r="BC1736" s="210"/>
      <c r="BD1736" s="210"/>
      <c r="BE1736" s="210"/>
      <c r="BF1736" s="210"/>
      <c r="BG1736" s="210"/>
      <c r="BH1736" s="210"/>
    </row>
    <row r="1737" spans="1:60" outlineLevel="3" x14ac:dyDescent="0.2">
      <c r="A1737" s="217"/>
      <c r="B1737" s="218"/>
      <c r="C1737" s="253" t="s">
        <v>1927</v>
      </c>
      <c r="D1737" s="221"/>
      <c r="E1737" s="222"/>
      <c r="F1737" s="220"/>
      <c r="G1737" s="220"/>
      <c r="H1737" s="220"/>
      <c r="I1737" s="220"/>
      <c r="J1737" s="220"/>
      <c r="K1737" s="220"/>
      <c r="L1737" s="220"/>
      <c r="M1737" s="220"/>
      <c r="N1737" s="219"/>
      <c r="O1737" s="219"/>
      <c r="P1737" s="219"/>
      <c r="Q1737" s="219"/>
      <c r="R1737" s="220"/>
      <c r="S1737" s="220"/>
      <c r="T1737" s="220"/>
      <c r="U1737" s="220"/>
      <c r="V1737" s="220"/>
      <c r="W1737" s="220"/>
      <c r="X1737" s="220"/>
      <c r="Y1737" s="220"/>
      <c r="Z1737" s="210"/>
      <c r="AA1737" s="210"/>
      <c r="AB1737" s="210"/>
      <c r="AC1737" s="210"/>
      <c r="AD1737" s="210"/>
      <c r="AE1737" s="210"/>
      <c r="AF1737" s="210"/>
      <c r="AG1737" s="210" t="s">
        <v>314</v>
      </c>
      <c r="AH1737" s="210">
        <v>0</v>
      </c>
      <c r="AI1737" s="210"/>
      <c r="AJ1737" s="210"/>
      <c r="AK1737" s="210"/>
      <c r="AL1737" s="210"/>
      <c r="AM1737" s="210"/>
      <c r="AN1737" s="210"/>
      <c r="AO1737" s="210"/>
      <c r="AP1737" s="210"/>
      <c r="AQ1737" s="210"/>
      <c r="AR1737" s="210"/>
      <c r="AS1737" s="210"/>
      <c r="AT1737" s="210"/>
      <c r="AU1737" s="210"/>
      <c r="AV1737" s="210"/>
      <c r="AW1737" s="210"/>
      <c r="AX1737" s="210"/>
      <c r="AY1737" s="210"/>
      <c r="AZ1737" s="210"/>
      <c r="BA1737" s="210"/>
      <c r="BB1737" s="210"/>
      <c r="BC1737" s="210"/>
      <c r="BD1737" s="210"/>
      <c r="BE1737" s="210"/>
      <c r="BF1737" s="210"/>
      <c r="BG1737" s="210"/>
      <c r="BH1737" s="210"/>
    </row>
    <row r="1738" spans="1:60" outlineLevel="3" x14ac:dyDescent="0.2">
      <c r="A1738" s="217"/>
      <c r="B1738" s="218"/>
      <c r="C1738" s="253" t="s">
        <v>1928</v>
      </c>
      <c r="D1738" s="221"/>
      <c r="E1738" s="222"/>
      <c r="F1738" s="220"/>
      <c r="G1738" s="220"/>
      <c r="H1738" s="220"/>
      <c r="I1738" s="220"/>
      <c r="J1738" s="220"/>
      <c r="K1738" s="220"/>
      <c r="L1738" s="220"/>
      <c r="M1738" s="220"/>
      <c r="N1738" s="219"/>
      <c r="O1738" s="219"/>
      <c r="P1738" s="219"/>
      <c r="Q1738" s="219"/>
      <c r="R1738" s="220"/>
      <c r="S1738" s="220"/>
      <c r="T1738" s="220"/>
      <c r="U1738" s="220"/>
      <c r="V1738" s="220"/>
      <c r="W1738" s="220"/>
      <c r="X1738" s="220"/>
      <c r="Y1738" s="220"/>
      <c r="Z1738" s="210"/>
      <c r="AA1738" s="210"/>
      <c r="AB1738" s="210"/>
      <c r="AC1738" s="210"/>
      <c r="AD1738" s="210"/>
      <c r="AE1738" s="210"/>
      <c r="AF1738" s="210"/>
      <c r="AG1738" s="210" t="s">
        <v>314</v>
      </c>
      <c r="AH1738" s="210">
        <v>0</v>
      </c>
      <c r="AI1738" s="210"/>
      <c r="AJ1738" s="210"/>
      <c r="AK1738" s="210"/>
      <c r="AL1738" s="210"/>
      <c r="AM1738" s="210"/>
      <c r="AN1738" s="210"/>
      <c r="AO1738" s="210"/>
      <c r="AP1738" s="210"/>
      <c r="AQ1738" s="210"/>
      <c r="AR1738" s="210"/>
      <c r="AS1738" s="210"/>
      <c r="AT1738" s="210"/>
      <c r="AU1738" s="210"/>
      <c r="AV1738" s="210"/>
      <c r="AW1738" s="210"/>
      <c r="AX1738" s="210"/>
      <c r="AY1738" s="210"/>
      <c r="AZ1738" s="210"/>
      <c r="BA1738" s="210"/>
      <c r="BB1738" s="210"/>
      <c r="BC1738" s="210"/>
      <c r="BD1738" s="210"/>
      <c r="BE1738" s="210"/>
      <c r="BF1738" s="210"/>
      <c r="BG1738" s="210"/>
      <c r="BH1738" s="210"/>
    </row>
    <row r="1739" spans="1:60" outlineLevel="3" x14ac:dyDescent="0.2">
      <c r="A1739" s="217"/>
      <c r="B1739" s="218"/>
      <c r="C1739" s="253" t="s">
        <v>1929</v>
      </c>
      <c r="D1739" s="221"/>
      <c r="E1739" s="222">
        <v>955.44</v>
      </c>
      <c r="F1739" s="220"/>
      <c r="G1739" s="220"/>
      <c r="H1739" s="220"/>
      <c r="I1739" s="220"/>
      <c r="J1739" s="220"/>
      <c r="K1739" s="220"/>
      <c r="L1739" s="220"/>
      <c r="M1739" s="220"/>
      <c r="N1739" s="219"/>
      <c r="O1739" s="219"/>
      <c r="P1739" s="219"/>
      <c r="Q1739" s="219"/>
      <c r="R1739" s="220"/>
      <c r="S1739" s="220"/>
      <c r="T1739" s="220"/>
      <c r="U1739" s="220"/>
      <c r="V1739" s="220"/>
      <c r="W1739" s="220"/>
      <c r="X1739" s="220"/>
      <c r="Y1739" s="220"/>
      <c r="Z1739" s="210"/>
      <c r="AA1739" s="210"/>
      <c r="AB1739" s="210"/>
      <c r="AC1739" s="210"/>
      <c r="AD1739" s="210"/>
      <c r="AE1739" s="210"/>
      <c r="AF1739" s="210"/>
      <c r="AG1739" s="210" t="s">
        <v>314</v>
      </c>
      <c r="AH1739" s="210">
        <v>0</v>
      </c>
      <c r="AI1739" s="210"/>
      <c r="AJ1739" s="210"/>
      <c r="AK1739" s="210"/>
      <c r="AL1739" s="210"/>
      <c r="AM1739" s="210"/>
      <c r="AN1739" s="210"/>
      <c r="AO1739" s="210"/>
      <c r="AP1739" s="210"/>
      <c r="AQ1739" s="210"/>
      <c r="AR1739" s="210"/>
      <c r="AS1739" s="210"/>
      <c r="AT1739" s="210"/>
      <c r="AU1739" s="210"/>
      <c r="AV1739" s="210"/>
      <c r="AW1739" s="210"/>
      <c r="AX1739" s="210"/>
      <c r="AY1739" s="210"/>
      <c r="AZ1739" s="210"/>
      <c r="BA1739" s="210"/>
      <c r="BB1739" s="210"/>
      <c r="BC1739" s="210"/>
      <c r="BD1739" s="210"/>
      <c r="BE1739" s="210"/>
      <c r="BF1739" s="210"/>
      <c r="BG1739" s="210"/>
      <c r="BH1739" s="210"/>
    </row>
    <row r="1740" spans="1:60" outlineLevel="1" x14ac:dyDescent="0.2">
      <c r="A1740" s="231">
        <v>324</v>
      </c>
      <c r="B1740" s="232" t="s">
        <v>1930</v>
      </c>
      <c r="C1740" s="250" t="s">
        <v>1931</v>
      </c>
      <c r="D1740" s="233" t="s">
        <v>1899</v>
      </c>
      <c r="E1740" s="234">
        <v>409.76584000000003</v>
      </c>
      <c r="F1740" s="235"/>
      <c r="G1740" s="236">
        <f>ROUND(E1740*F1740,2)</f>
        <v>0</v>
      </c>
      <c r="H1740" s="235"/>
      <c r="I1740" s="236">
        <f>ROUND(E1740*H1740,2)</f>
        <v>0</v>
      </c>
      <c r="J1740" s="235"/>
      <c r="K1740" s="236">
        <f>ROUND(E1740*J1740,2)</f>
        <v>0</v>
      </c>
      <c r="L1740" s="236">
        <v>21</v>
      </c>
      <c r="M1740" s="236">
        <f>G1740*(1+L1740/100)</f>
        <v>0</v>
      </c>
      <c r="N1740" s="234">
        <v>0</v>
      </c>
      <c r="O1740" s="234">
        <f>ROUND(E1740*N1740,2)</f>
        <v>0</v>
      </c>
      <c r="P1740" s="234">
        <v>0</v>
      </c>
      <c r="Q1740" s="234">
        <f>ROUND(E1740*P1740,2)</f>
        <v>0</v>
      </c>
      <c r="R1740" s="236"/>
      <c r="S1740" s="236" t="s">
        <v>861</v>
      </c>
      <c r="T1740" s="237" t="s">
        <v>294</v>
      </c>
      <c r="U1740" s="220">
        <v>0</v>
      </c>
      <c r="V1740" s="220">
        <f>ROUND(E1740*U1740,2)</f>
        <v>0</v>
      </c>
      <c r="W1740" s="220"/>
      <c r="X1740" s="220" t="s">
        <v>295</v>
      </c>
      <c r="Y1740" s="220" t="s">
        <v>296</v>
      </c>
      <c r="Z1740" s="210"/>
      <c r="AA1740" s="210"/>
      <c r="AB1740" s="210"/>
      <c r="AC1740" s="210"/>
      <c r="AD1740" s="210"/>
      <c r="AE1740" s="210"/>
      <c r="AF1740" s="210"/>
      <c r="AG1740" s="210" t="s">
        <v>1407</v>
      </c>
      <c r="AH1740" s="210"/>
      <c r="AI1740" s="210"/>
      <c r="AJ1740" s="210"/>
      <c r="AK1740" s="210"/>
      <c r="AL1740" s="210"/>
      <c r="AM1740" s="210"/>
      <c r="AN1740" s="210"/>
      <c r="AO1740" s="210"/>
      <c r="AP1740" s="210"/>
      <c r="AQ1740" s="210"/>
      <c r="AR1740" s="210"/>
      <c r="AS1740" s="210"/>
      <c r="AT1740" s="210"/>
      <c r="AU1740" s="210"/>
      <c r="AV1740" s="210"/>
      <c r="AW1740" s="210"/>
      <c r="AX1740" s="210"/>
      <c r="AY1740" s="210"/>
      <c r="AZ1740" s="210"/>
      <c r="BA1740" s="210"/>
      <c r="BB1740" s="210"/>
      <c r="BC1740" s="210"/>
      <c r="BD1740" s="210"/>
      <c r="BE1740" s="210"/>
      <c r="BF1740" s="210"/>
      <c r="BG1740" s="210"/>
      <c r="BH1740" s="210"/>
    </row>
    <row r="1741" spans="1:60" outlineLevel="2" x14ac:dyDescent="0.2">
      <c r="A1741" s="217"/>
      <c r="B1741" s="218"/>
      <c r="C1741" s="253" t="s">
        <v>1932</v>
      </c>
      <c r="D1741" s="221"/>
      <c r="E1741" s="222"/>
      <c r="F1741" s="220"/>
      <c r="G1741" s="220"/>
      <c r="H1741" s="220"/>
      <c r="I1741" s="220"/>
      <c r="J1741" s="220"/>
      <c r="K1741" s="220"/>
      <c r="L1741" s="220"/>
      <c r="M1741" s="220"/>
      <c r="N1741" s="219"/>
      <c r="O1741" s="219"/>
      <c r="P1741" s="219"/>
      <c r="Q1741" s="219"/>
      <c r="R1741" s="220"/>
      <c r="S1741" s="220"/>
      <c r="T1741" s="220"/>
      <c r="U1741" s="220"/>
      <c r="V1741" s="220"/>
      <c r="W1741" s="220"/>
      <c r="X1741" s="220"/>
      <c r="Y1741" s="220"/>
      <c r="Z1741" s="210"/>
      <c r="AA1741" s="210"/>
      <c r="AB1741" s="210"/>
      <c r="AC1741" s="210"/>
      <c r="AD1741" s="210"/>
      <c r="AE1741" s="210"/>
      <c r="AF1741" s="210"/>
      <c r="AG1741" s="210" t="s">
        <v>314</v>
      </c>
      <c r="AH1741" s="210">
        <v>0</v>
      </c>
      <c r="AI1741" s="210"/>
      <c r="AJ1741" s="210"/>
      <c r="AK1741" s="210"/>
      <c r="AL1741" s="210"/>
      <c r="AM1741" s="210"/>
      <c r="AN1741" s="210"/>
      <c r="AO1741" s="210"/>
      <c r="AP1741" s="210"/>
      <c r="AQ1741" s="210"/>
      <c r="AR1741" s="210"/>
      <c r="AS1741" s="210"/>
      <c r="AT1741" s="210"/>
      <c r="AU1741" s="210"/>
      <c r="AV1741" s="210"/>
      <c r="AW1741" s="210"/>
      <c r="AX1741" s="210"/>
      <c r="AY1741" s="210"/>
      <c r="AZ1741" s="210"/>
      <c r="BA1741" s="210"/>
      <c r="BB1741" s="210"/>
      <c r="BC1741" s="210"/>
      <c r="BD1741" s="210"/>
      <c r="BE1741" s="210"/>
      <c r="BF1741" s="210"/>
      <c r="BG1741" s="210"/>
      <c r="BH1741" s="210"/>
    </row>
    <row r="1742" spans="1:60" outlineLevel="3" x14ac:dyDescent="0.2">
      <c r="A1742" s="217"/>
      <c r="B1742" s="218"/>
      <c r="C1742" s="253" t="s">
        <v>1933</v>
      </c>
      <c r="D1742" s="221"/>
      <c r="E1742" s="222"/>
      <c r="F1742" s="220"/>
      <c r="G1742" s="220"/>
      <c r="H1742" s="220"/>
      <c r="I1742" s="220"/>
      <c r="J1742" s="220"/>
      <c r="K1742" s="220"/>
      <c r="L1742" s="220"/>
      <c r="M1742" s="220"/>
      <c r="N1742" s="219"/>
      <c r="O1742" s="219"/>
      <c r="P1742" s="219"/>
      <c r="Q1742" s="219"/>
      <c r="R1742" s="220"/>
      <c r="S1742" s="220"/>
      <c r="T1742" s="220"/>
      <c r="U1742" s="220"/>
      <c r="V1742" s="220"/>
      <c r="W1742" s="220"/>
      <c r="X1742" s="220"/>
      <c r="Y1742" s="220"/>
      <c r="Z1742" s="210"/>
      <c r="AA1742" s="210"/>
      <c r="AB1742" s="210"/>
      <c r="AC1742" s="210"/>
      <c r="AD1742" s="210"/>
      <c r="AE1742" s="210"/>
      <c r="AF1742" s="210"/>
      <c r="AG1742" s="210" t="s">
        <v>314</v>
      </c>
      <c r="AH1742" s="210">
        <v>0</v>
      </c>
      <c r="AI1742" s="210"/>
      <c r="AJ1742" s="210"/>
      <c r="AK1742" s="210"/>
      <c r="AL1742" s="210"/>
      <c r="AM1742" s="210"/>
      <c r="AN1742" s="210"/>
      <c r="AO1742" s="210"/>
      <c r="AP1742" s="210"/>
      <c r="AQ1742" s="210"/>
      <c r="AR1742" s="210"/>
      <c r="AS1742" s="210"/>
      <c r="AT1742" s="210"/>
      <c r="AU1742" s="210"/>
      <c r="AV1742" s="210"/>
      <c r="AW1742" s="210"/>
      <c r="AX1742" s="210"/>
      <c r="AY1742" s="210"/>
      <c r="AZ1742" s="210"/>
      <c r="BA1742" s="210"/>
      <c r="BB1742" s="210"/>
      <c r="BC1742" s="210"/>
      <c r="BD1742" s="210"/>
      <c r="BE1742" s="210"/>
      <c r="BF1742" s="210"/>
      <c r="BG1742" s="210"/>
      <c r="BH1742" s="210"/>
    </row>
    <row r="1743" spans="1:60" outlineLevel="3" x14ac:dyDescent="0.2">
      <c r="A1743" s="217"/>
      <c r="B1743" s="218"/>
      <c r="C1743" s="253" t="s">
        <v>1934</v>
      </c>
      <c r="D1743" s="221"/>
      <c r="E1743" s="222">
        <v>409.77</v>
      </c>
      <c r="F1743" s="220"/>
      <c r="G1743" s="220"/>
      <c r="H1743" s="220"/>
      <c r="I1743" s="220"/>
      <c r="J1743" s="220"/>
      <c r="K1743" s="220"/>
      <c r="L1743" s="220"/>
      <c r="M1743" s="220"/>
      <c r="N1743" s="219"/>
      <c r="O1743" s="219"/>
      <c r="P1743" s="219"/>
      <c r="Q1743" s="219"/>
      <c r="R1743" s="220"/>
      <c r="S1743" s="220"/>
      <c r="T1743" s="220"/>
      <c r="U1743" s="220"/>
      <c r="V1743" s="220"/>
      <c r="W1743" s="220"/>
      <c r="X1743" s="220"/>
      <c r="Y1743" s="220"/>
      <c r="Z1743" s="210"/>
      <c r="AA1743" s="210"/>
      <c r="AB1743" s="210"/>
      <c r="AC1743" s="210"/>
      <c r="AD1743" s="210"/>
      <c r="AE1743" s="210"/>
      <c r="AF1743" s="210"/>
      <c r="AG1743" s="210" t="s">
        <v>314</v>
      </c>
      <c r="AH1743" s="210">
        <v>0</v>
      </c>
      <c r="AI1743" s="210"/>
      <c r="AJ1743" s="210"/>
      <c r="AK1743" s="210"/>
      <c r="AL1743" s="210"/>
      <c r="AM1743" s="210"/>
      <c r="AN1743" s="210"/>
      <c r="AO1743" s="210"/>
      <c r="AP1743" s="210"/>
      <c r="AQ1743" s="210"/>
      <c r="AR1743" s="210"/>
      <c r="AS1743" s="210"/>
      <c r="AT1743" s="210"/>
      <c r="AU1743" s="210"/>
      <c r="AV1743" s="210"/>
      <c r="AW1743" s="210"/>
      <c r="AX1743" s="210"/>
      <c r="AY1743" s="210"/>
      <c r="AZ1743" s="210"/>
      <c r="BA1743" s="210"/>
      <c r="BB1743" s="210"/>
      <c r="BC1743" s="210"/>
      <c r="BD1743" s="210"/>
      <c r="BE1743" s="210"/>
      <c r="BF1743" s="210"/>
      <c r="BG1743" s="210"/>
      <c r="BH1743" s="210"/>
    </row>
    <row r="1744" spans="1:60" outlineLevel="1" x14ac:dyDescent="0.2">
      <c r="A1744" s="231">
        <v>325</v>
      </c>
      <c r="B1744" s="232" t="s">
        <v>1935</v>
      </c>
      <c r="C1744" s="250" t="s">
        <v>1936</v>
      </c>
      <c r="D1744" s="233" t="s">
        <v>291</v>
      </c>
      <c r="E1744" s="234">
        <v>13</v>
      </c>
      <c r="F1744" s="235"/>
      <c r="G1744" s="236">
        <f>ROUND(E1744*F1744,2)</f>
        <v>0</v>
      </c>
      <c r="H1744" s="235"/>
      <c r="I1744" s="236">
        <f>ROUND(E1744*H1744,2)</f>
        <v>0</v>
      </c>
      <c r="J1744" s="235"/>
      <c r="K1744" s="236">
        <f>ROUND(E1744*J1744,2)</f>
        <v>0</v>
      </c>
      <c r="L1744" s="236">
        <v>21</v>
      </c>
      <c r="M1744" s="236">
        <f>G1744*(1+L1744/100)</f>
        <v>0</v>
      </c>
      <c r="N1744" s="234">
        <v>0</v>
      </c>
      <c r="O1744" s="234">
        <f>ROUND(E1744*N1744,2)</f>
        <v>0</v>
      </c>
      <c r="P1744" s="234">
        <v>0</v>
      </c>
      <c r="Q1744" s="234">
        <f>ROUND(E1744*P1744,2)</f>
        <v>0</v>
      </c>
      <c r="R1744" s="236"/>
      <c r="S1744" s="236" t="s">
        <v>861</v>
      </c>
      <c r="T1744" s="237" t="s">
        <v>294</v>
      </c>
      <c r="U1744" s="220">
        <v>0</v>
      </c>
      <c r="V1744" s="220">
        <f>ROUND(E1744*U1744,2)</f>
        <v>0</v>
      </c>
      <c r="W1744" s="220"/>
      <c r="X1744" s="220" t="s">
        <v>295</v>
      </c>
      <c r="Y1744" s="220" t="s">
        <v>296</v>
      </c>
      <c r="Z1744" s="210"/>
      <c r="AA1744" s="210"/>
      <c r="AB1744" s="210"/>
      <c r="AC1744" s="210"/>
      <c r="AD1744" s="210"/>
      <c r="AE1744" s="210"/>
      <c r="AF1744" s="210"/>
      <c r="AG1744" s="210" t="s">
        <v>1407</v>
      </c>
      <c r="AH1744" s="210"/>
      <c r="AI1744" s="210"/>
      <c r="AJ1744" s="210"/>
      <c r="AK1744" s="210"/>
      <c r="AL1744" s="210"/>
      <c r="AM1744" s="210"/>
      <c r="AN1744" s="210"/>
      <c r="AO1744" s="210"/>
      <c r="AP1744" s="210"/>
      <c r="AQ1744" s="210"/>
      <c r="AR1744" s="210"/>
      <c r="AS1744" s="210"/>
      <c r="AT1744" s="210"/>
      <c r="AU1744" s="210"/>
      <c r="AV1744" s="210"/>
      <c r="AW1744" s="210"/>
      <c r="AX1744" s="210"/>
      <c r="AY1744" s="210"/>
      <c r="AZ1744" s="210"/>
      <c r="BA1744" s="210"/>
      <c r="BB1744" s="210"/>
      <c r="BC1744" s="210"/>
      <c r="BD1744" s="210"/>
      <c r="BE1744" s="210"/>
      <c r="BF1744" s="210"/>
      <c r="BG1744" s="210"/>
      <c r="BH1744" s="210"/>
    </row>
    <row r="1745" spans="1:60" outlineLevel="2" x14ac:dyDescent="0.2">
      <c r="A1745" s="217"/>
      <c r="B1745" s="218"/>
      <c r="C1745" s="253" t="s">
        <v>1937</v>
      </c>
      <c r="D1745" s="221"/>
      <c r="E1745" s="222"/>
      <c r="F1745" s="220"/>
      <c r="G1745" s="220"/>
      <c r="H1745" s="220"/>
      <c r="I1745" s="220"/>
      <c r="J1745" s="220"/>
      <c r="K1745" s="220"/>
      <c r="L1745" s="220"/>
      <c r="M1745" s="220"/>
      <c r="N1745" s="219"/>
      <c r="O1745" s="219"/>
      <c r="P1745" s="219"/>
      <c r="Q1745" s="219"/>
      <c r="R1745" s="220"/>
      <c r="S1745" s="220"/>
      <c r="T1745" s="220"/>
      <c r="U1745" s="220"/>
      <c r="V1745" s="220"/>
      <c r="W1745" s="220"/>
      <c r="X1745" s="220"/>
      <c r="Y1745" s="220"/>
      <c r="Z1745" s="210"/>
      <c r="AA1745" s="210"/>
      <c r="AB1745" s="210"/>
      <c r="AC1745" s="210"/>
      <c r="AD1745" s="210"/>
      <c r="AE1745" s="210"/>
      <c r="AF1745" s="210"/>
      <c r="AG1745" s="210" t="s">
        <v>314</v>
      </c>
      <c r="AH1745" s="210">
        <v>0</v>
      </c>
      <c r="AI1745" s="210"/>
      <c r="AJ1745" s="210"/>
      <c r="AK1745" s="210"/>
      <c r="AL1745" s="210"/>
      <c r="AM1745" s="210"/>
      <c r="AN1745" s="210"/>
      <c r="AO1745" s="210"/>
      <c r="AP1745" s="210"/>
      <c r="AQ1745" s="210"/>
      <c r="AR1745" s="210"/>
      <c r="AS1745" s="210"/>
      <c r="AT1745" s="210"/>
      <c r="AU1745" s="210"/>
      <c r="AV1745" s="210"/>
      <c r="AW1745" s="210"/>
      <c r="AX1745" s="210"/>
      <c r="AY1745" s="210"/>
      <c r="AZ1745" s="210"/>
      <c r="BA1745" s="210"/>
      <c r="BB1745" s="210"/>
      <c r="BC1745" s="210"/>
      <c r="BD1745" s="210"/>
      <c r="BE1745" s="210"/>
      <c r="BF1745" s="210"/>
      <c r="BG1745" s="210"/>
      <c r="BH1745" s="210"/>
    </row>
    <row r="1746" spans="1:60" outlineLevel="3" x14ac:dyDescent="0.2">
      <c r="A1746" s="217"/>
      <c r="B1746" s="218"/>
      <c r="C1746" s="253" t="s">
        <v>1896</v>
      </c>
      <c r="D1746" s="221"/>
      <c r="E1746" s="222">
        <v>13</v>
      </c>
      <c r="F1746" s="220"/>
      <c r="G1746" s="220"/>
      <c r="H1746" s="220"/>
      <c r="I1746" s="220"/>
      <c r="J1746" s="220"/>
      <c r="K1746" s="220"/>
      <c r="L1746" s="220"/>
      <c r="M1746" s="220"/>
      <c r="N1746" s="219"/>
      <c r="O1746" s="219"/>
      <c r="P1746" s="219"/>
      <c r="Q1746" s="219"/>
      <c r="R1746" s="220"/>
      <c r="S1746" s="220"/>
      <c r="T1746" s="220"/>
      <c r="U1746" s="220"/>
      <c r="V1746" s="220"/>
      <c r="W1746" s="220"/>
      <c r="X1746" s="220"/>
      <c r="Y1746" s="220"/>
      <c r="Z1746" s="210"/>
      <c r="AA1746" s="210"/>
      <c r="AB1746" s="210"/>
      <c r="AC1746" s="210"/>
      <c r="AD1746" s="210"/>
      <c r="AE1746" s="210"/>
      <c r="AF1746" s="210"/>
      <c r="AG1746" s="210" t="s">
        <v>314</v>
      </c>
      <c r="AH1746" s="210">
        <v>0</v>
      </c>
      <c r="AI1746" s="210"/>
      <c r="AJ1746" s="210"/>
      <c r="AK1746" s="210"/>
      <c r="AL1746" s="210"/>
      <c r="AM1746" s="210"/>
      <c r="AN1746" s="210"/>
      <c r="AO1746" s="210"/>
      <c r="AP1746" s="210"/>
      <c r="AQ1746" s="210"/>
      <c r="AR1746" s="210"/>
      <c r="AS1746" s="210"/>
      <c r="AT1746" s="210"/>
      <c r="AU1746" s="210"/>
      <c r="AV1746" s="210"/>
      <c r="AW1746" s="210"/>
      <c r="AX1746" s="210"/>
      <c r="AY1746" s="210"/>
      <c r="AZ1746" s="210"/>
      <c r="BA1746" s="210"/>
      <c r="BB1746" s="210"/>
      <c r="BC1746" s="210"/>
      <c r="BD1746" s="210"/>
      <c r="BE1746" s="210"/>
      <c r="BF1746" s="210"/>
      <c r="BG1746" s="210"/>
      <c r="BH1746" s="210"/>
    </row>
    <row r="1747" spans="1:60" outlineLevel="1" x14ac:dyDescent="0.2">
      <c r="A1747" s="241">
        <v>326</v>
      </c>
      <c r="B1747" s="242" t="s">
        <v>1938</v>
      </c>
      <c r="C1747" s="254" t="s">
        <v>1939</v>
      </c>
      <c r="D1747" s="243" t="s">
        <v>1899</v>
      </c>
      <c r="E1747" s="244">
        <v>80</v>
      </c>
      <c r="F1747" s="245"/>
      <c r="G1747" s="246">
        <f>ROUND(E1747*F1747,2)</f>
        <v>0</v>
      </c>
      <c r="H1747" s="245"/>
      <c r="I1747" s="246">
        <f>ROUND(E1747*H1747,2)</f>
        <v>0</v>
      </c>
      <c r="J1747" s="245"/>
      <c r="K1747" s="246">
        <f>ROUND(E1747*J1747,2)</f>
        <v>0</v>
      </c>
      <c r="L1747" s="246">
        <v>21</v>
      </c>
      <c r="M1747" s="246">
        <f>G1747*(1+L1747/100)</f>
        <v>0</v>
      </c>
      <c r="N1747" s="244">
        <v>0</v>
      </c>
      <c r="O1747" s="244">
        <f>ROUND(E1747*N1747,2)</f>
        <v>0</v>
      </c>
      <c r="P1747" s="244">
        <v>0</v>
      </c>
      <c r="Q1747" s="244">
        <f>ROUND(E1747*P1747,2)</f>
        <v>0</v>
      </c>
      <c r="R1747" s="246"/>
      <c r="S1747" s="246" t="s">
        <v>861</v>
      </c>
      <c r="T1747" s="247" t="s">
        <v>294</v>
      </c>
      <c r="U1747" s="220">
        <v>0</v>
      </c>
      <c r="V1747" s="220">
        <f>ROUND(E1747*U1747,2)</f>
        <v>0</v>
      </c>
      <c r="W1747" s="220"/>
      <c r="X1747" s="220" t="s">
        <v>295</v>
      </c>
      <c r="Y1747" s="220" t="s">
        <v>296</v>
      </c>
      <c r="Z1747" s="210"/>
      <c r="AA1747" s="210"/>
      <c r="AB1747" s="210"/>
      <c r="AC1747" s="210"/>
      <c r="AD1747" s="210"/>
      <c r="AE1747" s="210"/>
      <c r="AF1747" s="210"/>
      <c r="AG1747" s="210" t="s">
        <v>1407</v>
      </c>
      <c r="AH1747" s="210"/>
      <c r="AI1747" s="210"/>
      <c r="AJ1747" s="210"/>
      <c r="AK1747" s="210"/>
      <c r="AL1747" s="210"/>
      <c r="AM1747" s="210"/>
      <c r="AN1747" s="210"/>
      <c r="AO1747" s="210"/>
      <c r="AP1747" s="210"/>
      <c r="AQ1747" s="210"/>
      <c r="AR1747" s="210"/>
      <c r="AS1747" s="210"/>
      <c r="AT1747" s="210"/>
      <c r="AU1747" s="210"/>
      <c r="AV1747" s="210"/>
      <c r="AW1747" s="210"/>
      <c r="AX1747" s="210"/>
      <c r="AY1747" s="210"/>
      <c r="AZ1747" s="210"/>
      <c r="BA1747" s="210"/>
      <c r="BB1747" s="210"/>
      <c r="BC1747" s="210"/>
      <c r="BD1747" s="210"/>
      <c r="BE1747" s="210"/>
      <c r="BF1747" s="210"/>
      <c r="BG1747" s="210"/>
      <c r="BH1747" s="210"/>
    </row>
    <row r="1748" spans="1:60" outlineLevel="1" x14ac:dyDescent="0.2">
      <c r="A1748" s="241">
        <v>327</v>
      </c>
      <c r="B1748" s="242" t="s">
        <v>1940</v>
      </c>
      <c r="C1748" s="254" t="s">
        <v>1941</v>
      </c>
      <c r="D1748" s="243" t="s">
        <v>1899</v>
      </c>
      <c r="E1748" s="244">
        <v>70</v>
      </c>
      <c r="F1748" s="245"/>
      <c r="G1748" s="246">
        <f>ROUND(E1748*F1748,2)</f>
        <v>0</v>
      </c>
      <c r="H1748" s="245"/>
      <c r="I1748" s="246">
        <f>ROUND(E1748*H1748,2)</f>
        <v>0</v>
      </c>
      <c r="J1748" s="245"/>
      <c r="K1748" s="246">
        <f>ROUND(E1748*J1748,2)</f>
        <v>0</v>
      </c>
      <c r="L1748" s="246">
        <v>21</v>
      </c>
      <c r="M1748" s="246">
        <f>G1748*(1+L1748/100)</f>
        <v>0</v>
      </c>
      <c r="N1748" s="244">
        <v>0</v>
      </c>
      <c r="O1748" s="244">
        <f>ROUND(E1748*N1748,2)</f>
        <v>0</v>
      </c>
      <c r="P1748" s="244">
        <v>0</v>
      </c>
      <c r="Q1748" s="244">
        <f>ROUND(E1748*P1748,2)</f>
        <v>0</v>
      </c>
      <c r="R1748" s="246"/>
      <c r="S1748" s="246" t="s">
        <v>861</v>
      </c>
      <c r="T1748" s="247" t="s">
        <v>294</v>
      </c>
      <c r="U1748" s="220">
        <v>0</v>
      </c>
      <c r="V1748" s="220">
        <f>ROUND(E1748*U1748,2)</f>
        <v>0</v>
      </c>
      <c r="W1748" s="220"/>
      <c r="X1748" s="220" t="s">
        <v>295</v>
      </c>
      <c r="Y1748" s="220" t="s">
        <v>296</v>
      </c>
      <c r="Z1748" s="210"/>
      <c r="AA1748" s="210"/>
      <c r="AB1748" s="210"/>
      <c r="AC1748" s="210"/>
      <c r="AD1748" s="210"/>
      <c r="AE1748" s="210"/>
      <c r="AF1748" s="210"/>
      <c r="AG1748" s="210" t="s">
        <v>1407</v>
      </c>
      <c r="AH1748" s="210"/>
      <c r="AI1748" s="210"/>
      <c r="AJ1748" s="210"/>
      <c r="AK1748" s="210"/>
      <c r="AL1748" s="210"/>
      <c r="AM1748" s="210"/>
      <c r="AN1748" s="210"/>
      <c r="AO1748" s="210"/>
      <c r="AP1748" s="210"/>
      <c r="AQ1748" s="210"/>
      <c r="AR1748" s="210"/>
      <c r="AS1748" s="210"/>
      <c r="AT1748" s="210"/>
      <c r="AU1748" s="210"/>
      <c r="AV1748" s="210"/>
      <c r="AW1748" s="210"/>
      <c r="AX1748" s="210"/>
      <c r="AY1748" s="210"/>
      <c r="AZ1748" s="210"/>
      <c r="BA1748" s="210"/>
      <c r="BB1748" s="210"/>
      <c r="BC1748" s="210"/>
      <c r="BD1748" s="210"/>
      <c r="BE1748" s="210"/>
      <c r="BF1748" s="210"/>
      <c r="BG1748" s="210"/>
      <c r="BH1748" s="210"/>
    </row>
    <row r="1749" spans="1:60" outlineLevel="1" x14ac:dyDescent="0.2">
      <c r="A1749" s="231">
        <v>328</v>
      </c>
      <c r="B1749" s="232" t="s">
        <v>1942</v>
      </c>
      <c r="C1749" s="250" t="s">
        <v>1943</v>
      </c>
      <c r="D1749" s="233" t="s">
        <v>291</v>
      </c>
      <c r="E1749" s="234">
        <v>1</v>
      </c>
      <c r="F1749" s="235"/>
      <c r="G1749" s="236">
        <f>ROUND(E1749*F1749,2)</f>
        <v>0</v>
      </c>
      <c r="H1749" s="235"/>
      <c r="I1749" s="236">
        <f>ROUND(E1749*H1749,2)</f>
        <v>0</v>
      </c>
      <c r="J1749" s="235"/>
      <c r="K1749" s="236">
        <f>ROUND(E1749*J1749,2)</f>
        <v>0</v>
      </c>
      <c r="L1749" s="236">
        <v>21</v>
      </c>
      <c r="M1749" s="236">
        <f>G1749*(1+L1749/100)</f>
        <v>0</v>
      </c>
      <c r="N1749" s="234">
        <v>0</v>
      </c>
      <c r="O1749" s="234">
        <f>ROUND(E1749*N1749,2)</f>
        <v>0</v>
      </c>
      <c r="P1749" s="234">
        <v>0</v>
      </c>
      <c r="Q1749" s="234">
        <f>ROUND(E1749*P1749,2)</f>
        <v>0</v>
      </c>
      <c r="R1749" s="236"/>
      <c r="S1749" s="236" t="s">
        <v>861</v>
      </c>
      <c r="T1749" s="237" t="s">
        <v>294</v>
      </c>
      <c r="U1749" s="220">
        <v>0</v>
      </c>
      <c r="V1749" s="220">
        <f>ROUND(E1749*U1749,2)</f>
        <v>0</v>
      </c>
      <c r="W1749" s="220"/>
      <c r="X1749" s="220" t="s">
        <v>664</v>
      </c>
      <c r="Y1749" s="220" t="s">
        <v>296</v>
      </c>
      <c r="Z1749" s="210"/>
      <c r="AA1749" s="210"/>
      <c r="AB1749" s="210"/>
      <c r="AC1749" s="210"/>
      <c r="AD1749" s="210"/>
      <c r="AE1749" s="210"/>
      <c r="AF1749" s="210"/>
      <c r="AG1749" s="210" t="s">
        <v>665</v>
      </c>
      <c r="AH1749" s="210"/>
      <c r="AI1749" s="210"/>
      <c r="AJ1749" s="210"/>
      <c r="AK1749" s="210"/>
      <c r="AL1749" s="210"/>
      <c r="AM1749" s="210"/>
      <c r="AN1749" s="210"/>
      <c r="AO1749" s="210"/>
      <c r="AP1749" s="210"/>
      <c r="AQ1749" s="210"/>
      <c r="AR1749" s="210"/>
      <c r="AS1749" s="210"/>
      <c r="AT1749" s="210"/>
      <c r="AU1749" s="210"/>
      <c r="AV1749" s="210"/>
      <c r="AW1749" s="210"/>
      <c r="AX1749" s="210"/>
      <c r="AY1749" s="210"/>
      <c r="AZ1749" s="210"/>
      <c r="BA1749" s="210"/>
      <c r="BB1749" s="210"/>
      <c r="BC1749" s="210"/>
      <c r="BD1749" s="210"/>
      <c r="BE1749" s="210"/>
      <c r="BF1749" s="210"/>
      <c r="BG1749" s="210"/>
      <c r="BH1749" s="210"/>
    </row>
    <row r="1750" spans="1:60" outlineLevel="2" x14ac:dyDescent="0.2">
      <c r="A1750" s="217"/>
      <c r="B1750" s="218"/>
      <c r="C1750" s="253" t="s">
        <v>1944</v>
      </c>
      <c r="D1750" s="221"/>
      <c r="E1750" s="222"/>
      <c r="F1750" s="220"/>
      <c r="G1750" s="220"/>
      <c r="H1750" s="220"/>
      <c r="I1750" s="220"/>
      <c r="J1750" s="220"/>
      <c r="K1750" s="220"/>
      <c r="L1750" s="220"/>
      <c r="M1750" s="220"/>
      <c r="N1750" s="219"/>
      <c r="O1750" s="219"/>
      <c r="P1750" s="219"/>
      <c r="Q1750" s="219"/>
      <c r="R1750" s="220"/>
      <c r="S1750" s="220"/>
      <c r="T1750" s="220"/>
      <c r="U1750" s="220"/>
      <c r="V1750" s="220"/>
      <c r="W1750" s="220"/>
      <c r="X1750" s="220"/>
      <c r="Y1750" s="220"/>
      <c r="Z1750" s="210"/>
      <c r="AA1750" s="210"/>
      <c r="AB1750" s="210"/>
      <c r="AC1750" s="210"/>
      <c r="AD1750" s="210"/>
      <c r="AE1750" s="210"/>
      <c r="AF1750" s="210"/>
      <c r="AG1750" s="210" t="s">
        <v>314</v>
      </c>
      <c r="AH1750" s="210">
        <v>0</v>
      </c>
      <c r="AI1750" s="210"/>
      <c r="AJ1750" s="210"/>
      <c r="AK1750" s="210"/>
      <c r="AL1750" s="210"/>
      <c r="AM1750" s="210"/>
      <c r="AN1750" s="210"/>
      <c r="AO1750" s="210"/>
      <c r="AP1750" s="210"/>
      <c r="AQ1750" s="210"/>
      <c r="AR1750" s="210"/>
      <c r="AS1750" s="210"/>
      <c r="AT1750" s="210"/>
      <c r="AU1750" s="210"/>
      <c r="AV1750" s="210"/>
      <c r="AW1750" s="210"/>
      <c r="AX1750" s="210"/>
      <c r="AY1750" s="210"/>
      <c r="AZ1750" s="210"/>
      <c r="BA1750" s="210"/>
      <c r="BB1750" s="210"/>
      <c r="BC1750" s="210"/>
      <c r="BD1750" s="210"/>
      <c r="BE1750" s="210"/>
      <c r="BF1750" s="210"/>
      <c r="BG1750" s="210"/>
      <c r="BH1750" s="210"/>
    </row>
    <row r="1751" spans="1:60" outlineLevel="3" x14ac:dyDescent="0.2">
      <c r="A1751" s="217"/>
      <c r="B1751" s="218"/>
      <c r="C1751" s="253" t="s">
        <v>157</v>
      </c>
      <c r="D1751" s="221"/>
      <c r="E1751" s="222">
        <v>1</v>
      </c>
      <c r="F1751" s="220"/>
      <c r="G1751" s="220"/>
      <c r="H1751" s="220"/>
      <c r="I1751" s="220"/>
      <c r="J1751" s="220"/>
      <c r="K1751" s="220"/>
      <c r="L1751" s="220"/>
      <c r="M1751" s="220"/>
      <c r="N1751" s="219"/>
      <c r="O1751" s="219"/>
      <c r="P1751" s="219"/>
      <c r="Q1751" s="219"/>
      <c r="R1751" s="220"/>
      <c r="S1751" s="220"/>
      <c r="T1751" s="220"/>
      <c r="U1751" s="220"/>
      <c r="V1751" s="220"/>
      <c r="W1751" s="220"/>
      <c r="X1751" s="220"/>
      <c r="Y1751" s="220"/>
      <c r="Z1751" s="210"/>
      <c r="AA1751" s="210"/>
      <c r="AB1751" s="210"/>
      <c r="AC1751" s="210"/>
      <c r="AD1751" s="210"/>
      <c r="AE1751" s="210"/>
      <c r="AF1751" s="210"/>
      <c r="AG1751" s="210" t="s">
        <v>314</v>
      </c>
      <c r="AH1751" s="210">
        <v>0</v>
      </c>
      <c r="AI1751" s="210"/>
      <c r="AJ1751" s="210"/>
      <c r="AK1751" s="210"/>
      <c r="AL1751" s="210"/>
      <c r="AM1751" s="210"/>
      <c r="AN1751" s="210"/>
      <c r="AO1751" s="210"/>
      <c r="AP1751" s="210"/>
      <c r="AQ1751" s="210"/>
      <c r="AR1751" s="210"/>
      <c r="AS1751" s="210"/>
      <c r="AT1751" s="210"/>
      <c r="AU1751" s="210"/>
      <c r="AV1751" s="210"/>
      <c r="AW1751" s="210"/>
      <c r="AX1751" s="210"/>
      <c r="AY1751" s="210"/>
      <c r="AZ1751" s="210"/>
      <c r="BA1751" s="210"/>
      <c r="BB1751" s="210"/>
      <c r="BC1751" s="210"/>
      <c r="BD1751" s="210"/>
      <c r="BE1751" s="210"/>
      <c r="BF1751" s="210"/>
      <c r="BG1751" s="210"/>
      <c r="BH1751" s="210"/>
    </row>
    <row r="1752" spans="1:60" outlineLevel="1" x14ac:dyDescent="0.2">
      <c r="A1752" s="231">
        <v>329</v>
      </c>
      <c r="B1752" s="232" t="s">
        <v>1945</v>
      </c>
      <c r="C1752" s="250" t="s">
        <v>1946</v>
      </c>
      <c r="D1752" s="233" t="s">
        <v>310</v>
      </c>
      <c r="E1752" s="234">
        <v>6.12</v>
      </c>
      <c r="F1752" s="235"/>
      <c r="G1752" s="236">
        <f>ROUND(E1752*F1752,2)</f>
        <v>0</v>
      </c>
      <c r="H1752" s="235"/>
      <c r="I1752" s="236">
        <f>ROUND(E1752*H1752,2)</f>
        <v>0</v>
      </c>
      <c r="J1752" s="235"/>
      <c r="K1752" s="236">
        <f>ROUND(E1752*J1752,2)</f>
        <v>0</v>
      </c>
      <c r="L1752" s="236">
        <v>21</v>
      </c>
      <c r="M1752" s="236">
        <f>G1752*(1+L1752/100)</f>
        <v>0</v>
      </c>
      <c r="N1752" s="234">
        <v>0</v>
      </c>
      <c r="O1752" s="234">
        <f>ROUND(E1752*N1752,2)</f>
        <v>0</v>
      </c>
      <c r="P1752" s="234">
        <v>0</v>
      </c>
      <c r="Q1752" s="234">
        <f>ROUND(E1752*P1752,2)</f>
        <v>0</v>
      </c>
      <c r="R1752" s="236"/>
      <c r="S1752" s="236" t="s">
        <v>861</v>
      </c>
      <c r="T1752" s="237" t="s">
        <v>294</v>
      </c>
      <c r="U1752" s="220">
        <v>0</v>
      </c>
      <c r="V1752" s="220">
        <f>ROUND(E1752*U1752,2)</f>
        <v>0</v>
      </c>
      <c r="W1752" s="220"/>
      <c r="X1752" s="220" t="s">
        <v>295</v>
      </c>
      <c r="Y1752" s="220" t="s">
        <v>296</v>
      </c>
      <c r="Z1752" s="210"/>
      <c r="AA1752" s="210"/>
      <c r="AB1752" s="210"/>
      <c r="AC1752" s="210"/>
      <c r="AD1752" s="210"/>
      <c r="AE1752" s="210"/>
      <c r="AF1752" s="210"/>
      <c r="AG1752" s="210" t="s">
        <v>1407</v>
      </c>
      <c r="AH1752" s="210"/>
      <c r="AI1752" s="210"/>
      <c r="AJ1752" s="210"/>
      <c r="AK1752" s="210"/>
      <c r="AL1752" s="210"/>
      <c r="AM1752" s="210"/>
      <c r="AN1752" s="210"/>
      <c r="AO1752" s="210"/>
      <c r="AP1752" s="210"/>
      <c r="AQ1752" s="210"/>
      <c r="AR1752" s="210"/>
      <c r="AS1752" s="210"/>
      <c r="AT1752" s="210"/>
      <c r="AU1752" s="210"/>
      <c r="AV1752" s="210"/>
      <c r="AW1752" s="210"/>
      <c r="AX1752" s="210"/>
      <c r="AY1752" s="210"/>
      <c r="AZ1752" s="210"/>
      <c r="BA1752" s="210"/>
      <c r="BB1752" s="210"/>
      <c r="BC1752" s="210"/>
      <c r="BD1752" s="210"/>
      <c r="BE1752" s="210"/>
      <c r="BF1752" s="210"/>
      <c r="BG1752" s="210"/>
      <c r="BH1752" s="210"/>
    </row>
    <row r="1753" spans="1:60" outlineLevel="2" x14ac:dyDescent="0.2">
      <c r="A1753" s="217"/>
      <c r="B1753" s="218"/>
      <c r="C1753" s="253" t="s">
        <v>1947</v>
      </c>
      <c r="D1753" s="221"/>
      <c r="E1753" s="222"/>
      <c r="F1753" s="220"/>
      <c r="G1753" s="220"/>
      <c r="H1753" s="220"/>
      <c r="I1753" s="220"/>
      <c r="J1753" s="220"/>
      <c r="K1753" s="220"/>
      <c r="L1753" s="220"/>
      <c r="M1753" s="220"/>
      <c r="N1753" s="219"/>
      <c r="O1753" s="219"/>
      <c r="P1753" s="219"/>
      <c r="Q1753" s="219"/>
      <c r="R1753" s="220"/>
      <c r="S1753" s="220"/>
      <c r="T1753" s="220"/>
      <c r="U1753" s="220"/>
      <c r="V1753" s="220"/>
      <c r="W1753" s="220"/>
      <c r="X1753" s="220"/>
      <c r="Y1753" s="220"/>
      <c r="Z1753" s="210"/>
      <c r="AA1753" s="210"/>
      <c r="AB1753" s="210"/>
      <c r="AC1753" s="210"/>
      <c r="AD1753" s="210"/>
      <c r="AE1753" s="210"/>
      <c r="AF1753" s="210"/>
      <c r="AG1753" s="210" t="s">
        <v>314</v>
      </c>
      <c r="AH1753" s="210">
        <v>0</v>
      </c>
      <c r="AI1753" s="210"/>
      <c r="AJ1753" s="210"/>
      <c r="AK1753" s="210"/>
      <c r="AL1753" s="210"/>
      <c r="AM1753" s="210"/>
      <c r="AN1753" s="210"/>
      <c r="AO1753" s="210"/>
      <c r="AP1753" s="210"/>
      <c r="AQ1753" s="210"/>
      <c r="AR1753" s="210"/>
      <c r="AS1753" s="210"/>
      <c r="AT1753" s="210"/>
      <c r="AU1753" s="210"/>
      <c r="AV1753" s="210"/>
      <c r="AW1753" s="210"/>
      <c r="AX1753" s="210"/>
      <c r="AY1753" s="210"/>
      <c r="AZ1753" s="210"/>
      <c r="BA1753" s="210"/>
      <c r="BB1753" s="210"/>
      <c r="BC1753" s="210"/>
      <c r="BD1753" s="210"/>
      <c r="BE1753" s="210"/>
      <c r="BF1753" s="210"/>
      <c r="BG1753" s="210"/>
      <c r="BH1753" s="210"/>
    </row>
    <row r="1754" spans="1:60" outlineLevel="3" x14ac:dyDescent="0.2">
      <c r="A1754" s="217"/>
      <c r="B1754" s="218"/>
      <c r="C1754" s="253" t="s">
        <v>1948</v>
      </c>
      <c r="D1754" s="221"/>
      <c r="E1754" s="222"/>
      <c r="F1754" s="220"/>
      <c r="G1754" s="220"/>
      <c r="H1754" s="220"/>
      <c r="I1754" s="220"/>
      <c r="J1754" s="220"/>
      <c r="K1754" s="220"/>
      <c r="L1754" s="220"/>
      <c r="M1754" s="220"/>
      <c r="N1754" s="219"/>
      <c r="O1754" s="219"/>
      <c r="P1754" s="219"/>
      <c r="Q1754" s="219"/>
      <c r="R1754" s="220"/>
      <c r="S1754" s="220"/>
      <c r="T1754" s="220"/>
      <c r="U1754" s="220"/>
      <c r="V1754" s="220"/>
      <c r="W1754" s="220"/>
      <c r="X1754" s="220"/>
      <c r="Y1754" s="220"/>
      <c r="Z1754" s="210"/>
      <c r="AA1754" s="210"/>
      <c r="AB1754" s="210"/>
      <c r="AC1754" s="210"/>
      <c r="AD1754" s="210"/>
      <c r="AE1754" s="210"/>
      <c r="AF1754" s="210"/>
      <c r="AG1754" s="210" t="s">
        <v>314</v>
      </c>
      <c r="AH1754" s="210">
        <v>0</v>
      </c>
      <c r="AI1754" s="210"/>
      <c r="AJ1754" s="210"/>
      <c r="AK1754" s="210"/>
      <c r="AL1754" s="210"/>
      <c r="AM1754" s="210"/>
      <c r="AN1754" s="210"/>
      <c r="AO1754" s="210"/>
      <c r="AP1754" s="210"/>
      <c r="AQ1754" s="210"/>
      <c r="AR1754" s="210"/>
      <c r="AS1754" s="210"/>
      <c r="AT1754" s="210"/>
      <c r="AU1754" s="210"/>
      <c r="AV1754" s="210"/>
      <c r="AW1754" s="210"/>
      <c r="AX1754" s="210"/>
      <c r="AY1754" s="210"/>
      <c r="AZ1754" s="210"/>
      <c r="BA1754" s="210"/>
      <c r="BB1754" s="210"/>
      <c r="BC1754" s="210"/>
      <c r="BD1754" s="210"/>
      <c r="BE1754" s="210"/>
      <c r="BF1754" s="210"/>
      <c r="BG1754" s="210"/>
      <c r="BH1754" s="210"/>
    </row>
    <row r="1755" spans="1:60" outlineLevel="3" x14ac:dyDescent="0.2">
      <c r="A1755" s="217"/>
      <c r="B1755" s="218"/>
      <c r="C1755" s="253" t="s">
        <v>1949</v>
      </c>
      <c r="D1755" s="221"/>
      <c r="E1755" s="222"/>
      <c r="F1755" s="220"/>
      <c r="G1755" s="220"/>
      <c r="H1755" s="220"/>
      <c r="I1755" s="220"/>
      <c r="J1755" s="220"/>
      <c r="K1755" s="220"/>
      <c r="L1755" s="220"/>
      <c r="M1755" s="220"/>
      <c r="N1755" s="219"/>
      <c r="O1755" s="219"/>
      <c r="P1755" s="219"/>
      <c r="Q1755" s="219"/>
      <c r="R1755" s="220"/>
      <c r="S1755" s="220"/>
      <c r="T1755" s="220"/>
      <c r="U1755" s="220"/>
      <c r="V1755" s="220"/>
      <c r="W1755" s="220"/>
      <c r="X1755" s="220"/>
      <c r="Y1755" s="220"/>
      <c r="Z1755" s="210"/>
      <c r="AA1755" s="210"/>
      <c r="AB1755" s="210"/>
      <c r="AC1755" s="210"/>
      <c r="AD1755" s="210"/>
      <c r="AE1755" s="210"/>
      <c r="AF1755" s="210"/>
      <c r="AG1755" s="210" t="s">
        <v>314</v>
      </c>
      <c r="AH1755" s="210">
        <v>0</v>
      </c>
      <c r="AI1755" s="210"/>
      <c r="AJ1755" s="210"/>
      <c r="AK1755" s="210"/>
      <c r="AL1755" s="210"/>
      <c r="AM1755" s="210"/>
      <c r="AN1755" s="210"/>
      <c r="AO1755" s="210"/>
      <c r="AP1755" s="210"/>
      <c r="AQ1755" s="210"/>
      <c r="AR1755" s="210"/>
      <c r="AS1755" s="210"/>
      <c r="AT1755" s="210"/>
      <c r="AU1755" s="210"/>
      <c r="AV1755" s="210"/>
      <c r="AW1755" s="210"/>
      <c r="AX1755" s="210"/>
      <c r="AY1755" s="210"/>
      <c r="AZ1755" s="210"/>
      <c r="BA1755" s="210"/>
      <c r="BB1755" s="210"/>
      <c r="BC1755" s="210"/>
      <c r="BD1755" s="210"/>
      <c r="BE1755" s="210"/>
      <c r="BF1755" s="210"/>
      <c r="BG1755" s="210"/>
      <c r="BH1755" s="210"/>
    </row>
    <row r="1756" spans="1:60" outlineLevel="3" x14ac:dyDescent="0.2">
      <c r="A1756" s="217"/>
      <c r="B1756" s="218"/>
      <c r="C1756" s="253" t="s">
        <v>1950</v>
      </c>
      <c r="D1756" s="221"/>
      <c r="E1756" s="222">
        <v>6.12</v>
      </c>
      <c r="F1756" s="220"/>
      <c r="G1756" s="220"/>
      <c r="H1756" s="220"/>
      <c r="I1756" s="220"/>
      <c r="J1756" s="220"/>
      <c r="K1756" s="220"/>
      <c r="L1756" s="220"/>
      <c r="M1756" s="220"/>
      <c r="N1756" s="219"/>
      <c r="O1756" s="219"/>
      <c r="P1756" s="219"/>
      <c r="Q1756" s="219"/>
      <c r="R1756" s="220"/>
      <c r="S1756" s="220"/>
      <c r="T1756" s="220"/>
      <c r="U1756" s="220"/>
      <c r="V1756" s="220"/>
      <c r="W1756" s="220"/>
      <c r="X1756" s="220"/>
      <c r="Y1756" s="220"/>
      <c r="Z1756" s="210"/>
      <c r="AA1756" s="210"/>
      <c r="AB1756" s="210"/>
      <c r="AC1756" s="210"/>
      <c r="AD1756" s="210"/>
      <c r="AE1756" s="210"/>
      <c r="AF1756" s="210"/>
      <c r="AG1756" s="210" t="s">
        <v>314</v>
      </c>
      <c r="AH1756" s="210">
        <v>0</v>
      </c>
      <c r="AI1756" s="210"/>
      <c r="AJ1756" s="210"/>
      <c r="AK1756" s="210"/>
      <c r="AL1756" s="210"/>
      <c r="AM1756" s="210"/>
      <c r="AN1756" s="210"/>
      <c r="AO1756" s="210"/>
      <c r="AP1756" s="210"/>
      <c r="AQ1756" s="210"/>
      <c r="AR1756" s="210"/>
      <c r="AS1756" s="210"/>
      <c r="AT1756" s="210"/>
      <c r="AU1756" s="210"/>
      <c r="AV1756" s="210"/>
      <c r="AW1756" s="210"/>
      <c r="AX1756" s="210"/>
      <c r="AY1756" s="210"/>
      <c r="AZ1756" s="210"/>
      <c r="BA1756" s="210"/>
      <c r="BB1756" s="210"/>
      <c r="BC1756" s="210"/>
      <c r="BD1756" s="210"/>
      <c r="BE1756" s="210"/>
      <c r="BF1756" s="210"/>
      <c r="BG1756" s="210"/>
      <c r="BH1756" s="210"/>
    </row>
    <row r="1757" spans="1:60" outlineLevel="1" x14ac:dyDescent="0.2">
      <c r="A1757" s="231">
        <v>330</v>
      </c>
      <c r="B1757" s="232" t="s">
        <v>1951</v>
      </c>
      <c r="C1757" s="250" t="s">
        <v>1952</v>
      </c>
      <c r="D1757" s="233" t="s">
        <v>310</v>
      </c>
      <c r="E1757" s="234">
        <v>17.02</v>
      </c>
      <c r="F1757" s="235"/>
      <c r="G1757" s="236">
        <f>ROUND(E1757*F1757,2)</f>
        <v>0</v>
      </c>
      <c r="H1757" s="235"/>
      <c r="I1757" s="236">
        <f>ROUND(E1757*H1757,2)</f>
        <v>0</v>
      </c>
      <c r="J1757" s="235"/>
      <c r="K1757" s="236">
        <f>ROUND(E1757*J1757,2)</f>
        <v>0</v>
      </c>
      <c r="L1757" s="236">
        <v>21</v>
      </c>
      <c r="M1757" s="236">
        <f>G1757*(1+L1757/100)</f>
        <v>0</v>
      </c>
      <c r="N1757" s="234">
        <v>0</v>
      </c>
      <c r="O1757" s="234">
        <f>ROUND(E1757*N1757,2)</f>
        <v>0</v>
      </c>
      <c r="P1757" s="234">
        <v>0</v>
      </c>
      <c r="Q1757" s="234">
        <f>ROUND(E1757*P1757,2)</f>
        <v>0</v>
      </c>
      <c r="R1757" s="236"/>
      <c r="S1757" s="236" t="s">
        <v>861</v>
      </c>
      <c r="T1757" s="237" t="s">
        <v>294</v>
      </c>
      <c r="U1757" s="220">
        <v>0</v>
      </c>
      <c r="V1757" s="220">
        <f>ROUND(E1757*U1757,2)</f>
        <v>0</v>
      </c>
      <c r="W1757" s="220"/>
      <c r="X1757" s="220" t="s">
        <v>295</v>
      </c>
      <c r="Y1757" s="220" t="s">
        <v>296</v>
      </c>
      <c r="Z1757" s="210"/>
      <c r="AA1757" s="210"/>
      <c r="AB1757" s="210"/>
      <c r="AC1757" s="210"/>
      <c r="AD1757" s="210"/>
      <c r="AE1757" s="210"/>
      <c r="AF1757" s="210"/>
      <c r="AG1757" s="210" t="s">
        <v>1407</v>
      </c>
      <c r="AH1757" s="210"/>
      <c r="AI1757" s="210"/>
      <c r="AJ1757" s="210"/>
      <c r="AK1757" s="210"/>
      <c r="AL1757" s="210"/>
      <c r="AM1757" s="210"/>
      <c r="AN1757" s="210"/>
      <c r="AO1757" s="210"/>
      <c r="AP1757" s="210"/>
      <c r="AQ1757" s="210"/>
      <c r="AR1757" s="210"/>
      <c r="AS1757" s="210"/>
      <c r="AT1757" s="210"/>
      <c r="AU1757" s="210"/>
      <c r="AV1757" s="210"/>
      <c r="AW1757" s="210"/>
      <c r="AX1757" s="210"/>
      <c r="AY1757" s="210"/>
      <c r="AZ1757" s="210"/>
      <c r="BA1757" s="210"/>
      <c r="BB1757" s="210"/>
      <c r="BC1757" s="210"/>
      <c r="BD1757" s="210"/>
      <c r="BE1757" s="210"/>
      <c r="BF1757" s="210"/>
      <c r="BG1757" s="210"/>
      <c r="BH1757" s="210"/>
    </row>
    <row r="1758" spans="1:60" outlineLevel="2" x14ac:dyDescent="0.2">
      <c r="A1758" s="217"/>
      <c r="B1758" s="218"/>
      <c r="C1758" s="253" t="s">
        <v>1953</v>
      </c>
      <c r="D1758" s="221"/>
      <c r="E1758" s="222"/>
      <c r="F1758" s="220"/>
      <c r="G1758" s="220"/>
      <c r="H1758" s="220"/>
      <c r="I1758" s="220"/>
      <c r="J1758" s="220"/>
      <c r="K1758" s="220"/>
      <c r="L1758" s="220"/>
      <c r="M1758" s="220"/>
      <c r="N1758" s="219"/>
      <c r="O1758" s="219"/>
      <c r="P1758" s="219"/>
      <c r="Q1758" s="219"/>
      <c r="R1758" s="220"/>
      <c r="S1758" s="220"/>
      <c r="T1758" s="220"/>
      <c r="U1758" s="220"/>
      <c r="V1758" s="220"/>
      <c r="W1758" s="220"/>
      <c r="X1758" s="220"/>
      <c r="Y1758" s="220"/>
      <c r="Z1758" s="210"/>
      <c r="AA1758" s="210"/>
      <c r="AB1758" s="210"/>
      <c r="AC1758" s="210"/>
      <c r="AD1758" s="210"/>
      <c r="AE1758" s="210"/>
      <c r="AF1758" s="210"/>
      <c r="AG1758" s="210" t="s">
        <v>314</v>
      </c>
      <c r="AH1758" s="210">
        <v>0</v>
      </c>
      <c r="AI1758" s="210"/>
      <c r="AJ1758" s="210"/>
      <c r="AK1758" s="210"/>
      <c r="AL1758" s="210"/>
      <c r="AM1758" s="210"/>
      <c r="AN1758" s="210"/>
      <c r="AO1758" s="210"/>
      <c r="AP1758" s="210"/>
      <c r="AQ1758" s="210"/>
      <c r="AR1758" s="210"/>
      <c r="AS1758" s="210"/>
      <c r="AT1758" s="210"/>
      <c r="AU1758" s="210"/>
      <c r="AV1758" s="210"/>
      <c r="AW1758" s="210"/>
      <c r="AX1758" s="210"/>
      <c r="AY1758" s="210"/>
      <c r="AZ1758" s="210"/>
      <c r="BA1758" s="210"/>
      <c r="BB1758" s="210"/>
      <c r="BC1758" s="210"/>
      <c r="BD1758" s="210"/>
      <c r="BE1758" s="210"/>
      <c r="BF1758" s="210"/>
      <c r="BG1758" s="210"/>
      <c r="BH1758" s="210"/>
    </row>
    <row r="1759" spans="1:60" outlineLevel="3" x14ac:dyDescent="0.2">
      <c r="A1759" s="217"/>
      <c r="B1759" s="218"/>
      <c r="C1759" s="253" t="s">
        <v>1954</v>
      </c>
      <c r="D1759" s="221"/>
      <c r="E1759" s="222"/>
      <c r="F1759" s="220"/>
      <c r="G1759" s="220"/>
      <c r="H1759" s="220"/>
      <c r="I1759" s="220"/>
      <c r="J1759" s="220"/>
      <c r="K1759" s="220"/>
      <c r="L1759" s="220"/>
      <c r="M1759" s="220"/>
      <c r="N1759" s="219"/>
      <c r="O1759" s="219"/>
      <c r="P1759" s="219"/>
      <c r="Q1759" s="219"/>
      <c r="R1759" s="220"/>
      <c r="S1759" s="220"/>
      <c r="T1759" s="220"/>
      <c r="U1759" s="220"/>
      <c r="V1759" s="220"/>
      <c r="W1759" s="220"/>
      <c r="X1759" s="220"/>
      <c r="Y1759" s="220"/>
      <c r="Z1759" s="210"/>
      <c r="AA1759" s="210"/>
      <c r="AB1759" s="210"/>
      <c r="AC1759" s="210"/>
      <c r="AD1759" s="210"/>
      <c r="AE1759" s="210"/>
      <c r="AF1759" s="210"/>
      <c r="AG1759" s="210" t="s">
        <v>314</v>
      </c>
      <c r="AH1759" s="210">
        <v>0</v>
      </c>
      <c r="AI1759" s="210"/>
      <c r="AJ1759" s="210"/>
      <c r="AK1759" s="210"/>
      <c r="AL1759" s="210"/>
      <c r="AM1759" s="210"/>
      <c r="AN1759" s="210"/>
      <c r="AO1759" s="210"/>
      <c r="AP1759" s="210"/>
      <c r="AQ1759" s="210"/>
      <c r="AR1759" s="210"/>
      <c r="AS1759" s="210"/>
      <c r="AT1759" s="210"/>
      <c r="AU1759" s="210"/>
      <c r="AV1759" s="210"/>
      <c r="AW1759" s="210"/>
      <c r="AX1759" s="210"/>
      <c r="AY1759" s="210"/>
      <c r="AZ1759" s="210"/>
      <c r="BA1759" s="210"/>
      <c r="BB1759" s="210"/>
      <c r="BC1759" s="210"/>
      <c r="BD1759" s="210"/>
      <c r="BE1759" s="210"/>
      <c r="BF1759" s="210"/>
      <c r="BG1759" s="210"/>
      <c r="BH1759" s="210"/>
    </row>
    <row r="1760" spans="1:60" outlineLevel="3" x14ac:dyDescent="0.2">
      <c r="A1760" s="217"/>
      <c r="B1760" s="218"/>
      <c r="C1760" s="253" t="s">
        <v>1955</v>
      </c>
      <c r="D1760" s="221"/>
      <c r="E1760" s="222"/>
      <c r="F1760" s="220"/>
      <c r="G1760" s="220"/>
      <c r="H1760" s="220"/>
      <c r="I1760" s="220"/>
      <c r="J1760" s="220"/>
      <c r="K1760" s="220"/>
      <c r="L1760" s="220"/>
      <c r="M1760" s="220"/>
      <c r="N1760" s="219"/>
      <c r="O1760" s="219"/>
      <c r="P1760" s="219"/>
      <c r="Q1760" s="219"/>
      <c r="R1760" s="220"/>
      <c r="S1760" s="220"/>
      <c r="T1760" s="220"/>
      <c r="U1760" s="220"/>
      <c r="V1760" s="220"/>
      <c r="W1760" s="220"/>
      <c r="X1760" s="220"/>
      <c r="Y1760" s="220"/>
      <c r="Z1760" s="210"/>
      <c r="AA1760" s="210"/>
      <c r="AB1760" s="210"/>
      <c r="AC1760" s="210"/>
      <c r="AD1760" s="210"/>
      <c r="AE1760" s="210"/>
      <c r="AF1760" s="210"/>
      <c r="AG1760" s="210" t="s">
        <v>314</v>
      </c>
      <c r="AH1760" s="210">
        <v>0</v>
      </c>
      <c r="AI1760" s="210"/>
      <c r="AJ1760" s="210"/>
      <c r="AK1760" s="210"/>
      <c r="AL1760" s="210"/>
      <c r="AM1760" s="210"/>
      <c r="AN1760" s="210"/>
      <c r="AO1760" s="210"/>
      <c r="AP1760" s="210"/>
      <c r="AQ1760" s="210"/>
      <c r="AR1760" s="210"/>
      <c r="AS1760" s="210"/>
      <c r="AT1760" s="210"/>
      <c r="AU1760" s="210"/>
      <c r="AV1760" s="210"/>
      <c r="AW1760" s="210"/>
      <c r="AX1760" s="210"/>
      <c r="AY1760" s="210"/>
      <c r="AZ1760" s="210"/>
      <c r="BA1760" s="210"/>
      <c r="BB1760" s="210"/>
      <c r="BC1760" s="210"/>
      <c r="BD1760" s="210"/>
      <c r="BE1760" s="210"/>
      <c r="BF1760" s="210"/>
      <c r="BG1760" s="210"/>
      <c r="BH1760" s="210"/>
    </row>
    <row r="1761" spans="1:60" outlineLevel="3" x14ac:dyDescent="0.2">
      <c r="A1761" s="217"/>
      <c r="B1761" s="218"/>
      <c r="C1761" s="253" t="s">
        <v>1956</v>
      </c>
      <c r="D1761" s="221"/>
      <c r="E1761" s="222">
        <v>17.02</v>
      </c>
      <c r="F1761" s="220"/>
      <c r="G1761" s="220"/>
      <c r="H1761" s="220"/>
      <c r="I1761" s="220"/>
      <c r="J1761" s="220"/>
      <c r="K1761" s="220"/>
      <c r="L1761" s="220"/>
      <c r="M1761" s="220"/>
      <c r="N1761" s="219"/>
      <c r="O1761" s="219"/>
      <c r="P1761" s="219"/>
      <c r="Q1761" s="219"/>
      <c r="R1761" s="220"/>
      <c r="S1761" s="220"/>
      <c r="T1761" s="220"/>
      <c r="U1761" s="220"/>
      <c r="V1761" s="220"/>
      <c r="W1761" s="220"/>
      <c r="X1761" s="220"/>
      <c r="Y1761" s="220"/>
      <c r="Z1761" s="210"/>
      <c r="AA1761" s="210"/>
      <c r="AB1761" s="210"/>
      <c r="AC1761" s="210"/>
      <c r="AD1761" s="210"/>
      <c r="AE1761" s="210"/>
      <c r="AF1761" s="210"/>
      <c r="AG1761" s="210" t="s">
        <v>314</v>
      </c>
      <c r="AH1761" s="210">
        <v>0</v>
      </c>
      <c r="AI1761" s="210"/>
      <c r="AJ1761" s="210"/>
      <c r="AK1761" s="210"/>
      <c r="AL1761" s="210"/>
      <c r="AM1761" s="210"/>
      <c r="AN1761" s="210"/>
      <c r="AO1761" s="210"/>
      <c r="AP1761" s="210"/>
      <c r="AQ1761" s="210"/>
      <c r="AR1761" s="210"/>
      <c r="AS1761" s="210"/>
      <c r="AT1761" s="210"/>
      <c r="AU1761" s="210"/>
      <c r="AV1761" s="210"/>
      <c r="AW1761" s="210"/>
      <c r="AX1761" s="210"/>
      <c r="AY1761" s="210"/>
      <c r="AZ1761" s="210"/>
      <c r="BA1761" s="210"/>
      <c r="BB1761" s="210"/>
      <c r="BC1761" s="210"/>
      <c r="BD1761" s="210"/>
      <c r="BE1761" s="210"/>
      <c r="BF1761" s="210"/>
      <c r="BG1761" s="210"/>
      <c r="BH1761" s="210"/>
    </row>
    <row r="1762" spans="1:60" ht="22.5" outlineLevel="1" x14ac:dyDescent="0.2">
      <c r="A1762" s="241">
        <v>331</v>
      </c>
      <c r="B1762" s="242" t="s">
        <v>1957</v>
      </c>
      <c r="C1762" s="254" t="s">
        <v>1958</v>
      </c>
      <c r="D1762" s="243" t="s">
        <v>291</v>
      </c>
      <c r="E1762" s="244">
        <v>1</v>
      </c>
      <c r="F1762" s="245"/>
      <c r="G1762" s="246">
        <f>ROUND(E1762*F1762,2)</f>
        <v>0</v>
      </c>
      <c r="H1762" s="245"/>
      <c r="I1762" s="246">
        <f>ROUND(E1762*H1762,2)</f>
        <v>0</v>
      </c>
      <c r="J1762" s="245"/>
      <c r="K1762" s="246">
        <f>ROUND(E1762*J1762,2)</f>
        <v>0</v>
      </c>
      <c r="L1762" s="246">
        <v>21</v>
      </c>
      <c r="M1762" s="246">
        <f>G1762*(1+L1762/100)</f>
        <v>0</v>
      </c>
      <c r="N1762" s="244">
        <v>0</v>
      </c>
      <c r="O1762" s="244">
        <f>ROUND(E1762*N1762,2)</f>
        <v>0</v>
      </c>
      <c r="P1762" s="244">
        <v>0</v>
      </c>
      <c r="Q1762" s="244">
        <f>ROUND(E1762*P1762,2)</f>
        <v>0</v>
      </c>
      <c r="R1762" s="246"/>
      <c r="S1762" s="246" t="s">
        <v>861</v>
      </c>
      <c r="T1762" s="247" t="s">
        <v>294</v>
      </c>
      <c r="U1762" s="220">
        <v>0</v>
      </c>
      <c r="V1762" s="220">
        <f>ROUND(E1762*U1762,2)</f>
        <v>0</v>
      </c>
      <c r="W1762" s="220"/>
      <c r="X1762" s="220" t="s">
        <v>295</v>
      </c>
      <c r="Y1762" s="220" t="s">
        <v>296</v>
      </c>
      <c r="Z1762" s="210"/>
      <c r="AA1762" s="210"/>
      <c r="AB1762" s="210"/>
      <c r="AC1762" s="210"/>
      <c r="AD1762" s="210"/>
      <c r="AE1762" s="210"/>
      <c r="AF1762" s="210"/>
      <c r="AG1762" s="210" t="s">
        <v>1407</v>
      </c>
      <c r="AH1762" s="210"/>
      <c r="AI1762" s="210"/>
      <c r="AJ1762" s="210"/>
      <c r="AK1762" s="210"/>
      <c r="AL1762" s="210"/>
      <c r="AM1762" s="210"/>
      <c r="AN1762" s="210"/>
      <c r="AO1762" s="210"/>
      <c r="AP1762" s="210"/>
      <c r="AQ1762" s="210"/>
      <c r="AR1762" s="210"/>
      <c r="AS1762" s="210"/>
      <c r="AT1762" s="210"/>
      <c r="AU1762" s="210"/>
      <c r="AV1762" s="210"/>
      <c r="AW1762" s="210"/>
      <c r="AX1762" s="210"/>
      <c r="AY1762" s="210"/>
      <c r="AZ1762" s="210"/>
      <c r="BA1762" s="210"/>
      <c r="BB1762" s="210"/>
      <c r="BC1762" s="210"/>
      <c r="BD1762" s="210"/>
      <c r="BE1762" s="210"/>
      <c r="BF1762" s="210"/>
      <c r="BG1762" s="210"/>
      <c r="BH1762" s="210"/>
    </row>
    <row r="1763" spans="1:60" outlineLevel="1" x14ac:dyDescent="0.2">
      <c r="A1763" s="231">
        <v>332</v>
      </c>
      <c r="B1763" s="232" t="s">
        <v>1959</v>
      </c>
      <c r="C1763" s="250" t="s">
        <v>1960</v>
      </c>
      <c r="D1763" s="233" t="s">
        <v>291</v>
      </c>
      <c r="E1763" s="234">
        <v>1</v>
      </c>
      <c r="F1763" s="235"/>
      <c r="G1763" s="236">
        <f>ROUND(E1763*F1763,2)</f>
        <v>0</v>
      </c>
      <c r="H1763" s="235"/>
      <c r="I1763" s="236">
        <f>ROUND(E1763*H1763,2)</f>
        <v>0</v>
      </c>
      <c r="J1763" s="235"/>
      <c r="K1763" s="236">
        <f>ROUND(E1763*J1763,2)</f>
        <v>0</v>
      </c>
      <c r="L1763" s="236">
        <v>21</v>
      </c>
      <c r="M1763" s="236">
        <f>G1763*(1+L1763/100)</f>
        <v>0</v>
      </c>
      <c r="N1763" s="234">
        <v>0</v>
      </c>
      <c r="O1763" s="234">
        <f>ROUND(E1763*N1763,2)</f>
        <v>0</v>
      </c>
      <c r="P1763" s="234">
        <v>0</v>
      </c>
      <c r="Q1763" s="234">
        <f>ROUND(E1763*P1763,2)</f>
        <v>0</v>
      </c>
      <c r="R1763" s="236"/>
      <c r="S1763" s="236" t="s">
        <v>861</v>
      </c>
      <c r="T1763" s="237" t="s">
        <v>294</v>
      </c>
      <c r="U1763" s="220">
        <v>0</v>
      </c>
      <c r="V1763" s="220">
        <f>ROUND(E1763*U1763,2)</f>
        <v>0</v>
      </c>
      <c r="W1763" s="220"/>
      <c r="X1763" s="220" t="s">
        <v>295</v>
      </c>
      <c r="Y1763" s="220" t="s">
        <v>296</v>
      </c>
      <c r="Z1763" s="210"/>
      <c r="AA1763" s="210"/>
      <c r="AB1763" s="210"/>
      <c r="AC1763" s="210"/>
      <c r="AD1763" s="210"/>
      <c r="AE1763" s="210"/>
      <c r="AF1763" s="210"/>
      <c r="AG1763" s="210" t="s">
        <v>1407</v>
      </c>
      <c r="AH1763" s="210"/>
      <c r="AI1763" s="210"/>
      <c r="AJ1763" s="210"/>
      <c r="AK1763" s="210"/>
      <c r="AL1763" s="210"/>
      <c r="AM1763" s="210"/>
      <c r="AN1763" s="210"/>
      <c r="AO1763" s="210"/>
      <c r="AP1763" s="210"/>
      <c r="AQ1763" s="210"/>
      <c r="AR1763" s="210"/>
      <c r="AS1763" s="210"/>
      <c r="AT1763" s="210"/>
      <c r="AU1763" s="210"/>
      <c r="AV1763" s="210"/>
      <c r="AW1763" s="210"/>
      <c r="AX1763" s="210"/>
      <c r="AY1763" s="210"/>
      <c r="AZ1763" s="210"/>
      <c r="BA1763" s="210"/>
      <c r="BB1763" s="210"/>
      <c r="BC1763" s="210"/>
      <c r="BD1763" s="210"/>
      <c r="BE1763" s="210"/>
      <c r="BF1763" s="210"/>
      <c r="BG1763" s="210"/>
      <c r="BH1763" s="210"/>
    </row>
    <row r="1764" spans="1:60" outlineLevel="2" x14ac:dyDescent="0.2">
      <c r="A1764" s="217"/>
      <c r="B1764" s="218"/>
      <c r="C1764" s="253" t="s">
        <v>1944</v>
      </c>
      <c r="D1764" s="221"/>
      <c r="E1764" s="222"/>
      <c r="F1764" s="220"/>
      <c r="G1764" s="220"/>
      <c r="H1764" s="220"/>
      <c r="I1764" s="220"/>
      <c r="J1764" s="220"/>
      <c r="K1764" s="220"/>
      <c r="L1764" s="220"/>
      <c r="M1764" s="220"/>
      <c r="N1764" s="219"/>
      <c r="O1764" s="219"/>
      <c r="P1764" s="219"/>
      <c r="Q1764" s="219"/>
      <c r="R1764" s="220"/>
      <c r="S1764" s="220"/>
      <c r="T1764" s="220"/>
      <c r="U1764" s="220"/>
      <c r="V1764" s="220"/>
      <c r="W1764" s="220"/>
      <c r="X1764" s="220"/>
      <c r="Y1764" s="220"/>
      <c r="Z1764" s="210"/>
      <c r="AA1764" s="210"/>
      <c r="AB1764" s="210"/>
      <c r="AC1764" s="210"/>
      <c r="AD1764" s="210"/>
      <c r="AE1764" s="210"/>
      <c r="AF1764" s="210"/>
      <c r="AG1764" s="210" t="s">
        <v>314</v>
      </c>
      <c r="AH1764" s="210">
        <v>0</v>
      </c>
      <c r="AI1764" s="210"/>
      <c r="AJ1764" s="210"/>
      <c r="AK1764" s="210"/>
      <c r="AL1764" s="210"/>
      <c r="AM1764" s="210"/>
      <c r="AN1764" s="210"/>
      <c r="AO1764" s="210"/>
      <c r="AP1764" s="210"/>
      <c r="AQ1764" s="210"/>
      <c r="AR1764" s="210"/>
      <c r="AS1764" s="210"/>
      <c r="AT1764" s="210"/>
      <c r="AU1764" s="210"/>
      <c r="AV1764" s="210"/>
      <c r="AW1764" s="210"/>
      <c r="AX1764" s="210"/>
      <c r="AY1764" s="210"/>
      <c r="AZ1764" s="210"/>
      <c r="BA1764" s="210"/>
      <c r="BB1764" s="210"/>
      <c r="BC1764" s="210"/>
      <c r="BD1764" s="210"/>
      <c r="BE1764" s="210"/>
      <c r="BF1764" s="210"/>
      <c r="BG1764" s="210"/>
      <c r="BH1764" s="210"/>
    </row>
    <row r="1765" spans="1:60" outlineLevel="3" x14ac:dyDescent="0.2">
      <c r="A1765" s="217"/>
      <c r="B1765" s="218"/>
      <c r="C1765" s="253" t="s">
        <v>157</v>
      </c>
      <c r="D1765" s="221"/>
      <c r="E1765" s="222">
        <v>1</v>
      </c>
      <c r="F1765" s="220"/>
      <c r="G1765" s="220"/>
      <c r="H1765" s="220"/>
      <c r="I1765" s="220"/>
      <c r="J1765" s="220"/>
      <c r="K1765" s="220"/>
      <c r="L1765" s="220"/>
      <c r="M1765" s="220"/>
      <c r="N1765" s="219"/>
      <c r="O1765" s="219"/>
      <c r="P1765" s="219"/>
      <c r="Q1765" s="219"/>
      <c r="R1765" s="220"/>
      <c r="S1765" s="220"/>
      <c r="T1765" s="220"/>
      <c r="U1765" s="220"/>
      <c r="V1765" s="220"/>
      <c r="W1765" s="220"/>
      <c r="X1765" s="220"/>
      <c r="Y1765" s="220"/>
      <c r="Z1765" s="210"/>
      <c r="AA1765" s="210"/>
      <c r="AB1765" s="210"/>
      <c r="AC1765" s="210"/>
      <c r="AD1765" s="210"/>
      <c r="AE1765" s="210"/>
      <c r="AF1765" s="210"/>
      <c r="AG1765" s="210" t="s">
        <v>314</v>
      </c>
      <c r="AH1765" s="210">
        <v>0</v>
      </c>
      <c r="AI1765" s="210"/>
      <c r="AJ1765" s="210"/>
      <c r="AK1765" s="210"/>
      <c r="AL1765" s="210"/>
      <c r="AM1765" s="210"/>
      <c r="AN1765" s="210"/>
      <c r="AO1765" s="210"/>
      <c r="AP1765" s="210"/>
      <c r="AQ1765" s="210"/>
      <c r="AR1765" s="210"/>
      <c r="AS1765" s="210"/>
      <c r="AT1765" s="210"/>
      <c r="AU1765" s="210"/>
      <c r="AV1765" s="210"/>
      <c r="AW1765" s="210"/>
      <c r="AX1765" s="210"/>
      <c r="AY1765" s="210"/>
      <c r="AZ1765" s="210"/>
      <c r="BA1765" s="210"/>
      <c r="BB1765" s="210"/>
      <c r="BC1765" s="210"/>
      <c r="BD1765" s="210"/>
      <c r="BE1765" s="210"/>
      <c r="BF1765" s="210"/>
      <c r="BG1765" s="210"/>
      <c r="BH1765" s="210"/>
    </row>
    <row r="1766" spans="1:60" outlineLevel="1" x14ac:dyDescent="0.2">
      <c r="A1766" s="241">
        <v>333</v>
      </c>
      <c r="B1766" s="242" t="s">
        <v>1961</v>
      </c>
      <c r="C1766" s="254" t="s">
        <v>1962</v>
      </c>
      <c r="D1766" s="243" t="s">
        <v>291</v>
      </c>
      <c r="E1766" s="244">
        <v>1</v>
      </c>
      <c r="F1766" s="245"/>
      <c r="G1766" s="246">
        <f>ROUND(E1766*F1766,2)</f>
        <v>0</v>
      </c>
      <c r="H1766" s="245"/>
      <c r="I1766" s="246">
        <f>ROUND(E1766*H1766,2)</f>
        <v>0</v>
      </c>
      <c r="J1766" s="245"/>
      <c r="K1766" s="246">
        <f>ROUND(E1766*J1766,2)</f>
        <v>0</v>
      </c>
      <c r="L1766" s="246">
        <v>21</v>
      </c>
      <c r="M1766" s="246">
        <f>G1766*(1+L1766/100)</f>
        <v>0</v>
      </c>
      <c r="N1766" s="244">
        <v>0</v>
      </c>
      <c r="O1766" s="244">
        <f>ROUND(E1766*N1766,2)</f>
        <v>0</v>
      </c>
      <c r="P1766" s="244">
        <v>0</v>
      </c>
      <c r="Q1766" s="244">
        <f>ROUND(E1766*P1766,2)</f>
        <v>0</v>
      </c>
      <c r="R1766" s="246"/>
      <c r="S1766" s="246" t="s">
        <v>861</v>
      </c>
      <c r="T1766" s="247" t="s">
        <v>294</v>
      </c>
      <c r="U1766" s="220">
        <v>0</v>
      </c>
      <c r="V1766" s="220">
        <f>ROUND(E1766*U1766,2)</f>
        <v>0</v>
      </c>
      <c r="W1766" s="220"/>
      <c r="X1766" s="220" t="s">
        <v>664</v>
      </c>
      <c r="Y1766" s="220" t="s">
        <v>296</v>
      </c>
      <c r="Z1766" s="210"/>
      <c r="AA1766" s="210"/>
      <c r="AB1766" s="210"/>
      <c r="AC1766" s="210"/>
      <c r="AD1766" s="210"/>
      <c r="AE1766" s="210"/>
      <c r="AF1766" s="210"/>
      <c r="AG1766" s="210" t="s">
        <v>665</v>
      </c>
      <c r="AH1766" s="210"/>
      <c r="AI1766" s="210"/>
      <c r="AJ1766" s="210"/>
      <c r="AK1766" s="210"/>
      <c r="AL1766" s="210"/>
      <c r="AM1766" s="210"/>
      <c r="AN1766" s="210"/>
      <c r="AO1766" s="210"/>
      <c r="AP1766" s="210"/>
      <c r="AQ1766" s="210"/>
      <c r="AR1766" s="210"/>
      <c r="AS1766" s="210"/>
      <c r="AT1766" s="210"/>
      <c r="AU1766" s="210"/>
      <c r="AV1766" s="210"/>
      <c r="AW1766" s="210"/>
      <c r="AX1766" s="210"/>
      <c r="AY1766" s="210"/>
      <c r="AZ1766" s="210"/>
      <c r="BA1766" s="210"/>
      <c r="BB1766" s="210"/>
      <c r="BC1766" s="210"/>
      <c r="BD1766" s="210"/>
      <c r="BE1766" s="210"/>
      <c r="BF1766" s="210"/>
      <c r="BG1766" s="210"/>
      <c r="BH1766" s="210"/>
    </row>
    <row r="1767" spans="1:60" outlineLevel="1" x14ac:dyDescent="0.2">
      <c r="A1767" s="231">
        <v>334</v>
      </c>
      <c r="B1767" s="232" t="s">
        <v>1963</v>
      </c>
      <c r="C1767" s="250" t="s">
        <v>1964</v>
      </c>
      <c r="D1767" s="233" t="s">
        <v>1120</v>
      </c>
      <c r="E1767" s="234">
        <v>1</v>
      </c>
      <c r="F1767" s="235"/>
      <c r="G1767" s="236">
        <f>ROUND(E1767*F1767,2)</f>
        <v>0</v>
      </c>
      <c r="H1767" s="235"/>
      <c r="I1767" s="236">
        <f>ROUND(E1767*H1767,2)</f>
        <v>0</v>
      </c>
      <c r="J1767" s="235"/>
      <c r="K1767" s="236">
        <f>ROUND(E1767*J1767,2)</f>
        <v>0</v>
      </c>
      <c r="L1767" s="236">
        <v>21</v>
      </c>
      <c r="M1767" s="236">
        <f>G1767*(1+L1767/100)</f>
        <v>0</v>
      </c>
      <c r="N1767" s="234">
        <v>0</v>
      </c>
      <c r="O1767" s="234">
        <f>ROUND(E1767*N1767,2)</f>
        <v>0</v>
      </c>
      <c r="P1767" s="234">
        <v>0</v>
      </c>
      <c r="Q1767" s="234">
        <f>ROUND(E1767*P1767,2)</f>
        <v>0</v>
      </c>
      <c r="R1767" s="236"/>
      <c r="S1767" s="236" t="s">
        <v>861</v>
      </c>
      <c r="T1767" s="237" t="s">
        <v>294</v>
      </c>
      <c r="U1767" s="220">
        <v>0</v>
      </c>
      <c r="V1767" s="220">
        <f>ROUND(E1767*U1767,2)</f>
        <v>0</v>
      </c>
      <c r="W1767" s="220"/>
      <c r="X1767" s="220" t="s">
        <v>295</v>
      </c>
      <c r="Y1767" s="220" t="s">
        <v>296</v>
      </c>
      <c r="Z1767" s="210"/>
      <c r="AA1767" s="210"/>
      <c r="AB1767" s="210"/>
      <c r="AC1767" s="210"/>
      <c r="AD1767" s="210"/>
      <c r="AE1767" s="210"/>
      <c r="AF1767" s="210"/>
      <c r="AG1767" s="210" t="s">
        <v>1407</v>
      </c>
      <c r="AH1767" s="210"/>
      <c r="AI1767" s="210"/>
      <c r="AJ1767" s="210"/>
      <c r="AK1767" s="210"/>
      <c r="AL1767" s="210"/>
      <c r="AM1767" s="210"/>
      <c r="AN1767" s="210"/>
      <c r="AO1767" s="210"/>
      <c r="AP1767" s="210"/>
      <c r="AQ1767" s="210"/>
      <c r="AR1767" s="210"/>
      <c r="AS1767" s="210"/>
      <c r="AT1767" s="210"/>
      <c r="AU1767" s="210"/>
      <c r="AV1767" s="210"/>
      <c r="AW1767" s="210"/>
      <c r="AX1767" s="210"/>
      <c r="AY1767" s="210"/>
      <c r="AZ1767" s="210"/>
      <c r="BA1767" s="210"/>
      <c r="BB1767" s="210"/>
      <c r="BC1767" s="210"/>
      <c r="BD1767" s="210"/>
      <c r="BE1767" s="210"/>
      <c r="BF1767" s="210"/>
      <c r="BG1767" s="210"/>
      <c r="BH1767" s="210"/>
    </row>
    <row r="1768" spans="1:60" outlineLevel="2" x14ac:dyDescent="0.2">
      <c r="A1768" s="217"/>
      <c r="B1768" s="218"/>
      <c r="C1768" s="253" t="s">
        <v>1944</v>
      </c>
      <c r="D1768" s="221"/>
      <c r="E1768" s="222"/>
      <c r="F1768" s="220"/>
      <c r="G1768" s="220"/>
      <c r="H1768" s="220"/>
      <c r="I1768" s="220"/>
      <c r="J1768" s="220"/>
      <c r="K1768" s="220"/>
      <c r="L1768" s="220"/>
      <c r="M1768" s="220"/>
      <c r="N1768" s="219"/>
      <c r="O1768" s="219"/>
      <c r="P1768" s="219"/>
      <c r="Q1768" s="219"/>
      <c r="R1768" s="220"/>
      <c r="S1768" s="220"/>
      <c r="T1768" s="220"/>
      <c r="U1768" s="220"/>
      <c r="V1768" s="220"/>
      <c r="W1768" s="220"/>
      <c r="X1768" s="220"/>
      <c r="Y1768" s="220"/>
      <c r="Z1768" s="210"/>
      <c r="AA1768" s="210"/>
      <c r="AB1768" s="210"/>
      <c r="AC1768" s="210"/>
      <c r="AD1768" s="210"/>
      <c r="AE1768" s="210"/>
      <c r="AF1768" s="210"/>
      <c r="AG1768" s="210" t="s">
        <v>314</v>
      </c>
      <c r="AH1768" s="210">
        <v>0</v>
      </c>
      <c r="AI1768" s="210"/>
      <c r="AJ1768" s="210"/>
      <c r="AK1768" s="210"/>
      <c r="AL1768" s="210"/>
      <c r="AM1768" s="210"/>
      <c r="AN1768" s="210"/>
      <c r="AO1768" s="210"/>
      <c r="AP1768" s="210"/>
      <c r="AQ1768" s="210"/>
      <c r="AR1768" s="210"/>
      <c r="AS1768" s="210"/>
      <c r="AT1768" s="210"/>
      <c r="AU1768" s="210"/>
      <c r="AV1768" s="210"/>
      <c r="AW1768" s="210"/>
      <c r="AX1768" s="210"/>
      <c r="AY1768" s="210"/>
      <c r="AZ1768" s="210"/>
      <c r="BA1768" s="210"/>
      <c r="BB1768" s="210"/>
      <c r="BC1768" s="210"/>
      <c r="BD1768" s="210"/>
      <c r="BE1768" s="210"/>
      <c r="BF1768" s="210"/>
      <c r="BG1768" s="210"/>
      <c r="BH1768" s="210"/>
    </row>
    <row r="1769" spans="1:60" outlineLevel="3" x14ac:dyDescent="0.2">
      <c r="A1769" s="217"/>
      <c r="B1769" s="218"/>
      <c r="C1769" s="253" t="s">
        <v>157</v>
      </c>
      <c r="D1769" s="221"/>
      <c r="E1769" s="222">
        <v>1</v>
      </c>
      <c r="F1769" s="220"/>
      <c r="G1769" s="220"/>
      <c r="H1769" s="220"/>
      <c r="I1769" s="220"/>
      <c r="J1769" s="220"/>
      <c r="K1769" s="220"/>
      <c r="L1769" s="220"/>
      <c r="M1769" s="220"/>
      <c r="N1769" s="219"/>
      <c r="O1769" s="219"/>
      <c r="P1769" s="219"/>
      <c r="Q1769" s="219"/>
      <c r="R1769" s="220"/>
      <c r="S1769" s="220"/>
      <c r="T1769" s="220"/>
      <c r="U1769" s="220"/>
      <c r="V1769" s="220"/>
      <c r="W1769" s="220"/>
      <c r="X1769" s="220"/>
      <c r="Y1769" s="220"/>
      <c r="Z1769" s="210"/>
      <c r="AA1769" s="210"/>
      <c r="AB1769" s="210"/>
      <c r="AC1769" s="210"/>
      <c r="AD1769" s="210"/>
      <c r="AE1769" s="210"/>
      <c r="AF1769" s="210"/>
      <c r="AG1769" s="210" t="s">
        <v>314</v>
      </c>
      <c r="AH1769" s="210">
        <v>0</v>
      </c>
      <c r="AI1769" s="210"/>
      <c r="AJ1769" s="210"/>
      <c r="AK1769" s="210"/>
      <c r="AL1769" s="210"/>
      <c r="AM1769" s="210"/>
      <c r="AN1769" s="210"/>
      <c r="AO1769" s="210"/>
      <c r="AP1769" s="210"/>
      <c r="AQ1769" s="210"/>
      <c r="AR1769" s="210"/>
      <c r="AS1769" s="210"/>
      <c r="AT1769" s="210"/>
      <c r="AU1769" s="210"/>
      <c r="AV1769" s="210"/>
      <c r="AW1769" s="210"/>
      <c r="AX1769" s="210"/>
      <c r="AY1769" s="210"/>
      <c r="AZ1769" s="210"/>
      <c r="BA1769" s="210"/>
      <c r="BB1769" s="210"/>
      <c r="BC1769" s="210"/>
      <c r="BD1769" s="210"/>
      <c r="BE1769" s="210"/>
      <c r="BF1769" s="210"/>
      <c r="BG1769" s="210"/>
      <c r="BH1769" s="210"/>
    </row>
    <row r="1770" spans="1:60" outlineLevel="1" x14ac:dyDescent="0.2">
      <c r="A1770" s="231">
        <v>335</v>
      </c>
      <c r="B1770" s="232" t="s">
        <v>1965</v>
      </c>
      <c r="C1770" s="250" t="s">
        <v>1966</v>
      </c>
      <c r="D1770" s="233" t="s">
        <v>0</v>
      </c>
      <c r="E1770" s="234">
        <v>0</v>
      </c>
      <c r="F1770" s="235"/>
      <c r="G1770" s="236">
        <f>ROUND(E1770*F1770,2)</f>
        <v>0</v>
      </c>
      <c r="H1770" s="235"/>
      <c r="I1770" s="236">
        <f>ROUND(E1770*H1770,2)</f>
        <v>0</v>
      </c>
      <c r="J1770" s="235"/>
      <c r="K1770" s="236">
        <f>ROUND(E1770*J1770,2)</f>
        <v>0</v>
      </c>
      <c r="L1770" s="236">
        <v>21</v>
      </c>
      <c r="M1770" s="236">
        <f>G1770*(1+L1770/100)</f>
        <v>0</v>
      </c>
      <c r="N1770" s="234">
        <v>0</v>
      </c>
      <c r="O1770" s="234">
        <f>ROUND(E1770*N1770,2)</f>
        <v>0</v>
      </c>
      <c r="P1770" s="234">
        <v>0</v>
      </c>
      <c r="Q1770" s="234">
        <f>ROUND(E1770*P1770,2)</f>
        <v>0</v>
      </c>
      <c r="R1770" s="236" t="s">
        <v>1887</v>
      </c>
      <c r="S1770" s="236" t="s">
        <v>293</v>
      </c>
      <c r="T1770" s="237" t="s">
        <v>294</v>
      </c>
      <c r="U1770" s="220">
        <v>0</v>
      </c>
      <c r="V1770" s="220">
        <f>ROUND(E1770*U1770,2)</f>
        <v>0</v>
      </c>
      <c r="W1770" s="220"/>
      <c r="X1770" s="220" t="s">
        <v>295</v>
      </c>
      <c r="Y1770" s="220" t="s">
        <v>296</v>
      </c>
      <c r="Z1770" s="210"/>
      <c r="AA1770" s="210"/>
      <c r="AB1770" s="210"/>
      <c r="AC1770" s="210"/>
      <c r="AD1770" s="210"/>
      <c r="AE1770" s="210"/>
      <c r="AF1770" s="210"/>
      <c r="AG1770" s="210" t="s">
        <v>1407</v>
      </c>
      <c r="AH1770" s="210"/>
      <c r="AI1770" s="210"/>
      <c r="AJ1770" s="210"/>
      <c r="AK1770" s="210"/>
      <c r="AL1770" s="210"/>
      <c r="AM1770" s="210"/>
      <c r="AN1770" s="210"/>
      <c r="AO1770" s="210"/>
      <c r="AP1770" s="210"/>
      <c r="AQ1770" s="210"/>
      <c r="AR1770" s="210"/>
      <c r="AS1770" s="210"/>
      <c r="AT1770" s="210"/>
      <c r="AU1770" s="210"/>
      <c r="AV1770" s="210"/>
      <c r="AW1770" s="210"/>
      <c r="AX1770" s="210"/>
      <c r="AY1770" s="210"/>
      <c r="AZ1770" s="210"/>
      <c r="BA1770" s="210"/>
      <c r="BB1770" s="210"/>
      <c r="BC1770" s="210"/>
      <c r="BD1770" s="210"/>
      <c r="BE1770" s="210"/>
      <c r="BF1770" s="210"/>
      <c r="BG1770" s="210"/>
      <c r="BH1770" s="210"/>
    </row>
    <row r="1771" spans="1:60" outlineLevel="2" x14ac:dyDescent="0.2">
      <c r="A1771" s="217"/>
      <c r="B1771" s="218"/>
      <c r="C1771" s="251" t="s">
        <v>1508</v>
      </c>
      <c r="D1771" s="239"/>
      <c r="E1771" s="239"/>
      <c r="F1771" s="239"/>
      <c r="G1771" s="239"/>
      <c r="H1771" s="220"/>
      <c r="I1771" s="220"/>
      <c r="J1771" s="220"/>
      <c r="K1771" s="220"/>
      <c r="L1771" s="220"/>
      <c r="M1771" s="220"/>
      <c r="N1771" s="219"/>
      <c r="O1771" s="219"/>
      <c r="P1771" s="219"/>
      <c r="Q1771" s="219"/>
      <c r="R1771" s="220"/>
      <c r="S1771" s="220"/>
      <c r="T1771" s="220"/>
      <c r="U1771" s="220"/>
      <c r="V1771" s="220"/>
      <c r="W1771" s="220"/>
      <c r="X1771" s="220"/>
      <c r="Y1771" s="220"/>
      <c r="Z1771" s="210"/>
      <c r="AA1771" s="210"/>
      <c r="AB1771" s="210"/>
      <c r="AC1771" s="210"/>
      <c r="AD1771" s="210"/>
      <c r="AE1771" s="210"/>
      <c r="AF1771" s="210"/>
      <c r="AG1771" s="210" t="s">
        <v>299</v>
      </c>
      <c r="AH1771" s="210"/>
      <c r="AI1771" s="210"/>
      <c r="AJ1771" s="210"/>
      <c r="AK1771" s="210"/>
      <c r="AL1771" s="210"/>
      <c r="AM1771" s="210"/>
      <c r="AN1771" s="210"/>
      <c r="AO1771" s="210"/>
      <c r="AP1771" s="210"/>
      <c r="AQ1771" s="210"/>
      <c r="AR1771" s="210"/>
      <c r="AS1771" s="210"/>
      <c r="AT1771" s="210"/>
      <c r="AU1771" s="210"/>
      <c r="AV1771" s="210"/>
      <c r="AW1771" s="210"/>
      <c r="AX1771" s="210"/>
      <c r="AY1771" s="210"/>
      <c r="AZ1771" s="210"/>
      <c r="BA1771" s="210"/>
      <c r="BB1771" s="210"/>
      <c r="BC1771" s="210"/>
      <c r="BD1771" s="210"/>
      <c r="BE1771" s="210"/>
      <c r="BF1771" s="210"/>
      <c r="BG1771" s="210"/>
      <c r="BH1771" s="210"/>
    </row>
    <row r="1772" spans="1:60" outlineLevel="2" x14ac:dyDescent="0.2">
      <c r="A1772" s="217"/>
      <c r="B1772" s="218"/>
      <c r="C1772" s="252" t="s">
        <v>1508</v>
      </c>
      <c r="D1772" s="240"/>
      <c r="E1772" s="240"/>
      <c r="F1772" s="240"/>
      <c r="G1772" s="240"/>
      <c r="H1772" s="220"/>
      <c r="I1772" s="220"/>
      <c r="J1772" s="220"/>
      <c r="K1772" s="220"/>
      <c r="L1772" s="220"/>
      <c r="M1772" s="220"/>
      <c r="N1772" s="219"/>
      <c r="O1772" s="219"/>
      <c r="P1772" s="219"/>
      <c r="Q1772" s="219"/>
      <c r="R1772" s="220"/>
      <c r="S1772" s="220"/>
      <c r="T1772" s="220"/>
      <c r="U1772" s="220"/>
      <c r="V1772" s="220"/>
      <c r="W1772" s="220"/>
      <c r="X1772" s="220"/>
      <c r="Y1772" s="220"/>
      <c r="Z1772" s="210"/>
      <c r="AA1772" s="210"/>
      <c r="AB1772" s="210"/>
      <c r="AC1772" s="210"/>
      <c r="AD1772" s="210"/>
      <c r="AE1772" s="210"/>
      <c r="AF1772" s="210"/>
      <c r="AG1772" s="210" t="s">
        <v>300</v>
      </c>
      <c r="AH1772" s="210"/>
      <c r="AI1772" s="210"/>
      <c r="AJ1772" s="210"/>
      <c r="AK1772" s="210"/>
      <c r="AL1772" s="210"/>
      <c r="AM1772" s="210"/>
      <c r="AN1772" s="210"/>
      <c r="AO1772" s="210"/>
      <c r="AP1772" s="210"/>
      <c r="AQ1772" s="210"/>
      <c r="AR1772" s="210"/>
      <c r="AS1772" s="210"/>
      <c r="AT1772" s="210"/>
      <c r="AU1772" s="210"/>
      <c r="AV1772" s="210"/>
      <c r="AW1772" s="210"/>
      <c r="AX1772" s="210"/>
      <c r="AY1772" s="210"/>
      <c r="AZ1772" s="210"/>
      <c r="BA1772" s="210"/>
      <c r="BB1772" s="210"/>
      <c r="BC1772" s="210"/>
      <c r="BD1772" s="210"/>
      <c r="BE1772" s="210"/>
      <c r="BF1772" s="210"/>
      <c r="BG1772" s="210"/>
      <c r="BH1772" s="210"/>
    </row>
    <row r="1773" spans="1:60" x14ac:dyDescent="0.2">
      <c r="A1773" s="224" t="s">
        <v>287</v>
      </c>
      <c r="B1773" s="225" t="s">
        <v>231</v>
      </c>
      <c r="C1773" s="249" t="s">
        <v>232</v>
      </c>
      <c r="D1773" s="226"/>
      <c r="E1773" s="227"/>
      <c r="F1773" s="228"/>
      <c r="G1773" s="228">
        <f>SUMIF(AG1774:AG1795,"&lt;&gt;NOR",G1774:G1795)</f>
        <v>0</v>
      </c>
      <c r="H1773" s="228"/>
      <c r="I1773" s="228">
        <f>SUM(I1774:I1795)</f>
        <v>0</v>
      </c>
      <c r="J1773" s="228"/>
      <c r="K1773" s="228">
        <f>SUM(K1774:K1795)</f>
        <v>0</v>
      </c>
      <c r="L1773" s="228"/>
      <c r="M1773" s="228">
        <f>SUM(M1774:M1795)</f>
        <v>0</v>
      </c>
      <c r="N1773" s="227"/>
      <c r="O1773" s="227">
        <f>SUM(O1774:O1795)</f>
        <v>4.17</v>
      </c>
      <c r="P1773" s="227"/>
      <c r="Q1773" s="227">
        <f>SUM(Q1774:Q1795)</f>
        <v>0</v>
      </c>
      <c r="R1773" s="228"/>
      <c r="S1773" s="228"/>
      <c r="T1773" s="229"/>
      <c r="U1773" s="223"/>
      <c r="V1773" s="223">
        <f>SUM(V1774:V1795)</f>
        <v>418.71</v>
      </c>
      <c r="W1773" s="223"/>
      <c r="X1773" s="223"/>
      <c r="Y1773" s="223"/>
      <c r="AG1773" t="s">
        <v>288</v>
      </c>
    </row>
    <row r="1774" spans="1:60" outlineLevel="1" x14ac:dyDescent="0.2">
      <c r="A1774" s="241">
        <v>336</v>
      </c>
      <c r="B1774" s="242" t="s">
        <v>1967</v>
      </c>
      <c r="C1774" s="254" t="s">
        <v>1968</v>
      </c>
      <c r="D1774" s="243" t="s">
        <v>310</v>
      </c>
      <c r="E1774" s="244">
        <v>323.56</v>
      </c>
      <c r="F1774" s="245"/>
      <c r="G1774" s="246">
        <f>ROUND(E1774*F1774,2)</f>
        <v>0</v>
      </c>
      <c r="H1774" s="245"/>
      <c r="I1774" s="246">
        <f>ROUND(E1774*H1774,2)</f>
        <v>0</v>
      </c>
      <c r="J1774" s="245"/>
      <c r="K1774" s="246">
        <f>ROUND(E1774*J1774,2)</f>
        <v>0</v>
      </c>
      <c r="L1774" s="246">
        <v>21</v>
      </c>
      <c r="M1774" s="246">
        <f>G1774*(1+L1774/100)</f>
        <v>0</v>
      </c>
      <c r="N1774" s="244">
        <v>2.1000000000000001E-4</v>
      </c>
      <c r="O1774" s="244">
        <f>ROUND(E1774*N1774,2)</f>
        <v>7.0000000000000007E-2</v>
      </c>
      <c r="P1774" s="244">
        <v>0</v>
      </c>
      <c r="Q1774" s="244">
        <f>ROUND(E1774*P1774,2)</f>
        <v>0</v>
      </c>
      <c r="R1774" s="246" t="s">
        <v>1969</v>
      </c>
      <c r="S1774" s="246" t="s">
        <v>293</v>
      </c>
      <c r="T1774" s="247" t="s">
        <v>294</v>
      </c>
      <c r="U1774" s="220">
        <v>0.05</v>
      </c>
      <c r="V1774" s="220">
        <f>ROUND(E1774*U1774,2)</f>
        <v>16.18</v>
      </c>
      <c r="W1774" s="220"/>
      <c r="X1774" s="220" t="s">
        <v>295</v>
      </c>
      <c r="Y1774" s="220" t="s">
        <v>296</v>
      </c>
      <c r="Z1774" s="210"/>
      <c r="AA1774" s="210"/>
      <c r="AB1774" s="210"/>
      <c r="AC1774" s="210"/>
      <c r="AD1774" s="210"/>
      <c r="AE1774" s="210"/>
      <c r="AF1774" s="210"/>
      <c r="AG1774" s="210" t="s">
        <v>1407</v>
      </c>
      <c r="AH1774" s="210"/>
      <c r="AI1774" s="210"/>
      <c r="AJ1774" s="210"/>
      <c r="AK1774" s="210"/>
      <c r="AL1774" s="210"/>
      <c r="AM1774" s="210"/>
      <c r="AN1774" s="210"/>
      <c r="AO1774" s="210"/>
      <c r="AP1774" s="210"/>
      <c r="AQ1774" s="210"/>
      <c r="AR1774" s="210"/>
      <c r="AS1774" s="210"/>
      <c r="AT1774" s="210"/>
      <c r="AU1774" s="210"/>
      <c r="AV1774" s="210"/>
      <c r="AW1774" s="210"/>
      <c r="AX1774" s="210"/>
      <c r="AY1774" s="210"/>
      <c r="AZ1774" s="210"/>
      <c r="BA1774" s="210"/>
      <c r="BB1774" s="210"/>
      <c r="BC1774" s="210"/>
      <c r="BD1774" s="210"/>
      <c r="BE1774" s="210"/>
      <c r="BF1774" s="210"/>
      <c r="BG1774" s="210"/>
      <c r="BH1774" s="210"/>
    </row>
    <row r="1775" spans="1:60" ht="22.5" outlineLevel="1" x14ac:dyDescent="0.2">
      <c r="A1775" s="231">
        <v>337</v>
      </c>
      <c r="B1775" s="232" t="s">
        <v>1970</v>
      </c>
      <c r="C1775" s="250" t="s">
        <v>1971</v>
      </c>
      <c r="D1775" s="233" t="s">
        <v>310</v>
      </c>
      <c r="E1775" s="234">
        <v>323.56</v>
      </c>
      <c r="F1775" s="235"/>
      <c r="G1775" s="236">
        <f>ROUND(E1775*F1775,2)</f>
        <v>0</v>
      </c>
      <c r="H1775" s="235"/>
      <c r="I1775" s="236">
        <f>ROUND(E1775*H1775,2)</f>
        <v>0</v>
      </c>
      <c r="J1775" s="235"/>
      <c r="K1775" s="236">
        <f>ROUND(E1775*J1775,2)</f>
        <v>0</v>
      </c>
      <c r="L1775" s="236">
        <v>21</v>
      </c>
      <c r="M1775" s="236">
        <f>G1775*(1+L1775/100)</f>
        <v>0</v>
      </c>
      <c r="N1775" s="234">
        <v>5.3600000000000002E-3</v>
      </c>
      <c r="O1775" s="234">
        <f>ROUND(E1775*N1775,2)</f>
        <v>1.73</v>
      </c>
      <c r="P1775" s="234">
        <v>0</v>
      </c>
      <c r="Q1775" s="234">
        <f>ROUND(E1775*P1775,2)</f>
        <v>0</v>
      </c>
      <c r="R1775" s="236" t="s">
        <v>1972</v>
      </c>
      <c r="S1775" s="236" t="s">
        <v>293</v>
      </c>
      <c r="T1775" s="237" t="s">
        <v>294</v>
      </c>
      <c r="U1775" s="220">
        <v>1.2440800000000001</v>
      </c>
      <c r="V1775" s="220">
        <f>ROUND(E1775*U1775,2)</f>
        <v>402.53</v>
      </c>
      <c r="W1775" s="220"/>
      <c r="X1775" s="220" t="s">
        <v>726</v>
      </c>
      <c r="Y1775" s="220" t="s">
        <v>296</v>
      </c>
      <c r="Z1775" s="210"/>
      <c r="AA1775" s="210"/>
      <c r="AB1775" s="210"/>
      <c r="AC1775" s="210"/>
      <c r="AD1775" s="210"/>
      <c r="AE1775" s="210"/>
      <c r="AF1775" s="210"/>
      <c r="AG1775" s="210" t="s">
        <v>1973</v>
      </c>
      <c r="AH1775" s="210"/>
      <c r="AI1775" s="210"/>
      <c r="AJ1775" s="210"/>
      <c r="AK1775" s="210"/>
      <c r="AL1775" s="210"/>
      <c r="AM1775" s="210"/>
      <c r="AN1775" s="210"/>
      <c r="AO1775" s="210"/>
      <c r="AP1775" s="210"/>
      <c r="AQ1775" s="210"/>
      <c r="AR1775" s="210"/>
      <c r="AS1775" s="210"/>
      <c r="AT1775" s="210"/>
      <c r="AU1775" s="210"/>
      <c r="AV1775" s="210"/>
      <c r="AW1775" s="210"/>
      <c r="AX1775" s="210"/>
      <c r="AY1775" s="210"/>
      <c r="AZ1775" s="210"/>
      <c r="BA1775" s="210"/>
      <c r="BB1775" s="210"/>
      <c r="BC1775" s="210"/>
      <c r="BD1775" s="210"/>
      <c r="BE1775" s="210"/>
      <c r="BF1775" s="210"/>
      <c r="BG1775" s="210"/>
      <c r="BH1775" s="210"/>
    </row>
    <row r="1776" spans="1:60" outlineLevel="2" x14ac:dyDescent="0.2">
      <c r="A1776" s="217"/>
      <c r="B1776" s="218"/>
      <c r="C1776" s="255" t="s">
        <v>1974</v>
      </c>
      <c r="D1776" s="248"/>
      <c r="E1776" s="248"/>
      <c r="F1776" s="248"/>
      <c r="G1776" s="248"/>
      <c r="H1776" s="220"/>
      <c r="I1776" s="220"/>
      <c r="J1776" s="220"/>
      <c r="K1776" s="220"/>
      <c r="L1776" s="220"/>
      <c r="M1776" s="220"/>
      <c r="N1776" s="219"/>
      <c r="O1776" s="219"/>
      <c r="P1776" s="219"/>
      <c r="Q1776" s="219"/>
      <c r="R1776" s="220"/>
      <c r="S1776" s="220"/>
      <c r="T1776" s="220"/>
      <c r="U1776" s="220"/>
      <c r="V1776" s="220"/>
      <c r="W1776" s="220"/>
      <c r="X1776" s="220"/>
      <c r="Y1776" s="220"/>
      <c r="Z1776" s="210"/>
      <c r="AA1776" s="210"/>
      <c r="AB1776" s="210"/>
      <c r="AC1776" s="210"/>
      <c r="AD1776" s="210"/>
      <c r="AE1776" s="210"/>
      <c r="AF1776" s="210"/>
      <c r="AG1776" s="210" t="s">
        <v>300</v>
      </c>
      <c r="AH1776" s="210"/>
      <c r="AI1776" s="210"/>
      <c r="AJ1776" s="210"/>
      <c r="AK1776" s="210"/>
      <c r="AL1776" s="210"/>
      <c r="AM1776" s="210"/>
      <c r="AN1776" s="210"/>
      <c r="AO1776" s="210"/>
      <c r="AP1776" s="210"/>
      <c r="AQ1776" s="210"/>
      <c r="AR1776" s="210"/>
      <c r="AS1776" s="210"/>
      <c r="AT1776" s="210"/>
      <c r="AU1776" s="210"/>
      <c r="AV1776" s="210"/>
      <c r="AW1776" s="210"/>
      <c r="AX1776" s="210"/>
      <c r="AY1776" s="210"/>
      <c r="AZ1776" s="210"/>
      <c r="BA1776" s="210"/>
      <c r="BB1776" s="210"/>
      <c r="BC1776" s="210"/>
      <c r="BD1776" s="210"/>
      <c r="BE1776" s="210"/>
      <c r="BF1776" s="210"/>
      <c r="BG1776" s="210"/>
      <c r="BH1776" s="210"/>
    </row>
    <row r="1777" spans="1:60" outlineLevel="2" x14ac:dyDescent="0.2">
      <c r="A1777" s="217"/>
      <c r="B1777" s="218"/>
      <c r="C1777" s="253" t="s">
        <v>1975</v>
      </c>
      <c r="D1777" s="221"/>
      <c r="E1777" s="222"/>
      <c r="F1777" s="220"/>
      <c r="G1777" s="220"/>
      <c r="H1777" s="220"/>
      <c r="I1777" s="220"/>
      <c r="J1777" s="220"/>
      <c r="K1777" s="220"/>
      <c r="L1777" s="220"/>
      <c r="M1777" s="220"/>
      <c r="N1777" s="219"/>
      <c r="O1777" s="219"/>
      <c r="P1777" s="219"/>
      <c r="Q1777" s="219"/>
      <c r="R1777" s="220"/>
      <c r="S1777" s="220"/>
      <c r="T1777" s="220"/>
      <c r="U1777" s="220"/>
      <c r="V1777" s="220"/>
      <c r="W1777" s="220"/>
      <c r="X1777" s="220"/>
      <c r="Y1777" s="220"/>
      <c r="Z1777" s="210"/>
      <c r="AA1777" s="210"/>
      <c r="AB1777" s="210"/>
      <c r="AC1777" s="210"/>
      <c r="AD1777" s="210"/>
      <c r="AE1777" s="210"/>
      <c r="AF1777" s="210"/>
      <c r="AG1777" s="210" t="s">
        <v>314</v>
      </c>
      <c r="AH1777" s="210">
        <v>0</v>
      </c>
      <c r="AI1777" s="210"/>
      <c r="AJ1777" s="210"/>
      <c r="AK1777" s="210"/>
      <c r="AL1777" s="210"/>
      <c r="AM1777" s="210"/>
      <c r="AN1777" s="210"/>
      <c r="AO1777" s="210"/>
      <c r="AP1777" s="210"/>
      <c r="AQ1777" s="210"/>
      <c r="AR1777" s="210"/>
      <c r="AS1777" s="210"/>
      <c r="AT1777" s="210"/>
      <c r="AU1777" s="210"/>
      <c r="AV1777" s="210"/>
      <c r="AW1777" s="210"/>
      <c r="AX1777" s="210"/>
      <c r="AY1777" s="210"/>
      <c r="AZ1777" s="210"/>
      <c r="BA1777" s="210"/>
      <c r="BB1777" s="210"/>
      <c r="BC1777" s="210"/>
      <c r="BD1777" s="210"/>
      <c r="BE1777" s="210"/>
      <c r="BF1777" s="210"/>
      <c r="BG1777" s="210"/>
      <c r="BH1777" s="210"/>
    </row>
    <row r="1778" spans="1:60" outlineLevel="3" x14ac:dyDescent="0.2">
      <c r="A1778" s="217"/>
      <c r="B1778" s="218"/>
      <c r="C1778" s="253" t="s">
        <v>1976</v>
      </c>
      <c r="D1778" s="221"/>
      <c r="E1778" s="222"/>
      <c r="F1778" s="220"/>
      <c r="G1778" s="220"/>
      <c r="H1778" s="220"/>
      <c r="I1778" s="220"/>
      <c r="J1778" s="220"/>
      <c r="K1778" s="220"/>
      <c r="L1778" s="220"/>
      <c r="M1778" s="220"/>
      <c r="N1778" s="219"/>
      <c r="O1778" s="219"/>
      <c r="P1778" s="219"/>
      <c r="Q1778" s="219"/>
      <c r="R1778" s="220"/>
      <c r="S1778" s="220"/>
      <c r="T1778" s="220"/>
      <c r="U1778" s="220"/>
      <c r="V1778" s="220"/>
      <c r="W1778" s="220"/>
      <c r="X1778" s="220"/>
      <c r="Y1778" s="220"/>
      <c r="Z1778" s="210"/>
      <c r="AA1778" s="210"/>
      <c r="AB1778" s="210"/>
      <c r="AC1778" s="210"/>
      <c r="AD1778" s="210"/>
      <c r="AE1778" s="210"/>
      <c r="AF1778" s="210"/>
      <c r="AG1778" s="210" t="s">
        <v>314</v>
      </c>
      <c r="AH1778" s="210">
        <v>0</v>
      </c>
      <c r="AI1778" s="210"/>
      <c r="AJ1778" s="210"/>
      <c r="AK1778" s="210"/>
      <c r="AL1778" s="210"/>
      <c r="AM1778" s="210"/>
      <c r="AN1778" s="210"/>
      <c r="AO1778" s="210"/>
      <c r="AP1778" s="210"/>
      <c r="AQ1778" s="210"/>
      <c r="AR1778" s="210"/>
      <c r="AS1778" s="210"/>
      <c r="AT1778" s="210"/>
      <c r="AU1778" s="210"/>
      <c r="AV1778" s="210"/>
      <c r="AW1778" s="210"/>
      <c r="AX1778" s="210"/>
      <c r="AY1778" s="210"/>
      <c r="AZ1778" s="210"/>
      <c r="BA1778" s="210"/>
      <c r="BB1778" s="210"/>
      <c r="BC1778" s="210"/>
      <c r="BD1778" s="210"/>
      <c r="BE1778" s="210"/>
      <c r="BF1778" s="210"/>
      <c r="BG1778" s="210"/>
      <c r="BH1778" s="210"/>
    </row>
    <row r="1779" spans="1:60" ht="33.75" outlineLevel="3" x14ac:dyDescent="0.2">
      <c r="A1779" s="217"/>
      <c r="B1779" s="218"/>
      <c r="C1779" s="253" t="s">
        <v>1977</v>
      </c>
      <c r="D1779" s="221"/>
      <c r="E1779" s="222"/>
      <c r="F1779" s="220"/>
      <c r="G1779" s="220"/>
      <c r="H1779" s="220"/>
      <c r="I1779" s="220"/>
      <c r="J1779" s="220"/>
      <c r="K1779" s="220"/>
      <c r="L1779" s="220"/>
      <c r="M1779" s="220"/>
      <c r="N1779" s="219"/>
      <c r="O1779" s="219"/>
      <c r="P1779" s="219"/>
      <c r="Q1779" s="219"/>
      <c r="R1779" s="220"/>
      <c r="S1779" s="220"/>
      <c r="T1779" s="220"/>
      <c r="U1779" s="220"/>
      <c r="V1779" s="220"/>
      <c r="W1779" s="220"/>
      <c r="X1779" s="220"/>
      <c r="Y1779" s="220"/>
      <c r="Z1779" s="210"/>
      <c r="AA1779" s="210"/>
      <c r="AB1779" s="210"/>
      <c r="AC1779" s="210"/>
      <c r="AD1779" s="210"/>
      <c r="AE1779" s="210"/>
      <c r="AF1779" s="210"/>
      <c r="AG1779" s="210" t="s">
        <v>314</v>
      </c>
      <c r="AH1779" s="210">
        <v>0</v>
      </c>
      <c r="AI1779" s="210"/>
      <c r="AJ1779" s="210"/>
      <c r="AK1779" s="210"/>
      <c r="AL1779" s="210"/>
      <c r="AM1779" s="210"/>
      <c r="AN1779" s="210"/>
      <c r="AO1779" s="210"/>
      <c r="AP1779" s="210"/>
      <c r="AQ1779" s="210"/>
      <c r="AR1779" s="210"/>
      <c r="AS1779" s="210"/>
      <c r="AT1779" s="210"/>
      <c r="AU1779" s="210"/>
      <c r="AV1779" s="210"/>
      <c r="AW1779" s="210"/>
      <c r="AX1779" s="210"/>
      <c r="AY1779" s="210"/>
      <c r="AZ1779" s="210"/>
      <c r="BA1779" s="210"/>
      <c r="BB1779" s="210"/>
      <c r="BC1779" s="210"/>
      <c r="BD1779" s="210"/>
      <c r="BE1779" s="210"/>
      <c r="BF1779" s="210"/>
      <c r="BG1779" s="210"/>
      <c r="BH1779" s="210"/>
    </row>
    <row r="1780" spans="1:60" outlineLevel="3" x14ac:dyDescent="0.2">
      <c r="A1780" s="217"/>
      <c r="B1780" s="218"/>
      <c r="C1780" s="253" t="s">
        <v>1978</v>
      </c>
      <c r="D1780" s="221"/>
      <c r="E1780" s="222">
        <v>323.56</v>
      </c>
      <c r="F1780" s="220"/>
      <c r="G1780" s="220"/>
      <c r="H1780" s="220"/>
      <c r="I1780" s="220"/>
      <c r="J1780" s="220"/>
      <c r="K1780" s="220"/>
      <c r="L1780" s="220"/>
      <c r="M1780" s="220"/>
      <c r="N1780" s="219"/>
      <c r="O1780" s="219"/>
      <c r="P1780" s="219"/>
      <c r="Q1780" s="219"/>
      <c r="R1780" s="220"/>
      <c r="S1780" s="220"/>
      <c r="T1780" s="220"/>
      <c r="U1780" s="220"/>
      <c r="V1780" s="220"/>
      <c r="W1780" s="220"/>
      <c r="X1780" s="220"/>
      <c r="Y1780" s="220"/>
      <c r="Z1780" s="210"/>
      <c r="AA1780" s="210"/>
      <c r="AB1780" s="210"/>
      <c r="AC1780" s="210"/>
      <c r="AD1780" s="210"/>
      <c r="AE1780" s="210"/>
      <c r="AF1780" s="210"/>
      <c r="AG1780" s="210" t="s">
        <v>314</v>
      </c>
      <c r="AH1780" s="210">
        <v>0</v>
      </c>
      <c r="AI1780" s="210"/>
      <c r="AJ1780" s="210"/>
      <c r="AK1780" s="210"/>
      <c r="AL1780" s="210"/>
      <c r="AM1780" s="210"/>
      <c r="AN1780" s="210"/>
      <c r="AO1780" s="210"/>
      <c r="AP1780" s="210"/>
      <c r="AQ1780" s="210"/>
      <c r="AR1780" s="210"/>
      <c r="AS1780" s="210"/>
      <c r="AT1780" s="210"/>
      <c r="AU1780" s="210"/>
      <c r="AV1780" s="210"/>
      <c r="AW1780" s="210"/>
      <c r="AX1780" s="210"/>
      <c r="AY1780" s="210"/>
      <c r="AZ1780" s="210"/>
      <c r="BA1780" s="210"/>
      <c r="BB1780" s="210"/>
      <c r="BC1780" s="210"/>
      <c r="BD1780" s="210"/>
      <c r="BE1780" s="210"/>
      <c r="BF1780" s="210"/>
      <c r="BG1780" s="210"/>
      <c r="BH1780" s="210"/>
    </row>
    <row r="1781" spans="1:60" outlineLevel="1" x14ac:dyDescent="0.2">
      <c r="A1781" s="231">
        <v>338</v>
      </c>
      <c r="B1781" s="232" t="s">
        <v>1979</v>
      </c>
      <c r="C1781" s="250" t="s">
        <v>1980</v>
      </c>
      <c r="D1781" s="233" t="s">
        <v>310</v>
      </c>
      <c r="E1781" s="234">
        <v>10.625999999999999</v>
      </c>
      <c r="F1781" s="235"/>
      <c r="G1781" s="236">
        <f>ROUND(E1781*F1781,2)</f>
        <v>0</v>
      </c>
      <c r="H1781" s="235"/>
      <c r="I1781" s="236">
        <f>ROUND(E1781*H1781,2)</f>
        <v>0</v>
      </c>
      <c r="J1781" s="235"/>
      <c r="K1781" s="236">
        <f>ROUND(E1781*J1781,2)</f>
        <v>0</v>
      </c>
      <c r="L1781" s="236">
        <v>21</v>
      </c>
      <c r="M1781" s="236">
        <f>G1781*(1+L1781/100)</f>
        <v>0</v>
      </c>
      <c r="N1781" s="234">
        <v>1.9199999999999998E-2</v>
      </c>
      <c r="O1781" s="234">
        <f>ROUND(E1781*N1781,2)</f>
        <v>0.2</v>
      </c>
      <c r="P1781" s="234">
        <v>0</v>
      </c>
      <c r="Q1781" s="234">
        <f>ROUND(E1781*P1781,2)</f>
        <v>0</v>
      </c>
      <c r="R1781" s="236"/>
      <c r="S1781" s="236" t="s">
        <v>861</v>
      </c>
      <c r="T1781" s="237" t="s">
        <v>294</v>
      </c>
      <c r="U1781" s="220">
        <v>0</v>
      </c>
      <c r="V1781" s="220">
        <f>ROUND(E1781*U1781,2)</f>
        <v>0</v>
      </c>
      <c r="W1781" s="220"/>
      <c r="X1781" s="220" t="s">
        <v>664</v>
      </c>
      <c r="Y1781" s="220" t="s">
        <v>296</v>
      </c>
      <c r="Z1781" s="210"/>
      <c r="AA1781" s="210"/>
      <c r="AB1781" s="210"/>
      <c r="AC1781" s="210"/>
      <c r="AD1781" s="210"/>
      <c r="AE1781" s="210"/>
      <c r="AF1781" s="210"/>
      <c r="AG1781" s="210" t="s">
        <v>665</v>
      </c>
      <c r="AH1781" s="210"/>
      <c r="AI1781" s="210"/>
      <c r="AJ1781" s="210"/>
      <c r="AK1781" s="210"/>
      <c r="AL1781" s="210"/>
      <c r="AM1781" s="210"/>
      <c r="AN1781" s="210"/>
      <c r="AO1781" s="210"/>
      <c r="AP1781" s="210"/>
      <c r="AQ1781" s="210"/>
      <c r="AR1781" s="210"/>
      <c r="AS1781" s="210"/>
      <c r="AT1781" s="210"/>
      <c r="AU1781" s="210"/>
      <c r="AV1781" s="210"/>
      <c r="AW1781" s="210"/>
      <c r="AX1781" s="210"/>
      <c r="AY1781" s="210"/>
      <c r="AZ1781" s="210"/>
      <c r="BA1781" s="210"/>
      <c r="BB1781" s="210"/>
      <c r="BC1781" s="210"/>
      <c r="BD1781" s="210"/>
      <c r="BE1781" s="210"/>
      <c r="BF1781" s="210"/>
      <c r="BG1781" s="210"/>
      <c r="BH1781" s="210"/>
    </row>
    <row r="1782" spans="1:60" outlineLevel="2" x14ac:dyDescent="0.2">
      <c r="A1782" s="217"/>
      <c r="B1782" s="218"/>
      <c r="C1782" s="253" t="s">
        <v>1981</v>
      </c>
      <c r="D1782" s="221"/>
      <c r="E1782" s="222"/>
      <c r="F1782" s="220"/>
      <c r="G1782" s="220"/>
      <c r="H1782" s="220"/>
      <c r="I1782" s="220"/>
      <c r="J1782" s="220"/>
      <c r="K1782" s="220"/>
      <c r="L1782" s="220"/>
      <c r="M1782" s="220"/>
      <c r="N1782" s="219"/>
      <c r="O1782" s="219"/>
      <c r="P1782" s="219"/>
      <c r="Q1782" s="219"/>
      <c r="R1782" s="220"/>
      <c r="S1782" s="220"/>
      <c r="T1782" s="220"/>
      <c r="U1782" s="220"/>
      <c r="V1782" s="220"/>
      <c r="W1782" s="220"/>
      <c r="X1782" s="220"/>
      <c r="Y1782" s="220"/>
      <c r="Z1782" s="210"/>
      <c r="AA1782" s="210"/>
      <c r="AB1782" s="210"/>
      <c r="AC1782" s="210"/>
      <c r="AD1782" s="210"/>
      <c r="AE1782" s="210"/>
      <c r="AF1782" s="210"/>
      <c r="AG1782" s="210" t="s">
        <v>314</v>
      </c>
      <c r="AH1782" s="210">
        <v>0</v>
      </c>
      <c r="AI1782" s="210"/>
      <c r="AJ1782" s="210"/>
      <c r="AK1782" s="210"/>
      <c r="AL1782" s="210"/>
      <c r="AM1782" s="210"/>
      <c r="AN1782" s="210"/>
      <c r="AO1782" s="210"/>
      <c r="AP1782" s="210"/>
      <c r="AQ1782" s="210"/>
      <c r="AR1782" s="210"/>
      <c r="AS1782" s="210"/>
      <c r="AT1782" s="210"/>
      <c r="AU1782" s="210"/>
      <c r="AV1782" s="210"/>
      <c r="AW1782" s="210"/>
      <c r="AX1782" s="210"/>
      <c r="AY1782" s="210"/>
      <c r="AZ1782" s="210"/>
      <c r="BA1782" s="210"/>
      <c r="BB1782" s="210"/>
      <c r="BC1782" s="210"/>
      <c r="BD1782" s="210"/>
      <c r="BE1782" s="210"/>
      <c r="BF1782" s="210"/>
      <c r="BG1782" s="210"/>
      <c r="BH1782" s="210"/>
    </row>
    <row r="1783" spans="1:60" outlineLevel="3" x14ac:dyDescent="0.2">
      <c r="A1783" s="217"/>
      <c r="B1783" s="218"/>
      <c r="C1783" s="253" t="s">
        <v>1454</v>
      </c>
      <c r="D1783" s="221"/>
      <c r="E1783" s="222"/>
      <c r="F1783" s="220"/>
      <c r="G1783" s="220"/>
      <c r="H1783" s="220"/>
      <c r="I1783" s="220"/>
      <c r="J1783" s="220"/>
      <c r="K1783" s="220"/>
      <c r="L1783" s="220"/>
      <c r="M1783" s="220"/>
      <c r="N1783" s="219"/>
      <c r="O1783" s="219"/>
      <c r="P1783" s="219"/>
      <c r="Q1783" s="219"/>
      <c r="R1783" s="220"/>
      <c r="S1783" s="220"/>
      <c r="T1783" s="220"/>
      <c r="U1783" s="220"/>
      <c r="V1783" s="220"/>
      <c r="W1783" s="220"/>
      <c r="X1783" s="220"/>
      <c r="Y1783" s="220"/>
      <c r="Z1783" s="210"/>
      <c r="AA1783" s="210"/>
      <c r="AB1783" s="210"/>
      <c r="AC1783" s="210"/>
      <c r="AD1783" s="210"/>
      <c r="AE1783" s="210"/>
      <c r="AF1783" s="210"/>
      <c r="AG1783" s="210" t="s">
        <v>314</v>
      </c>
      <c r="AH1783" s="210">
        <v>0</v>
      </c>
      <c r="AI1783" s="210"/>
      <c r="AJ1783" s="210"/>
      <c r="AK1783" s="210"/>
      <c r="AL1783" s="210"/>
      <c r="AM1783" s="210"/>
      <c r="AN1783" s="210"/>
      <c r="AO1783" s="210"/>
      <c r="AP1783" s="210"/>
      <c r="AQ1783" s="210"/>
      <c r="AR1783" s="210"/>
      <c r="AS1783" s="210"/>
      <c r="AT1783" s="210"/>
      <c r="AU1783" s="210"/>
      <c r="AV1783" s="210"/>
      <c r="AW1783" s="210"/>
      <c r="AX1783" s="210"/>
      <c r="AY1783" s="210"/>
      <c r="AZ1783" s="210"/>
      <c r="BA1783" s="210"/>
      <c r="BB1783" s="210"/>
      <c r="BC1783" s="210"/>
      <c r="BD1783" s="210"/>
      <c r="BE1783" s="210"/>
      <c r="BF1783" s="210"/>
      <c r="BG1783" s="210"/>
      <c r="BH1783" s="210"/>
    </row>
    <row r="1784" spans="1:60" outlineLevel="3" x14ac:dyDescent="0.2">
      <c r="A1784" s="217"/>
      <c r="B1784" s="218"/>
      <c r="C1784" s="253" t="s">
        <v>1982</v>
      </c>
      <c r="D1784" s="221"/>
      <c r="E1784" s="222">
        <v>10.63</v>
      </c>
      <c r="F1784" s="220"/>
      <c r="G1784" s="220"/>
      <c r="H1784" s="220"/>
      <c r="I1784" s="220"/>
      <c r="J1784" s="220"/>
      <c r="K1784" s="220"/>
      <c r="L1784" s="220"/>
      <c r="M1784" s="220"/>
      <c r="N1784" s="219"/>
      <c r="O1784" s="219"/>
      <c r="P1784" s="219"/>
      <c r="Q1784" s="219"/>
      <c r="R1784" s="220"/>
      <c r="S1784" s="220"/>
      <c r="T1784" s="220"/>
      <c r="U1784" s="220"/>
      <c r="V1784" s="220"/>
      <c r="W1784" s="220"/>
      <c r="X1784" s="220"/>
      <c r="Y1784" s="220"/>
      <c r="Z1784" s="210"/>
      <c r="AA1784" s="210"/>
      <c r="AB1784" s="210"/>
      <c r="AC1784" s="210"/>
      <c r="AD1784" s="210"/>
      <c r="AE1784" s="210"/>
      <c r="AF1784" s="210"/>
      <c r="AG1784" s="210" t="s">
        <v>314</v>
      </c>
      <c r="AH1784" s="210">
        <v>0</v>
      </c>
      <c r="AI1784" s="210"/>
      <c r="AJ1784" s="210"/>
      <c r="AK1784" s="210"/>
      <c r="AL1784" s="210"/>
      <c r="AM1784" s="210"/>
      <c r="AN1784" s="210"/>
      <c r="AO1784" s="210"/>
      <c r="AP1784" s="210"/>
      <c r="AQ1784" s="210"/>
      <c r="AR1784" s="210"/>
      <c r="AS1784" s="210"/>
      <c r="AT1784" s="210"/>
      <c r="AU1784" s="210"/>
      <c r="AV1784" s="210"/>
      <c r="AW1784" s="210"/>
      <c r="AX1784" s="210"/>
      <c r="AY1784" s="210"/>
      <c r="AZ1784" s="210"/>
      <c r="BA1784" s="210"/>
      <c r="BB1784" s="210"/>
      <c r="BC1784" s="210"/>
      <c r="BD1784" s="210"/>
      <c r="BE1784" s="210"/>
      <c r="BF1784" s="210"/>
      <c r="BG1784" s="210"/>
      <c r="BH1784" s="210"/>
    </row>
    <row r="1785" spans="1:60" ht="22.5" outlineLevel="1" x14ac:dyDescent="0.2">
      <c r="A1785" s="231">
        <v>339</v>
      </c>
      <c r="B1785" s="232" t="s">
        <v>1983</v>
      </c>
      <c r="C1785" s="250" t="s">
        <v>1984</v>
      </c>
      <c r="D1785" s="233" t="s">
        <v>310</v>
      </c>
      <c r="E1785" s="234">
        <v>112.815</v>
      </c>
      <c r="F1785" s="235"/>
      <c r="G1785" s="236">
        <f>ROUND(E1785*F1785,2)</f>
        <v>0</v>
      </c>
      <c r="H1785" s="235"/>
      <c r="I1785" s="236">
        <f>ROUND(E1785*H1785,2)</f>
        <v>0</v>
      </c>
      <c r="J1785" s="235"/>
      <c r="K1785" s="236">
        <f>ROUND(E1785*J1785,2)</f>
        <v>0</v>
      </c>
      <c r="L1785" s="236">
        <v>21</v>
      </c>
      <c r="M1785" s="236">
        <f>G1785*(1+L1785/100)</f>
        <v>0</v>
      </c>
      <c r="N1785" s="234">
        <v>1.9199999999999998E-2</v>
      </c>
      <c r="O1785" s="234">
        <f>ROUND(E1785*N1785,2)</f>
        <v>2.17</v>
      </c>
      <c r="P1785" s="234">
        <v>0</v>
      </c>
      <c r="Q1785" s="234">
        <f>ROUND(E1785*P1785,2)</f>
        <v>0</v>
      </c>
      <c r="R1785" s="236" t="s">
        <v>663</v>
      </c>
      <c r="S1785" s="236" t="s">
        <v>1567</v>
      </c>
      <c r="T1785" s="237" t="s">
        <v>294</v>
      </c>
      <c r="U1785" s="220">
        <v>0</v>
      </c>
      <c r="V1785" s="220">
        <f>ROUND(E1785*U1785,2)</f>
        <v>0</v>
      </c>
      <c r="W1785" s="220"/>
      <c r="X1785" s="220" t="s">
        <v>664</v>
      </c>
      <c r="Y1785" s="220" t="s">
        <v>296</v>
      </c>
      <c r="Z1785" s="210"/>
      <c r="AA1785" s="210"/>
      <c r="AB1785" s="210"/>
      <c r="AC1785" s="210"/>
      <c r="AD1785" s="210"/>
      <c r="AE1785" s="210"/>
      <c r="AF1785" s="210"/>
      <c r="AG1785" s="210" t="s">
        <v>665</v>
      </c>
      <c r="AH1785" s="210"/>
      <c r="AI1785" s="210"/>
      <c r="AJ1785" s="210"/>
      <c r="AK1785" s="210"/>
      <c r="AL1785" s="210"/>
      <c r="AM1785" s="210"/>
      <c r="AN1785" s="210"/>
      <c r="AO1785" s="210"/>
      <c r="AP1785" s="210"/>
      <c r="AQ1785" s="210"/>
      <c r="AR1785" s="210"/>
      <c r="AS1785" s="210"/>
      <c r="AT1785" s="210"/>
      <c r="AU1785" s="210"/>
      <c r="AV1785" s="210"/>
      <c r="AW1785" s="210"/>
      <c r="AX1785" s="210"/>
      <c r="AY1785" s="210"/>
      <c r="AZ1785" s="210"/>
      <c r="BA1785" s="210"/>
      <c r="BB1785" s="210"/>
      <c r="BC1785" s="210"/>
      <c r="BD1785" s="210"/>
      <c r="BE1785" s="210"/>
      <c r="BF1785" s="210"/>
      <c r="BG1785" s="210"/>
      <c r="BH1785" s="210"/>
    </row>
    <row r="1786" spans="1:60" outlineLevel="2" x14ac:dyDescent="0.2">
      <c r="A1786" s="217"/>
      <c r="B1786" s="218"/>
      <c r="C1786" s="253" t="s">
        <v>1975</v>
      </c>
      <c r="D1786" s="221"/>
      <c r="E1786" s="222"/>
      <c r="F1786" s="220"/>
      <c r="G1786" s="220"/>
      <c r="H1786" s="220"/>
      <c r="I1786" s="220"/>
      <c r="J1786" s="220"/>
      <c r="K1786" s="220"/>
      <c r="L1786" s="220"/>
      <c r="M1786" s="220"/>
      <c r="N1786" s="219"/>
      <c r="O1786" s="219"/>
      <c r="P1786" s="219"/>
      <c r="Q1786" s="219"/>
      <c r="R1786" s="220"/>
      <c r="S1786" s="220"/>
      <c r="T1786" s="220"/>
      <c r="U1786" s="220"/>
      <c r="V1786" s="220"/>
      <c r="W1786" s="220"/>
      <c r="X1786" s="220"/>
      <c r="Y1786" s="220"/>
      <c r="Z1786" s="210"/>
      <c r="AA1786" s="210"/>
      <c r="AB1786" s="210"/>
      <c r="AC1786" s="210"/>
      <c r="AD1786" s="210"/>
      <c r="AE1786" s="210"/>
      <c r="AF1786" s="210"/>
      <c r="AG1786" s="210" t="s">
        <v>314</v>
      </c>
      <c r="AH1786" s="210">
        <v>0</v>
      </c>
      <c r="AI1786" s="210"/>
      <c r="AJ1786" s="210"/>
      <c r="AK1786" s="210"/>
      <c r="AL1786" s="210"/>
      <c r="AM1786" s="210"/>
      <c r="AN1786" s="210"/>
      <c r="AO1786" s="210"/>
      <c r="AP1786" s="210"/>
      <c r="AQ1786" s="210"/>
      <c r="AR1786" s="210"/>
      <c r="AS1786" s="210"/>
      <c r="AT1786" s="210"/>
      <c r="AU1786" s="210"/>
      <c r="AV1786" s="210"/>
      <c r="AW1786" s="210"/>
      <c r="AX1786" s="210"/>
      <c r="AY1786" s="210"/>
      <c r="AZ1786" s="210"/>
      <c r="BA1786" s="210"/>
      <c r="BB1786" s="210"/>
      <c r="BC1786" s="210"/>
      <c r="BD1786" s="210"/>
      <c r="BE1786" s="210"/>
      <c r="BF1786" s="210"/>
      <c r="BG1786" s="210"/>
      <c r="BH1786" s="210"/>
    </row>
    <row r="1787" spans="1:60" outlineLevel="3" x14ac:dyDescent="0.2">
      <c r="A1787" s="217"/>
      <c r="B1787" s="218"/>
      <c r="C1787" s="253" t="s">
        <v>1454</v>
      </c>
      <c r="D1787" s="221"/>
      <c r="E1787" s="222"/>
      <c r="F1787" s="220"/>
      <c r="G1787" s="220"/>
      <c r="H1787" s="220"/>
      <c r="I1787" s="220"/>
      <c r="J1787" s="220"/>
      <c r="K1787" s="220"/>
      <c r="L1787" s="220"/>
      <c r="M1787" s="220"/>
      <c r="N1787" s="219"/>
      <c r="O1787" s="219"/>
      <c r="P1787" s="219"/>
      <c r="Q1787" s="219"/>
      <c r="R1787" s="220"/>
      <c r="S1787" s="220"/>
      <c r="T1787" s="220"/>
      <c r="U1787" s="220"/>
      <c r="V1787" s="220"/>
      <c r="W1787" s="220"/>
      <c r="X1787" s="220"/>
      <c r="Y1787" s="220"/>
      <c r="Z1787" s="210"/>
      <c r="AA1787" s="210"/>
      <c r="AB1787" s="210"/>
      <c r="AC1787" s="210"/>
      <c r="AD1787" s="210"/>
      <c r="AE1787" s="210"/>
      <c r="AF1787" s="210"/>
      <c r="AG1787" s="210" t="s">
        <v>314</v>
      </c>
      <c r="AH1787" s="210">
        <v>0</v>
      </c>
      <c r="AI1787" s="210"/>
      <c r="AJ1787" s="210"/>
      <c r="AK1787" s="210"/>
      <c r="AL1787" s="210"/>
      <c r="AM1787" s="210"/>
      <c r="AN1787" s="210"/>
      <c r="AO1787" s="210"/>
      <c r="AP1787" s="210"/>
      <c r="AQ1787" s="210"/>
      <c r="AR1787" s="210"/>
      <c r="AS1787" s="210"/>
      <c r="AT1787" s="210"/>
      <c r="AU1787" s="210"/>
      <c r="AV1787" s="210"/>
      <c r="AW1787" s="210"/>
      <c r="AX1787" s="210"/>
      <c r="AY1787" s="210"/>
      <c r="AZ1787" s="210"/>
      <c r="BA1787" s="210"/>
      <c r="BB1787" s="210"/>
      <c r="BC1787" s="210"/>
      <c r="BD1787" s="210"/>
      <c r="BE1787" s="210"/>
      <c r="BF1787" s="210"/>
      <c r="BG1787" s="210"/>
      <c r="BH1787" s="210"/>
    </row>
    <row r="1788" spans="1:60" outlineLevel="3" x14ac:dyDescent="0.2">
      <c r="A1788" s="217"/>
      <c r="B1788" s="218"/>
      <c r="C1788" s="253" t="s">
        <v>1985</v>
      </c>
      <c r="D1788" s="221"/>
      <c r="E1788" s="222">
        <v>112.81</v>
      </c>
      <c r="F1788" s="220"/>
      <c r="G1788" s="220"/>
      <c r="H1788" s="220"/>
      <c r="I1788" s="220"/>
      <c r="J1788" s="220"/>
      <c r="K1788" s="220"/>
      <c r="L1788" s="220"/>
      <c r="M1788" s="220"/>
      <c r="N1788" s="219"/>
      <c r="O1788" s="219"/>
      <c r="P1788" s="219"/>
      <c r="Q1788" s="219"/>
      <c r="R1788" s="220"/>
      <c r="S1788" s="220"/>
      <c r="T1788" s="220"/>
      <c r="U1788" s="220"/>
      <c r="V1788" s="220"/>
      <c r="W1788" s="220"/>
      <c r="X1788" s="220"/>
      <c r="Y1788" s="220"/>
      <c r="Z1788" s="210"/>
      <c r="AA1788" s="210"/>
      <c r="AB1788" s="210"/>
      <c r="AC1788" s="210"/>
      <c r="AD1788" s="210"/>
      <c r="AE1788" s="210"/>
      <c r="AF1788" s="210"/>
      <c r="AG1788" s="210" t="s">
        <v>314</v>
      </c>
      <c r="AH1788" s="210">
        <v>0</v>
      </c>
      <c r="AI1788" s="210"/>
      <c r="AJ1788" s="210"/>
      <c r="AK1788" s="210"/>
      <c r="AL1788" s="210"/>
      <c r="AM1788" s="210"/>
      <c r="AN1788" s="210"/>
      <c r="AO1788" s="210"/>
      <c r="AP1788" s="210"/>
      <c r="AQ1788" s="210"/>
      <c r="AR1788" s="210"/>
      <c r="AS1788" s="210"/>
      <c r="AT1788" s="210"/>
      <c r="AU1788" s="210"/>
      <c r="AV1788" s="210"/>
      <c r="AW1788" s="210"/>
      <c r="AX1788" s="210"/>
      <c r="AY1788" s="210"/>
      <c r="AZ1788" s="210"/>
      <c r="BA1788" s="210"/>
      <c r="BB1788" s="210"/>
      <c r="BC1788" s="210"/>
      <c r="BD1788" s="210"/>
      <c r="BE1788" s="210"/>
      <c r="BF1788" s="210"/>
      <c r="BG1788" s="210"/>
      <c r="BH1788" s="210"/>
    </row>
    <row r="1789" spans="1:60" outlineLevel="1" x14ac:dyDescent="0.2">
      <c r="A1789" s="231">
        <v>340</v>
      </c>
      <c r="B1789" s="232" t="s">
        <v>1986</v>
      </c>
      <c r="C1789" s="250" t="s">
        <v>1987</v>
      </c>
      <c r="D1789" s="233" t="s">
        <v>310</v>
      </c>
      <c r="E1789" s="234">
        <v>248.65299999999999</v>
      </c>
      <c r="F1789" s="235"/>
      <c r="G1789" s="236">
        <f>ROUND(E1789*F1789,2)</f>
        <v>0</v>
      </c>
      <c r="H1789" s="235"/>
      <c r="I1789" s="236">
        <f>ROUND(E1789*H1789,2)</f>
        <v>0</v>
      </c>
      <c r="J1789" s="235"/>
      <c r="K1789" s="236">
        <f>ROUND(E1789*J1789,2)</f>
        <v>0</v>
      </c>
      <c r="L1789" s="236">
        <v>21</v>
      </c>
      <c r="M1789" s="236">
        <f>G1789*(1+L1789/100)</f>
        <v>0</v>
      </c>
      <c r="N1789" s="234">
        <v>0</v>
      </c>
      <c r="O1789" s="234">
        <f>ROUND(E1789*N1789,2)</f>
        <v>0</v>
      </c>
      <c r="P1789" s="234">
        <v>0</v>
      </c>
      <c r="Q1789" s="234">
        <f>ROUND(E1789*P1789,2)</f>
        <v>0</v>
      </c>
      <c r="R1789" s="236"/>
      <c r="S1789" s="236" t="s">
        <v>861</v>
      </c>
      <c r="T1789" s="237" t="s">
        <v>294</v>
      </c>
      <c r="U1789" s="220">
        <v>0</v>
      </c>
      <c r="V1789" s="220">
        <f>ROUND(E1789*U1789,2)</f>
        <v>0</v>
      </c>
      <c r="W1789" s="220"/>
      <c r="X1789" s="220" t="s">
        <v>664</v>
      </c>
      <c r="Y1789" s="220" t="s">
        <v>296</v>
      </c>
      <c r="Z1789" s="210"/>
      <c r="AA1789" s="210"/>
      <c r="AB1789" s="210"/>
      <c r="AC1789" s="210"/>
      <c r="AD1789" s="210"/>
      <c r="AE1789" s="210"/>
      <c r="AF1789" s="210"/>
      <c r="AG1789" s="210" t="s">
        <v>665</v>
      </c>
      <c r="AH1789" s="210"/>
      <c r="AI1789" s="210"/>
      <c r="AJ1789" s="210"/>
      <c r="AK1789" s="210"/>
      <c r="AL1789" s="210"/>
      <c r="AM1789" s="210"/>
      <c r="AN1789" s="210"/>
      <c r="AO1789" s="210"/>
      <c r="AP1789" s="210"/>
      <c r="AQ1789" s="210"/>
      <c r="AR1789" s="210"/>
      <c r="AS1789" s="210"/>
      <c r="AT1789" s="210"/>
      <c r="AU1789" s="210"/>
      <c r="AV1789" s="210"/>
      <c r="AW1789" s="210"/>
      <c r="AX1789" s="210"/>
      <c r="AY1789" s="210"/>
      <c r="AZ1789" s="210"/>
      <c r="BA1789" s="210"/>
      <c r="BB1789" s="210"/>
      <c r="BC1789" s="210"/>
      <c r="BD1789" s="210"/>
      <c r="BE1789" s="210"/>
      <c r="BF1789" s="210"/>
      <c r="BG1789" s="210"/>
      <c r="BH1789" s="210"/>
    </row>
    <row r="1790" spans="1:60" ht="33.75" outlineLevel="2" x14ac:dyDescent="0.2">
      <c r="A1790" s="217"/>
      <c r="B1790" s="218"/>
      <c r="C1790" s="253" t="s">
        <v>1977</v>
      </c>
      <c r="D1790" s="221"/>
      <c r="E1790" s="222"/>
      <c r="F1790" s="220"/>
      <c r="G1790" s="220"/>
      <c r="H1790" s="220"/>
      <c r="I1790" s="220"/>
      <c r="J1790" s="220"/>
      <c r="K1790" s="220"/>
      <c r="L1790" s="220"/>
      <c r="M1790" s="220"/>
      <c r="N1790" s="219"/>
      <c r="O1790" s="219"/>
      <c r="P1790" s="219"/>
      <c r="Q1790" s="219"/>
      <c r="R1790" s="220"/>
      <c r="S1790" s="220"/>
      <c r="T1790" s="220"/>
      <c r="U1790" s="220"/>
      <c r="V1790" s="220"/>
      <c r="W1790" s="220"/>
      <c r="X1790" s="220"/>
      <c r="Y1790" s="220"/>
      <c r="Z1790" s="210"/>
      <c r="AA1790" s="210"/>
      <c r="AB1790" s="210"/>
      <c r="AC1790" s="210"/>
      <c r="AD1790" s="210"/>
      <c r="AE1790" s="210"/>
      <c r="AF1790" s="210"/>
      <c r="AG1790" s="210" t="s">
        <v>314</v>
      </c>
      <c r="AH1790" s="210">
        <v>0</v>
      </c>
      <c r="AI1790" s="210"/>
      <c r="AJ1790" s="210"/>
      <c r="AK1790" s="210"/>
      <c r="AL1790" s="210"/>
      <c r="AM1790" s="210"/>
      <c r="AN1790" s="210"/>
      <c r="AO1790" s="210"/>
      <c r="AP1790" s="210"/>
      <c r="AQ1790" s="210"/>
      <c r="AR1790" s="210"/>
      <c r="AS1790" s="210"/>
      <c r="AT1790" s="210"/>
      <c r="AU1790" s="210"/>
      <c r="AV1790" s="210"/>
      <c r="AW1790" s="210"/>
      <c r="AX1790" s="210"/>
      <c r="AY1790" s="210"/>
      <c r="AZ1790" s="210"/>
      <c r="BA1790" s="210"/>
      <c r="BB1790" s="210"/>
      <c r="BC1790" s="210"/>
      <c r="BD1790" s="210"/>
      <c r="BE1790" s="210"/>
      <c r="BF1790" s="210"/>
      <c r="BG1790" s="210"/>
      <c r="BH1790" s="210"/>
    </row>
    <row r="1791" spans="1:60" outlineLevel="3" x14ac:dyDescent="0.2">
      <c r="A1791" s="217"/>
      <c r="B1791" s="218"/>
      <c r="C1791" s="253" t="s">
        <v>1454</v>
      </c>
      <c r="D1791" s="221"/>
      <c r="E1791" s="222"/>
      <c r="F1791" s="220"/>
      <c r="G1791" s="220"/>
      <c r="H1791" s="220"/>
      <c r="I1791" s="220"/>
      <c r="J1791" s="220"/>
      <c r="K1791" s="220"/>
      <c r="L1791" s="220"/>
      <c r="M1791" s="220"/>
      <c r="N1791" s="219"/>
      <c r="O1791" s="219"/>
      <c r="P1791" s="219"/>
      <c r="Q1791" s="219"/>
      <c r="R1791" s="220"/>
      <c r="S1791" s="220"/>
      <c r="T1791" s="220"/>
      <c r="U1791" s="220"/>
      <c r="V1791" s="220"/>
      <c r="W1791" s="220"/>
      <c r="X1791" s="220"/>
      <c r="Y1791" s="220"/>
      <c r="Z1791" s="210"/>
      <c r="AA1791" s="210"/>
      <c r="AB1791" s="210"/>
      <c r="AC1791" s="210"/>
      <c r="AD1791" s="210"/>
      <c r="AE1791" s="210"/>
      <c r="AF1791" s="210"/>
      <c r="AG1791" s="210" t="s">
        <v>314</v>
      </c>
      <c r="AH1791" s="210">
        <v>0</v>
      </c>
      <c r="AI1791" s="210"/>
      <c r="AJ1791" s="210"/>
      <c r="AK1791" s="210"/>
      <c r="AL1791" s="210"/>
      <c r="AM1791" s="210"/>
      <c r="AN1791" s="210"/>
      <c r="AO1791" s="210"/>
      <c r="AP1791" s="210"/>
      <c r="AQ1791" s="210"/>
      <c r="AR1791" s="210"/>
      <c r="AS1791" s="210"/>
      <c r="AT1791" s="210"/>
      <c r="AU1791" s="210"/>
      <c r="AV1791" s="210"/>
      <c r="AW1791" s="210"/>
      <c r="AX1791" s="210"/>
      <c r="AY1791" s="210"/>
      <c r="AZ1791" s="210"/>
      <c r="BA1791" s="210"/>
      <c r="BB1791" s="210"/>
      <c r="BC1791" s="210"/>
      <c r="BD1791" s="210"/>
      <c r="BE1791" s="210"/>
      <c r="BF1791" s="210"/>
      <c r="BG1791" s="210"/>
      <c r="BH1791" s="210"/>
    </row>
    <row r="1792" spans="1:60" outlineLevel="3" x14ac:dyDescent="0.2">
      <c r="A1792" s="217"/>
      <c r="B1792" s="218"/>
      <c r="C1792" s="253" t="s">
        <v>1988</v>
      </c>
      <c r="D1792" s="221"/>
      <c r="E1792" s="222">
        <v>248.65</v>
      </c>
      <c r="F1792" s="220"/>
      <c r="G1792" s="220"/>
      <c r="H1792" s="220"/>
      <c r="I1792" s="220"/>
      <c r="J1792" s="220"/>
      <c r="K1792" s="220"/>
      <c r="L1792" s="220"/>
      <c r="M1792" s="220"/>
      <c r="N1792" s="219"/>
      <c r="O1792" s="219"/>
      <c r="P1792" s="219"/>
      <c r="Q1792" s="219"/>
      <c r="R1792" s="220"/>
      <c r="S1792" s="220"/>
      <c r="T1792" s="220"/>
      <c r="U1792" s="220"/>
      <c r="V1792" s="220"/>
      <c r="W1792" s="220"/>
      <c r="X1792" s="220"/>
      <c r="Y1792" s="220"/>
      <c r="Z1792" s="210"/>
      <c r="AA1792" s="210"/>
      <c r="AB1792" s="210"/>
      <c r="AC1792" s="210"/>
      <c r="AD1792" s="210"/>
      <c r="AE1792" s="210"/>
      <c r="AF1792" s="210"/>
      <c r="AG1792" s="210" t="s">
        <v>314</v>
      </c>
      <c r="AH1792" s="210">
        <v>0</v>
      </c>
      <c r="AI1792" s="210"/>
      <c r="AJ1792" s="210"/>
      <c r="AK1792" s="210"/>
      <c r="AL1792" s="210"/>
      <c r="AM1792" s="210"/>
      <c r="AN1792" s="210"/>
      <c r="AO1792" s="210"/>
      <c r="AP1792" s="210"/>
      <c r="AQ1792" s="210"/>
      <c r="AR1792" s="210"/>
      <c r="AS1792" s="210"/>
      <c r="AT1792" s="210"/>
      <c r="AU1792" s="210"/>
      <c r="AV1792" s="210"/>
      <c r="AW1792" s="210"/>
      <c r="AX1792" s="210"/>
      <c r="AY1792" s="210"/>
      <c r="AZ1792" s="210"/>
      <c r="BA1792" s="210"/>
      <c r="BB1792" s="210"/>
      <c r="BC1792" s="210"/>
      <c r="BD1792" s="210"/>
      <c r="BE1792" s="210"/>
      <c r="BF1792" s="210"/>
      <c r="BG1792" s="210"/>
      <c r="BH1792" s="210"/>
    </row>
    <row r="1793" spans="1:60" outlineLevel="1" x14ac:dyDescent="0.2">
      <c r="A1793" s="231">
        <v>341</v>
      </c>
      <c r="B1793" s="232" t="s">
        <v>1989</v>
      </c>
      <c r="C1793" s="250" t="s">
        <v>1990</v>
      </c>
      <c r="D1793" s="233" t="s">
        <v>0</v>
      </c>
      <c r="E1793" s="234">
        <v>0</v>
      </c>
      <c r="F1793" s="235"/>
      <c r="G1793" s="236">
        <f>ROUND(E1793*F1793,2)</f>
        <v>0</v>
      </c>
      <c r="H1793" s="235"/>
      <c r="I1793" s="236">
        <f>ROUND(E1793*H1793,2)</f>
        <v>0</v>
      </c>
      <c r="J1793" s="235"/>
      <c r="K1793" s="236">
        <f>ROUND(E1793*J1793,2)</f>
        <v>0</v>
      </c>
      <c r="L1793" s="236">
        <v>21</v>
      </c>
      <c r="M1793" s="236">
        <f>G1793*(1+L1793/100)</f>
        <v>0</v>
      </c>
      <c r="N1793" s="234">
        <v>0</v>
      </c>
      <c r="O1793" s="234">
        <f>ROUND(E1793*N1793,2)</f>
        <v>0</v>
      </c>
      <c r="P1793" s="234">
        <v>0</v>
      </c>
      <c r="Q1793" s="234">
        <f>ROUND(E1793*P1793,2)</f>
        <v>0</v>
      </c>
      <c r="R1793" s="236" t="s">
        <v>1969</v>
      </c>
      <c r="S1793" s="236" t="s">
        <v>293</v>
      </c>
      <c r="T1793" s="237" t="s">
        <v>294</v>
      </c>
      <c r="U1793" s="220">
        <v>0</v>
      </c>
      <c r="V1793" s="220">
        <f>ROUND(E1793*U1793,2)</f>
        <v>0</v>
      </c>
      <c r="W1793" s="220"/>
      <c r="X1793" s="220" t="s">
        <v>295</v>
      </c>
      <c r="Y1793" s="220" t="s">
        <v>296</v>
      </c>
      <c r="Z1793" s="210"/>
      <c r="AA1793" s="210"/>
      <c r="AB1793" s="210"/>
      <c r="AC1793" s="210"/>
      <c r="AD1793" s="210"/>
      <c r="AE1793" s="210"/>
      <c r="AF1793" s="210"/>
      <c r="AG1793" s="210" t="s">
        <v>1407</v>
      </c>
      <c r="AH1793" s="210"/>
      <c r="AI1793" s="210"/>
      <c r="AJ1793" s="210"/>
      <c r="AK1793" s="210"/>
      <c r="AL1793" s="210"/>
      <c r="AM1793" s="210"/>
      <c r="AN1793" s="210"/>
      <c r="AO1793" s="210"/>
      <c r="AP1793" s="210"/>
      <c r="AQ1793" s="210"/>
      <c r="AR1793" s="210"/>
      <c r="AS1793" s="210"/>
      <c r="AT1793" s="210"/>
      <c r="AU1793" s="210"/>
      <c r="AV1793" s="210"/>
      <c r="AW1793" s="210"/>
      <c r="AX1793" s="210"/>
      <c r="AY1793" s="210"/>
      <c r="AZ1793" s="210"/>
      <c r="BA1793" s="210"/>
      <c r="BB1793" s="210"/>
      <c r="BC1793" s="210"/>
      <c r="BD1793" s="210"/>
      <c r="BE1793" s="210"/>
      <c r="BF1793" s="210"/>
      <c r="BG1793" s="210"/>
      <c r="BH1793" s="210"/>
    </row>
    <row r="1794" spans="1:60" outlineLevel="2" x14ac:dyDescent="0.2">
      <c r="A1794" s="217"/>
      <c r="B1794" s="218"/>
      <c r="C1794" s="251" t="s">
        <v>1508</v>
      </c>
      <c r="D1794" s="239"/>
      <c r="E1794" s="239"/>
      <c r="F1794" s="239"/>
      <c r="G1794" s="239"/>
      <c r="H1794" s="220"/>
      <c r="I1794" s="220"/>
      <c r="J1794" s="220"/>
      <c r="K1794" s="220"/>
      <c r="L1794" s="220"/>
      <c r="M1794" s="220"/>
      <c r="N1794" s="219"/>
      <c r="O1794" s="219"/>
      <c r="P1794" s="219"/>
      <c r="Q1794" s="219"/>
      <c r="R1794" s="220"/>
      <c r="S1794" s="220"/>
      <c r="T1794" s="220"/>
      <c r="U1794" s="220"/>
      <c r="V1794" s="220"/>
      <c r="W1794" s="220"/>
      <c r="X1794" s="220"/>
      <c r="Y1794" s="220"/>
      <c r="Z1794" s="210"/>
      <c r="AA1794" s="210"/>
      <c r="AB1794" s="210"/>
      <c r="AC1794" s="210"/>
      <c r="AD1794" s="210"/>
      <c r="AE1794" s="210"/>
      <c r="AF1794" s="210"/>
      <c r="AG1794" s="210" t="s">
        <v>299</v>
      </c>
      <c r="AH1794" s="210"/>
      <c r="AI1794" s="210"/>
      <c r="AJ1794" s="210"/>
      <c r="AK1794" s="210"/>
      <c r="AL1794" s="210"/>
      <c r="AM1794" s="210"/>
      <c r="AN1794" s="210"/>
      <c r="AO1794" s="210"/>
      <c r="AP1794" s="210"/>
      <c r="AQ1794" s="210"/>
      <c r="AR1794" s="210"/>
      <c r="AS1794" s="210"/>
      <c r="AT1794" s="210"/>
      <c r="AU1794" s="210"/>
      <c r="AV1794" s="210"/>
      <c r="AW1794" s="210"/>
      <c r="AX1794" s="210"/>
      <c r="AY1794" s="210"/>
      <c r="AZ1794" s="210"/>
      <c r="BA1794" s="210"/>
      <c r="BB1794" s="210"/>
      <c r="BC1794" s="210"/>
      <c r="BD1794" s="210"/>
      <c r="BE1794" s="210"/>
      <c r="BF1794" s="210"/>
      <c r="BG1794" s="210"/>
      <c r="BH1794" s="210"/>
    </row>
    <row r="1795" spans="1:60" outlineLevel="2" x14ac:dyDescent="0.2">
      <c r="A1795" s="217"/>
      <c r="B1795" s="218"/>
      <c r="C1795" s="252" t="s">
        <v>1508</v>
      </c>
      <c r="D1795" s="240"/>
      <c r="E1795" s="240"/>
      <c r="F1795" s="240"/>
      <c r="G1795" s="240"/>
      <c r="H1795" s="220"/>
      <c r="I1795" s="220"/>
      <c r="J1795" s="220"/>
      <c r="K1795" s="220"/>
      <c r="L1795" s="220"/>
      <c r="M1795" s="220"/>
      <c r="N1795" s="219"/>
      <c r="O1795" s="219"/>
      <c r="P1795" s="219"/>
      <c r="Q1795" s="219"/>
      <c r="R1795" s="220"/>
      <c r="S1795" s="220"/>
      <c r="T1795" s="220"/>
      <c r="U1795" s="220"/>
      <c r="V1795" s="220"/>
      <c r="W1795" s="220"/>
      <c r="X1795" s="220"/>
      <c r="Y1795" s="220"/>
      <c r="Z1795" s="210"/>
      <c r="AA1795" s="210"/>
      <c r="AB1795" s="210"/>
      <c r="AC1795" s="210"/>
      <c r="AD1795" s="210"/>
      <c r="AE1795" s="210"/>
      <c r="AF1795" s="210"/>
      <c r="AG1795" s="210" t="s">
        <v>300</v>
      </c>
      <c r="AH1795" s="210"/>
      <c r="AI1795" s="210"/>
      <c r="AJ1795" s="210"/>
      <c r="AK1795" s="210"/>
      <c r="AL1795" s="210"/>
      <c r="AM1795" s="210"/>
      <c r="AN1795" s="210"/>
      <c r="AO1795" s="210"/>
      <c r="AP1795" s="210"/>
      <c r="AQ1795" s="210"/>
      <c r="AR1795" s="210"/>
      <c r="AS1795" s="210"/>
      <c r="AT1795" s="210"/>
      <c r="AU1795" s="210"/>
      <c r="AV1795" s="210"/>
      <c r="AW1795" s="210"/>
      <c r="AX1795" s="210"/>
      <c r="AY1795" s="210"/>
      <c r="AZ1795" s="210"/>
      <c r="BA1795" s="210"/>
      <c r="BB1795" s="210"/>
      <c r="BC1795" s="210"/>
      <c r="BD1795" s="210"/>
      <c r="BE1795" s="210"/>
      <c r="BF1795" s="210"/>
      <c r="BG1795" s="210"/>
      <c r="BH1795" s="210"/>
    </row>
    <row r="1796" spans="1:60" x14ac:dyDescent="0.2">
      <c r="A1796" s="224" t="s">
        <v>287</v>
      </c>
      <c r="B1796" s="225" t="s">
        <v>233</v>
      </c>
      <c r="C1796" s="249" t="s">
        <v>234</v>
      </c>
      <c r="D1796" s="226"/>
      <c r="E1796" s="227"/>
      <c r="F1796" s="228"/>
      <c r="G1796" s="228">
        <f>SUMIF(AG1797:AG1804,"&lt;&gt;NOR",G1797:G1804)</f>
        <v>0</v>
      </c>
      <c r="H1796" s="228"/>
      <c r="I1796" s="228">
        <f>SUM(I1797:I1804)</f>
        <v>0</v>
      </c>
      <c r="J1796" s="228"/>
      <c r="K1796" s="228">
        <f>SUM(K1797:K1804)</f>
        <v>0</v>
      </c>
      <c r="L1796" s="228"/>
      <c r="M1796" s="228">
        <f>SUM(M1797:M1804)</f>
        <v>0</v>
      </c>
      <c r="N1796" s="227"/>
      <c r="O1796" s="227">
        <f>SUM(O1797:O1804)</f>
        <v>1.49</v>
      </c>
      <c r="P1796" s="227"/>
      <c r="Q1796" s="227">
        <f>SUM(Q1797:Q1804)</f>
        <v>0</v>
      </c>
      <c r="R1796" s="228"/>
      <c r="S1796" s="228"/>
      <c r="T1796" s="229"/>
      <c r="U1796" s="223"/>
      <c r="V1796" s="223">
        <f>SUM(V1797:V1804)</f>
        <v>0</v>
      </c>
      <c r="W1796" s="223"/>
      <c r="X1796" s="223"/>
      <c r="Y1796" s="223"/>
      <c r="AG1796" t="s">
        <v>288</v>
      </c>
    </row>
    <row r="1797" spans="1:60" outlineLevel="1" x14ac:dyDescent="0.2">
      <c r="A1797" s="241">
        <v>342</v>
      </c>
      <c r="B1797" s="242" t="s">
        <v>1991</v>
      </c>
      <c r="C1797" s="254" t="s">
        <v>1992</v>
      </c>
      <c r="D1797" s="243" t="s">
        <v>1993</v>
      </c>
      <c r="E1797" s="244">
        <v>22</v>
      </c>
      <c r="F1797" s="245"/>
      <c r="G1797" s="246">
        <f>ROUND(E1797*F1797,2)</f>
        <v>0</v>
      </c>
      <c r="H1797" s="245"/>
      <c r="I1797" s="246">
        <f>ROUND(E1797*H1797,2)</f>
        <v>0</v>
      </c>
      <c r="J1797" s="245"/>
      <c r="K1797" s="246">
        <f>ROUND(E1797*J1797,2)</f>
        <v>0</v>
      </c>
      <c r="L1797" s="246">
        <v>21</v>
      </c>
      <c r="M1797" s="246">
        <f>G1797*(1+L1797/100)</f>
        <v>0</v>
      </c>
      <c r="N1797" s="244">
        <v>0</v>
      </c>
      <c r="O1797" s="244">
        <f>ROUND(E1797*N1797,2)</f>
        <v>0</v>
      </c>
      <c r="P1797" s="244">
        <v>0</v>
      </c>
      <c r="Q1797" s="244">
        <f>ROUND(E1797*P1797,2)</f>
        <v>0</v>
      </c>
      <c r="R1797" s="246"/>
      <c r="S1797" s="246" t="s">
        <v>861</v>
      </c>
      <c r="T1797" s="247" t="s">
        <v>294</v>
      </c>
      <c r="U1797" s="220">
        <v>0</v>
      </c>
      <c r="V1797" s="220">
        <f>ROUND(E1797*U1797,2)</f>
        <v>0</v>
      </c>
      <c r="W1797" s="220"/>
      <c r="X1797" s="220" t="s">
        <v>295</v>
      </c>
      <c r="Y1797" s="220" t="s">
        <v>296</v>
      </c>
      <c r="Z1797" s="210"/>
      <c r="AA1797" s="210"/>
      <c r="AB1797" s="210"/>
      <c r="AC1797" s="210"/>
      <c r="AD1797" s="210"/>
      <c r="AE1797" s="210"/>
      <c r="AF1797" s="210"/>
      <c r="AG1797" s="210" t="s">
        <v>1407</v>
      </c>
      <c r="AH1797" s="210"/>
      <c r="AI1797" s="210"/>
      <c r="AJ1797" s="210"/>
      <c r="AK1797" s="210"/>
      <c r="AL1797" s="210"/>
      <c r="AM1797" s="210"/>
      <c r="AN1797" s="210"/>
      <c r="AO1797" s="210"/>
      <c r="AP1797" s="210"/>
      <c r="AQ1797" s="210"/>
      <c r="AR1797" s="210"/>
      <c r="AS1797" s="210"/>
      <c r="AT1797" s="210"/>
      <c r="AU1797" s="210"/>
      <c r="AV1797" s="210"/>
      <c r="AW1797" s="210"/>
      <c r="AX1797" s="210"/>
      <c r="AY1797" s="210"/>
      <c r="AZ1797" s="210"/>
      <c r="BA1797" s="210"/>
      <c r="BB1797" s="210"/>
      <c r="BC1797" s="210"/>
      <c r="BD1797" s="210"/>
      <c r="BE1797" s="210"/>
      <c r="BF1797" s="210"/>
      <c r="BG1797" s="210"/>
      <c r="BH1797" s="210"/>
    </row>
    <row r="1798" spans="1:60" outlineLevel="1" x14ac:dyDescent="0.2">
      <c r="A1798" s="231">
        <v>343</v>
      </c>
      <c r="B1798" s="232" t="s">
        <v>1994</v>
      </c>
      <c r="C1798" s="250" t="s">
        <v>1995</v>
      </c>
      <c r="D1798" s="233" t="s">
        <v>310</v>
      </c>
      <c r="E1798" s="234">
        <v>154.55000000000001</v>
      </c>
      <c r="F1798" s="235"/>
      <c r="G1798" s="236">
        <f>ROUND(E1798*F1798,2)</f>
        <v>0</v>
      </c>
      <c r="H1798" s="235"/>
      <c r="I1798" s="236">
        <f>ROUND(E1798*H1798,2)</f>
        <v>0</v>
      </c>
      <c r="J1798" s="235"/>
      <c r="K1798" s="236">
        <f>ROUND(E1798*J1798,2)</f>
        <v>0</v>
      </c>
      <c r="L1798" s="236">
        <v>21</v>
      </c>
      <c r="M1798" s="236">
        <f>G1798*(1+L1798/100)</f>
        <v>0</v>
      </c>
      <c r="N1798" s="234">
        <v>9.6500000000000006E-3</v>
      </c>
      <c r="O1798" s="234">
        <f>ROUND(E1798*N1798,2)</f>
        <v>1.49</v>
      </c>
      <c r="P1798" s="234">
        <v>0</v>
      </c>
      <c r="Q1798" s="234">
        <f>ROUND(E1798*P1798,2)</f>
        <v>0</v>
      </c>
      <c r="R1798" s="236"/>
      <c r="S1798" s="236" t="s">
        <v>861</v>
      </c>
      <c r="T1798" s="237" t="s">
        <v>294</v>
      </c>
      <c r="U1798" s="220">
        <v>0</v>
      </c>
      <c r="V1798" s="220">
        <f>ROUND(E1798*U1798,2)</f>
        <v>0</v>
      </c>
      <c r="W1798" s="220"/>
      <c r="X1798" s="220" t="s">
        <v>726</v>
      </c>
      <c r="Y1798" s="220" t="s">
        <v>296</v>
      </c>
      <c r="Z1798" s="210"/>
      <c r="AA1798" s="210"/>
      <c r="AB1798" s="210"/>
      <c r="AC1798" s="210"/>
      <c r="AD1798" s="210"/>
      <c r="AE1798" s="210"/>
      <c r="AF1798" s="210"/>
      <c r="AG1798" s="210" t="s">
        <v>1973</v>
      </c>
      <c r="AH1798" s="210"/>
      <c r="AI1798" s="210"/>
      <c r="AJ1798" s="210"/>
      <c r="AK1798" s="210"/>
      <c r="AL1798" s="210"/>
      <c r="AM1798" s="210"/>
      <c r="AN1798" s="210"/>
      <c r="AO1798" s="210"/>
      <c r="AP1798" s="210"/>
      <c r="AQ1798" s="210"/>
      <c r="AR1798" s="210"/>
      <c r="AS1798" s="210"/>
      <c r="AT1798" s="210"/>
      <c r="AU1798" s="210"/>
      <c r="AV1798" s="210"/>
      <c r="AW1798" s="210"/>
      <c r="AX1798" s="210"/>
      <c r="AY1798" s="210"/>
      <c r="AZ1798" s="210"/>
      <c r="BA1798" s="210"/>
      <c r="BB1798" s="210"/>
      <c r="BC1798" s="210"/>
      <c r="BD1798" s="210"/>
      <c r="BE1798" s="210"/>
      <c r="BF1798" s="210"/>
      <c r="BG1798" s="210"/>
      <c r="BH1798" s="210"/>
    </row>
    <row r="1799" spans="1:60" outlineLevel="2" x14ac:dyDescent="0.2">
      <c r="A1799" s="217"/>
      <c r="B1799" s="218"/>
      <c r="C1799" s="253" t="s">
        <v>1996</v>
      </c>
      <c r="D1799" s="221"/>
      <c r="E1799" s="222"/>
      <c r="F1799" s="220"/>
      <c r="G1799" s="220"/>
      <c r="H1799" s="220"/>
      <c r="I1799" s="220"/>
      <c r="J1799" s="220"/>
      <c r="K1799" s="220"/>
      <c r="L1799" s="220"/>
      <c r="M1799" s="220"/>
      <c r="N1799" s="219"/>
      <c r="O1799" s="219"/>
      <c r="P1799" s="219"/>
      <c r="Q1799" s="219"/>
      <c r="R1799" s="220"/>
      <c r="S1799" s="220"/>
      <c r="T1799" s="220"/>
      <c r="U1799" s="220"/>
      <c r="V1799" s="220"/>
      <c r="W1799" s="220"/>
      <c r="X1799" s="220"/>
      <c r="Y1799" s="220"/>
      <c r="Z1799" s="210"/>
      <c r="AA1799" s="210"/>
      <c r="AB1799" s="210"/>
      <c r="AC1799" s="210"/>
      <c r="AD1799" s="210"/>
      <c r="AE1799" s="210"/>
      <c r="AF1799" s="210"/>
      <c r="AG1799" s="210" t="s">
        <v>314</v>
      </c>
      <c r="AH1799" s="210">
        <v>0</v>
      </c>
      <c r="AI1799" s="210"/>
      <c r="AJ1799" s="210"/>
      <c r="AK1799" s="210"/>
      <c r="AL1799" s="210"/>
      <c r="AM1799" s="210"/>
      <c r="AN1799" s="210"/>
      <c r="AO1799" s="210"/>
      <c r="AP1799" s="210"/>
      <c r="AQ1799" s="210"/>
      <c r="AR1799" s="210"/>
      <c r="AS1799" s="210"/>
      <c r="AT1799" s="210"/>
      <c r="AU1799" s="210"/>
      <c r="AV1799" s="210"/>
      <c r="AW1799" s="210"/>
      <c r="AX1799" s="210"/>
      <c r="AY1799" s="210"/>
      <c r="AZ1799" s="210"/>
      <c r="BA1799" s="210"/>
      <c r="BB1799" s="210"/>
      <c r="BC1799" s="210"/>
      <c r="BD1799" s="210"/>
      <c r="BE1799" s="210"/>
      <c r="BF1799" s="210"/>
      <c r="BG1799" s="210"/>
      <c r="BH1799" s="210"/>
    </row>
    <row r="1800" spans="1:60" outlineLevel="3" x14ac:dyDescent="0.2">
      <c r="A1800" s="217"/>
      <c r="B1800" s="218"/>
      <c r="C1800" s="253" t="s">
        <v>1997</v>
      </c>
      <c r="D1800" s="221"/>
      <c r="E1800" s="222"/>
      <c r="F1800" s="220"/>
      <c r="G1800" s="220"/>
      <c r="H1800" s="220"/>
      <c r="I1800" s="220"/>
      <c r="J1800" s="220"/>
      <c r="K1800" s="220"/>
      <c r="L1800" s="220"/>
      <c r="M1800" s="220"/>
      <c r="N1800" s="219"/>
      <c r="O1800" s="219"/>
      <c r="P1800" s="219"/>
      <c r="Q1800" s="219"/>
      <c r="R1800" s="220"/>
      <c r="S1800" s="220"/>
      <c r="T1800" s="220"/>
      <c r="U1800" s="220"/>
      <c r="V1800" s="220"/>
      <c r="W1800" s="220"/>
      <c r="X1800" s="220"/>
      <c r="Y1800" s="220"/>
      <c r="Z1800" s="210"/>
      <c r="AA1800" s="210"/>
      <c r="AB1800" s="210"/>
      <c r="AC1800" s="210"/>
      <c r="AD1800" s="210"/>
      <c r="AE1800" s="210"/>
      <c r="AF1800" s="210"/>
      <c r="AG1800" s="210" t="s">
        <v>314</v>
      </c>
      <c r="AH1800" s="210">
        <v>0</v>
      </c>
      <c r="AI1800" s="210"/>
      <c r="AJ1800" s="210"/>
      <c r="AK1800" s="210"/>
      <c r="AL1800" s="210"/>
      <c r="AM1800" s="210"/>
      <c r="AN1800" s="210"/>
      <c r="AO1800" s="210"/>
      <c r="AP1800" s="210"/>
      <c r="AQ1800" s="210"/>
      <c r="AR1800" s="210"/>
      <c r="AS1800" s="210"/>
      <c r="AT1800" s="210"/>
      <c r="AU1800" s="210"/>
      <c r="AV1800" s="210"/>
      <c r="AW1800" s="210"/>
      <c r="AX1800" s="210"/>
      <c r="AY1800" s="210"/>
      <c r="AZ1800" s="210"/>
      <c r="BA1800" s="210"/>
      <c r="BB1800" s="210"/>
      <c r="BC1800" s="210"/>
      <c r="BD1800" s="210"/>
      <c r="BE1800" s="210"/>
      <c r="BF1800" s="210"/>
      <c r="BG1800" s="210"/>
      <c r="BH1800" s="210"/>
    </row>
    <row r="1801" spans="1:60" outlineLevel="3" x14ac:dyDescent="0.2">
      <c r="A1801" s="217"/>
      <c r="B1801" s="218"/>
      <c r="C1801" s="253" t="s">
        <v>1998</v>
      </c>
      <c r="D1801" s="221"/>
      <c r="E1801" s="222">
        <v>154.55000000000001</v>
      </c>
      <c r="F1801" s="220"/>
      <c r="G1801" s="220"/>
      <c r="H1801" s="220"/>
      <c r="I1801" s="220"/>
      <c r="J1801" s="220"/>
      <c r="K1801" s="220"/>
      <c r="L1801" s="220"/>
      <c r="M1801" s="220"/>
      <c r="N1801" s="219"/>
      <c r="O1801" s="219"/>
      <c r="P1801" s="219"/>
      <c r="Q1801" s="219"/>
      <c r="R1801" s="220"/>
      <c r="S1801" s="220"/>
      <c r="T1801" s="220"/>
      <c r="U1801" s="220"/>
      <c r="V1801" s="220"/>
      <c r="W1801" s="220"/>
      <c r="X1801" s="220"/>
      <c r="Y1801" s="220"/>
      <c r="Z1801" s="210"/>
      <c r="AA1801" s="210"/>
      <c r="AB1801" s="210"/>
      <c r="AC1801" s="210"/>
      <c r="AD1801" s="210"/>
      <c r="AE1801" s="210"/>
      <c r="AF1801" s="210"/>
      <c r="AG1801" s="210" t="s">
        <v>314</v>
      </c>
      <c r="AH1801" s="210">
        <v>0</v>
      </c>
      <c r="AI1801" s="210"/>
      <c r="AJ1801" s="210"/>
      <c r="AK1801" s="210"/>
      <c r="AL1801" s="210"/>
      <c r="AM1801" s="210"/>
      <c r="AN1801" s="210"/>
      <c r="AO1801" s="210"/>
      <c r="AP1801" s="210"/>
      <c r="AQ1801" s="210"/>
      <c r="AR1801" s="210"/>
      <c r="AS1801" s="210"/>
      <c r="AT1801" s="210"/>
      <c r="AU1801" s="210"/>
      <c r="AV1801" s="210"/>
      <c r="AW1801" s="210"/>
      <c r="AX1801" s="210"/>
      <c r="AY1801" s="210"/>
      <c r="AZ1801" s="210"/>
      <c r="BA1801" s="210"/>
      <c r="BB1801" s="210"/>
      <c r="BC1801" s="210"/>
      <c r="BD1801" s="210"/>
      <c r="BE1801" s="210"/>
      <c r="BF1801" s="210"/>
      <c r="BG1801" s="210"/>
      <c r="BH1801" s="210"/>
    </row>
    <row r="1802" spans="1:60" outlineLevel="1" x14ac:dyDescent="0.2">
      <c r="A1802" s="231">
        <v>344</v>
      </c>
      <c r="B1802" s="232" t="s">
        <v>1999</v>
      </c>
      <c r="C1802" s="250" t="s">
        <v>2000</v>
      </c>
      <c r="D1802" s="233" t="s">
        <v>0</v>
      </c>
      <c r="E1802" s="234">
        <v>0</v>
      </c>
      <c r="F1802" s="235"/>
      <c r="G1802" s="236">
        <f>ROUND(E1802*F1802,2)</f>
        <v>0</v>
      </c>
      <c r="H1802" s="235"/>
      <c r="I1802" s="236">
        <f>ROUND(E1802*H1802,2)</f>
        <v>0</v>
      </c>
      <c r="J1802" s="235"/>
      <c r="K1802" s="236">
        <f>ROUND(E1802*J1802,2)</f>
        <v>0</v>
      </c>
      <c r="L1802" s="236">
        <v>21</v>
      </c>
      <c r="M1802" s="236">
        <f>G1802*(1+L1802/100)</f>
        <v>0</v>
      </c>
      <c r="N1802" s="234">
        <v>0</v>
      </c>
      <c r="O1802" s="234">
        <f>ROUND(E1802*N1802,2)</f>
        <v>0</v>
      </c>
      <c r="P1802" s="234">
        <v>0</v>
      </c>
      <c r="Q1802" s="234">
        <f>ROUND(E1802*P1802,2)</f>
        <v>0</v>
      </c>
      <c r="R1802" s="236" t="s">
        <v>2001</v>
      </c>
      <c r="S1802" s="236" t="s">
        <v>293</v>
      </c>
      <c r="T1802" s="237" t="s">
        <v>294</v>
      </c>
      <c r="U1802" s="220">
        <v>0</v>
      </c>
      <c r="V1802" s="220">
        <f>ROUND(E1802*U1802,2)</f>
        <v>0</v>
      </c>
      <c r="W1802" s="220"/>
      <c r="X1802" s="220" t="s">
        <v>295</v>
      </c>
      <c r="Y1802" s="220" t="s">
        <v>296</v>
      </c>
      <c r="Z1802" s="210"/>
      <c r="AA1802" s="210"/>
      <c r="AB1802" s="210"/>
      <c r="AC1802" s="210"/>
      <c r="AD1802" s="210"/>
      <c r="AE1802" s="210"/>
      <c r="AF1802" s="210"/>
      <c r="AG1802" s="210" t="s">
        <v>1407</v>
      </c>
      <c r="AH1802" s="210"/>
      <c r="AI1802" s="210"/>
      <c r="AJ1802" s="210"/>
      <c r="AK1802" s="210"/>
      <c r="AL1802" s="210"/>
      <c r="AM1802" s="210"/>
      <c r="AN1802" s="210"/>
      <c r="AO1802" s="210"/>
      <c r="AP1802" s="210"/>
      <c r="AQ1802" s="210"/>
      <c r="AR1802" s="210"/>
      <c r="AS1802" s="210"/>
      <c r="AT1802" s="210"/>
      <c r="AU1802" s="210"/>
      <c r="AV1802" s="210"/>
      <c r="AW1802" s="210"/>
      <c r="AX1802" s="210"/>
      <c r="AY1802" s="210"/>
      <c r="AZ1802" s="210"/>
      <c r="BA1802" s="210"/>
      <c r="BB1802" s="210"/>
      <c r="BC1802" s="210"/>
      <c r="BD1802" s="210"/>
      <c r="BE1802" s="210"/>
      <c r="BF1802" s="210"/>
      <c r="BG1802" s="210"/>
      <c r="BH1802" s="210"/>
    </row>
    <row r="1803" spans="1:60" outlineLevel="2" x14ac:dyDescent="0.2">
      <c r="A1803" s="217"/>
      <c r="B1803" s="218"/>
      <c r="C1803" s="251" t="s">
        <v>1508</v>
      </c>
      <c r="D1803" s="239"/>
      <c r="E1803" s="239"/>
      <c r="F1803" s="239"/>
      <c r="G1803" s="239"/>
      <c r="H1803" s="220"/>
      <c r="I1803" s="220"/>
      <c r="J1803" s="220"/>
      <c r="K1803" s="220"/>
      <c r="L1803" s="220"/>
      <c r="M1803" s="220"/>
      <c r="N1803" s="219"/>
      <c r="O1803" s="219"/>
      <c r="P1803" s="219"/>
      <c r="Q1803" s="219"/>
      <c r="R1803" s="220"/>
      <c r="S1803" s="220"/>
      <c r="T1803" s="220"/>
      <c r="U1803" s="220"/>
      <c r="V1803" s="220"/>
      <c r="W1803" s="220"/>
      <c r="X1803" s="220"/>
      <c r="Y1803" s="220"/>
      <c r="Z1803" s="210"/>
      <c r="AA1803" s="210"/>
      <c r="AB1803" s="210"/>
      <c r="AC1803" s="210"/>
      <c r="AD1803" s="210"/>
      <c r="AE1803" s="210"/>
      <c r="AF1803" s="210"/>
      <c r="AG1803" s="210" t="s">
        <v>299</v>
      </c>
      <c r="AH1803" s="210"/>
      <c r="AI1803" s="210"/>
      <c r="AJ1803" s="210"/>
      <c r="AK1803" s="210"/>
      <c r="AL1803" s="210"/>
      <c r="AM1803" s="210"/>
      <c r="AN1803" s="210"/>
      <c r="AO1803" s="210"/>
      <c r="AP1803" s="210"/>
      <c r="AQ1803" s="210"/>
      <c r="AR1803" s="210"/>
      <c r="AS1803" s="210"/>
      <c r="AT1803" s="210"/>
      <c r="AU1803" s="210"/>
      <c r="AV1803" s="210"/>
      <c r="AW1803" s="210"/>
      <c r="AX1803" s="210"/>
      <c r="AY1803" s="210"/>
      <c r="AZ1803" s="210"/>
      <c r="BA1803" s="210"/>
      <c r="BB1803" s="210"/>
      <c r="BC1803" s="210"/>
      <c r="BD1803" s="210"/>
      <c r="BE1803" s="210"/>
      <c r="BF1803" s="210"/>
      <c r="BG1803" s="210"/>
      <c r="BH1803" s="210"/>
    </row>
    <row r="1804" spans="1:60" outlineLevel="2" x14ac:dyDescent="0.2">
      <c r="A1804" s="217"/>
      <c r="B1804" s="218"/>
      <c r="C1804" s="252" t="s">
        <v>1508</v>
      </c>
      <c r="D1804" s="240"/>
      <c r="E1804" s="240"/>
      <c r="F1804" s="240"/>
      <c r="G1804" s="240"/>
      <c r="H1804" s="220"/>
      <c r="I1804" s="220"/>
      <c r="J1804" s="220"/>
      <c r="K1804" s="220"/>
      <c r="L1804" s="220"/>
      <c r="M1804" s="220"/>
      <c r="N1804" s="219"/>
      <c r="O1804" s="219"/>
      <c r="P1804" s="219"/>
      <c r="Q1804" s="219"/>
      <c r="R1804" s="220"/>
      <c r="S1804" s="220"/>
      <c r="T1804" s="220"/>
      <c r="U1804" s="220"/>
      <c r="V1804" s="220"/>
      <c r="W1804" s="220"/>
      <c r="X1804" s="220"/>
      <c r="Y1804" s="220"/>
      <c r="Z1804" s="210"/>
      <c r="AA1804" s="210"/>
      <c r="AB1804" s="210"/>
      <c r="AC1804" s="210"/>
      <c r="AD1804" s="210"/>
      <c r="AE1804" s="210"/>
      <c r="AF1804" s="210"/>
      <c r="AG1804" s="210" t="s">
        <v>300</v>
      </c>
      <c r="AH1804" s="210"/>
      <c r="AI1804" s="210"/>
      <c r="AJ1804" s="210"/>
      <c r="AK1804" s="210"/>
      <c r="AL1804" s="210"/>
      <c r="AM1804" s="210"/>
      <c r="AN1804" s="210"/>
      <c r="AO1804" s="210"/>
      <c r="AP1804" s="210"/>
      <c r="AQ1804" s="210"/>
      <c r="AR1804" s="210"/>
      <c r="AS1804" s="210"/>
      <c r="AT1804" s="210"/>
      <c r="AU1804" s="210"/>
      <c r="AV1804" s="210"/>
      <c r="AW1804" s="210"/>
      <c r="AX1804" s="210"/>
      <c r="AY1804" s="210"/>
      <c r="AZ1804" s="210"/>
      <c r="BA1804" s="210"/>
      <c r="BB1804" s="210"/>
      <c r="BC1804" s="210"/>
      <c r="BD1804" s="210"/>
      <c r="BE1804" s="210"/>
      <c r="BF1804" s="210"/>
      <c r="BG1804" s="210"/>
      <c r="BH1804" s="210"/>
    </row>
    <row r="1805" spans="1:60" x14ac:dyDescent="0.2">
      <c r="A1805" s="224" t="s">
        <v>287</v>
      </c>
      <c r="B1805" s="225" t="s">
        <v>235</v>
      </c>
      <c r="C1805" s="249" t="s">
        <v>236</v>
      </c>
      <c r="D1805" s="226"/>
      <c r="E1805" s="227"/>
      <c r="F1805" s="228"/>
      <c r="G1805" s="228">
        <f>SUMIF(AG1806:AG1844,"&lt;&gt;NOR",G1806:G1844)</f>
        <v>0</v>
      </c>
      <c r="H1805" s="228"/>
      <c r="I1805" s="228">
        <f>SUM(I1806:I1844)</f>
        <v>0</v>
      </c>
      <c r="J1805" s="228"/>
      <c r="K1805" s="228">
        <f>SUM(K1806:K1844)</f>
        <v>0</v>
      </c>
      <c r="L1805" s="228"/>
      <c r="M1805" s="228">
        <f>SUM(M1806:M1844)</f>
        <v>0</v>
      </c>
      <c r="N1805" s="227"/>
      <c r="O1805" s="227">
        <f>SUM(O1806:O1844)</f>
        <v>1.41</v>
      </c>
      <c r="P1805" s="227"/>
      <c r="Q1805" s="227">
        <f>SUM(Q1806:Q1844)</f>
        <v>1.31</v>
      </c>
      <c r="R1805" s="228"/>
      <c r="S1805" s="228"/>
      <c r="T1805" s="229"/>
      <c r="U1805" s="223"/>
      <c r="V1805" s="223">
        <f>SUM(V1806:V1844)</f>
        <v>155.89000000000001</v>
      </c>
      <c r="W1805" s="223"/>
      <c r="X1805" s="223"/>
      <c r="Y1805" s="223"/>
      <c r="AG1805" t="s">
        <v>288</v>
      </c>
    </row>
    <row r="1806" spans="1:60" ht="22.5" outlineLevel="1" x14ac:dyDescent="0.2">
      <c r="A1806" s="231">
        <v>345</v>
      </c>
      <c r="B1806" s="232" t="s">
        <v>2002</v>
      </c>
      <c r="C1806" s="250" t="s">
        <v>2003</v>
      </c>
      <c r="D1806" s="233" t="s">
        <v>335</v>
      </c>
      <c r="E1806" s="234">
        <v>7.7880000000000003</v>
      </c>
      <c r="F1806" s="235"/>
      <c r="G1806" s="236">
        <f>ROUND(E1806*F1806,2)</f>
        <v>0</v>
      </c>
      <c r="H1806" s="235"/>
      <c r="I1806" s="236">
        <f>ROUND(E1806*H1806,2)</f>
        <v>0</v>
      </c>
      <c r="J1806" s="235"/>
      <c r="K1806" s="236">
        <f>ROUND(E1806*J1806,2)</f>
        <v>0</v>
      </c>
      <c r="L1806" s="236">
        <v>21</v>
      </c>
      <c r="M1806" s="236">
        <f>G1806*(1+L1806/100)</f>
        <v>0</v>
      </c>
      <c r="N1806" s="234">
        <v>0</v>
      </c>
      <c r="O1806" s="234">
        <f>ROUND(E1806*N1806,2)</f>
        <v>0</v>
      </c>
      <c r="P1806" s="234">
        <v>5.0000000000000001E-4</v>
      </c>
      <c r="Q1806" s="234">
        <f>ROUND(E1806*P1806,2)</f>
        <v>0</v>
      </c>
      <c r="R1806" s="236" t="s">
        <v>2001</v>
      </c>
      <c r="S1806" s="236" t="s">
        <v>293</v>
      </c>
      <c r="T1806" s="237" t="s">
        <v>294</v>
      </c>
      <c r="U1806" s="220">
        <v>9.6000000000000002E-2</v>
      </c>
      <c r="V1806" s="220">
        <f>ROUND(E1806*U1806,2)</f>
        <v>0.75</v>
      </c>
      <c r="W1806" s="220"/>
      <c r="X1806" s="220" t="s">
        <v>295</v>
      </c>
      <c r="Y1806" s="220" t="s">
        <v>296</v>
      </c>
      <c r="Z1806" s="210"/>
      <c r="AA1806" s="210"/>
      <c r="AB1806" s="210"/>
      <c r="AC1806" s="210"/>
      <c r="AD1806" s="210"/>
      <c r="AE1806" s="210"/>
      <c r="AF1806" s="210"/>
      <c r="AG1806" s="210" t="s">
        <v>1407</v>
      </c>
      <c r="AH1806" s="210"/>
      <c r="AI1806" s="210"/>
      <c r="AJ1806" s="210"/>
      <c r="AK1806" s="210"/>
      <c r="AL1806" s="210"/>
      <c r="AM1806" s="210"/>
      <c r="AN1806" s="210"/>
      <c r="AO1806" s="210"/>
      <c r="AP1806" s="210"/>
      <c r="AQ1806" s="210"/>
      <c r="AR1806" s="210"/>
      <c r="AS1806" s="210"/>
      <c r="AT1806" s="210"/>
      <c r="AU1806" s="210"/>
      <c r="AV1806" s="210"/>
      <c r="AW1806" s="210"/>
      <c r="AX1806" s="210"/>
      <c r="AY1806" s="210"/>
      <c r="AZ1806" s="210"/>
      <c r="BA1806" s="210"/>
      <c r="BB1806" s="210"/>
      <c r="BC1806" s="210"/>
      <c r="BD1806" s="210"/>
      <c r="BE1806" s="210"/>
      <c r="BF1806" s="210"/>
      <c r="BG1806" s="210"/>
      <c r="BH1806" s="210"/>
    </row>
    <row r="1807" spans="1:60" outlineLevel="2" x14ac:dyDescent="0.2">
      <c r="A1807" s="217"/>
      <c r="B1807" s="218"/>
      <c r="C1807" s="253" t="s">
        <v>2004</v>
      </c>
      <c r="D1807" s="221"/>
      <c r="E1807" s="222"/>
      <c r="F1807" s="220"/>
      <c r="G1807" s="220"/>
      <c r="H1807" s="220"/>
      <c r="I1807" s="220"/>
      <c r="J1807" s="220"/>
      <c r="K1807" s="220"/>
      <c r="L1807" s="220"/>
      <c r="M1807" s="220"/>
      <c r="N1807" s="219"/>
      <c r="O1807" s="219"/>
      <c r="P1807" s="219"/>
      <c r="Q1807" s="219"/>
      <c r="R1807" s="220"/>
      <c r="S1807" s="220"/>
      <c r="T1807" s="220"/>
      <c r="U1807" s="220"/>
      <c r="V1807" s="220"/>
      <c r="W1807" s="220"/>
      <c r="X1807" s="220"/>
      <c r="Y1807" s="220"/>
      <c r="Z1807" s="210"/>
      <c r="AA1807" s="210"/>
      <c r="AB1807" s="210"/>
      <c r="AC1807" s="210"/>
      <c r="AD1807" s="210"/>
      <c r="AE1807" s="210"/>
      <c r="AF1807" s="210"/>
      <c r="AG1807" s="210" t="s">
        <v>314</v>
      </c>
      <c r="AH1807" s="210">
        <v>0</v>
      </c>
      <c r="AI1807" s="210"/>
      <c r="AJ1807" s="210"/>
      <c r="AK1807" s="210"/>
      <c r="AL1807" s="210"/>
      <c r="AM1807" s="210"/>
      <c r="AN1807" s="210"/>
      <c r="AO1807" s="210"/>
      <c r="AP1807" s="210"/>
      <c r="AQ1807" s="210"/>
      <c r="AR1807" s="210"/>
      <c r="AS1807" s="210"/>
      <c r="AT1807" s="210"/>
      <c r="AU1807" s="210"/>
      <c r="AV1807" s="210"/>
      <c r="AW1807" s="210"/>
      <c r="AX1807" s="210"/>
      <c r="AY1807" s="210"/>
      <c r="AZ1807" s="210"/>
      <c r="BA1807" s="210"/>
      <c r="BB1807" s="210"/>
      <c r="BC1807" s="210"/>
      <c r="BD1807" s="210"/>
      <c r="BE1807" s="210"/>
      <c r="BF1807" s="210"/>
      <c r="BG1807" s="210"/>
      <c r="BH1807" s="210"/>
    </row>
    <row r="1808" spans="1:60" outlineLevel="3" x14ac:dyDescent="0.2">
      <c r="A1808" s="217"/>
      <c r="B1808" s="218"/>
      <c r="C1808" s="253" t="s">
        <v>2005</v>
      </c>
      <c r="D1808" s="221"/>
      <c r="E1808" s="222">
        <v>7.79</v>
      </c>
      <c r="F1808" s="220"/>
      <c r="G1808" s="220"/>
      <c r="H1808" s="220"/>
      <c r="I1808" s="220"/>
      <c r="J1808" s="220"/>
      <c r="K1808" s="220"/>
      <c r="L1808" s="220"/>
      <c r="M1808" s="220"/>
      <c r="N1808" s="219"/>
      <c r="O1808" s="219"/>
      <c r="P1808" s="219"/>
      <c r="Q1808" s="219"/>
      <c r="R1808" s="220"/>
      <c r="S1808" s="220"/>
      <c r="T1808" s="220"/>
      <c r="U1808" s="220"/>
      <c r="V1808" s="220"/>
      <c r="W1808" s="220"/>
      <c r="X1808" s="220"/>
      <c r="Y1808" s="220"/>
      <c r="Z1808" s="210"/>
      <c r="AA1808" s="210"/>
      <c r="AB1808" s="210"/>
      <c r="AC1808" s="210"/>
      <c r="AD1808" s="210"/>
      <c r="AE1808" s="210"/>
      <c r="AF1808" s="210"/>
      <c r="AG1808" s="210" t="s">
        <v>314</v>
      </c>
      <c r="AH1808" s="210">
        <v>0</v>
      </c>
      <c r="AI1808" s="210"/>
      <c r="AJ1808" s="210"/>
      <c r="AK1808" s="210"/>
      <c r="AL1808" s="210"/>
      <c r="AM1808" s="210"/>
      <c r="AN1808" s="210"/>
      <c r="AO1808" s="210"/>
      <c r="AP1808" s="210"/>
      <c r="AQ1808" s="210"/>
      <c r="AR1808" s="210"/>
      <c r="AS1808" s="210"/>
      <c r="AT1808" s="210"/>
      <c r="AU1808" s="210"/>
      <c r="AV1808" s="210"/>
      <c r="AW1808" s="210"/>
      <c r="AX1808" s="210"/>
      <c r="AY1808" s="210"/>
      <c r="AZ1808" s="210"/>
      <c r="BA1808" s="210"/>
      <c r="BB1808" s="210"/>
      <c r="BC1808" s="210"/>
      <c r="BD1808" s="210"/>
      <c r="BE1808" s="210"/>
      <c r="BF1808" s="210"/>
      <c r="BG1808" s="210"/>
      <c r="BH1808" s="210"/>
    </row>
    <row r="1809" spans="1:60" ht="22.5" outlineLevel="1" x14ac:dyDescent="0.2">
      <c r="A1809" s="231">
        <v>346</v>
      </c>
      <c r="B1809" s="232" t="s">
        <v>2006</v>
      </c>
      <c r="C1809" s="250" t="s">
        <v>2007</v>
      </c>
      <c r="D1809" s="233" t="s">
        <v>335</v>
      </c>
      <c r="E1809" s="234">
        <v>25.96</v>
      </c>
      <c r="F1809" s="235"/>
      <c r="G1809" s="236">
        <f>ROUND(E1809*F1809,2)</f>
        <v>0</v>
      </c>
      <c r="H1809" s="235"/>
      <c r="I1809" s="236">
        <f>ROUND(E1809*H1809,2)</f>
        <v>0</v>
      </c>
      <c r="J1809" s="235"/>
      <c r="K1809" s="236">
        <f>ROUND(E1809*J1809,2)</f>
        <v>0</v>
      </c>
      <c r="L1809" s="236">
        <v>21</v>
      </c>
      <c r="M1809" s="236">
        <f>G1809*(1+L1809/100)</f>
        <v>0</v>
      </c>
      <c r="N1809" s="234">
        <v>0</v>
      </c>
      <c r="O1809" s="234">
        <f>ROUND(E1809*N1809,2)</f>
        <v>0</v>
      </c>
      <c r="P1809" s="234">
        <v>2.9999999999999997E-4</v>
      </c>
      <c r="Q1809" s="234">
        <f>ROUND(E1809*P1809,2)</f>
        <v>0.01</v>
      </c>
      <c r="R1809" s="236" t="s">
        <v>2001</v>
      </c>
      <c r="S1809" s="236" t="s">
        <v>293</v>
      </c>
      <c r="T1809" s="237" t="s">
        <v>294</v>
      </c>
      <c r="U1809" s="220">
        <v>0.04</v>
      </c>
      <c r="V1809" s="220">
        <f>ROUND(E1809*U1809,2)</f>
        <v>1.04</v>
      </c>
      <c r="W1809" s="220"/>
      <c r="X1809" s="220" t="s">
        <v>295</v>
      </c>
      <c r="Y1809" s="220" t="s">
        <v>296</v>
      </c>
      <c r="Z1809" s="210"/>
      <c r="AA1809" s="210"/>
      <c r="AB1809" s="210"/>
      <c r="AC1809" s="210"/>
      <c r="AD1809" s="210"/>
      <c r="AE1809" s="210"/>
      <c r="AF1809" s="210"/>
      <c r="AG1809" s="210" t="s">
        <v>1407</v>
      </c>
      <c r="AH1809" s="210"/>
      <c r="AI1809" s="210"/>
      <c r="AJ1809" s="210"/>
      <c r="AK1809" s="210"/>
      <c r="AL1809" s="210"/>
      <c r="AM1809" s="210"/>
      <c r="AN1809" s="210"/>
      <c r="AO1809" s="210"/>
      <c r="AP1809" s="210"/>
      <c r="AQ1809" s="210"/>
      <c r="AR1809" s="210"/>
      <c r="AS1809" s="210"/>
      <c r="AT1809" s="210"/>
      <c r="AU1809" s="210"/>
      <c r="AV1809" s="210"/>
      <c r="AW1809" s="210"/>
      <c r="AX1809" s="210"/>
      <c r="AY1809" s="210"/>
      <c r="AZ1809" s="210"/>
      <c r="BA1809" s="210"/>
      <c r="BB1809" s="210"/>
      <c r="BC1809" s="210"/>
      <c r="BD1809" s="210"/>
      <c r="BE1809" s="210"/>
      <c r="BF1809" s="210"/>
      <c r="BG1809" s="210"/>
      <c r="BH1809" s="210"/>
    </row>
    <row r="1810" spans="1:60" outlineLevel="2" x14ac:dyDescent="0.2">
      <c r="A1810" s="217"/>
      <c r="B1810" s="218"/>
      <c r="C1810" s="253" t="s">
        <v>2008</v>
      </c>
      <c r="D1810" s="221"/>
      <c r="E1810" s="222"/>
      <c r="F1810" s="220"/>
      <c r="G1810" s="220"/>
      <c r="H1810" s="220"/>
      <c r="I1810" s="220"/>
      <c r="J1810" s="220"/>
      <c r="K1810" s="220"/>
      <c r="L1810" s="220"/>
      <c r="M1810" s="220"/>
      <c r="N1810" s="219"/>
      <c r="O1810" s="219"/>
      <c r="P1810" s="219"/>
      <c r="Q1810" s="219"/>
      <c r="R1810" s="220"/>
      <c r="S1810" s="220"/>
      <c r="T1810" s="220"/>
      <c r="U1810" s="220"/>
      <c r="V1810" s="220"/>
      <c r="W1810" s="220"/>
      <c r="X1810" s="220"/>
      <c r="Y1810" s="220"/>
      <c r="Z1810" s="210"/>
      <c r="AA1810" s="210"/>
      <c r="AB1810" s="210"/>
      <c r="AC1810" s="210"/>
      <c r="AD1810" s="210"/>
      <c r="AE1810" s="210"/>
      <c r="AF1810" s="210"/>
      <c r="AG1810" s="210" t="s">
        <v>314</v>
      </c>
      <c r="AH1810" s="210">
        <v>0</v>
      </c>
      <c r="AI1810" s="210"/>
      <c r="AJ1810" s="210"/>
      <c r="AK1810" s="210"/>
      <c r="AL1810" s="210"/>
      <c r="AM1810" s="210"/>
      <c r="AN1810" s="210"/>
      <c r="AO1810" s="210"/>
      <c r="AP1810" s="210"/>
      <c r="AQ1810" s="210"/>
      <c r="AR1810" s="210"/>
      <c r="AS1810" s="210"/>
      <c r="AT1810" s="210"/>
      <c r="AU1810" s="210"/>
      <c r="AV1810" s="210"/>
      <c r="AW1810" s="210"/>
      <c r="AX1810" s="210"/>
      <c r="AY1810" s="210"/>
      <c r="AZ1810" s="210"/>
      <c r="BA1810" s="210"/>
      <c r="BB1810" s="210"/>
      <c r="BC1810" s="210"/>
      <c r="BD1810" s="210"/>
      <c r="BE1810" s="210"/>
      <c r="BF1810" s="210"/>
      <c r="BG1810" s="210"/>
      <c r="BH1810" s="210"/>
    </row>
    <row r="1811" spans="1:60" outlineLevel="3" x14ac:dyDescent="0.2">
      <c r="A1811" s="217"/>
      <c r="B1811" s="218"/>
      <c r="C1811" s="253" t="s">
        <v>2009</v>
      </c>
      <c r="D1811" s="221"/>
      <c r="E1811" s="222">
        <v>25.96</v>
      </c>
      <c r="F1811" s="220"/>
      <c r="G1811" s="220"/>
      <c r="H1811" s="220"/>
      <c r="I1811" s="220"/>
      <c r="J1811" s="220"/>
      <c r="K1811" s="220"/>
      <c r="L1811" s="220"/>
      <c r="M1811" s="220"/>
      <c r="N1811" s="219"/>
      <c r="O1811" s="219"/>
      <c r="P1811" s="219"/>
      <c r="Q1811" s="219"/>
      <c r="R1811" s="220"/>
      <c r="S1811" s="220"/>
      <c r="T1811" s="220"/>
      <c r="U1811" s="220"/>
      <c r="V1811" s="220"/>
      <c r="W1811" s="220"/>
      <c r="X1811" s="220"/>
      <c r="Y1811" s="220"/>
      <c r="Z1811" s="210"/>
      <c r="AA1811" s="210"/>
      <c r="AB1811" s="210"/>
      <c r="AC1811" s="210"/>
      <c r="AD1811" s="210"/>
      <c r="AE1811" s="210"/>
      <c r="AF1811" s="210"/>
      <c r="AG1811" s="210" t="s">
        <v>314</v>
      </c>
      <c r="AH1811" s="210">
        <v>0</v>
      </c>
      <c r="AI1811" s="210"/>
      <c r="AJ1811" s="210"/>
      <c r="AK1811" s="210"/>
      <c r="AL1811" s="210"/>
      <c r="AM1811" s="210"/>
      <c r="AN1811" s="210"/>
      <c r="AO1811" s="210"/>
      <c r="AP1811" s="210"/>
      <c r="AQ1811" s="210"/>
      <c r="AR1811" s="210"/>
      <c r="AS1811" s="210"/>
      <c r="AT1811" s="210"/>
      <c r="AU1811" s="210"/>
      <c r="AV1811" s="210"/>
      <c r="AW1811" s="210"/>
      <c r="AX1811" s="210"/>
      <c r="AY1811" s="210"/>
      <c r="AZ1811" s="210"/>
      <c r="BA1811" s="210"/>
      <c r="BB1811" s="210"/>
      <c r="BC1811" s="210"/>
      <c r="BD1811" s="210"/>
      <c r="BE1811" s="210"/>
      <c r="BF1811" s="210"/>
      <c r="BG1811" s="210"/>
      <c r="BH1811" s="210"/>
    </row>
    <row r="1812" spans="1:60" outlineLevel="1" x14ac:dyDescent="0.2">
      <c r="A1812" s="231">
        <v>347</v>
      </c>
      <c r="B1812" s="232" t="s">
        <v>2010</v>
      </c>
      <c r="C1812" s="250" t="s">
        <v>2011</v>
      </c>
      <c r="D1812" s="233" t="s">
        <v>335</v>
      </c>
      <c r="E1812" s="234">
        <v>288.95999999999998</v>
      </c>
      <c r="F1812" s="235"/>
      <c r="G1812" s="236">
        <f>ROUND(E1812*F1812,2)</f>
        <v>0</v>
      </c>
      <c r="H1812" s="235"/>
      <c r="I1812" s="236">
        <f>ROUND(E1812*H1812,2)</f>
        <v>0</v>
      </c>
      <c r="J1812" s="235"/>
      <c r="K1812" s="236">
        <f>ROUND(E1812*J1812,2)</f>
        <v>0</v>
      </c>
      <c r="L1812" s="236">
        <v>21</v>
      </c>
      <c r="M1812" s="236">
        <f>G1812*(1+L1812/100)</f>
        <v>0</v>
      </c>
      <c r="N1812" s="234">
        <v>0</v>
      </c>
      <c r="O1812" s="234">
        <f>ROUND(E1812*N1812,2)</f>
        <v>0</v>
      </c>
      <c r="P1812" s="234">
        <v>8.0000000000000007E-5</v>
      </c>
      <c r="Q1812" s="234">
        <f>ROUND(E1812*P1812,2)</f>
        <v>0.02</v>
      </c>
      <c r="R1812" s="236" t="s">
        <v>2001</v>
      </c>
      <c r="S1812" s="236" t="s">
        <v>293</v>
      </c>
      <c r="T1812" s="237" t="s">
        <v>294</v>
      </c>
      <c r="U1812" s="220">
        <v>3.5000000000000003E-2</v>
      </c>
      <c r="V1812" s="220">
        <f>ROUND(E1812*U1812,2)</f>
        <v>10.11</v>
      </c>
      <c r="W1812" s="220"/>
      <c r="X1812" s="220" t="s">
        <v>295</v>
      </c>
      <c r="Y1812" s="220" t="s">
        <v>296</v>
      </c>
      <c r="Z1812" s="210"/>
      <c r="AA1812" s="210"/>
      <c r="AB1812" s="210"/>
      <c r="AC1812" s="210"/>
      <c r="AD1812" s="210"/>
      <c r="AE1812" s="210"/>
      <c r="AF1812" s="210"/>
      <c r="AG1812" s="210" t="s">
        <v>1407</v>
      </c>
      <c r="AH1812" s="210"/>
      <c r="AI1812" s="210"/>
      <c r="AJ1812" s="210"/>
      <c r="AK1812" s="210"/>
      <c r="AL1812" s="210"/>
      <c r="AM1812" s="210"/>
      <c r="AN1812" s="210"/>
      <c r="AO1812" s="210"/>
      <c r="AP1812" s="210"/>
      <c r="AQ1812" s="210"/>
      <c r="AR1812" s="210"/>
      <c r="AS1812" s="210"/>
      <c r="AT1812" s="210"/>
      <c r="AU1812" s="210"/>
      <c r="AV1812" s="210"/>
      <c r="AW1812" s="210"/>
      <c r="AX1812" s="210"/>
      <c r="AY1812" s="210"/>
      <c r="AZ1812" s="210"/>
      <c r="BA1812" s="210"/>
      <c r="BB1812" s="210"/>
      <c r="BC1812" s="210"/>
      <c r="BD1812" s="210"/>
      <c r="BE1812" s="210"/>
      <c r="BF1812" s="210"/>
      <c r="BG1812" s="210"/>
      <c r="BH1812" s="210"/>
    </row>
    <row r="1813" spans="1:60" outlineLevel="2" x14ac:dyDescent="0.2">
      <c r="A1813" s="217"/>
      <c r="B1813" s="218"/>
      <c r="C1813" s="253" t="s">
        <v>2012</v>
      </c>
      <c r="D1813" s="221"/>
      <c r="E1813" s="222"/>
      <c r="F1813" s="220"/>
      <c r="G1813" s="220"/>
      <c r="H1813" s="220"/>
      <c r="I1813" s="220"/>
      <c r="J1813" s="220"/>
      <c r="K1813" s="220"/>
      <c r="L1813" s="220"/>
      <c r="M1813" s="220"/>
      <c r="N1813" s="219"/>
      <c r="O1813" s="219"/>
      <c r="P1813" s="219"/>
      <c r="Q1813" s="219"/>
      <c r="R1813" s="220"/>
      <c r="S1813" s="220"/>
      <c r="T1813" s="220"/>
      <c r="U1813" s="220"/>
      <c r="V1813" s="220"/>
      <c r="W1813" s="220"/>
      <c r="X1813" s="220"/>
      <c r="Y1813" s="220"/>
      <c r="Z1813" s="210"/>
      <c r="AA1813" s="210"/>
      <c r="AB1813" s="210"/>
      <c r="AC1813" s="210"/>
      <c r="AD1813" s="210"/>
      <c r="AE1813" s="210"/>
      <c r="AF1813" s="210"/>
      <c r="AG1813" s="210" t="s">
        <v>314</v>
      </c>
      <c r="AH1813" s="210">
        <v>0</v>
      </c>
      <c r="AI1813" s="210"/>
      <c r="AJ1813" s="210"/>
      <c r="AK1813" s="210"/>
      <c r="AL1813" s="210"/>
      <c r="AM1813" s="210"/>
      <c r="AN1813" s="210"/>
      <c r="AO1813" s="210"/>
      <c r="AP1813" s="210"/>
      <c r="AQ1813" s="210"/>
      <c r="AR1813" s="210"/>
      <c r="AS1813" s="210"/>
      <c r="AT1813" s="210"/>
      <c r="AU1813" s="210"/>
      <c r="AV1813" s="210"/>
      <c r="AW1813" s="210"/>
      <c r="AX1813" s="210"/>
      <c r="AY1813" s="210"/>
      <c r="AZ1813" s="210"/>
      <c r="BA1813" s="210"/>
      <c r="BB1813" s="210"/>
      <c r="BC1813" s="210"/>
      <c r="BD1813" s="210"/>
      <c r="BE1813" s="210"/>
      <c r="BF1813" s="210"/>
      <c r="BG1813" s="210"/>
      <c r="BH1813" s="210"/>
    </row>
    <row r="1814" spans="1:60" outlineLevel="3" x14ac:dyDescent="0.2">
      <c r="A1814" s="217"/>
      <c r="B1814" s="218"/>
      <c r="C1814" s="253" t="s">
        <v>2013</v>
      </c>
      <c r="D1814" s="221"/>
      <c r="E1814" s="222"/>
      <c r="F1814" s="220"/>
      <c r="G1814" s="220"/>
      <c r="H1814" s="220"/>
      <c r="I1814" s="220"/>
      <c r="J1814" s="220"/>
      <c r="K1814" s="220"/>
      <c r="L1814" s="220"/>
      <c r="M1814" s="220"/>
      <c r="N1814" s="219"/>
      <c r="O1814" s="219"/>
      <c r="P1814" s="219"/>
      <c r="Q1814" s="219"/>
      <c r="R1814" s="220"/>
      <c r="S1814" s="220"/>
      <c r="T1814" s="220"/>
      <c r="U1814" s="220"/>
      <c r="V1814" s="220"/>
      <c r="W1814" s="220"/>
      <c r="X1814" s="220"/>
      <c r="Y1814" s="220"/>
      <c r="Z1814" s="210"/>
      <c r="AA1814" s="210"/>
      <c r="AB1814" s="210"/>
      <c r="AC1814" s="210"/>
      <c r="AD1814" s="210"/>
      <c r="AE1814" s="210"/>
      <c r="AF1814" s="210"/>
      <c r="AG1814" s="210" t="s">
        <v>314</v>
      </c>
      <c r="AH1814" s="210">
        <v>0</v>
      </c>
      <c r="AI1814" s="210"/>
      <c r="AJ1814" s="210"/>
      <c r="AK1814" s="210"/>
      <c r="AL1814" s="210"/>
      <c r="AM1814" s="210"/>
      <c r="AN1814" s="210"/>
      <c r="AO1814" s="210"/>
      <c r="AP1814" s="210"/>
      <c r="AQ1814" s="210"/>
      <c r="AR1814" s="210"/>
      <c r="AS1814" s="210"/>
      <c r="AT1814" s="210"/>
      <c r="AU1814" s="210"/>
      <c r="AV1814" s="210"/>
      <c r="AW1814" s="210"/>
      <c r="AX1814" s="210"/>
      <c r="AY1814" s="210"/>
      <c r="AZ1814" s="210"/>
      <c r="BA1814" s="210"/>
      <c r="BB1814" s="210"/>
      <c r="BC1814" s="210"/>
      <c r="BD1814" s="210"/>
      <c r="BE1814" s="210"/>
      <c r="BF1814" s="210"/>
      <c r="BG1814" s="210"/>
      <c r="BH1814" s="210"/>
    </row>
    <row r="1815" spans="1:60" outlineLevel="3" x14ac:dyDescent="0.2">
      <c r="A1815" s="217"/>
      <c r="B1815" s="218"/>
      <c r="C1815" s="253" t="s">
        <v>2014</v>
      </c>
      <c r="D1815" s="221"/>
      <c r="E1815" s="222"/>
      <c r="F1815" s="220"/>
      <c r="G1815" s="220"/>
      <c r="H1815" s="220"/>
      <c r="I1815" s="220"/>
      <c r="J1815" s="220"/>
      <c r="K1815" s="220"/>
      <c r="L1815" s="220"/>
      <c r="M1815" s="220"/>
      <c r="N1815" s="219"/>
      <c r="O1815" s="219"/>
      <c r="P1815" s="219"/>
      <c r="Q1815" s="219"/>
      <c r="R1815" s="220"/>
      <c r="S1815" s="220"/>
      <c r="T1815" s="220"/>
      <c r="U1815" s="220"/>
      <c r="V1815" s="220"/>
      <c r="W1815" s="220"/>
      <c r="X1815" s="220"/>
      <c r="Y1815" s="220"/>
      <c r="Z1815" s="210"/>
      <c r="AA1815" s="210"/>
      <c r="AB1815" s="210"/>
      <c r="AC1815" s="210"/>
      <c r="AD1815" s="210"/>
      <c r="AE1815" s="210"/>
      <c r="AF1815" s="210"/>
      <c r="AG1815" s="210" t="s">
        <v>314</v>
      </c>
      <c r="AH1815" s="210">
        <v>0</v>
      </c>
      <c r="AI1815" s="210"/>
      <c r="AJ1815" s="210"/>
      <c r="AK1815" s="210"/>
      <c r="AL1815" s="210"/>
      <c r="AM1815" s="210"/>
      <c r="AN1815" s="210"/>
      <c r="AO1815" s="210"/>
      <c r="AP1815" s="210"/>
      <c r="AQ1815" s="210"/>
      <c r="AR1815" s="210"/>
      <c r="AS1815" s="210"/>
      <c r="AT1815" s="210"/>
      <c r="AU1815" s="210"/>
      <c r="AV1815" s="210"/>
      <c r="AW1815" s="210"/>
      <c r="AX1815" s="210"/>
      <c r="AY1815" s="210"/>
      <c r="AZ1815" s="210"/>
      <c r="BA1815" s="210"/>
      <c r="BB1815" s="210"/>
      <c r="BC1815" s="210"/>
      <c r="BD1815" s="210"/>
      <c r="BE1815" s="210"/>
      <c r="BF1815" s="210"/>
      <c r="BG1815" s="210"/>
      <c r="BH1815" s="210"/>
    </row>
    <row r="1816" spans="1:60" outlineLevel="3" x14ac:dyDescent="0.2">
      <c r="A1816" s="217"/>
      <c r="B1816" s="218"/>
      <c r="C1816" s="253" t="s">
        <v>2015</v>
      </c>
      <c r="D1816" s="221"/>
      <c r="E1816" s="222"/>
      <c r="F1816" s="220"/>
      <c r="G1816" s="220"/>
      <c r="H1816" s="220"/>
      <c r="I1816" s="220"/>
      <c r="J1816" s="220"/>
      <c r="K1816" s="220"/>
      <c r="L1816" s="220"/>
      <c r="M1816" s="220"/>
      <c r="N1816" s="219"/>
      <c r="O1816" s="219"/>
      <c r="P1816" s="219"/>
      <c r="Q1816" s="219"/>
      <c r="R1816" s="220"/>
      <c r="S1816" s="220"/>
      <c r="T1816" s="220"/>
      <c r="U1816" s="220"/>
      <c r="V1816" s="220"/>
      <c r="W1816" s="220"/>
      <c r="X1816" s="220"/>
      <c r="Y1816" s="220"/>
      <c r="Z1816" s="210"/>
      <c r="AA1816" s="210"/>
      <c r="AB1816" s="210"/>
      <c r="AC1816" s="210"/>
      <c r="AD1816" s="210"/>
      <c r="AE1816" s="210"/>
      <c r="AF1816" s="210"/>
      <c r="AG1816" s="210" t="s">
        <v>314</v>
      </c>
      <c r="AH1816" s="210">
        <v>0</v>
      </c>
      <c r="AI1816" s="210"/>
      <c r="AJ1816" s="210"/>
      <c r="AK1816" s="210"/>
      <c r="AL1816" s="210"/>
      <c r="AM1816" s="210"/>
      <c r="AN1816" s="210"/>
      <c r="AO1816" s="210"/>
      <c r="AP1816" s="210"/>
      <c r="AQ1816" s="210"/>
      <c r="AR1816" s="210"/>
      <c r="AS1816" s="210"/>
      <c r="AT1816" s="210"/>
      <c r="AU1816" s="210"/>
      <c r="AV1816" s="210"/>
      <c r="AW1816" s="210"/>
      <c r="AX1816" s="210"/>
      <c r="AY1816" s="210"/>
      <c r="AZ1816" s="210"/>
      <c r="BA1816" s="210"/>
      <c r="BB1816" s="210"/>
      <c r="BC1816" s="210"/>
      <c r="BD1816" s="210"/>
      <c r="BE1816" s="210"/>
      <c r="BF1816" s="210"/>
      <c r="BG1816" s="210"/>
      <c r="BH1816" s="210"/>
    </row>
    <row r="1817" spans="1:60" outlineLevel="3" x14ac:dyDescent="0.2">
      <c r="A1817" s="217"/>
      <c r="B1817" s="218"/>
      <c r="C1817" s="253" t="s">
        <v>2016</v>
      </c>
      <c r="D1817" s="221"/>
      <c r="E1817" s="222"/>
      <c r="F1817" s="220"/>
      <c r="G1817" s="220"/>
      <c r="H1817" s="220"/>
      <c r="I1817" s="220"/>
      <c r="J1817" s="220"/>
      <c r="K1817" s="220"/>
      <c r="L1817" s="220"/>
      <c r="M1817" s="220"/>
      <c r="N1817" s="219"/>
      <c r="O1817" s="219"/>
      <c r="P1817" s="219"/>
      <c r="Q1817" s="219"/>
      <c r="R1817" s="220"/>
      <c r="S1817" s="220"/>
      <c r="T1817" s="220"/>
      <c r="U1817" s="220"/>
      <c r="V1817" s="220"/>
      <c r="W1817" s="220"/>
      <c r="X1817" s="220"/>
      <c r="Y1817" s="220"/>
      <c r="Z1817" s="210"/>
      <c r="AA1817" s="210"/>
      <c r="AB1817" s="210"/>
      <c r="AC1817" s="210"/>
      <c r="AD1817" s="210"/>
      <c r="AE1817" s="210"/>
      <c r="AF1817" s="210"/>
      <c r="AG1817" s="210" t="s">
        <v>314</v>
      </c>
      <c r="AH1817" s="210">
        <v>0</v>
      </c>
      <c r="AI1817" s="210"/>
      <c r="AJ1817" s="210"/>
      <c r="AK1817" s="210"/>
      <c r="AL1817" s="210"/>
      <c r="AM1817" s="210"/>
      <c r="AN1817" s="210"/>
      <c r="AO1817" s="210"/>
      <c r="AP1817" s="210"/>
      <c r="AQ1817" s="210"/>
      <c r="AR1817" s="210"/>
      <c r="AS1817" s="210"/>
      <c r="AT1817" s="210"/>
      <c r="AU1817" s="210"/>
      <c r="AV1817" s="210"/>
      <c r="AW1817" s="210"/>
      <c r="AX1817" s="210"/>
      <c r="AY1817" s="210"/>
      <c r="AZ1817" s="210"/>
      <c r="BA1817" s="210"/>
      <c r="BB1817" s="210"/>
      <c r="BC1817" s="210"/>
      <c r="BD1817" s="210"/>
      <c r="BE1817" s="210"/>
      <c r="BF1817" s="210"/>
      <c r="BG1817" s="210"/>
      <c r="BH1817" s="210"/>
    </row>
    <row r="1818" spans="1:60" outlineLevel="3" x14ac:dyDescent="0.2">
      <c r="A1818" s="217"/>
      <c r="B1818" s="218"/>
      <c r="C1818" s="253" t="s">
        <v>2017</v>
      </c>
      <c r="D1818" s="221"/>
      <c r="E1818" s="222"/>
      <c r="F1818" s="220"/>
      <c r="G1818" s="220"/>
      <c r="H1818" s="220"/>
      <c r="I1818" s="220"/>
      <c r="J1818" s="220"/>
      <c r="K1818" s="220"/>
      <c r="L1818" s="220"/>
      <c r="M1818" s="220"/>
      <c r="N1818" s="219"/>
      <c r="O1818" s="219"/>
      <c r="P1818" s="219"/>
      <c r="Q1818" s="219"/>
      <c r="R1818" s="220"/>
      <c r="S1818" s="220"/>
      <c r="T1818" s="220"/>
      <c r="U1818" s="220"/>
      <c r="V1818" s="220"/>
      <c r="W1818" s="220"/>
      <c r="X1818" s="220"/>
      <c r="Y1818" s="220"/>
      <c r="Z1818" s="210"/>
      <c r="AA1818" s="210"/>
      <c r="AB1818" s="210"/>
      <c r="AC1818" s="210"/>
      <c r="AD1818" s="210"/>
      <c r="AE1818" s="210"/>
      <c r="AF1818" s="210"/>
      <c r="AG1818" s="210" t="s">
        <v>314</v>
      </c>
      <c r="AH1818" s="210">
        <v>0</v>
      </c>
      <c r="AI1818" s="210"/>
      <c r="AJ1818" s="210"/>
      <c r="AK1818" s="210"/>
      <c r="AL1818" s="210"/>
      <c r="AM1818" s="210"/>
      <c r="AN1818" s="210"/>
      <c r="AO1818" s="210"/>
      <c r="AP1818" s="210"/>
      <c r="AQ1818" s="210"/>
      <c r="AR1818" s="210"/>
      <c r="AS1818" s="210"/>
      <c r="AT1818" s="210"/>
      <c r="AU1818" s="210"/>
      <c r="AV1818" s="210"/>
      <c r="AW1818" s="210"/>
      <c r="AX1818" s="210"/>
      <c r="AY1818" s="210"/>
      <c r="AZ1818" s="210"/>
      <c r="BA1818" s="210"/>
      <c r="BB1818" s="210"/>
      <c r="BC1818" s="210"/>
      <c r="BD1818" s="210"/>
      <c r="BE1818" s="210"/>
      <c r="BF1818" s="210"/>
      <c r="BG1818" s="210"/>
      <c r="BH1818" s="210"/>
    </row>
    <row r="1819" spans="1:60" outlineLevel="3" x14ac:dyDescent="0.2">
      <c r="A1819" s="217"/>
      <c r="B1819" s="218"/>
      <c r="C1819" s="253" t="s">
        <v>2018</v>
      </c>
      <c r="D1819" s="221"/>
      <c r="E1819" s="222"/>
      <c r="F1819" s="220"/>
      <c r="G1819" s="220"/>
      <c r="H1819" s="220"/>
      <c r="I1819" s="220"/>
      <c r="J1819" s="220"/>
      <c r="K1819" s="220"/>
      <c r="L1819" s="220"/>
      <c r="M1819" s="220"/>
      <c r="N1819" s="219"/>
      <c r="O1819" s="219"/>
      <c r="P1819" s="219"/>
      <c r="Q1819" s="219"/>
      <c r="R1819" s="220"/>
      <c r="S1819" s="220"/>
      <c r="T1819" s="220"/>
      <c r="U1819" s="220"/>
      <c r="V1819" s="220"/>
      <c r="W1819" s="220"/>
      <c r="X1819" s="220"/>
      <c r="Y1819" s="220"/>
      <c r="Z1819" s="210"/>
      <c r="AA1819" s="210"/>
      <c r="AB1819" s="210"/>
      <c r="AC1819" s="210"/>
      <c r="AD1819" s="210"/>
      <c r="AE1819" s="210"/>
      <c r="AF1819" s="210"/>
      <c r="AG1819" s="210" t="s">
        <v>314</v>
      </c>
      <c r="AH1819" s="210">
        <v>0</v>
      </c>
      <c r="AI1819" s="210"/>
      <c r="AJ1819" s="210"/>
      <c r="AK1819" s="210"/>
      <c r="AL1819" s="210"/>
      <c r="AM1819" s="210"/>
      <c r="AN1819" s="210"/>
      <c r="AO1819" s="210"/>
      <c r="AP1819" s="210"/>
      <c r="AQ1819" s="210"/>
      <c r="AR1819" s="210"/>
      <c r="AS1819" s="210"/>
      <c r="AT1819" s="210"/>
      <c r="AU1819" s="210"/>
      <c r="AV1819" s="210"/>
      <c r="AW1819" s="210"/>
      <c r="AX1819" s="210"/>
      <c r="AY1819" s="210"/>
      <c r="AZ1819" s="210"/>
      <c r="BA1819" s="210"/>
      <c r="BB1819" s="210"/>
      <c r="BC1819" s="210"/>
      <c r="BD1819" s="210"/>
      <c r="BE1819" s="210"/>
      <c r="BF1819" s="210"/>
      <c r="BG1819" s="210"/>
      <c r="BH1819" s="210"/>
    </row>
    <row r="1820" spans="1:60" outlineLevel="3" x14ac:dyDescent="0.2">
      <c r="A1820" s="217"/>
      <c r="B1820" s="218"/>
      <c r="C1820" s="253" t="s">
        <v>2019</v>
      </c>
      <c r="D1820" s="221"/>
      <c r="E1820" s="222"/>
      <c r="F1820" s="220"/>
      <c r="G1820" s="220"/>
      <c r="H1820" s="220"/>
      <c r="I1820" s="220"/>
      <c r="J1820" s="220"/>
      <c r="K1820" s="220"/>
      <c r="L1820" s="220"/>
      <c r="M1820" s="220"/>
      <c r="N1820" s="219"/>
      <c r="O1820" s="219"/>
      <c r="P1820" s="219"/>
      <c r="Q1820" s="219"/>
      <c r="R1820" s="220"/>
      <c r="S1820" s="220"/>
      <c r="T1820" s="220"/>
      <c r="U1820" s="220"/>
      <c r="V1820" s="220"/>
      <c r="W1820" s="220"/>
      <c r="X1820" s="220"/>
      <c r="Y1820" s="220"/>
      <c r="Z1820" s="210"/>
      <c r="AA1820" s="210"/>
      <c r="AB1820" s="210"/>
      <c r="AC1820" s="210"/>
      <c r="AD1820" s="210"/>
      <c r="AE1820" s="210"/>
      <c r="AF1820" s="210"/>
      <c r="AG1820" s="210" t="s">
        <v>314</v>
      </c>
      <c r="AH1820" s="210">
        <v>0</v>
      </c>
      <c r="AI1820" s="210"/>
      <c r="AJ1820" s="210"/>
      <c r="AK1820" s="210"/>
      <c r="AL1820" s="210"/>
      <c r="AM1820" s="210"/>
      <c r="AN1820" s="210"/>
      <c r="AO1820" s="210"/>
      <c r="AP1820" s="210"/>
      <c r="AQ1820" s="210"/>
      <c r="AR1820" s="210"/>
      <c r="AS1820" s="210"/>
      <c r="AT1820" s="210"/>
      <c r="AU1820" s="210"/>
      <c r="AV1820" s="210"/>
      <c r="AW1820" s="210"/>
      <c r="AX1820" s="210"/>
      <c r="AY1820" s="210"/>
      <c r="AZ1820" s="210"/>
      <c r="BA1820" s="210"/>
      <c r="BB1820" s="210"/>
      <c r="BC1820" s="210"/>
      <c r="BD1820" s="210"/>
      <c r="BE1820" s="210"/>
      <c r="BF1820" s="210"/>
      <c r="BG1820" s="210"/>
      <c r="BH1820" s="210"/>
    </row>
    <row r="1821" spans="1:60" outlineLevel="3" x14ac:dyDescent="0.2">
      <c r="A1821" s="217"/>
      <c r="B1821" s="218"/>
      <c r="C1821" s="253" t="s">
        <v>2020</v>
      </c>
      <c r="D1821" s="221"/>
      <c r="E1821" s="222"/>
      <c r="F1821" s="220"/>
      <c r="G1821" s="220"/>
      <c r="H1821" s="220"/>
      <c r="I1821" s="220"/>
      <c r="J1821" s="220"/>
      <c r="K1821" s="220"/>
      <c r="L1821" s="220"/>
      <c r="M1821" s="220"/>
      <c r="N1821" s="219"/>
      <c r="O1821" s="219"/>
      <c r="P1821" s="219"/>
      <c r="Q1821" s="219"/>
      <c r="R1821" s="220"/>
      <c r="S1821" s="220"/>
      <c r="T1821" s="220"/>
      <c r="U1821" s="220"/>
      <c r="V1821" s="220"/>
      <c r="W1821" s="220"/>
      <c r="X1821" s="220"/>
      <c r="Y1821" s="220"/>
      <c r="Z1821" s="210"/>
      <c r="AA1821" s="210"/>
      <c r="AB1821" s="210"/>
      <c r="AC1821" s="210"/>
      <c r="AD1821" s="210"/>
      <c r="AE1821" s="210"/>
      <c r="AF1821" s="210"/>
      <c r="AG1821" s="210" t="s">
        <v>314</v>
      </c>
      <c r="AH1821" s="210">
        <v>0</v>
      </c>
      <c r="AI1821" s="210"/>
      <c r="AJ1821" s="210"/>
      <c r="AK1821" s="210"/>
      <c r="AL1821" s="210"/>
      <c r="AM1821" s="210"/>
      <c r="AN1821" s="210"/>
      <c r="AO1821" s="210"/>
      <c r="AP1821" s="210"/>
      <c r="AQ1821" s="210"/>
      <c r="AR1821" s="210"/>
      <c r="AS1821" s="210"/>
      <c r="AT1821" s="210"/>
      <c r="AU1821" s="210"/>
      <c r="AV1821" s="210"/>
      <c r="AW1821" s="210"/>
      <c r="AX1821" s="210"/>
      <c r="AY1821" s="210"/>
      <c r="AZ1821" s="210"/>
      <c r="BA1821" s="210"/>
      <c r="BB1821" s="210"/>
      <c r="BC1821" s="210"/>
      <c r="BD1821" s="210"/>
      <c r="BE1821" s="210"/>
      <c r="BF1821" s="210"/>
      <c r="BG1821" s="210"/>
      <c r="BH1821" s="210"/>
    </row>
    <row r="1822" spans="1:60" outlineLevel="3" x14ac:dyDescent="0.2">
      <c r="A1822" s="217"/>
      <c r="B1822" s="218"/>
      <c r="C1822" s="253" t="s">
        <v>2021</v>
      </c>
      <c r="D1822" s="221"/>
      <c r="E1822" s="222"/>
      <c r="F1822" s="220"/>
      <c r="G1822" s="220"/>
      <c r="H1822" s="220"/>
      <c r="I1822" s="220"/>
      <c r="J1822" s="220"/>
      <c r="K1822" s="220"/>
      <c r="L1822" s="220"/>
      <c r="M1822" s="220"/>
      <c r="N1822" s="219"/>
      <c r="O1822" s="219"/>
      <c r="P1822" s="219"/>
      <c r="Q1822" s="219"/>
      <c r="R1822" s="220"/>
      <c r="S1822" s="220"/>
      <c r="T1822" s="220"/>
      <c r="U1822" s="220"/>
      <c r="V1822" s="220"/>
      <c r="W1822" s="220"/>
      <c r="X1822" s="220"/>
      <c r="Y1822" s="220"/>
      <c r="Z1822" s="210"/>
      <c r="AA1822" s="210"/>
      <c r="AB1822" s="210"/>
      <c r="AC1822" s="210"/>
      <c r="AD1822" s="210"/>
      <c r="AE1822" s="210"/>
      <c r="AF1822" s="210"/>
      <c r="AG1822" s="210" t="s">
        <v>314</v>
      </c>
      <c r="AH1822" s="210">
        <v>0</v>
      </c>
      <c r="AI1822" s="210"/>
      <c r="AJ1822" s="210"/>
      <c r="AK1822" s="210"/>
      <c r="AL1822" s="210"/>
      <c r="AM1822" s="210"/>
      <c r="AN1822" s="210"/>
      <c r="AO1822" s="210"/>
      <c r="AP1822" s="210"/>
      <c r="AQ1822" s="210"/>
      <c r="AR1822" s="210"/>
      <c r="AS1822" s="210"/>
      <c r="AT1822" s="210"/>
      <c r="AU1822" s="210"/>
      <c r="AV1822" s="210"/>
      <c r="AW1822" s="210"/>
      <c r="AX1822" s="210"/>
      <c r="AY1822" s="210"/>
      <c r="AZ1822" s="210"/>
      <c r="BA1822" s="210"/>
      <c r="BB1822" s="210"/>
      <c r="BC1822" s="210"/>
      <c r="BD1822" s="210"/>
      <c r="BE1822" s="210"/>
      <c r="BF1822" s="210"/>
      <c r="BG1822" s="210"/>
      <c r="BH1822" s="210"/>
    </row>
    <row r="1823" spans="1:60" outlineLevel="3" x14ac:dyDescent="0.2">
      <c r="A1823" s="217"/>
      <c r="B1823" s="218"/>
      <c r="C1823" s="253" t="s">
        <v>2022</v>
      </c>
      <c r="D1823" s="221"/>
      <c r="E1823" s="222"/>
      <c r="F1823" s="220"/>
      <c r="G1823" s="220"/>
      <c r="H1823" s="220"/>
      <c r="I1823" s="220"/>
      <c r="J1823" s="220"/>
      <c r="K1823" s="220"/>
      <c r="L1823" s="220"/>
      <c r="M1823" s="220"/>
      <c r="N1823" s="219"/>
      <c r="O1823" s="219"/>
      <c r="P1823" s="219"/>
      <c r="Q1823" s="219"/>
      <c r="R1823" s="220"/>
      <c r="S1823" s="220"/>
      <c r="T1823" s="220"/>
      <c r="U1823" s="220"/>
      <c r="V1823" s="220"/>
      <c r="W1823" s="220"/>
      <c r="X1823" s="220"/>
      <c r="Y1823" s="220"/>
      <c r="Z1823" s="210"/>
      <c r="AA1823" s="210"/>
      <c r="AB1823" s="210"/>
      <c r="AC1823" s="210"/>
      <c r="AD1823" s="210"/>
      <c r="AE1823" s="210"/>
      <c r="AF1823" s="210"/>
      <c r="AG1823" s="210" t="s">
        <v>314</v>
      </c>
      <c r="AH1823" s="210">
        <v>0</v>
      </c>
      <c r="AI1823" s="210"/>
      <c r="AJ1823" s="210"/>
      <c r="AK1823" s="210"/>
      <c r="AL1823" s="210"/>
      <c r="AM1823" s="210"/>
      <c r="AN1823" s="210"/>
      <c r="AO1823" s="210"/>
      <c r="AP1823" s="210"/>
      <c r="AQ1823" s="210"/>
      <c r="AR1823" s="210"/>
      <c r="AS1823" s="210"/>
      <c r="AT1823" s="210"/>
      <c r="AU1823" s="210"/>
      <c r="AV1823" s="210"/>
      <c r="AW1823" s="210"/>
      <c r="AX1823" s="210"/>
      <c r="AY1823" s="210"/>
      <c r="AZ1823" s="210"/>
      <c r="BA1823" s="210"/>
      <c r="BB1823" s="210"/>
      <c r="BC1823" s="210"/>
      <c r="BD1823" s="210"/>
      <c r="BE1823" s="210"/>
      <c r="BF1823" s="210"/>
      <c r="BG1823" s="210"/>
      <c r="BH1823" s="210"/>
    </row>
    <row r="1824" spans="1:60" outlineLevel="3" x14ac:dyDescent="0.2">
      <c r="A1824" s="217"/>
      <c r="B1824" s="218"/>
      <c r="C1824" s="253" t="s">
        <v>2023</v>
      </c>
      <c r="D1824" s="221"/>
      <c r="E1824" s="222"/>
      <c r="F1824" s="220"/>
      <c r="G1824" s="220"/>
      <c r="H1824" s="220"/>
      <c r="I1824" s="220"/>
      <c r="J1824" s="220"/>
      <c r="K1824" s="220"/>
      <c r="L1824" s="220"/>
      <c r="M1824" s="220"/>
      <c r="N1824" s="219"/>
      <c r="O1824" s="219"/>
      <c r="P1824" s="219"/>
      <c r="Q1824" s="219"/>
      <c r="R1824" s="220"/>
      <c r="S1824" s="220"/>
      <c r="T1824" s="220"/>
      <c r="U1824" s="220"/>
      <c r="V1824" s="220"/>
      <c r="W1824" s="220"/>
      <c r="X1824" s="220"/>
      <c r="Y1824" s="220"/>
      <c r="Z1824" s="210"/>
      <c r="AA1824" s="210"/>
      <c r="AB1824" s="210"/>
      <c r="AC1824" s="210"/>
      <c r="AD1824" s="210"/>
      <c r="AE1824" s="210"/>
      <c r="AF1824" s="210"/>
      <c r="AG1824" s="210" t="s">
        <v>314</v>
      </c>
      <c r="AH1824" s="210">
        <v>0</v>
      </c>
      <c r="AI1824" s="210"/>
      <c r="AJ1824" s="210"/>
      <c r="AK1824" s="210"/>
      <c r="AL1824" s="210"/>
      <c r="AM1824" s="210"/>
      <c r="AN1824" s="210"/>
      <c r="AO1824" s="210"/>
      <c r="AP1824" s="210"/>
      <c r="AQ1824" s="210"/>
      <c r="AR1824" s="210"/>
      <c r="AS1824" s="210"/>
      <c r="AT1824" s="210"/>
      <c r="AU1824" s="210"/>
      <c r="AV1824" s="210"/>
      <c r="AW1824" s="210"/>
      <c r="AX1824" s="210"/>
      <c r="AY1824" s="210"/>
      <c r="AZ1824" s="210"/>
      <c r="BA1824" s="210"/>
      <c r="BB1824" s="210"/>
      <c r="BC1824" s="210"/>
      <c r="BD1824" s="210"/>
      <c r="BE1824" s="210"/>
      <c r="BF1824" s="210"/>
      <c r="BG1824" s="210"/>
      <c r="BH1824" s="210"/>
    </row>
    <row r="1825" spans="1:60" outlineLevel="3" x14ac:dyDescent="0.2">
      <c r="A1825" s="217"/>
      <c r="B1825" s="218"/>
      <c r="C1825" s="253" t="s">
        <v>2024</v>
      </c>
      <c r="D1825" s="221"/>
      <c r="E1825" s="222"/>
      <c r="F1825" s="220"/>
      <c r="G1825" s="220"/>
      <c r="H1825" s="220"/>
      <c r="I1825" s="220"/>
      <c r="J1825" s="220"/>
      <c r="K1825" s="220"/>
      <c r="L1825" s="220"/>
      <c r="M1825" s="220"/>
      <c r="N1825" s="219"/>
      <c r="O1825" s="219"/>
      <c r="P1825" s="219"/>
      <c r="Q1825" s="219"/>
      <c r="R1825" s="220"/>
      <c r="S1825" s="220"/>
      <c r="T1825" s="220"/>
      <c r="U1825" s="220"/>
      <c r="V1825" s="220"/>
      <c r="W1825" s="220"/>
      <c r="X1825" s="220"/>
      <c r="Y1825" s="220"/>
      <c r="Z1825" s="210"/>
      <c r="AA1825" s="210"/>
      <c r="AB1825" s="210"/>
      <c r="AC1825" s="210"/>
      <c r="AD1825" s="210"/>
      <c r="AE1825" s="210"/>
      <c r="AF1825" s="210"/>
      <c r="AG1825" s="210" t="s">
        <v>314</v>
      </c>
      <c r="AH1825" s="210">
        <v>0</v>
      </c>
      <c r="AI1825" s="210"/>
      <c r="AJ1825" s="210"/>
      <c r="AK1825" s="210"/>
      <c r="AL1825" s="210"/>
      <c r="AM1825" s="210"/>
      <c r="AN1825" s="210"/>
      <c r="AO1825" s="210"/>
      <c r="AP1825" s="210"/>
      <c r="AQ1825" s="210"/>
      <c r="AR1825" s="210"/>
      <c r="AS1825" s="210"/>
      <c r="AT1825" s="210"/>
      <c r="AU1825" s="210"/>
      <c r="AV1825" s="210"/>
      <c r="AW1825" s="210"/>
      <c r="AX1825" s="210"/>
      <c r="AY1825" s="210"/>
      <c r="AZ1825" s="210"/>
      <c r="BA1825" s="210"/>
      <c r="BB1825" s="210"/>
      <c r="BC1825" s="210"/>
      <c r="BD1825" s="210"/>
      <c r="BE1825" s="210"/>
      <c r="BF1825" s="210"/>
      <c r="BG1825" s="210"/>
      <c r="BH1825" s="210"/>
    </row>
    <row r="1826" spans="1:60" outlineLevel="3" x14ac:dyDescent="0.2">
      <c r="A1826" s="217"/>
      <c r="B1826" s="218"/>
      <c r="C1826" s="253" t="s">
        <v>2025</v>
      </c>
      <c r="D1826" s="221"/>
      <c r="E1826" s="222"/>
      <c r="F1826" s="220"/>
      <c r="G1826" s="220"/>
      <c r="H1826" s="220"/>
      <c r="I1826" s="220"/>
      <c r="J1826" s="220"/>
      <c r="K1826" s="220"/>
      <c r="L1826" s="220"/>
      <c r="M1826" s="220"/>
      <c r="N1826" s="219"/>
      <c r="O1826" s="219"/>
      <c r="P1826" s="219"/>
      <c r="Q1826" s="219"/>
      <c r="R1826" s="220"/>
      <c r="S1826" s="220"/>
      <c r="T1826" s="220"/>
      <c r="U1826" s="220"/>
      <c r="V1826" s="220"/>
      <c r="W1826" s="220"/>
      <c r="X1826" s="220"/>
      <c r="Y1826" s="220"/>
      <c r="Z1826" s="210"/>
      <c r="AA1826" s="210"/>
      <c r="AB1826" s="210"/>
      <c r="AC1826" s="210"/>
      <c r="AD1826" s="210"/>
      <c r="AE1826" s="210"/>
      <c r="AF1826" s="210"/>
      <c r="AG1826" s="210" t="s">
        <v>314</v>
      </c>
      <c r="AH1826" s="210">
        <v>0</v>
      </c>
      <c r="AI1826" s="210"/>
      <c r="AJ1826" s="210"/>
      <c r="AK1826" s="210"/>
      <c r="AL1826" s="210"/>
      <c r="AM1826" s="210"/>
      <c r="AN1826" s="210"/>
      <c r="AO1826" s="210"/>
      <c r="AP1826" s="210"/>
      <c r="AQ1826" s="210"/>
      <c r="AR1826" s="210"/>
      <c r="AS1826" s="210"/>
      <c r="AT1826" s="210"/>
      <c r="AU1826" s="210"/>
      <c r="AV1826" s="210"/>
      <c r="AW1826" s="210"/>
      <c r="AX1826" s="210"/>
      <c r="AY1826" s="210"/>
      <c r="AZ1826" s="210"/>
      <c r="BA1826" s="210"/>
      <c r="BB1826" s="210"/>
      <c r="BC1826" s="210"/>
      <c r="BD1826" s="210"/>
      <c r="BE1826" s="210"/>
      <c r="BF1826" s="210"/>
      <c r="BG1826" s="210"/>
      <c r="BH1826" s="210"/>
    </row>
    <row r="1827" spans="1:60" outlineLevel="3" x14ac:dyDescent="0.2">
      <c r="A1827" s="217"/>
      <c r="B1827" s="218"/>
      <c r="C1827" s="253" t="s">
        <v>2026</v>
      </c>
      <c r="D1827" s="221"/>
      <c r="E1827" s="222"/>
      <c r="F1827" s="220"/>
      <c r="G1827" s="220"/>
      <c r="H1827" s="220"/>
      <c r="I1827" s="220"/>
      <c r="J1827" s="220"/>
      <c r="K1827" s="220"/>
      <c r="L1827" s="220"/>
      <c r="M1827" s="220"/>
      <c r="N1827" s="219"/>
      <c r="O1827" s="219"/>
      <c r="P1827" s="219"/>
      <c r="Q1827" s="219"/>
      <c r="R1827" s="220"/>
      <c r="S1827" s="220"/>
      <c r="T1827" s="220"/>
      <c r="U1827" s="220"/>
      <c r="V1827" s="220"/>
      <c r="W1827" s="220"/>
      <c r="X1827" s="220"/>
      <c r="Y1827" s="220"/>
      <c r="Z1827" s="210"/>
      <c r="AA1827" s="210"/>
      <c r="AB1827" s="210"/>
      <c r="AC1827" s="210"/>
      <c r="AD1827" s="210"/>
      <c r="AE1827" s="210"/>
      <c r="AF1827" s="210"/>
      <c r="AG1827" s="210" t="s">
        <v>314</v>
      </c>
      <c r="AH1827" s="210">
        <v>0</v>
      </c>
      <c r="AI1827" s="210"/>
      <c r="AJ1827" s="210"/>
      <c r="AK1827" s="210"/>
      <c r="AL1827" s="210"/>
      <c r="AM1827" s="210"/>
      <c r="AN1827" s="210"/>
      <c r="AO1827" s="210"/>
      <c r="AP1827" s="210"/>
      <c r="AQ1827" s="210"/>
      <c r="AR1827" s="210"/>
      <c r="AS1827" s="210"/>
      <c r="AT1827" s="210"/>
      <c r="AU1827" s="210"/>
      <c r="AV1827" s="210"/>
      <c r="AW1827" s="210"/>
      <c r="AX1827" s="210"/>
      <c r="AY1827" s="210"/>
      <c r="AZ1827" s="210"/>
      <c r="BA1827" s="210"/>
      <c r="BB1827" s="210"/>
      <c r="BC1827" s="210"/>
      <c r="BD1827" s="210"/>
      <c r="BE1827" s="210"/>
      <c r="BF1827" s="210"/>
      <c r="BG1827" s="210"/>
      <c r="BH1827" s="210"/>
    </row>
    <row r="1828" spans="1:60" outlineLevel="3" x14ac:dyDescent="0.2">
      <c r="A1828" s="217"/>
      <c r="B1828" s="218"/>
      <c r="C1828" s="253" t="s">
        <v>2027</v>
      </c>
      <c r="D1828" s="221"/>
      <c r="E1828" s="222"/>
      <c r="F1828" s="220"/>
      <c r="G1828" s="220"/>
      <c r="H1828" s="220"/>
      <c r="I1828" s="220"/>
      <c r="J1828" s="220"/>
      <c r="K1828" s="220"/>
      <c r="L1828" s="220"/>
      <c r="M1828" s="220"/>
      <c r="N1828" s="219"/>
      <c r="O1828" s="219"/>
      <c r="P1828" s="219"/>
      <c r="Q1828" s="219"/>
      <c r="R1828" s="220"/>
      <c r="S1828" s="220"/>
      <c r="T1828" s="220"/>
      <c r="U1828" s="220"/>
      <c r="V1828" s="220"/>
      <c r="W1828" s="220"/>
      <c r="X1828" s="220"/>
      <c r="Y1828" s="220"/>
      <c r="Z1828" s="210"/>
      <c r="AA1828" s="210"/>
      <c r="AB1828" s="210"/>
      <c r="AC1828" s="210"/>
      <c r="AD1828" s="210"/>
      <c r="AE1828" s="210"/>
      <c r="AF1828" s="210"/>
      <c r="AG1828" s="210" t="s">
        <v>314</v>
      </c>
      <c r="AH1828" s="210">
        <v>0</v>
      </c>
      <c r="AI1828" s="210"/>
      <c r="AJ1828" s="210"/>
      <c r="AK1828" s="210"/>
      <c r="AL1828" s="210"/>
      <c r="AM1828" s="210"/>
      <c r="AN1828" s="210"/>
      <c r="AO1828" s="210"/>
      <c r="AP1828" s="210"/>
      <c r="AQ1828" s="210"/>
      <c r="AR1828" s="210"/>
      <c r="AS1828" s="210"/>
      <c r="AT1828" s="210"/>
      <c r="AU1828" s="210"/>
      <c r="AV1828" s="210"/>
      <c r="AW1828" s="210"/>
      <c r="AX1828" s="210"/>
      <c r="AY1828" s="210"/>
      <c r="AZ1828" s="210"/>
      <c r="BA1828" s="210"/>
      <c r="BB1828" s="210"/>
      <c r="BC1828" s="210"/>
      <c r="BD1828" s="210"/>
      <c r="BE1828" s="210"/>
      <c r="BF1828" s="210"/>
      <c r="BG1828" s="210"/>
      <c r="BH1828" s="210"/>
    </row>
    <row r="1829" spans="1:60" outlineLevel="3" x14ac:dyDescent="0.2">
      <c r="A1829" s="217"/>
      <c r="B1829" s="218"/>
      <c r="C1829" s="253" t="s">
        <v>2028</v>
      </c>
      <c r="D1829" s="221"/>
      <c r="E1829" s="222"/>
      <c r="F1829" s="220"/>
      <c r="G1829" s="220"/>
      <c r="H1829" s="220"/>
      <c r="I1829" s="220"/>
      <c r="J1829" s="220"/>
      <c r="K1829" s="220"/>
      <c r="L1829" s="220"/>
      <c r="M1829" s="220"/>
      <c r="N1829" s="219"/>
      <c r="O1829" s="219"/>
      <c r="P1829" s="219"/>
      <c r="Q1829" s="219"/>
      <c r="R1829" s="220"/>
      <c r="S1829" s="220"/>
      <c r="T1829" s="220"/>
      <c r="U1829" s="220"/>
      <c r="V1829" s="220"/>
      <c r="W1829" s="220"/>
      <c r="X1829" s="220"/>
      <c r="Y1829" s="220"/>
      <c r="Z1829" s="210"/>
      <c r="AA1829" s="210"/>
      <c r="AB1829" s="210"/>
      <c r="AC1829" s="210"/>
      <c r="AD1829" s="210"/>
      <c r="AE1829" s="210"/>
      <c r="AF1829" s="210"/>
      <c r="AG1829" s="210" t="s">
        <v>314</v>
      </c>
      <c r="AH1829" s="210">
        <v>0</v>
      </c>
      <c r="AI1829" s="210"/>
      <c r="AJ1829" s="210"/>
      <c r="AK1829" s="210"/>
      <c r="AL1829" s="210"/>
      <c r="AM1829" s="210"/>
      <c r="AN1829" s="210"/>
      <c r="AO1829" s="210"/>
      <c r="AP1829" s="210"/>
      <c r="AQ1829" s="210"/>
      <c r="AR1829" s="210"/>
      <c r="AS1829" s="210"/>
      <c r="AT1829" s="210"/>
      <c r="AU1829" s="210"/>
      <c r="AV1829" s="210"/>
      <c r="AW1829" s="210"/>
      <c r="AX1829" s="210"/>
      <c r="AY1829" s="210"/>
      <c r="AZ1829" s="210"/>
      <c r="BA1829" s="210"/>
      <c r="BB1829" s="210"/>
      <c r="BC1829" s="210"/>
      <c r="BD1829" s="210"/>
      <c r="BE1829" s="210"/>
      <c r="BF1829" s="210"/>
      <c r="BG1829" s="210"/>
      <c r="BH1829" s="210"/>
    </row>
    <row r="1830" spans="1:60" outlineLevel="3" x14ac:dyDescent="0.2">
      <c r="A1830" s="217"/>
      <c r="B1830" s="218"/>
      <c r="C1830" s="253" t="s">
        <v>2029</v>
      </c>
      <c r="D1830" s="221"/>
      <c r="E1830" s="222">
        <v>288.95999999999998</v>
      </c>
      <c r="F1830" s="220"/>
      <c r="G1830" s="220"/>
      <c r="H1830" s="220"/>
      <c r="I1830" s="220"/>
      <c r="J1830" s="220"/>
      <c r="K1830" s="220"/>
      <c r="L1830" s="220"/>
      <c r="M1830" s="220"/>
      <c r="N1830" s="219"/>
      <c r="O1830" s="219"/>
      <c r="P1830" s="219"/>
      <c r="Q1830" s="219"/>
      <c r="R1830" s="220"/>
      <c r="S1830" s="220"/>
      <c r="T1830" s="220"/>
      <c r="U1830" s="220"/>
      <c r="V1830" s="220"/>
      <c r="W1830" s="220"/>
      <c r="X1830" s="220"/>
      <c r="Y1830" s="220"/>
      <c r="Z1830" s="210"/>
      <c r="AA1830" s="210"/>
      <c r="AB1830" s="210"/>
      <c r="AC1830" s="210"/>
      <c r="AD1830" s="210"/>
      <c r="AE1830" s="210"/>
      <c r="AF1830" s="210"/>
      <c r="AG1830" s="210" t="s">
        <v>314</v>
      </c>
      <c r="AH1830" s="210">
        <v>0</v>
      </c>
      <c r="AI1830" s="210"/>
      <c r="AJ1830" s="210"/>
      <c r="AK1830" s="210"/>
      <c r="AL1830" s="210"/>
      <c r="AM1830" s="210"/>
      <c r="AN1830" s="210"/>
      <c r="AO1830" s="210"/>
      <c r="AP1830" s="210"/>
      <c r="AQ1830" s="210"/>
      <c r="AR1830" s="210"/>
      <c r="AS1830" s="210"/>
      <c r="AT1830" s="210"/>
      <c r="AU1830" s="210"/>
      <c r="AV1830" s="210"/>
      <c r="AW1830" s="210"/>
      <c r="AX1830" s="210"/>
      <c r="AY1830" s="210"/>
      <c r="AZ1830" s="210"/>
      <c r="BA1830" s="210"/>
      <c r="BB1830" s="210"/>
      <c r="BC1830" s="210"/>
      <c r="BD1830" s="210"/>
      <c r="BE1830" s="210"/>
      <c r="BF1830" s="210"/>
      <c r="BG1830" s="210"/>
      <c r="BH1830" s="210"/>
    </row>
    <row r="1831" spans="1:60" ht="22.5" outlineLevel="1" x14ac:dyDescent="0.2">
      <c r="A1831" s="231">
        <v>348</v>
      </c>
      <c r="B1831" s="232" t="s">
        <v>2030</v>
      </c>
      <c r="C1831" s="250" t="s">
        <v>2031</v>
      </c>
      <c r="D1831" s="233" t="s">
        <v>310</v>
      </c>
      <c r="E1831" s="234">
        <v>365.11</v>
      </c>
      <c r="F1831" s="235"/>
      <c r="G1831" s="236">
        <f>ROUND(E1831*F1831,2)</f>
        <v>0</v>
      </c>
      <c r="H1831" s="235"/>
      <c r="I1831" s="236">
        <f>ROUND(E1831*H1831,2)</f>
        <v>0</v>
      </c>
      <c r="J1831" s="235"/>
      <c r="K1831" s="236">
        <f>ROUND(E1831*J1831,2)</f>
        <v>0</v>
      </c>
      <c r="L1831" s="236">
        <v>21</v>
      </c>
      <c r="M1831" s="236">
        <f>G1831*(1+L1831/100)</f>
        <v>0</v>
      </c>
      <c r="N1831" s="234">
        <v>0</v>
      </c>
      <c r="O1831" s="234">
        <f>ROUND(E1831*N1831,2)</f>
        <v>0</v>
      </c>
      <c r="P1831" s="234">
        <v>3.5000000000000001E-3</v>
      </c>
      <c r="Q1831" s="234">
        <f>ROUND(E1831*P1831,2)</f>
        <v>1.28</v>
      </c>
      <c r="R1831" s="236" t="s">
        <v>2001</v>
      </c>
      <c r="S1831" s="236" t="s">
        <v>293</v>
      </c>
      <c r="T1831" s="237" t="s">
        <v>294</v>
      </c>
      <c r="U1831" s="220">
        <v>0.105</v>
      </c>
      <c r="V1831" s="220">
        <f>ROUND(E1831*U1831,2)</f>
        <v>38.340000000000003</v>
      </c>
      <c r="W1831" s="220"/>
      <c r="X1831" s="220" t="s">
        <v>295</v>
      </c>
      <c r="Y1831" s="220" t="s">
        <v>296</v>
      </c>
      <c r="Z1831" s="210"/>
      <c r="AA1831" s="210"/>
      <c r="AB1831" s="210"/>
      <c r="AC1831" s="210"/>
      <c r="AD1831" s="210"/>
      <c r="AE1831" s="210"/>
      <c r="AF1831" s="210"/>
      <c r="AG1831" s="210" t="s">
        <v>1407</v>
      </c>
      <c r="AH1831" s="210"/>
      <c r="AI1831" s="210"/>
      <c r="AJ1831" s="210"/>
      <c r="AK1831" s="210"/>
      <c r="AL1831" s="210"/>
      <c r="AM1831" s="210"/>
      <c r="AN1831" s="210"/>
      <c r="AO1831" s="210"/>
      <c r="AP1831" s="210"/>
      <c r="AQ1831" s="210"/>
      <c r="AR1831" s="210"/>
      <c r="AS1831" s="210"/>
      <c r="AT1831" s="210"/>
      <c r="AU1831" s="210"/>
      <c r="AV1831" s="210"/>
      <c r="AW1831" s="210"/>
      <c r="AX1831" s="210"/>
      <c r="AY1831" s="210"/>
      <c r="AZ1831" s="210"/>
      <c r="BA1831" s="210"/>
      <c r="BB1831" s="210"/>
      <c r="BC1831" s="210"/>
      <c r="BD1831" s="210"/>
      <c r="BE1831" s="210"/>
      <c r="BF1831" s="210"/>
      <c r="BG1831" s="210"/>
      <c r="BH1831" s="210"/>
    </row>
    <row r="1832" spans="1:60" ht="22.5" outlineLevel="2" x14ac:dyDescent="0.2">
      <c r="A1832" s="217"/>
      <c r="B1832" s="218"/>
      <c r="C1832" s="253" t="s">
        <v>2032</v>
      </c>
      <c r="D1832" s="221"/>
      <c r="E1832" s="222"/>
      <c r="F1832" s="220"/>
      <c r="G1832" s="220"/>
      <c r="H1832" s="220"/>
      <c r="I1832" s="220"/>
      <c r="J1832" s="220"/>
      <c r="K1832" s="220"/>
      <c r="L1832" s="220"/>
      <c r="M1832" s="220"/>
      <c r="N1832" s="219"/>
      <c r="O1832" s="219"/>
      <c r="P1832" s="219"/>
      <c r="Q1832" s="219"/>
      <c r="R1832" s="220"/>
      <c r="S1832" s="220"/>
      <c r="T1832" s="220"/>
      <c r="U1832" s="220"/>
      <c r="V1832" s="220"/>
      <c r="W1832" s="220"/>
      <c r="X1832" s="220"/>
      <c r="Y1832" s="220"/>
      <c r="Z1832" s="210"/>
      <c r="AA1832" s="210"/>
      <c r="AB1832" s="210"/>
      <c r="AC1832" s="210"/>
      <c r="AD1832" s="210"/>
      <c r="AE1832" s="210"/>
      <c r="AF1832" s="210"/>
      <c r="AG1832" s="210" t="s">
        <v>314</v>
      </c>
      <c r="AH1832" s="210">
        <v>0</v>
      </c>
      <c r="AI1832" s="210"/>
      <c r="AJ1832" s="210"/>
      <c r="AK1832" s="210"/>
      <c r="AL1832" s="210"/>
      <c r="AM1832" s="210"/>
      <c r="AN1832" s="210"/>
      <c r="AO1832" s="210"/>
      <c r="AP1832" s="210"/>
      <c r="AQ1832" s="210"/>
      <c r="AR1832" s="210"/>
      <c r="AS1832" s="210"/>
      <c r="AT1832" s="210"/>
      <c r="AU1832" s="210"/>
      <c r="AV1832" s="210"/>
      <c r="AW1832" s="210"/>
      <c r="AX1832" s="210"/>
      <c r="AY1832" s="210"/>
      <c r="AZ1832" s="210"/>
      <c r="BA1832" s="210"/>
      <c r="BB1832" s="210"/>
      <c r="BC1832" s="210"/>
      <c r="BD1832" s="210"/>
      <c r="BE1832" s="210"/>
      <c r="BF1832" s="210"/>
      <c r="BG1832" s="210"/>
      <c r="BH1832" s="210"/>
    </row>
    <row r="1833" spans="1:60" outlineLevel="3" x14ac:dyDescent="0.2">
      <c r="A1833" s="217"/>
      <c r="B1833" s="218"/>
      <c r="C1833" s="253" t="s">
        <v>2033</v>
      </c>
      <c r="D1833" s="221"/>
      <c r="E1833" s="222"/>
      <c r="F1833" s="220"/>
      <c r="G1833" s="220"/>
      <c r="H1833" s="220"/>
      <c r="I1833" s="220"/>
      <c r="J1833" s="220"/>
      <c r="K1833" s="220"/>
      <c r="L1833" s="220"/>
      <c r="M1833" s="220"/>
      <c r="N1833" s="219"/>
      <c r="O1833" s="219"/>
      <c r="P1833" s="219"/>
      <c r="Q1833" s="219"/>
      <c r="R1833" s="220"/>
      <c r="S1833" s="220"/>
      <c r="T1833" s="220"/>
      <c r="U1833" s="220"/>
      <c r="V1833" s="220"/>
      <c r="W1833" s="220"/>
      <c r="X1833" s="220"/>
      <c r="Y1833" s="220"/>
      <c r="Z1833" s="210"/>
      <c r="AA1833" s="210"/>
      <c r="AB1833" s="210"/>
      <c r="AC1833" s="210"/>
      <c r="AD1833" s="210"/>
      <c r="AE1833" s="210"/>
      <c r="AF1833" s="210"/>
      <c r="AG1833" s="210" t="s">
        <v>314</v>
      </c>
      <c r="AH1833" s="210">
        <v>0</v>
      </c>
      <c r="AI1833" s="210"/>
      <c r="AJ1833" s="210"/>
      <c r="AK1833" s="210"/>
      <c r="AL1833" s="210"/>
      <c r="AM1833" s="210"/>
      <c r="AN1833" s="210"/>
      <c r="AO1833" s="210"/>
      <c r="AP1833" s="210"/>
      <c r="AQ1833" s="210"/>
      <c r="AR1833" s="210"/>
      <c r="AS1833" s="210"/>
      <c r="AT1833" s="210"/>
      <c r="AU1833" s="210"/>
      <c r="AV1833" s="210"/>
      <c r="AW1833" s="210"/>
      <c r="AX1833" s="210"/>
      <c r="AY1833" s="210"/>
      <c r="AZ1833" s="210"/>
      <c r="BA1833" s="210"/>
      <c r="BB1833" s="210"/>
      <c r="BC1833" s="210"/>
      <c r="BD1833" s="210"/>
      <c r="BE1833" s="210"/>
      <c r="BF1833" s="210"/>
      <c r="BG1833" s="210"/>
      <c r="BH1833" s="210"/>
    </row>
    <row r="1834" spans="1:60" outlineLevel="3" x14ac:dyDescent="0.2">
      <c r="A1834" s="217"/>
      <c r="B1834" s="218"/>
      <c r="C1834" s="253" t="s">
        <v>2034</v>
      </c>
      <c r="D1834" s="221"/>
      <c r="E1834" s="222">
        <v>365.11</v>
      </c>
      <c r="F1834" s="220"/>
      <c r="G1834" s="220"/>
      <c r="H1834" s="220"/>
      <c r="I1834" s="220"/>
      <c r="J1834" s="220"/>
      <c r="K1834" s="220"/>
      <c r="L1834" s="220"/>
      <c r="M1834" s="220"/>
      <c r="N1834" s="219"/>
      <c r="O1834" s="219"/>
      <c r="P1834" s="219"/>
      <c r="Q1834" s="219"/>
      <c r="R1834" s="220"/>
      <c r="S1834" s="220"/>
      <c r="T1834" s="220"/>
      <c r="U1834" s="220"/>
      <c r="V1834" s="220"/>
      <c r="W1834" s="220"/>
      <c r="X1834" s="220"/>
      <c r="Y1834" s="220"/>
      <c r="Z1834" s="210"/>
      <c r="AA1834" s="210"/>
      <c r="AB1834" s="210"/>
      <c r="AC1834" s="210"/>
      <c r="AD1834" s="210"/>
      <c r="AE1834" s="210"/>
      <c r="AF1834" s="210"/>
      <c r="AG1834" s="210" t="s">
        <v>314</v>
      </c>
      <c r="AH1834" s="210">
        <v>0</v>
      </c>
      <c r="AI1834" s="210"/>
      <c r="AJ1834" s="210"/>
      <c r="AK1834" s="210"/>
      <c r="AL1834" s="210"/>
      <c r="AM1834" s="210"/>
      <c r="AN1834" s="210"/>
      <c r="AO1834" s="210"/>
      <c r="AP1834" s="210"/>
      <c r="AQ1834" s="210"/>
      <c r="AR1834" s="210"/>
      <c r="AS1834" s="210"/>
      <c r="AT1834" s="210"/>
      <c r="AU1834" s="210"/>
      <c r="AV1834" s="210"/>
      <c r="AW1834" s="210"/>
      <c r="AX1834" s="210"/>
      <c r="AY1834" s="210"/>
      <c r="AZ1834" s="210"/>
      <c r="BA1834" s="210"/>
      <c r="BB1834" s="210"/>
      <c r="BC1834" s="210"/>
      <c r="BD1834" s="210"/>
      <c r="BE1834" s="210"/>
      <c r="BF1834" s="210"/>
      <c r="BG1834" s="210"/>
      <c r="BH1834" s="210"/>
    </row>
    <row r="1835" spans="1:60" ht="22.5" outlineLevel="1" x14ac:dyDescent="0.2">
      <c r="A1835" s="231">
        <v>349</v>
      </c>
      <c r="B1835" s="232" t="s">
        <v>2035</v>
      </c>
      <c r="C1835" s="250" t="s">
        <v>2036</v>
      </c>
      <c r="D1835" s="233" t="s">
        <v>310</v>
      </c>
      <c r="E1835" s="234">
        <v>119.6</v>
      </c>
      <c r="F1835" s="235"/>
      <c r="G1835" s="236">
        <f>ROUND(E1835*F1835,2)</f>
        <v>0</v>
      </c>
      <c r="H1835" s="235"/>
      <c r="I1835" s="236">
        <f>ROUND(E1835*H1835,2)</f>
        <v>0</v>
      </c>
      <c r="J1835" s="235"/>
      <c r="K1835" s="236">
        <f>ROUND(E1835*J1835,2)</f>
        <v>0</v>
      </c>
      <c r="L1835" s="236">
        <v>21</v>
      </c>
      <c r="M1835" s="236">
        <f>G1835*(1+L1835/100)</f>
        <v>0</v>
      </c>
      <c r="N1835" s="234">
        <v>1.18E-2</v>
      </c>
      <c r="O1835" s="234">
        <f>ROUND(E1835*N1835,2)</f>
        <v>1.41</v>
      </c>
      <c r="P1835" s="234">
        <v>0</v>
      </c>
      <c r="Q1835" s="234">
        <f>ROUND(E1835*P1835,2)</f>
        <v>0</v>
      </c>
      <c r="R1835" s="236" t="s">
        <v>1972</v>
      </c>
      <c r="S1835" s="236" t="s">
        <v>293</v>
      </c>
      <c r="T1835" s="237" t="s">
        <v>294</v>
      </c>
      <c r="U1835" s="220">
        <v>0.88339999999999996</v>
      </c>
      <c r="V1835" s="220">
        <f>ROUND(E1835*U1835,2)</f>
        <v>105.65</v>
      </c>
      <c r="W1835" s="220"/>
      <c r="X1835" s="220" t="s">
        <v>726</v>
      </c>
      <c r="Y1835" s="220" t="s">
        <v>296</v>
      </c>
      <c r="Z1835" s="210"/>
      <c r="AA1835" s="210"/>
      <c r="AB1835" s="210"/>
      <c r="AC1835" s="210"/>
      <c r="AD1835" s="210"/>
      <c r="AE1835" s="210"/>
      <c r="AF1835" s="210"/>
      <c r="AG1835" s="210" t="s">
        <v>1973</v>
      </c>
      <c r="AH1835" s="210"/>
      <c r="AI1835" s="210"/>
      <c r="AJ1835" s="210"/>
      <c r="AK1835" s="210"/>
      <c r="AL1835" s="210"/>
      <c r="AM1835" s="210"/>
      <c r="AN1835" s="210"/>
      <c r="AO1835" s="210"/>
      <c r="AP1835" s="210"/>
      <c r="AQ1835" s="210"/>
      <c r="AR1835" s="210"/>
      <c r="AS1835" s="210"/>
      <c r="AT1835" s="210"/>
      <c r="AU1835" s="210"/>
      <c r="AV1835" s="210"/>
      <c r="AW1835" s="210"/>
      <c r="AX1835" s="210"/>
      <c r="AY1835" s="210"/>
      <c r="AZ1835" s="210"/>
      <c r="BA1835" s="210"/>
      <c r="BB1835" s="210"/>
      <c r="BC1835" s="210"/>
      <c r="BD1835" s="210"/>
      <c r="BE1835" s="210"/>
      <c r="BF1835" s="210"/>
      <c r="BG1835" s="210"/>
      <c r="BH1835" s="210"/>
    </row>
    <row r="1836" spans="1:60" ht="22.5" outlineLevel="2" x14ac:dyDescent="0.2">
      <c r="A1836" s="217"/>
      <c r="B1836" s="218"/>
      <c r="C1836" s="251" t="s">
        <v>2037</v>
      </c>
      <c r="D1836" s="239"/>
      <c r="E1836" s="239"/>
      <c r="F1836" s="239"/>
      <c r="G1836" s="239"/>
      <c r="H1836" s="220"/>
      <c r="I1836" s="220"/>
      <c r="J1836" s="220"/>
      <c r="K1836" s="220"/>
      <c r="L1836" s="220"/>
      <c r="M1836" s="220"/>
      <c r="N1836" s="219"/>
      <c r="O1836" s="219"/>
      <c r="P1836" s="219"/>
      <c r="Q1836" s="219"/>
      <c r="R1836" s="220"/>
      <c r="S1836" s="220"/>
      <c r="T1836" s="220"/>
      <c r="U1836" s="220"/>
      <c r="V1836" s="220"/>
      <c r="W1836" s="220"/>
      <c r="X1836" s="220"/>
      <c r="Y1836" s="220"/>
      <c r="Z1836" s="210"/>
      <c r="AA1836" s="210"/>
      <c r="AB1836" s="210"/>
      <c r="AC1836" s="210"/>
      <c r="AD1836" s="210"/>
      <c r="AE1836" s="210"/>
      <c r="AF1836" s="210"/>
      <c r="AG1836" s="210" t="s">
        <v>299</v>
      </c>
      <c r="AH1836" s="210"/>
      <c r="AI1836" s="210"/>
      <c r="AJ1836" s="210"/>
      <c r="AK1836" s="210"/>
      <c r="AL1836" s="210"/>
      <c r="AM1836" s="210"/>
      <c r="AN1836" s="210"/>
      <c r="AO1836" s="210"/>
      <c r="AP1836" s="210"/>
      <c r="AQ1836" s="210"/>
      <c r="AR1836" s="210"/>
      <c r="AS1836" s="210"/>
      <c r="AT1836" s="210"/>
      <c r="AU1836" s="210"/>
      <c r="AV1836" s="210"/>
      <c r="AW1836" s="210"/>
      <c r="AX1836" s="210"/>
      <c r="AY1836" s="210"/>
      <c r="AZ1836" s="210"/>
      <c r="BA1836" s="238" t="str">
        <f>C1836</f>
        <v>lepení a dodávka podlahoviny z PVC, bez podkladu. Svaření podlahoviny. Dodávka a lepení podlahových soklíků z měkčeného PVC. Pastování a vyleštění podlah.</v>
      </c>
      <c r="BB1836" s="210"/>
      <c r="BC1836" s="210"/>
      <c r="BD1836" s="210"/>
      <c r="BE1836" s="210"/>
      <c r="BF1836" s="210"/>
      <c r="BG1836" s="210"/>
      <c r="BH1836" s="210"/>
    </row>
    <row r="1837" spans="1:60" outlineLevel="2" x14ac:dyDescent="0.2">
      <c r="A1837" s="217"/>
      <c r="B1837" s="218"/>
      <c r="C1837" s="252" t="s">
        <v>2038</v>
      </c>
      <c r="D1837" s="240"/>
      <c r="E1837" s="240"/>
      <c r="F1837" s="240"/>
      <c r="G1837" s="240"/>
      <c r="H1837" s="220"/>
      <c r="I1837" s="220"/>
      <c r="J1837" s="220"/>
      <c r="K1837" s="220"/>
      <c r="L1837" s="220"/>
      <c r="M1837" s="220"/>
      <c r="N1837" s="219"/>
      <c r="O1837" s="219"/>
      <c r="P1837" s="219"/>
      <c r="Q1837" s="219"/>
      <c r="R1837" s="220"/>
      <c r="S1837" s="220"/>
      <c r="T1837" s="220"/>
      <c r="U1837" s="220"/>
      <c r="V1837" s="220"/>
      <c r="W1837" s="220"/>
      <c r="X1837" s="220"/>
      <c r="Y1837" s="220"/>
      <c r="Z1837" s="210"/>
      <c r="AA1837" s="210"/>
      <c r="AB1837" s="210"/>
      <c r="AC1837" s="210"/>
      <c r="AD1837" s="210"/>
      <c r="AE1837" s="210"/>
      <c r="AF1837" s="210"/>
      <c r="AG1837" s="210" t="s">
        <v>300</v>
      </c>
      <c r="AH1837" s="210"/>
      <c r="AI1837" s="210"/>
      <c r="AJ1837" s="210"/>
      <c r="AK1837" s="210"/>
      <c r="AL1837" s="210"/>
      <c r="AM1837" s="210"/>
      <c r="AN1837" s="210"/>
      <c r="AO1837" s="210"/>
      <c r="AP1837" s="210"/>
      <c r="AQ1837" s="210"/>
      <c r="AR1837" s="210"/>
      <c r="AS1837" s="210"/>
      <c r="AT1837" s="210"/>
      <c r="AU1837" s="210"/>
      <c r="AV1837" s="210"/>
      <c r="AW1837" s="210"/>
      <c r="AX1837" s="210"/>
      <c r="AY1837" s="210"/>
      <c r="AZ1837" s="210"/>
      <c r="BA1837" s="210"/>
      <c r="BB1837" s="210"/>
      <c r="BC1837" s="210"/>
      <c r="BD1837" s="210"/>
      <c r="BE1837" s="210"/>
      <c r="BF1837" s="210"/>
      <c r="BG1837" s="210"/>
      <c r="BH1837" s="210"/>
    </row>
    <row r="1838" spans="1:60" ht="22.5" outlineLevel="3" x14ac:dyDescent="0.2">
      <c r="A1838" s="217"/>
      <c r="B1838" s="218"/>
      <c r="C1838" s="252" t="s">
        <v>2037</v>
      </c>
      <c r="D1838" s="240"/>
      <c r="E1838" s="240"/>
      <c r="F1838" s="240"/>
      <c r="G1838" s="240"/>
      <c r="H1838" s="220"/>
      <c r="I1838" s="220"/>
      <c r="J1838" s="220"/>
      <c r="K1838" s="220"/>
      <c r="L1838" s="220"/>
      <c r="M1838" s="220"/>
      <c r="N1838" s="219"/>
      <c r="O1838" s="219"/>
      <c r="P1838" s="219"/>
      <c r="Q1838" s="219"/>
      <c r="R1838" s="220"/>
      <c r="S1838" s="220"/>
      <c r="T1838" s="220"/>
      <c r="U1838" s="220"/>
      <c r="V1838" s="220"/>
      <c r="W1838" s="220"/>
      <c r="X1838" s="220"/>
      <c r="Y1838" s="220"/>
      <c r="Z1838" s="210"/>
      <c r="AA1838" s="210"/>
      <c r="AB1838" s="210"/>
      <c r="AC1838" s="210"/>
      <c r="AD1838" s="210"/>
      <c r="AE1838" s="210"/>
      <c r="AF1838" s="210"/>
      <c r="AG1838" s="210" t="s">
        <v>300</v>
      </c>
      <c r="AH1838" s="210"/>
      <c r="AI1838" s="210"/>
      <c r="AJ1838" s="210"/>
      <c r="AK1838" s="210"/>
      <c r="AL1838" s="210"/>
      <c r="AM1838" s="210"/>
      <c r="AN1838" s="210"/>
      <c r="AO1838" s="210"/>
      <c r="AP1838" s="210"/>
      <c r="AQ1838" s="210"/>
      <c r="AR1838" s="210"/>
      <c r="AS1838" s="210"/>
      <c r="AT1838" s="210"/>
      <c r="AU1838" s="210"/>
      <c r="AV1838" s="210"/>
      <c r="AW1838" s="210"/>
      <c r="AX1838" s="210"/>
      <c r="AY1838" s="210"/>
      <c r="AZ1838" s="210"/>
      <c r="BA1838" s="238" t="str">
        <f>C1838</f>
        <v>lepení a dodávka podlahoviny z PVC, bez podkladu. Svaření podlahoviny. Dodávka a lepení podlahových soklíků z měkčeného PVC. Pastování a vyleštění podlah.</v>
      </c>
      <c r="BB1838" s="210"/>
      <c r="BC1838" s="210"/>
      <c r="BD1838" s="210"/>
      <c r="BE1838" s="210"/>
      <c r="BF1838" s="210"/>
      <c r="BG1838" s="210"/>
      <c r="BH1838" s="210"/>
    </row>
    <row r="1839" spans="1:60" ht="22.5" outlineLevel="3" x14ac:dyDescent="0.2">
      <c r="A1839" s="217"/>
      <c r="B1839" s="218"/>
      <c r="C1839" s="252" t="s">
        <v>2037</v>
      </c>
      <c r="D1839" s="240"/>
      <c r="E1839" s="240"/>
      <c r="F1839" s="240"/>
      <c r="G1839" s="240"/>
      <c r="H1839" s="220"/>
      <c r="I1839" s="220"/>
      <c r="J1839" s="220"/>
      <c r="K1839" s="220"/>
      <c r="L1839" s="220"/>
      <c r="M1839" s="220"/>
      <c r="N1839" s="219"/>
      <c r="O1839" s="219"/>
      <c r="P1839" s="219"/>
      <c r="Q1839" s="219"/>
      <c r="R1839" s="220"/>
      <c r="S1839" s="220"/>
      <c r="T1839" s="220"/>
      <c r="U1839" s="220"/>
      <c r="V1839" s="220"/>
      <c r="W1839" s="220"/>
      <c r="X1839" s="220"/>
      <c r="Y1839" s="220"/>
      <c r="Z1839" s="210"/>
      <c r="AA1839" s="210"/>
      <c r="AB1839" s="210"/>
      <c r="AC1839" s="210"/>
      <c r="AD1839" s="210"/>
      <c r="AE1839" s="210"/>
      <c r="AF1839" s="210"/>
      <c r="AG1839" s="210" t="s">
        <v>300</v>
      </c>
      <c r="AH1839" s="210"/>
      <c r="AI1839" s="210"/>
      <c r="AJ1839" s="210"/>
      <c r="AK1839" s="210"/>
      <c r="AL1839" s="210"/>
      <c r="AM1839" s="210"/>
      <c r="AN1839" s="210"/>
      <c r="AO1839" s="210"/>
      <c r="AP1839" s="210"/>
      <c r="AQ1839" s="210"/>
      <c r="AR1839" s="210"/>
      <c r="AS1839" s="210"/>
      <c r="AT1839" s="210"/>
      <c r="AU1839" s="210"/>
      <c r="AV1839" s="210"/>
      <c r="AW1839" s="210"/>
      <c r="AX1839" s="210"/>
      <c r="AY1839" s="210"/>
      <c r="AZ1839" s="210"/>
      <c r="BA1839" s="238" t="str">
        <f>C1839</f>
        <v>lepení a dodávka podlahoviny z PVC, bez podkladu. Svaření podlahoviny. Dodávka a lepení podlahových soklíků z měkčeného PVC. Pastování a vyleštění podlah.</v>
      </c>
      <c r="BB1839" s="210"/>
      <c r="BC1839" s="210"/>
      <c r="BD1839" s="210"/>
      <c r="BE1839" s="210"/>
      <c r="BF1839" s="210"/>
      <c r="BG1839" s="210"/>
      <c r="BH1839" s="210"/>
    </row>
    <row r="1840" spans="1:60" outlineLevel="2" x14ac:dyDescent="0.2">
      <c r="A1840" s="217"/>
      <c r="B1840" s="218"/>
      <c r="C1840" s="253" t="s">
        <v>2039</v>
      </c>
      <c r="D1840" s="221"/>
      <c r="E1840" s="222"/>
      <c r="F1840" s="220"/>
      <c r="G1840" s="220"/>
      <c r="H1840" s="220"/>
      <c r="I1840" s="220"/>
      <c r="J1840" s="220"/>
      <c r="K1840" s="220"/>
      <c r="L1840" s="220"/>
      <c r="M1840" s="220"/>
      <c r="N1840" s="219"/>
      <c r="O1840" s="219"/>
      <c r="P1840" s="219"/>
      <c r="Q1840" s="219"/>
      <c r="R1840" s="220"/>
      <c r="S1840" s="220"/>
      <c r="T1840" s="220"/>
      <c r="U1840" s="220"/>
      <c r="V1840" s="220"/>
      <c r="W1840" s="220"/>
      <c r="X1840" s="220"/>
      <c r="Y1840" s="220"/>
      <c r="Z1840" s="210"/>
      <c r="AA1840" s="210"/>
      <c r="AB1840" s="210"/>
      <c r="AC1840" s="210"/>
      <c r="AD1840" s="210"/>
      <c r="AE1840" s="210"/>
      <c r="AF1840" s="210"/>
      <c r="AG1840" s="210" t="s">
        <v>314</v>
      </c>
      <c r="AH1840" s="210">
        <v>0</v>
      </c>
      <c r="AI1840" s="210"/>
      <c r="AJ1840" s="210"/>
      <c r="AK1840" s="210"/>
      <c r="AL1840" s="210"/>
      <c r="AM1840" s="210"/>
      <c r="AN1840" s="210"/>
      <c r="AO1840" s="210"/>
      <c r="AP1840" s="210"/>
      <c r="AQ1840" s="210"/>
      <c r="AR1840" s="210"/>
      <c r="AS1840" s="210"/>
      <c r="AT1840" s="210"/>
      <c r="AU1840" s="210"/>
      <c r="AV1840" s="210"/>
      <c r="AW1840" s="210"/>
      <c r="AX1840" s="210"/>
      <c r="AY1840" s="210"/>
      <c r="AZ1840" s="210"/>
      <c r="BA1840" s="210"/>
      <c r="BB1840" s="210"/>
      <c r="BC1840" s="210"/>
      <c r="BD1840" s="210"/>
      <c r="BE1840" s="210"/>
      <c r="BF1840" s="210"/>
      <c r="BG1840" s="210"/>
      <c r="BH1840" s="210"/>
    </row>
    <row r="1841" spans="1:60" outlineLevel="3" x14ac:dyDescent="0.2">
      <c r="A1841" s="217"/>
      <c r="B1841" s="218"/>
      <c r="C1841" s="253" t="s">
        <v>2040</v>
      </c>
      <c r="D1841" s="221"/>
      <c r="E1841" s="222">
        <v>119.6</v>
      </c>
      <c r="F1841" s="220"/>
      <c r="G1841" s="220"/>
      <c r="H1841" s="220"/>
      <c r="I1841" s="220"/>
      <c r="J1841" s="220"/>
      <c r="K1841" s="220"/>
      <c r="L1841" s="220"/>
      <c r="M1841" s="220"/>
      <c r="N1841" s="219"/>
      <c r="O1841" s="219"/>
      <c r="P1841" s="219"/>
      <c r="Q1841" s="219"/>
      <c r="R1841" s="220"/>
      <c r="S1841" s="220"/>
      <c r="T1841" s="220"/>
      <c r="U1841" s="220"/>
      <c r="V1841" s="220"/>
      <c r="W1841" s="220"/>
      <c r="X1841" s="220"/>
      <c r="Y1841" s="220"/>
      <c r="Z1841" s="210"/>
      <c r="AA1841" s="210"/>
      <c r="AB1841" s="210"/>
      <c r="AC1841" s="210"/>
      <c r="AD1841" s="210"/>
      <c r="AE1841" s="210"/>
      <c r="AF1841" s="210"/>
      <c r="AG1841" s="210" t="s">
        <v>314</v>
      </c>
      <c r="AH1841" s="210">
        <v>0</v>
      </c>
      <c r="AI1841" s="210"/>
      <c r="AJ1841" s="210"/>
      <c r="AK1841" s="210"/>
      <c r="AL1841" s="210"/>
      <c r="AM1841" s="210"/>
      <c r="AN1841" s="210"/>
      <c r="AO1841" s="210"/>
      <c r="AP1841" s="210"/>
      <c r="AQ1841" s="210"/>
      <c r="AR1841" s="210"/>
      <c r="AS1841" s="210"/>
      <c r="AT1841" s="210"/>
      <c r="AU1841" s="210"/>
      <c r="AV1841" s="210"/>
      <c r="AW1841" s="210"/>
      <c r="AX1841" s="210"/>
      <c r="AY1841" s="210"/>
      <c r="AZ1841" s="210"/>
      <c r="BA1841" s="210"/>
      <c r="BB1841" s="210"/>
      <c r="BC1841" s="210"/>
      <c r="BD1841" s="210"/>
      <c r="BE1841" s="210"/>
      <c r="BF1841" s="210"/>
      <c r="BG1841" s="210"/>
      <c r="BH1841" s="210"/>
    </row>
    <row r="1842" spans="1:60" outlineLevel="1" x14ac:dyDescent="0.2">
      <c r="A1842" s="231">
        <v>350</v>
      </c>
      <c r="B1842" s="232" t="s">
        <v>2041</v>
      </c>
      <c r="C1842" s="250" t="s">
        <v>2042</v>
      </c>
      <c r="D1842" s="233" t="s">
        <v>0</v>
      </c>
      <c r="E1842" s="234">
        <v>0</v>
      </c>
      <c r="F1842" s="235"/>
      <c r="G1842" s="236">
        <f>ROUND(E1842*F1842,2)</f>
        <v>0</v>
      </c>
      <c r="H1842" s="235"/>
      <c r="I1842" s="236">
        <f>ROUND(E1842*H1842,2)</f>
        <v>0</v>
      </c>
      <c r="J1842" s="235"/>
      <c r="K1842" s="236">
        <f>ROUND(E1842*J1842,2)</f>
        <v>0</v>
      </c>
      <c r="L1842" s="236">
        <v>21</v>
      </c>
      <c r="M1842" s="236">
        <f>G1842*(1+L1842/100)</f>
        <v>0</v>
      </c>
      <c r="N1842" s="234">
        <v>0</v>
      </c>
      <c r="O1842" s="234">
        <f>ROUND(E1842*N1842,2)</f>
        <v>0</v>
      </c>
      <c r="P1842" s="234">
        <v>0</v>
      </c>
      <c r="Q1842" s="234">
        <f>ROUND(E1842*P1842,2)</f>
        <v>0</v>
      </c>
      <c r="R1842" s="236" t="s">
        <v>2001</v>
      </c>
      <c r="S1842" s="236" t="s">
        <v>293</v>
      </c>
      <c r="T1842" s="237" t="s">
        <v>294</v>
      </c>
      <c r="U1842" s="220">
        <v>0</v>
      </c>
      <c r="V1842" s="220">
        <f>ROUND(E1842*U1842,2)</f>
        <v>0</v>
      </c>
      <c r="W1842" s="220"/>
      <c r="X1842" s="220" t="s">
        <v>295</v>
      </c>
      <c r="Y1842" s="220" t="s">
        <v>296</v>
      </c>
      <c r="Z1842" s="210"/>
      <c r="AA1842" s="210"/>
      <c r="AB1842" s="210"/>
      <c r="AC1842" s="210"/>
      <c r="AD1842" s="210"/>
      <c r="AE1842" s="210"/>
      <c r="AF1842" s="210"/>
      <c r="AG1842" s="210" t="s">
        <v>1407</v>
      </c>
      <c r="AH1842" s="210"/>
      <c r="AI1842" s="210"/>
      <c r="AJ1842" s="210"/>
      <c r="AK1842" s="210"/>
      <c r="AL1842" s="210"/>
      <c r="AM1842" s="210"/>
      <c r="AN1842" s="210"/>
      <c r="AO1842" s="210"/>
      <c r="AP1842" s="210"/>
      <c r="AQ1842" s="210"/>
      <c r="AR1842" s="210"/>
      <c r="AS1842" s="210"/>
      <c r="AT1842" s="210"/>
      <c r="AU1842" s="210"/>
      <c r="AV1842" s="210"/>
      <c r="AW1842" s="210"/>
      <c r="AX1842" s="210"/>
      <c r="AY1842" s="210"/>
      <c r="AZ1842" s="210"/>
      <c r="BA1842" s="210"/>
      <c r="BB1842" s="210"/>
      <c r="BC1842" s="210"/>
      <c r="BD1842" s="210"/>
      <c r="BE1842" s="210"/>
      <c r="BF1842" s="210"/>
      <c r="BG1842" s="210"/>
      <c r="BH1842" s="210"/>
    </row>
    <row r="1843" spans="1:60" outlineLevel="2" x14ac:dyDescent="0.2">
      <c r="A1843" s="217"/>
      <c r="B1843" s="218"/>
      <c r="C1843" s="251" t="s">
        <v>1625</v>
      </c>
      <c r="D1843" s="239"/>
      <c r="E1843" s="239"/>
      <c r="F1843" s="239"/>
      <c r="G1843" s="239"/>
      <c r="H1843" s="220"/>
      <c r="I1843" s="220"/>
      <c r="J1843" s="220"/>
      <c r="K1843" s="220"/>
      <c r="L1843" s="220"/>
      <c r="M1843" s="220"/>
      <c r="N1843" s="219"/>
      <c r="O1843" s="219"/>
      <c r="P1843" s="219"/>
      <c r="Q1843" s="219"/>
      <c r="R1843" s="220"/>
      <c r="S1843" s="220"/>
      <c r="T1843" s="220"/>
      <c r="U1843" s="220"/>
      <c r="V1843" s="220"/>
      <c r="W1843" s="220"/>
      <c r="X1843" s="220"/>
      <c r="Y1843" s="220"/>
      <c r="Z1843" s="210"/>
      <c r="AA1843" s="210"/>
      <c r="AB1843" s="210"/>
      <c r="AC1843" s="210"/>
      <c r="AD1843" s="210"/>
      <c r="AE1843" s="210"/>
      <c r="AF1843" s="210"/>
      <c r="AG1843" s="210" t="s">
        <v>299</v>
      </c>
      <c r="AH1843" s="210"/>
      <c r="AI1843" s="210"/>
      <c r="AJ1843" s="210"/>
      <c r="AK1843" s="210"/>
      <c r="AL1843" s="210"/>
      <c r="AM1843" s="210"/>
      <c r="AN1843" s="210"/>
      <c r="AO1843" s="210"/>
      <c r="AP1843" s="210"/>
      <c r="AQ1843" s="210"/>
      <c r="AR1843" s="210"/>
      <c r="AS1843" s="210"/>
      <c r="AT1843" s="210"/>
      <c r="AU1843" s="210"/>
      <c r="AV1843" s="210"/>
      <c r="AW1843" s="210"/>
      <c r="AX1843" s="210"/>
      <c r="AY1843" s="210"/>
      <c r="AZ1843" s="210"/>
      <c r="BA1843" s="210"/>
      <c r="BB1843" s="210"/>
      <c r="BC1843" s="210"/>
      <c r="BD1843" s="210"/>
      <c r="BE1843" s="210"/>
      <c r="BF1843" s="210"/>
      <c r="BG1843" s="210"/>
      <c r="BH1843" s="210"/>
    </row>
    <row r="1844" spans="1:60" outlineLevel="2" x14ac:dyDescent="0.2">
      <c r="A1844" s="217"/>
      <c r="B1844" s="218"/>
      <c r="C1844" s="252" t="s">
        <v>1625</v>
      </c>
      <c r="D1844" s="240"/>
      <c r="E1844" s="240"/>
      <c r="F1844" s="240"/>
      <c r="G1844" s="240"/>
      <c r="H1844" s="220"/>
      <c r="I1844" s="220"/>
      <c r="J1844" s="220"/>
      <c r="K1844" s="220"/>
      <c r="L1844" s="220"/>
      <c r="M1844" s="220"/>
      <c r="N1844" s="219"/>
      <c r="O1844" s="219"/>
      <c r="P1844" s="219"/>
      <c r="Q1844" s="219"/>
      <c r="R1844" s="220"/>
      <c r="S1844" s="220"/>
      <c r="T1844" s="220"/>
      <c r="U1844" s="220"/>
      <c r="V1844" s="220"/>
      <c r="W1844" s="220"/>
      <c r="X1844" s="220"/>
      <c r="Y1844" s="220"/>
      <c r="Z1844" s="210"/>
      <c r="AA1844" s="210"/>
      <c r="AB1844" s="210"/>
      <c r="AC1844" s="210"/>
      <c r="AD1844" s="210"/>
      <c r="AE1844" s="210"/>
      <c r="AF1844" s="210"/>
      <c r="AG1844" s="210" t="s">
        <v>300</v>
      </c>
      <c r="AH1844" s="210"/>
      <c r="AI1844" s="210"/>
      <c r="AJ1844" s="210"/>
      <c r="AK1844" s="210"/>
      <c r="AL1844" s="210"/>
      <c r="AM1844" s="210"/>
      <c r="AN1844" s="210"/>
      <c r="AO1844" s="210"/>
      <c r="AP1844" s="210"/>
      <c r="AQ1844" s="210"/>
      <c r="AR1844" s="210"/>
      <c r="AS1844" s="210"/>
      <c r="AT1844" s="210"/>
      <c r="AU1844" s="210"/>
      <c r="AV1844" s="210"/>
      <c r="AW1844" s="210"/>
      <c r="AX1844" s="210"/>
      <c r="AY1844" s="210"/>
      <c r="AZ1844" s="210"/>
      <c r="BA1844" s="210"/>
      <c r="BB1844" s="210"/>
      <c r="BC1844" s="210"/>
      <c r="BD1844" s="210"/>
      <c r="BE1844" s="210"/>
      <c r="BF1844" s="210"/>
      <c r="BG1844" s="210"/>
      <c r="BH1844" s="210"/>
    </row>
    <row r="1845" spans="1:60" x14ac:dyDescent="0.2">
      <c r="A1845" s="224" t="s">
        <v>287</v>
      </c>
      <c r="B1845" s="225" t="s">
        <v>238</v>
      </c>
      <c r="C1845" s="249" t="s">
        <v>239</v>
      </c>
      <c r="D1845" s="226"/>
      <c r="E1845" s="227"/>
      <c r="F1845" s="228"/>
      <c r="G1845" s="228">
        <f>SUMIF(AG1846:AG1890,"&lt;&gt;NOR",G1846:G1890)</f>
        <v>0</v>
      </c>
      <c r="H1845" s="228"/>
      <c r="I1845" s="228">
        <f>SUM(I1846:I1890)</f>
        <v>0</v>
      </c>
      <c r="J1845" s="228"/>
      <c r="K1845" s="228">
        <f>SUM(K1846:K1890)</f>
        <v>0</v>
      </c>
      <c r="L1845" s="228"/>
      <c r="M1845" s="228">
        <f>SUM(M1846:M1890)</f>
        <v>0</v>
      </c>
      <c r="N1845" s="227"/>
      <c r="O1845" s="227">
        <f>SUM(O1846:O1890)</f>
        <v>17.89</v>
      </c>
      <c r="P1845" s="227"/>
      <c r="Q1845" s="227">
        <f>SUM(Q1846:Q1890)</f>
        <v>0</v>
      </c>
      <c r="R1845" s="228"/>
      <c r="S1845" s="228"/>
      <c r="T1845" s="229"/>
      <c r="U1845" s="223"/>
      <c r="V1845" s="223">
        <f>SUM(V1846:V1890)</f>
        <v>342.4</v>
      </c>
      <c r="W1845" s="223"/>
      <c r="X1845" s="223"/>
      <c r="Y1845" s="223"/>
      <c r="AG1845" t="s">
        <v>288</v>
      </c>
    </row>
    <row r="1846" spans="1:60" outlineLevel="1" x14ac:dyDescent="0.2">
      <c r="A1846" s="241">
        <v>351</v>
      </c>
      <c r="B1846" s="242" t="s">
        <v>2043</v>
      </c>
      <c r="C1846" s="254" t="s">
        <v>2044</v>
      </c>
      <c r="D1846" s="243" t="s">
        <v>310</v>
      </c>
      <c r="E1846" s="244">
        <v>218.13399999999999</v>
      </c>
      <c r="F1846" s="245"/>
      <c r="G1846" s="246">
        <f>ROUND(E1846*F1846,2)</f>
        <v>0</v>
      </c>
      <c r="H1846" s="245"/>
      <c r="I1846" s="246">
        <f>ROUND(E1846*H1846,2)</f>
        <v>0</v>
      </c>
      <c r="J1846" s="245"/>
      <c r="K1846" s="246">
        <f>ROUND(E1846*J1846,2)</f>
        <v>0</v>
      </c>
      <c r="L1846" s="246">
        <v>21</v>
      </c>
      <c r="M1846" s="246">
        <f>G1846*(1+L1846/100)</f>
        <v>0</v>
      </c>
      <c r="N1846" s="244">
        <v>2.1000000000000001E-4</v>
      </c>
      <c r="O1846" s="244">
        <f>ROUND(E1846*N1846,2)</f>
        <v>0.05</v>
      </c>
      <c r="P1846" s="244">
        <v>0</v>
      </c>
      <c r="Q1846" s="244">
        <f>ROUND(E1846*P1846,2)</f>
        <v>0</v>
      </c>
      <c r="R1846" s="246" t="s">
        <v>1969</v>
      </c>
      <c r="S1846" s="246" t="s">
        <v>293</v>
      </c>
      <c r="T1846" s="247" t="s">
        <v>294</v>
      </c>
      <c r="U1846" s="220">
        <v>0.05</v>
      </c>
      <c r="V1846" s="220">
        <f>ROUND(E1846*U1846,2)</f>
        <v>10.91</v>
      </c>
      <c r="W1846" s="220"/>
      <c r="X1846" s="220" t="s">
        <v>295</v>
      </c>
      <c r="Y1846" s="220" t="s">
        <v>296</v>
      </c>
      <c r="Z1846" s="210"/>
      <c r="AA1846" s="210"/>
      <c r="AB1846" s="210"/>
      <c r="AC1846" s="210"/>
      <c r="AD1846" s="210"/>
      <c r="AE1846" s="210"/>
      <c r="AF1846" s="210"/>
      <c r="AG1846" s="210" t="s">
        <v>1407</v>
      </c>
      <c r="AH1846" s="210"/>
      <c r="AI1846" s="210"/>
      <c r="AJ1846" s="210"/>
      <c r="AK1846" s="210"/>
      <c r="AL1846" s="210"/>
      <c r="AM1846" s="210"/>
      <c r="AN1846" s="210"/>
      <c r="AO1846" s="210"/>
      <c r="AP1846" s="210"/>
      <c r="AQ1846" s="210"/>
      <c r="AR1846" s="210"/>
      <c r="AS1846" s="210"/>
      <c r="AT1846" s="210"/>
      <c r="AU1846" s="210"/>
      <c r="AV1846" s="210"/>
      <c r="AW1846" s="210"/>
      <c r="AX1846" s="210"/>
      <c r="AY1846" s="210"/>
      <c r="AZ1846" s="210"/>
      <c r="BA1846" s="210"/>
      <c r="BB1846" s="210"/>
      <c r="BC1846" s="210"/>
      <c r="BD1846" s="210"/>
      <c r="BE1846" s="210"/>
      <c r="BF1846" s="210"/>
      <c r="BG1846" s="210"/>
      <c r="BH1846" s="210"/>
    </row>
    <row r="1847" spans="1:60" outlineLevel="1" x14ac:dyDescent="0.2">
      <c r="A1847" s="231">
        <v>352</v>
      </c>
      <c r="B1847" s="232" t="s">
        <v>2045</v>
      </c>
      <c r="C1847" s="250" t="s">
        <v>2046</v>
      </c>
      <c r="D1847" s="233" t="s">
        <v>335</v>
      </c>
      <c r="E1847" s="234">
        <v>254.02</v>
      </c>
      <c r="F1847" s="235"/>
      <c r="G1847" s="236">
        <f>ROUND(E1847*F1847,2)</f>
        <v>0</v>
      </c>
      <c r="H1847" s="235"/>
      <c r="I1847" s="236">
        <f>ROUND(E1847*H1847,2)</f>
        <v>0</v>
      </c>
      <c r="J1847" s="235"/>
      <c r="K1847" s="236">
        <f>ROUND(E1847*J1847,2)</f>
        <v>0</v>
      </c>
      <c r="L1847" s="236">
        <v>21</v>
      </c>
      <c r="M1847" s="236">
        <f>G1847*(1+L1847/100)</f>
        <v>0</v>
      </c>
      <c r="N1847" s="234">
        <v>1.7000000000000001E-4</v>
      </c>
      <c r="O1847" s="234">
        <f>ROUND(E1847*N1847,2)</f>
        <v>0.04</v>
      </c>
      <c r="P1847" s="234">
        <v>0</v>
      </c>
      <c r="Q1847" s="234">
        <f>ROUND(E1847*P1847,2)</f>
        <v>0</v>
      </c>
      <c r="R1847" s="236" t="s">
        <v>1969</v>
      </c>
      <c r="S1847" s="236" t="s">
        <v>293</v>
      </c>
      <c r="T1847" s="237" t="s">
        <v>294</v>
      </c>
      <c r="U1847" s="220">
        <v>0.12</v>
      </c>
      <c r="V1847" s="220">
        <f>ROUND(E1847*U1847,2)</f>
        <v>30.48</v>
      </c>
      <c r="W1847" s="220"/>
      <c r="X1847" s="220" t="s">
        <v>295</v>
      </c>
      <c r="Y1847" s="220" t="s">
        <v>296</v>
      </c>
      <c r="Z1847" s="210"/>
      <c r="AA1847" s="210"/>
      <c r="AB1847" s="210"/>
      <c r="AC1847" s="210"/>
      <c r="AD1847" s="210"/>
      <c r="AE1847" s="210"/>
      <c r="AF1847" s="210"/>
      <c r="AG1847" s="210" t="s">
        <v>1407</v>
      </c>
      <c r="AH1847" s="210"/>
      <c r="AI1847" s="210"/>
      <c r="AJ1847" s="210"/>
      <c r="AK1847" s="210"/>
      <c r="AL1847" s="210"/>
      <c r="AM1847" s="210"/>
      <c r="AN1847" s="210"/>
      <c r="AO1847" s="210"/>
      <c r="AP1847" s="210"/>
      <c r="AQ1847" s="210"/>
      <c r="AR1847" s="210"/>
      <c r="AS1847" s="210"/>
      <c r="AT1847" s="210"/>
      <c r="AU1847" s="210"/>
      <c r="AV1847" s="210"/>
      <c r="AW1847" s="210"/>
      <c r="AX1847" s="210"/>
      <c r="AY1847" s="210"/>
      <c r="AZ1847" s="210"/>
      <c r="BA1847" s="210"/>
      <c r="BB1847" s="210"/>
      <c r="BC1847" s="210"/>
      <c r="BD1847" s="210"/>
      <c r="BE1847" s="210"/>
      <c r="BF1847" s="210"/>
      <c r="BG1847" s="210"/>
      <c r="BH1847" s="210"/>
    </row>
    <row r="1848" spans="1:60" outlineLevel="2" x14ac:dyDescent="0.2">
      <c r="A1848" s="217"/>
      <c r="B1848" s="218"/>
      <c r="C1848" s="253" t="s">
        <v>2047</v>
      </c>
      <c r="D1848" s="221"/>
      <c r="E1848" s="222"/>
      <c r="F1848" s="220"/>
      <c r="G1848" s="220"/>
      <c r="H1848" s="220"/>
      <c r="I1848" s="220"/>
      <c r="J1848" s="220"/>
      <c r="K1848" s="220"/>
      <c r="L1848" s="220"/>
      <c r="M1848" s="220"/>
      <c r="N1848" s="219"/>
      <c r="O1848" s="219"/>
      <c r="P1848" s="219"/>
      <c r="Q1848" s="219"/>
      <c r="R1848" s="220"/>
      <c r="S1848" s="220"/>
      <c r="T1848" s="220"/>
      <c r="U1848" s="220"/>
      <c r="V1848" s="220"/>
      <c r="W1848" s="220"/>
      <c r="X1848" s="220"/>
      <c r="Y1848" s="220"/>
      <c r="Z1848" s="210"/>
      <c r="AA1848" s="210"/>
      <c r="AB1848" s="210"/>
      <c r="AC1848" s="210"/>
      <c r="AD1848" s="210"/>
      <c r="AE1848" s="210"/>
      <c r="AF1848" s="210"/>
      <c r="AG1848" s="210" t="s">
        <v>314</v>
      </c>
      <c r="AH1848" s="210">
        <v>0</v>
      </c>
      <c r="AI1848" s="210"/>
      <c r="AJ1848" s="210"/>
      <c r="AK1848" s="210"/>
      <c r="AL1848" s="210"/>
      <c r="AM1848" s="210"/>
      <c r="AN1848" s="210"/>
      <c r="AO1848" s="210"/>
      <c r="AP1848" s="210"/>
      <c r="AQ1848" s="210"/>
      <c r="AR1848" s="210"/>
      <c r="AS1848" s="210"/>
      <c r="AT1848" s="210"/>
      <c r="AU1848" s="210"/>
      <c r="AV1848" s="210"/>
      <c r="AW1848" s="210"/>
      <c r="AX1848" s="210"/>
      <c r="AY1848" s="210"/>
      <c r="AZ1848" s="210"/>
      <c r="BA1848" s="210"/>
      <c r="BB1848" s="210"/>
      <c r="BC1848" s="210"/>
      <c r="BD1848" s="210"/>
      <c r="BE1848" s="210"/>
      <c r="BF1848" s="210"/>
      <c r="BG1848" s="210"/>
      <c r="BH1848" s="210"/>
    </row>
    <row r="1849" spans="1:60" outlineLevel="3" x14ac:dyDescent="0.2">
      <c r="A1849" s="217"/>
      <c r="B1849" s="218"/>
      <c r="C1849" s="253" t="s">
        <v>2048</v>
      </c>
      <c r="D1849" s="221"/>
      <c r="E1849" s="222"/>
      <c r="F1849" s="220"/>
      <c r="G1849" s="220"/>
      <c r="H1849" s="220"/>
      <c r="I1849" s="220"/>
      <c r="J1849" s="220"/>
      <c r="K1849" s="220"/>
      <c r="L1849" s="220"/>
      <c r="M1849" s="220"/>
      <c r="N1849" s="219"/>
      <c r="O1849" s="219"/>
      <c r="P1849" s="219"/>
      <c r="Q1849" s="219"/>
      <c r="R1849" s="220"/>
      <c r="S1849" s="220"/>
      <c r="T1849" s="220"/>
      <c r="U1849" s="220"/>
      <c r="V1849" s="220"/>
      <c r="W1849" s="220"/>
      <c r="X1849" s="220"/>
      <c r="Y1849" s="220"/>
      <c r="Z1849" s="210"/>
      <c r="AA1849" s="210"/>
      <c r="AB1849" s="210"/>
      <c r="AC1849" s="210"/>
      <c r="AD1849" s="210"/>
      <c r="AE1849" s="210"/>
      <c r="AF1849" s="210"/>
      <c r="AG1849" s="210" t="s">
        <v>314</v>
      </c>
      <c r="AH1849" s="210">
        <v>0</v>
      </c>
      <c r="AI1849" s="210"/>
      <c r="AJ1849" s="210"/>
      <c r="AK1849" s="210"/>
      <c r="AL1849" s="210"/>
      <c r="AM1849" s="210"/>
      <c r="AN1849" s="210"/>
      <c r="AO1849" s="210"/>
      <c r="AP1849" s="210"/>
      <c r="AQ1849" s="210"/>
      <c r="AR1849" s="210"/>
      <c r="AS1849" s="210"/>
      <c r="AT1849" s="210"/>
      <c r="AU1849" s="210"/>
      <c r="AV1849" s="210"/>
      <c r="AW1849" s="210"/>
      <c r="AX1849" s="210"/>
      <c r="AY1849" s="210"/>
      <c r="AZ1849" s="210"/>
      <c r="BA1849" s="210"/>
      <c r="BB1849" s="210"/>
      <c r="BC1849" s="210"/>
      <c r="BD1849" s="210"/>
      <c r="BE1849" s="210"/>
      <c r="BF1849" s="210"/>
      <c r="BG1849" s="210"/>
      <c r="BH1849" s="210"/>
    </row>
    <row r="1850" spans="1:60" outlineLevel="3" x14ac:dyDescent="0.2">
      <c r="A1850" s="217"/>
      <c r="B1850" s="218"/>
      <c r="C1850" s="253" t="s">
        <v>2049</v>
      </c>
      <c r="D1850" s="221"/>
      <c r="E1850" s="222"/>
      <c r="F1850" s="220"/>
      <c r="G1850" s="220"/>
      <c r="H1850" s="220"/>
      <c r="I1850" s="220"/>
      <c r="J1850" s="220"/>
      <c r="K1850" s="220"/>
      <c r="L1850" s="220"/>
      <c r="M1850" s="220"/>
      <c r="N1850" s="219"/>
      <c r="O1850" s="219"/>
      <c r="P1850" s="219"/>
      <c r="Q1850" s="219"/>
      <c r="R1850" s="220"/>
      <c r="S1850" s="220"/>
      <c r="T1850" s="220"/>
      <c r="U1850" s="220"/>
      <c r="V1850" s="220"/>
      <c r="W1850" s="220"/>
      <c r="X1850" s="220"/>
      <c r="Y1850" s="220"/>
      <c r="Z1850" s="210"/>
      <c r="AA1850" s="210"/>
      <c r="AB1850" s="210"/>
      <c r="AC1850" s="210"/>
      <c r="AD1850" s="210"/>
      <c r="AE1850" s="210"/>
      <c r="AF1850" s="210"/>
      <c r="AG1850" s="210" t="s">
        <v>314</v>
      </c>
      <c r="AH1850" s="210">
        <v>0</v>
      </c>
      <c r="AI1850" s="210"/>
      <c r="AJ1850" s="210"/>
      <c r="AK1850" s="210"/>
      <c r="AL1850" s="210"/>
      <c r="AM1850" s="210"/>
      <c r="AN1850" s="210"/>
      <c r="AO1850" s="210"/>
      <c r="AP1850" s="210"/>
      <c r="AQ1850" s="210"/>
      <c r="AR1850" s="210"/>
      <c r="AS1850" s="210"/>
      <c r="AT1850" s="210"/>
      <c r="AU1850" s="210"/>
      <c r="AV1850" s="210"/>
      <c r="AW1850" s="210"/>
      <c r="AX1850" s="210"/>
      <c r="AY1850" s="210"/>
      <c r="AZ1850" s="210"/>
      <c r="BA1850" s="210"/>
      <c r="BB1850" s="210"/>
      <c r="BC1850" s="210"/>
      <c r="BD1850" s="210"/>
      <c r="BE1850" s="210"/>
      <c r="BF1850" s="210"/>
      <c r="BG1850" s="210"/>
      <c r="BH1850" s="210"/>
    </row>
    <row r="1851" spans="1:60" outlineLevel="3" x14ac:dyDescent="0.2">
      <c r="A1851" s="217"/>
      <c r="B1851" s="218"/>
      <c r="C1851" s="253" t="s">
        <v>2050</v>
      </c>
      <c r="D1851" s="221"/>
      <c r="E1851" s="222"/>
      <c r="F1851" s="220"/>
      <c r="G1851" s="220"/>
      <c r="H1851" s="220"/>
      <c r="I1851" s="220"/>
      <c r="J1851" s="220"/>
      <c r="K1851" s="220"/>
      <c r="L1851" s="220"/>
      <c r="M1851" s="220"/>
      <c r="N1851" s="219"/>
      <c r="O1851" s="219"/>
      <c r="P1851" s="219"/>
      <c r="Q1851" s="219"/>
      <c r="R1851" s="220"/>
      <c r="S1851" s="220"/>
      <c r="T1851" s="220"/>
      <c r="U1851" s="220"/>
      <c r="V1851" s="220"/>
      <c r="W1851" s="220"/>
      <c r="X1851" s="220"/>
      <c r="Y1851" s="220"/>
      <c r="Z1851" s="210"/>
      <c r="AA1851" s="210"/>
      <c r="AB1851" s="210"/>
      <c r="AC1851" s="210"/>
      <c r="AD1851" s="210"/>
      <c r="AE1851" s="210"/>
      <c r="AF1851" s="210"/>
      <c r="AG1851" s="210" t="s">
        <v>314</v>
      </c>
      <c r="AH1851" s="210">
        <v>0</v>
      </c>
      <c r="AI1851" s="210"/>
      <c r="AJ1851" s="210"/>
      <c r="AK1851" s="210"/>
      <c r="AL1851" s="210"/>
      <c r="AM1851" s="210"/>
      <c r="AN1851" s="210"/>
      <c r="AO1851" s="210"/>
      <c r="AP1851" s="210"/>
      <c r="AQ1851" s="210"/>
      <c r="AR1851" s="210"/>
      <c r="AS1851" s="210"/>
      <c r="AT1851" s="210"/>
      <c r="AU1851" s="210"/>
      <c r="AV1851" s="210"/>
      <c r="AW1851" s="210"/>
      <c r="AX1851" s="210"/>
      <c r="AY1851" s="210"/>
      <c r="AZ1851" s="210"/>
      <c r="BA1851" s="210"/>
      <c r="BB1851" s="210"/>
      <c r="BC1851" s="210"/>
      <c r="BD1851" s="210"/>
      <c r="BE1851" s="210"/>
      <c r="BF1851" s="210"/>
      <c r="BG1851" s="210"/>
      <c r="BH1851" s="210"/>
    </row>
    <row r="1852" spans="1:60" outlineLevel="3" x14ac:dyDescent="0.2">
      <c r="A1852" s="217"/>
      <c r="B1852" s="218"/>
      <c r="C1852" s="253" t="s">
        <v>2051</v>
      </c>
      <c r="D1852" s="221"/>
      <c r="E1852" s="222"/>
      <c r="F1852" s="220"/>
      <c r="G1852" s="220"/>
      <c r="H1852" s="220"/>
      <c r="I1852" s="220"/>
      <c r="J1852" s="220"/>
      <c r="K1852" s="220"/>
      <c r="L1852" s="220"/>
      <c r="M1852" s="220"/>
      <c r="N1852" s="219"/>
      <c r="O1852" s="219"/>
      <c r="P1852" s="219"/>
      <c r="Q1852" s="219"/>
      <c r="R1852" s="220"/>
      <c r="S1852" s="220"/>
      <c r="T1852" s="220"/>
      <c r="U1852" s="220"/>
      <c r="V1852" s="220"/>
      <c r="W1852" s="220"/>
      <c r="X1852" s="220"/>
      <c r="Y1852" s="220"/>
      <c r="Z1852" s="210"/>
      <c r="AA1852" s="210"/>
      <c r="AB1852" s="210"/>
      <c r="AC1852" s="210"/>
      <c r="AD1852" s="210"/>
      <c r="AE1852" s="210"/>
      <c r="AF1852" s="210"/>
      <c r="AG1852" s="210" t="s">
        <v>314</v>
      </c>
      <c r="AH1852" s="210">
        <v>0</v>
      </c>
      <c r="AI1852" s="210"/>
      <c r="AJ1852" s="210"/>
      <c r="AK1852" s="210"/>
      <c r="AL1852" s="210"/>
      <c r="AM1852" s="210"/>
      <c r="AN1852" s="210"/>
      <c r="AO1852" s="210"/>
      <c r="AP1852" s="210"/>
      <c r="AQ1852" s="210"/>
      <c r="AR1852" s="210"/>
      <c r="AS1852" s="210"/>
      <c r="AT1852" s="210"/>
      <c r="AU1852" s="210"/>
      <c r="AV1852" s="210"/>
      <c r="AW1852" s="210"/>
      <c r="AX1852" s="210"/>
      <c r="AY1852" s="210"/>
      <c r="AZ1852" s="210"/>
      <c r="BA1852" s="210"/>
      <c r="BB1852" s="210"/>
      <c r="BC1852" s="210"/>
      <c r="BD1852" s="210"/>
      <c r="BE1852" s="210"/>
      <c r="BF1852" s="210"/>
      <c r="BG1852" s="210"/>
      <c r="BH1852" s="210"/>
    </row>
    <row r="1853" spans="1:60" outlineLevel="3" x14ac:dyDescent="0.2">
      <c r="A1853" s="217"/>
      <c r="B1853" s="218"/>
      <c r="C1853" s="253" t="s">
        <v>2052</v>
      </c>
      <c r="D1853" s="221"/>
      <c r="E1853" s="222"/>
      <c r="F1853" s="220"/>
      <c r="G1853" s="220"/>
      <c r="H1853" s="220"/>
      <c r="I1853" s="220"/>
      <c r="J1853" s="220"/>
      <c r="K1853" s="220"/>
      <c r="L1853" s="220"/>
      <c r="M1853" s="220"/>
      <c r="N1853" s="219"/>
      <c r="O1853" s="219"/>
      <c r="P1853" s="219"/>
      <c r="Q1853" s="219"/>
      <c r="R1853" s="220"/>
      <c r="S1853" s="220"/>
      <c r="T1853" s="220"/>
      <c r="U1853" s="220"/>
      <c r="V1853" s="220"/>
      <c r="W1853" s="220"/>
      <c r="X1853" s="220"/>
      <c r="Y1853" s="220"/>
      <c r="Z1853" s="210"/>
      <c r="AA1853" s="210"/>
      <c r="AB1853" s="210"/>
      <c r="AC1853" s="210"/>
      <c r="AD1853" s="210"/>
      <c r="AE1853" s="210"/>
      <c r="AF1853" s="210"/>
      <c r="AG1853" s="210" t="s">
        <v>314</v>
      </c>
      <c r="AH1853" s="210">
        <v>0</v>
      </c>
      <c r="AI1853" s="210"/>
      <c r="AJ1853" s="210"/>
      <c r="AK1853" s="210"/>
      <c r="AL1853" s="210"/>
      <c r="AM1853" s="210"/>
      <c r="AN1853" s="210"/>
      <c r="AO1853" s="210"/>
      <c r="AP1853" s="210"/>
      <c r="AQ1853" s="210"/>
      <c r="AR1853" s="210"/>
      <c r="AS1853" s="210"/>
      <c r="AT1853" s="210"/>
      <c r="AU1853" s="210"/>
      <c r="AV1853" s="210"/>
      <c r="AW1853" s="210"/>
      <c r="AX1853" s="210"/>
      <c r="AY1853" s="210"/>
      <c r="AZ1853" s="210"/>
      <c r="BA1853" s="210"/>
      <c r="BB1853" s="210"/>
      <c r="BC1853" s="210"/>
      <c r="BD1853" s="210"/>
      <c r="BE1853" s="210"/>
      <c r="BF1853" s="210"/>
      <c r="BG1853" s="210"/>
      <c r="BH1853" s="210"/>
    </row>
    <row r="1854" spans="1:60" outlineLevel="3" x14ac:dyDescent="0.2">
      <c r="A1854" s="217"/>
      <c r="B1854" s="218"/>
      <c r="C1854" s="253" t="s">
        <v>2053</v>
      </c>
      <c r="D1854" s="221"/>
      <c r="E1854" s="222"/>
      <c r="F1854" s="220"/>
      <c r="G1854" s="220"/>
      <c r="H1854" s="220"/>
      <c r="I1854" s="220"/>
      <c r="J1854" s="220"/>
      <c r="K1854" s="220"/>
      <c r="L1854" s="220"/>
      <c r="M1854" s="220"/>
      <c r="N1854" s="219"/>
      <c r="O1854" s="219"/>
      <c r="P1854" s="219"/>
      <c r="Q1854" s="219"/>
      <c r="R1854" s="220"/>
      <c r="S1854" s="220"/>
      <c r="T1854" s="220"/>
      <c r="U1854" s="220"/>
      <c r="V1854" s="220"/>
      <c r="W1854" s="220"/>
      <c r="X1854" s="220"/>
      <c r="Y1854" s="220"/>
      <c r="Z1854" s="210"/>
      <c r="AA1854" s="210"/>
      <c r="AB1854" s="210"/>
      <c r="AC1854" s="210"/>
      <c r="AD1854" s="210"/>
      <c r="AE1854" s="210"/>
      <c r="AF1854" s="210"/>
      <c r="AG1854" s="210" t="s">
        <v>314</v>
      </c>
      <c r="AH1854" s="210">
        <v>0</v>
      </c>
      <c r="AI1854" s="210"/>
      <c r="AJ1854" s="210"/>
      <c r="AK1854" s="210"/>
      <c r="AL1854" s="210"/>
      <c r="AM1854" s="210"/>
      <c r="AN1854" s="210"/>
      <c r="AO1854" s="210"/>
      <c r="AP1854" s="210"/>
      <c r="AQ1854" s="210"/>
      <c r="AR1854" s="210"/>
      <c r="AS1854" s="210"/>
      <c r="AT1854" s="210"/>
      <c r="AU1854" s="210"/>
      <c r="AV1854" s="210"/>
      <c r="AW1854" s="210"/>
      <c r="AX1854" s="210"/>
      <c r="AY1854" s="210"/>
      <c r="AZ1854" s="210"/>
      <c r="BA1854" s="210"/>
      <c r="BB1854" s="210"/>
      <c r="BC1854" s="210"/>
      <c r="BD1854" s="210"/>
      <c r="BE1854" s="210"/>
      <c r="BF1854" s="210"/>
      <c r="BG1854" s="210"/>
      <c r="BH1854" s="210"/>
    </row>
    <row r="1855" spans="1:60" outlineLevel="3" x14ac:dyDescent="0.2">
      <c r="A1855" s="217"/>
      <c r="B1855" s="218"/>
      <c r="C1855" s="253" t="s">
        <v>2054</v>
      </c>
      <c r="D1855" s="221"/>
      <c r="E1855" s="222"/>
      <c r="F1855" s="220"/>
      <c r="G1855" s="220"/>
      <c r="H1855" s="220"/>
      <c r="I1855" s="220"/>
      <c r="J1855" s="220"/>
      <c r="K1855" s="220"/>
      <c r="L1855" s="220"/>
      <c r="M1855" s="220"/>
      <c r="N1855" s="219"/>
      <c r="O1855" s="219"/>
      <c r="P1855" s="219"/>
      <c r="Q1855" s="219"/>
      <c r="R1855" s="220"/>
      <c r="S1855" s="220"/>
      <c r="T1855" s="220"/>
      <c r="U1855" s="220"/>
      <c r="V1855" s="220"/>
      <c r="W1855" s="220"/>
      <c r="X1855" s="220"/>
      <c r="Y1855" s="220"/>
      <c r="Z1855" s="210"/>
      <c r="AA1855" s="210"/>
      <c r="AB1855" s="210"/>
      <c r="AC1855" s="210"/>
      <c r="AD1855" s="210"/>
      <c r="AE1855" s="210"/>
      <c r="AF1855" s="210"/>
      <c r="AG1855" s="210" t="s">
        <v>314</v>
      </c>
      <c r="AH1855" s="210">
        <v>0</v>
      </c>
      <c r="AI1855" s="210"/>
      <c r="AJ1855" s="210"/>
      <c r="AK1855" s="210"/>
      <c r="AL1855" s="210"/>
      <c r="AM1855" s="210"/>
      <c r="AN1855" s="210"/>
      <c r="AO1855" s="210"/>
      <c r="AP1855" s="210"/>
      <c r="AQ1855" s="210"/>
      <c r="AR1855" s="210"/>
      <c r="AS1855" s="210"/>
      <c r="AT1855" s="210"/>
      <c r="AU1855" s="210"/>
      <c r="AV1855" s="210"/>
      <c r="AW1855" s="210"/>
      <c r="AX1855" s="210"/>
      <c r="AY1855" s="210"/>
      <c r="AZ1855" s="210"/>
      <c r="BA1855" s="210"/>
      <c r="BB1855" s="210"/>
      <c r="BC1855" s="210"/>
      <c r="BD1855" s="210"/>
      <c r="BE1855" s="210"/>
      <c r="BF1855" s="210"/>
      <c r="BG1855" s="210"/>
      <c r="BH1855" s="210"/>
    </row>
    <row r="1856" spans="1:60" outlineLevel="3" x14ac:dyDescent="0.2">
      <c r="A1856" s="217"/>
      <c r="B1856" s="218"/>
      <c r="C1856" s="253" t="s">
        <v>2055</v>
      </c>
      <c r="D1856" s="221"/>
      <c r="E1856" s="222"/>
      <c r="F1856" s="220"/>
      <c r="G1856" s="220"/>
      <c r="H1856" s="220"/>
      <c r="I1856" s="220"/>
      <c r="J1856" s="220"/>
      <c r="K1856" s="220"/>
      <c r="L1856" s="220"/>
      <c r="M1856" s="220"/>
      <c r="N1856" s="219"/>
      <c r="O1856" s="219"/>
      <c r="P1856" s="219"/>
      <c r="Q1856" s="219"/>
      <c r="R1856" s="220"/>
      <c r="S1856" s="220"/>
      <c r="T1856" s="220"/>
      <c r="U1856" s="220"/>
      <c r="V1856" s="220"/>
      <c r="W1856" s="220"/>
      <c r="X1856" s="220"/>
      <c r="Y1856" s="220"/>
      <c r="Z1856" s="210"/>
      <c r="AA1856" s="210"/>
      <c r="AB1856" s="210"/>
      <c r="AC1856" s="210"/>
      <c r="AD1856" s="210"/>
      <c r="AE1856" s="210"/>
      <c r="AF1856" s="210"/>
      <c r="AG1856" s="210" t="s">
        <v>314</v>
      </c>
      <c r="AH1856" s="210">
        <v>0</v>
      </c>
      <c r="AI1856" s="210"/>
      <c r="AJ1856" s="210"/>
      <c r="AK1856" s="210"/>
      <c r="AL1856" s="210"/>
      <c r="AM1856" s="210"/>
      <c r="AN1856" s="210"/>
      <c r="AO1856" s="210"/>
      <c r="AP1856" s="210"/>
      <c r="AQ1856" s="210"/>
      <c r="AR1856" s="210"/>
      <c r="AS1856" s="210"/>
      <c r="AT1856" s="210"/>
      <c r="AU1856" s="210"/>
      <c r="AV1856" s="210"/>
      <c r="AW1856" s="210"/>
      <c r="AX1856" s="210"/>
      <c r="AY1856" s="210"/>
      <c r="AZ1856" s="210"/>
      <c r="BA1856" s="210"/>
      <c r="BB1856" s="210"/>
      <c r="BC1856" s="210"/>
      <c r="BD1856" s="210"/>
      <c r="BE1856" s="210"/>
      <c r="BF1856" s="210"/>
      <c r="BG1856" s="210"/>
      <c r="BH1856" s="210"/>
    </row>
    <row r="1857" spans="1:60" outlineLevel="3" x14ac:dyDescent="0.2">
      <c r="A1857" s="217"/>
      <c r="B1857" s="218"/>
      <c r="C1857" s="253" t="s">
        <v>2056</v>
      </c>
      <c r="D1857" s="221"/>
      <c r="E1857" s="222"/>
      <c r="F1857" s="220"/>
      <c r="G1857" s="220"/>
      <c r="H1857" s="220"/>
      <c r="I1857" s="220"/>
      <c r="J1857" s="220"/>
      <c r="K1857" s="220"/>
      <c r="L1857" s="220"/>
      <c r="M1857" s="220"/>
      <c r="N1857" s="219"/>
      <c r="O1857" s="219"/>
      <c r="P1857" s="219"/>
      <c r="Q1857" s="219"/>
      <c r="R1857" s="220"/>
      <c r="S1857" s="220"/>
      <c r="T1857" s="220"/>
      <c r="U1857" s="220"/>
      <c r="V1857" s="220"/>
      <c r="W1857" s="220"/>
      <c r="X1857" s="220"/>
      <c r="Y1857" s="220"/>
      <c r="Z1857" s="210"/>
      <c r="AA1857" s="210"/>
      <c r="AB1857" s="210"/>
      <c r="AC1857" s="210"/>
      <c r="AD1857" s="210"/>
      <c r="AE1857" s="210"/>
      <c r="AF1857" s="210"/>
      <c r="AG1857" s="210" t="s">
        <v>314</v>
      </c>
      <c r="AH1857" s="210">
        <v>0</v>
      </c>
      <c r="AI1857" s="210"/>
      <c r="AJ1857" s="210"/>
      <c r="AK1857" s="210"/>
      <c r="AL1857" s="210"/>
      <c r="AM1857" s="210"/>
      <c r="AN1857" s="210"/>
      <c r="AO1857" s="210"/>
      <c r="AP1857" s="210"/>
      <c r="AQ1857" s="210"/>
      <c r="AR1857" s="210"/>
      <c r="AS1857" s="210"/>
      <c r="AT1857" s="210"/>
      <c r="AU1857" s="210"/>
      <c r="AV1857" s="210"/>
      <c r="AW1857" s="210"/>
      <c r="AX1857" s="210"/>
      <c r="AY1857" s="210"/>
      <c r="AZ1857" s="210"/>
      <c r="BA1857" s="210"/>
      <c r="BB1857" s="210"/>
      <c r="BC1857" s="210"/>
      <c r="BD1857" s="210"/>
      <c r="BE1857" s="210"/>
      <c r="BF1857" s="210"/>
      <c r="BG1857" s="210"/>
      <c r="BH1857" s="210"/>
    </row>
    <row r="1858" spans="1:60" outlineLevel="3" x14ac:dyDescent="0.2">
      <c r="A1858" s="217"/>
      <c r="B1858" s="218"/>
      <c r="C1858" s="253" t="s">
        <v>2057</v>
      </c>
      <c r="D1858" s="221"/>
      <c r="E1858" s="222"/>
      <c r="F1858" s="220"/>
      <c r="G1858" s="220"/>
      <c r="H1858" s="220"/>
      <c r="I1858" s="220"/>
      <c r="J1858" s="220"/>
      <c r="K1858" s="220"/>
      <c r="L1858" s="220"/>
      <c r="M1858" s="220"/>
      <c r="N1858" s="219"/>
      <c r="O1858" s="219"/>
      <c r="P1858" s="219"/>
      <c r="Q1858" s="219"/>
      <c r="R1858" s="220"/>
      <c r="S1858" s="220"/>
      <c r="T1858" s="220"/>
      <c r="U1858" s="220"/>
      <c r="V1858" s="220"/>
      <c r="W1858" s="220"/>
      <c r="X1858" s="220"/>
      <c r="Y1858" s="220"/>
      <c r="Z1858" s="210"/>
      <c r="AA1858" s="210"/>
      <c r="AB1858" s="210"/>
      <c r="AC1858" s="210"/>
      <c r="AD1858" s="210"/>
      <c r="AE1858" s="210"/>
      <c r="AF1858" s="210"/>
      <c r="AG1858" s="210" t="s">
        <v>314</v>
      </c>
      <c r="AH1858" s="210">
        <v>0</v>
      </c>
      <c r="AI1858" s="210"/>
      <c r="AJ1858" s="210"/>
      <c r="AK1858" s="210"/>
      <c r="AL1858" s="210"/>
      <c r="AM1858" s="210"/>
      <c r="AN1858" s="210"/>
      <c r="AO1858" s="210"/>
      <c r="AP1858" s="210"/>
      <c r="AQ1858" s="210"/>
      <c r="AR1858" s="210"/>
      <c r="AS1858" s="210"/>
      <c r="AT1858" s="210"/>
      <c r="AU1858" s="210"/>
      <c r="AV1858" s="210"/>
      <c r="AW1858" s="210"/>
      <c r="AX1858" s="210"/>
      <c r="AY1858" s="210"/>
      <c r="AZ1858" s="210"/>
      <c r="BA1858" s="210"/>
      <c r="BB1858" s="210"/>
      <c r="BC1858" s="210"/>
      <c r="BD1858" s="210"/>
      <c r="BE1858" s="210"/>
      <c r="BF1858" s="210"/>
      <c r="BG1858" s="210"/>
      <c r="BH1858" s="210"/>
    </row>
    <row r="1859" spans="1:60" outlineLevel="3" x14ac:dyDescent="0.2">
      <c r="A1859" s="217"/>
      <c r="B1859" s="218"/>
      <c r="C1859" s="253" t="s">
        <v>2058</v>
      </c>
      <c r="D1859" s="221"/>
      <c r="E1859" s="222"/>
      <c r="F1859" s="220"/>
      <c r="G1859" s="220"/>
      <c r="H1859" s="220"/>
      <c r="I1859" s="220"/>
      <c r="J1859" s="220"/>
      <c r="K1859" s="220"/>
      <c r="L1859" s="220"/>
      <c r="M1859" s="220"/>
      <c r="N1859" s="219"/>
      <c r="O1859" s="219"/>
      <c r="P1859" s="219"/>
      <c r="Q1859" s="219"/>
      <c r="R1859" s="220"/>
      <c r="S1859" s="220"/>
      <c r="T1859" s="220"/>
      <c r="U1859" s="220"/>
      <c r="V1859" s="220"/>
      <c r="W1859" s="220"/>
      <c r="X1859" s="220"/>
      <c r="Y1859" s="220"/>
      <c r="Z1859" s="210"/>
      <c r="AA1859" s="210"/>
      <c r="AB1859" s="210"/>
      <c r="AC1859" s="210"/>
      <c r="AD1859" s="210"/>
      <c r="AE1859" s="210"/>
      <c r="AF1859" s="210"/>
      <c r="AG1859" s="210" t="s">
        <v>314</v>
      </c>
      <c r="AH1859" s="210">
        <v>0</v>
      </c>
      <c r="AI1859" s="210"/>
      <c r="AJ1859" s="210"/>
      <c r="AK1859" s="210"/>
      <c r="AL1859" s="210"/>
      <c r="AM1859" s="210"/>
      <c r="AN1859" s="210"/>
      <c r="AO1859" s="210"/>
      <c r="AP1859" s="210"/>
      <c r="AQ1859" s="210"/>
      <c r="AR1859" s="210"/>
      <c r="AS1859" s="210"/>
      <c r="AT1859" s="210"/>
      <c r="AU1859" s="210"/>
      <c r="AV1859" s="210"/>
      <c r="AW1859" s="210"/>
      <c r="AX1859" s="210"/>
      <c r="AY1859" s="210"/>
      <c r="AZ1859" s="210"/>
      <c r="BA1859" s="210"/>
      <c r="BB1859" s="210"/>
      <c r="BC1859" s="210"/>
      <c r="BD1859" s="210"/>
      <c r="BE1859" s="210"/>
      <c r="BF1859" s="210"/>
      <c r="BG1859" s="210"/>
      <c r="BH1859" s="210"/>
    </row>
    <row r="1860" spans="1:60" outlineLevel="3" x14ac:dyDescent="0.2">
      <c r="A1860" s="217"/>
      <c r="B1860" s="218"/>
      <c r="C1860" s="253" t="s">
        <v>2059</v>
      </c>
      <c r="D1860" s="221"/>
      <c r="E1860" s="222"/>
      <c r="F1860" s="220"/>
      <c r="G1860" s="220"/>
      <c r="H1860" s="220"/>
      <c r="I1860" s="220"/>
      <c r="J1860" s="220"/>
      <c r="K1860" s="220"/>
      <c r="L1860" s="220"/>
      <c r="M1860" s="220"/>
      <c r="N1860" s="219"/>
      <c r="O1860" s="219"/>
      <c r="P1860" s="219"/>
      <c r="Q1860" s="219"/>
      <c r="R1860" s="220"/>
      <c r="S1860" s="220"/>
      <c r="T1860" s="220"/>
      <c r="U1860" s="220"/>
      <c r="V1860" s="220"/>
      <c r="W1860" s="220"/>
      <c r="X1860" s="220"/>
      <c r="Y1860" s="220"/>
      <c r="Z1860" s="210"/>
      <c r="AA1860" s="210"/>
      <c r="AB1860" s="210"/>
      <c r="AC1860" s="210"/>
      <c r="AD1860" s="210"/>
      <c r="AE1860" s="210"/>
      <c r="AF1860" s="210"/>
      <c r="AG1860" s="210" t="s">
        <v>314</v>
      </c>
      <c r="AH1860" s="210">
        <v>0</v>
      </c>
      <c r="AI1860" s="210"/>
      <c r="AJ1860" s="210"/>
      <c r="AK1860" s="210"/>
      <c r="AL1860" s="210"/>
      <c r="AM1860" s="210"/>
      <c r="AN1860" s="210"/>
      <c r="AO1860" s="210"/>
      <c r="AP1860" s="210"/>
      <c r="AQ1860" s="210"/>
      <c r="AR1860" s="210"/>
      <c r="AS1860" s="210"/>
      <c r="AT1860" s="210"/>
      <c r="AU1860" s="210"/>
      <c r="AV1860" s="210"/>
      <c r="AW1860" s="210"/>
      <c r="AX1860" s="210"/>
      <c r="AY1860" s="210"/>
      <c r="AZ1860" s="210"/>
      <c r="BA1860" s="210"/>
      <c r="BB1860" s="210"/>
      <c r="BC1860" s="210"/>
      <c r="BD1860" s="210"/>
      <c r="BE1860" s="210"/>
      <c r="BF1860" s="210"/>
      <c r="BG1860" s="210"/>
      <c r="BH1860" s="210"/>
    </row>
    <row r="1861" spans="1:60" outlineLevel="3" x14ac:dyDescent="0.2">
      <c r="A1861" s="217"/>
      <c r="B1861" s="218"/>
      <c r="C1861" s="253" t="s">
        <v>2060</v>
      </c>
      <c r="D1861" s="221"/>
      <c r="E1861" s="222"/>
      <c r="F1861" s="220"/>
      <c r="G1861" s="220"/>
      <c r="H1861" s="220"/>
      <c r="I1861" s="220"/>
      <c r="J1861" s="220"/>
      <c r="K1861" s="220"/>
      <c r="L1861" s="220"/>
      <c r="M1861" s="220"/>
      <c r="N1861" s="219"/>
      <c r="O1861" s="219"/>
      <c r="P1861" s="219"/>
      <c r="Q1861" s="219"/>
      <c r="R1861" s="220"/>
      <c r="S1861" s="220"/>
      <c r="T1861" s="220"/>
      <c r="U1861" s="220"/>
      <c r="V1861" s="220"/>
      <c r="W1861" s="220"/>
      <c r="X1861" s="220"/>
      <c r="Y1861" s="220"/>
      <c r="Z1861" s="210"/>
      <c r="AA1861" s="210"/>
      <c r="AB1861" s="210"/>
      <c r="AC1861" s="210"/>
      <c r="AD1861" s="210"/>
      <c r="AE1861" s="210"/>
      <c r="AF1861" s="210"/>
      <c r="AG1861" s="210" t="s">
        <v>314</v>
      </c>
      <c r="AH1861" s="210">
        <v>0</v>
      </c>
      <c r="AI1861" s="210"/>
      <c r="AJ1861" s="210"/>
      <c r="AK1861" s="210"/>
      <c r="AL1861" s="210"/>
      <c r="AM1861" s="210"/>
      <c r="AN1861" s="210"/>
      <c r="AO1861" s="210"/>
      <c r="AP1861" s="210"/>
      <c r="AQ1861" s="210"/>
      <c r="AR1861" s="210"/>
      <c r="AS1861" s="210"/>
      <c r="AT1861" s="210"/>
      <c r="AU1861" s="210"/>
      <c r="AV1861" s="210"/>
      <c r="AW1861" s="210"/>
      <c r="AX1861" s="210"/>
      <c r="AY1861" s="210"/>
      <c r="AZ1861" s="210"/>
      <c r="BA1861" s="210"/>
      <c r="BB1861" s="210"/>
      <c r="BC1861" s="210"/>
      <c r="BD1861" s="210"/>
      <c r="BE1861" s="210"/>
      <c r="BF1861" s="210"/>
      <c r="BG1861" s="210"/>
      <c r="BH1861" s="210"/>
    </row>
    <row r="1862" spans="1:60" outlineLevel="3" x14ac:dyDescent="0.2">
      <c r="A1862" s="217"/>
      <c r="B1862" s="218"/>
      <c r="C1862" s="253" t="s">
        <v>2061</v>
      </c>
      <c r="D1862" s="221"/>
      <c r="E1862" s="222"/>
      <c r="F1862" s="220"/>
      <c r="G1862" s="220"/>
      <c r="H1862" s="220"/>
      <c r="I1862" s="220"/>
      <c r="J1862" s="220"/>
      <c r="K1862" s="220"/>
      <c r="L1862" s="220"/>
      <c r="M1862" s="220"/>
      <c r="N1862" s="219"/>
      <c r="O1862" s="219"/>
      <c r="P1862" s="219"/>
      <c r="Q1862" s="219"/>
      <c r="R1862" s="220"/>
      <c r="S1862" s="220"/>
      <c r="T1862" s="220"/>
      <c r="U1862" s="220"/>
      <c r="V1862" s="220"/>
      <c r="W1862" s="220"/>
      <c r="X1862" s="220"/>
      <c r="Y1862" s="220"/>
      <c r="Z1862" s="210"/>
      <c r="AA1862" s="210"/>
      <c r="AB1862" s="210"/>
      <c r="AC1862" s="210"/>
      <c r="AD1862" s="210"/>
      <c r="AE1862" s="210"/>
      <c r="AF1862" s="210"/>
      <c r="AG1862" s="210" t="s">
        <v>314</v>
      </c>
      <c r="AH1862" s="210">
        <v>0</v>
      </c>
      <c r="AI1862" s="210"/>
      <c r="AJ1862" s="210"/>
      <c r="AK1862" s="210"/>
      <c r="AL1862" s="210"/>
      <c r="AM1862" s="210"/>
      <c r="AN1862" s="210"/>
      <c r="AO1862" s="210"/>
      <c r="AP1862" s="210"/>
      <c r="AQ1862" s="210"/>
      <c r="AR1862" s="210"/>
      <c r="AS1862" s="210"/>
      <c r="AT1862" s="210"/>
      <c r="AU1862" s="210"/>
      <c r="AV1862" s="210"/>
      <c r="AW1862" s="210"/>
      <c r="AX1862" s="210"/>
      <c r="AY1862" s="210"/>
      <c r="AZ1862" s="210"/>
      <c r="BA1862" s="210"/>
      <c r="BB1862" s="210"/>
      <c r="BC1862" s="210"/>
      <c r="BD1862" s="210"/>
      <c r="BE1862" s="210"/>
      <c r="BF1862" s="210"/>
      <c r="BG1862" s="210"/>
      <c r="BH1862" s="210"/>
    </row>
    <row r="1863" spans="1:60" outlineLevel="3" x14ac:dyDescent="0.2">
      <c r="A1863" s="217"/>
      <c r="B1863" s="218"/>
      <c r="C1863" s="253" t="s">
        <v>2062</v>
      </c>
      <c r="D1863" s="221"/>
      <c r="E1863" s="222"/>
      <c r="F1863" s="220"/>
      <c r="G1863" s="220"/>
      <c r="H1863" s="220"/>
      <c r="I1863" s="220"/>
      <c r="J1863" s="220"/>
      <c r="K1863" s="220"/>
      <c r="L1863" s="220"/>
      <c r="M1863" s="220"/>
      <c r="N1863" s="219"/>
      <c r="O1863" s="219"/>
      <c r="P1863" s="219"/>
      <c r="Q1863" s="219"/>
      <c r="R1863" s="220"/>
      <c r="S1863" s="220"/>
      <c r="T1863" s="220"/>
      <c r="U1863" s="220"/>
      <c r="V1863" s="220"/>
      <c r="W1863" s="220"/>
      <c r="X1863" s="220"/>
      <c r="Y1863" s="220"/>
      <c r="Z1863" s="210"/>
      <c r="AA1863" s="210"/>
      <c r="AB1863" s="210"/>
      <c r="AC1863" s="210"/>
      <c r="AD1863" s="210"/>
      <c r="AE1863" s="210"/>
      <c r="AF1863" s="210"/>
      <c r="AG1863" s="210" t="s">
        <v>314</v>
      </c>
      <c r="AH1863" s="210">
        <v>0</v>
      </c>
      <c r="AI1863" s="210"/>
      <c r="AJ1863" s="210"/>
      <c r="AK1863" s="210"/>
      <c r="AL1863" s="210"/>
      <c r="AM1863" s="210"/>
      <c r="AN1863" s="210"/>
      <c r="AO1863" s="210"/>
      <c r="AP1863" s="210"/>
      <c r="AQ1863" s="210"/>
      <c r="AR1863" s="210"/>
      <c r="AS1863" s="210"/>
      <c r="AT1863" s="210"/>
      <c r="AU1863" s="210"/>
      <c r="AV1863" s="210"/>
      <c r="AW1863" s="210"/>
      <c r="AX1863" s="210"/>
      <c r="AY1863" s="210"/>
      <c r="AZ1863" s="210"/>
      <c r="BA1863" s="210"/>
      <c r="BB1863" s="210"/>
      <c r="BC1863" s="210"/>
      <c r="BD1863" s="210"/>
      <c r="BE1863" s="210"/>
      <c r="BF1863" s="210"/>
      <c r="BG1863" s="210"/>
      <c r="BH1863" s="210"/>
    </row>
    <row r="1864" spans="1:60" outlineLevel="3" x14ac:dyDescent="0.2">
      <c r="A1864" s="217"/>
      <c r="B1864" s="218"/>
      <c r="C1864" s="253" t="s">
        <v>2063</v>
      </c>
      <c r="D1864" s="221"/>
      <c r="E1864" s="222">
        <v>254.02</v>
      </c>
      <c r="F1864" s="220"/>
      <c r="G1864" s="220"/>
      <c r="H1864" s="220"/>
      <c r="I1864" s="220"/>
      <c r="J1864" s="220"/>
      <c r="K1864" s="220"/>
      <c r="L1864" s="220"/>
      <c r="M1864" s="220"/>
      <c r="N1864" s="219"/>
      <c r="O1864" s="219"/>
      <c r="P1864" s="219"/>
      <c r="Q1864" s="219"/>
      <c r="R1864" s="220"/>
      <c r="S1864" s="220"/>
      <c r="T1864" s="220"/>
      <c r="U1864" s="220"/>
      <c r="V1864" s="220"/>
      <c r="W1864" s="220"/>
      <c r="X1864" s="220"/>
      <c r="Y1864" s="220"/>
      <c r="Z1864" s="210"/>
      <c r="AA1864" s="210"/>
      <c r="AB1864" s="210"/>
      <c r="AC1864" s="210"/>
      <c r="AD1864" s="210"/>
      <c r="AE1864" s="210"/>
      <c r="AF1864" s="210"/>
      <c r="AG1864" s="210" t="s">
        <v>314</v>
      </c>
      <c r="AH1864" s="210">
        <v>0</v>
      </c>
      <c r="AI1864" s="210"/>
      <c r="AJ1864" s="210"/>
      <c r="AK1864" s="210"/>
      <c r="AL1864" s="210"/>
      <c r="AM1864" s="210"/>
      <c r="AN1864" s="210"/>
      <c r="AO1864" s="210"/>
      <c r="AP1864" s="210"/>
      <c r="AQ1864" s="210"/>
      <c r="AR1864" s="210"/>
      <c r="AS1864" s="210"/>
      <c r="AT1864" s="210"/>
      <c r="AU1864" s="210"/>
      <c r="AV1864" s="210"/>
      <c r="AW1864" s="210"/>
      <c r="AX1864" s="210"/>
      <c r="AY1864" s="210"/>
      <c r="AZ1864" s="210"/>
      <c r="BA1864" s="210"/>
      <c r="BB1864" s="210"/>
      <c r="BC1864" s="210"/>
      <c r="BD1864" s="210"/>
      <c r="BE1864" s="210"/>
      <c r="BF1864" s="210"/>
      <c r="BG1864" s="210"/>
      <c r="BH1864" s="210"/>
    </row>
    <row r="1865" spans="1:60" outlineLevel="1" x14ac:dyDescent="0.2">
      <c r="A1865" s="231">
        <v>353</v>
      </c>
      <c r="B1865" s="232" t="s">
        <v>2064</v>
      </c>
      <c r="C1865" s="250" t="s">
        <v>2065</v>
      </c>
      <c r="D1865" s="233" t="s">
        <v>310</v>
      </c>
      <c r="E1865" s="234">
        <v>218.13399999999999</v>
      </c>
      <c r="F1865" s="235"/>
      <c r="G1865" s="236">
        <f>ROUND(E1865*F1865,2)</f>
        <v>0</v>
      </c>
      <c r="H1865" s="235"/>
      <c r="I1865" s="236">
        <f>ROUND(E1865*H1865,2)</f>
        <v>0</v>
      </c>
      <c r="J1865" s="235"/>
      <c r="K1865" s="236">
        <f>ROUND(E1865*J1865,2)</f>
        <v>0</v>
      </c>
      <c r="L1865" s="236">
        <v>21</v>
      </c>
      <c r="M1865" s="236">
        <f>G1865*(1+L1865/100)</f>
        <v>0</v>
      </c>
      <c r="N1865" s="234">
        <v>6.6949999999999996E-2</v>
      </c>
      <c r="O1865" s="234">
        <f>ROUND(E1865*N1865,2)</f>
        <v>14.6</v>
      </c>
      <c r="P1865" s="234">
        <v>0</v>
      </c>
      <c r="Q1865" s="234">
        <f>ROUND(E1865*P1865,2)</f>
        <v>0</v>
      </c>
      <c r="R1865" s="236" t="s">
        <v>1972</v>
      </c>
      <c r="S1865" s="236" t="s">
        <v>293</v>
      </c>
      <c r="T1865" s="237" t="s">
        <v>294</v>
      </c>
      <c r="U1865" s="220">
        <v>1.3799399999999999</v>
      </c>
      <c r="V1865" s="220">
        <f>ROUND(E1865*U1865,2)</f>
        <v>301.01</v>
      </c>
      <c r="W1865" s="220"/>
      <c r="X1865" s="220" t="s">
        <v>726</v>
      </c>
      <c r="Y1865" s="220" t="s">
        <v>296</v>
      </c>
      <c r="Z1865" s="210"/>
      <c r="AA1865" s="210"/>
      <c r="AB1865" s="210"/>
      <c r="AC1865" s="210"/>
      <c r="AD1865" s="210"/>
      <c r="AE1865" s="210"/>
      <c r="AF1865" s="210"/>
      <c r="AG1865" s="210" t="s">
        <v>1973</v>
      </c>
      <c r="AH1865" s="210"/>
      <c r="AI1865" s="210"/>
      <c r="AJ1865" s="210"/>
      <c r="AK1865" s="210"/>
      <c r="AL1865" s="210"/>
      <c r="AM1865" s="210"/>
      <c r="AN1865" s="210"/>
      <c r="AO1865" s="210"/>
      <c r="AP1865" s="210"/>
      <c r="AQ1865" s="210"/>
      <c r="AR1865" s="210"/>
      <c r="AS1865" s="210"/>
      <c r="AT1865" s="210"/>
      <c r="AU1865" s="210"/>
      <c r="AV1865" s="210"/>
      <c r="AW1865" s="210"/>
      <c r="AX1865" s="210"/>
      <c r="AY1865" s="210"/>
      <c r="AZ1865" s="210"/>
      <c r="BA1865" s="210"/>
      <c r="BB1865" s="210"/>
      <c r="BC1865" s="210"/>
      <c r="BD1865" s="210"/>
      <c r="BE1865" s="210"/>
      <c r="BF1865" s="210"/>
      <c r="BG1865" s="210"/>
      <c r="BH1865" s="210"/>
    </row>
    <row r="1866" spans="1:60" outlineLevel="2" x14ac:dyDescent="0.2">
      <c r="A1866" s="217"/>
      <c r="B1866" s="218"/>
      <c r="C1866" s="251" t="s">
        <v>2066</v>
      </c>
      <c r="D1866" s="239"/>
      <c r="E1866" s="239"/>
      <c r="F1866" s="239"/>
      <c r="G1866" s="239"/>
      <c r="H1866" s="220"/>
      <c r="I1866" s="220"/>
      <c r="J1866" s="220"/>
      <c r="K1866" s="220"/>
      <c r="L1866" s="220"/>
      <c r="M1866" s="220"/>
      <c r="N1866" s="219"/>
      <c r="O1866" s="219"/>
      <c r="P1866" s="219"/>
      <c r="Q1866" s="219"/>
      <c r="R1866" s="220"/>
      <c r="S1866" s="220"/>
      <c r="T1866" s="220"/>
      <c r="U1866" s="220"/>
      <c r="V1866" s="220"/>
      <c r="W1866" s="220"/>
      <c r="X1866" s="220"/>
      <c r="Y1866" s="220"/>
      <c r="Z1866" s="210"/>
      <c r="AA1866" s="210"/>
      <c r="AB1866" s="210"/>
      <c r="AC1866" s="210"/>
      <c r="AD1866" s="210"/>
      <c r="AE1866" s="210"/>
      <c r="AF1866" s="210"/>
      <c r="AG1866" s="210" t="s">
        <v>299</v>
      </c>
      <c r="AH1866" s="210"/>
      <c r="AI1866" s="210"/>
      <c r="AJ1866" s="210"/>
      <c r="AK1866" s="210"/>
      <c r="AL1866" s="210"/>
      <c r="AM1866" s="210"/>
      <c r="AN1866" s="210"/>
      <c r="AO1866" s="210"/>
      <c r="AP1866" s="210"/>
      <c r="AQ1866" s="210"/>
      <c r="AR1866" s="210"/>
      <c r="AS1866" s="210"/>
      <c r="AT1866" s="210"/>
      <c r="AU1866" s="210"/>
      <c r="AV1866" s="210"/>
      <c r="AW1866" s="210"/>
      <c r="AX1866" s="210"/>
      <c r="AY1866" s="210"/>
      <c r="AZ1866" s="210"/>
      <c r="BA1866" s="238" t="str">
        <f>C1866</f>
        <v>z dlaždic keramických kladených do malty, včetně spárování a podílu práce v omezeném prostoru a na malých plochách.</v>
      </c>
      <c r="BB1866" s="210"/>
      <c r="BC1866" s="210"/>
      <c r="BD1866" s="210"/>
      <c r="BE1866" s="210"/>
      <c r="BF1866" s="210"/>
      <c r="BG1866" s="210"/>
      <c r="BH1866" s="210"/>
    </row>
    <row r="1867" spans="1:60" outlineLevel="2" x14ac:dyDescent="0.2">
      <c r="A1867" s="217"/>
      <c r="B1867" s="218"/>
      <c r="C1867" s="252" t="s">
        <v>2066</v>
      </c>
      <c r="D1867" s="240"/>
      <c r="E1867" s="240"/>
      <c r="F1867" s="240"/>
      <c r="G1867" s="240"/>
      <c r="H1867" s="220"/>
      <c r="I1867" s="220"/>
      <c r="J1867" s="220"/>
      <c r="K1867" s="220"/>
      <c r="L1867" s="220"/>
      <c r="M1867" s="220"/>
      <c r="N1867" s="219"/>
      <c r="O1867" s="219"/>
      <c r="P1867" s="219"/>
      <c r="Q1867" s="219"/>
      <c r="R1867" s="220"/>
      <c r="S1867" s="220"/>
      <c r="T1867" s="220"/>
      <c r="U1867" s="220"/>
      <c r="V1867" s="220"/>
      <c r="W1867" s="220"/>
      <c r="X1867" s="220"/>
      <c r="Y1867" s="220"/>
      <c r="Z1867" s="210"/>
      <c r="AA1867" s="210"/>
      <c r="AB1867" s="210"/>
      <c r="AC1867" s="210"/>
      <c r="AD1867" s="210"/>
      <c r="AE1867" s="210"/>
      <c r="AF1867" s="210"/>
      <c r="AG1867" s="210" t="s">
        <v>300</v>
      </c>
      <c r="AH1867" s="210"/>
      <c r="AI1867" s="210"/>
      <c r="AJ1867" s="210"/>
      <c r="AK1867" s="210"/>
      <c r="AL1867" s="210"/>
      <c r="AM1867" s="210"/>
      <c r="AN1867" s="210"/>
      <c r="AO1867" s="210"/>
      <c r="AP1867" s="210"/>
      <c r="AQ1867" s="210"/>
      <c r="AR1867" s="210"/>
      <c r="AS1867" s="210"/>
      <c r="AT1867" s="210"/>
      <c r="AU1867" s="210"/>
      <c r="AV1867" s="210"/>
      <c r="AW1867" s="210"/>
      <c r="AX1867" s="210"/>
      <c r="AY1867" s="210"/>
      <c r="AZ1867" s="210"/>
      <c r="BA1867" s="238" t="str">
        <f>C1867</f>
        <v>z dlaždic keramických kladených do malty, včetně spárování a podílu práce v omezeném prostoru a na malých plochách.</v>
      </c>
      <c r="BB1867" s="210"/>
      <c r="BC1867" s="210"/>
      <c r="BD1867" s="210"/>
      <c r="BE1867" s="210"/>
      <c r="BF1867" s="210"/>
      <c r="BG1867" s="210"/>
      <c r="BH1867" s="210"/>
    </row>
    <row r="1868" spans="1:60" ht="22.5" outlineLevel="3" x14ac:dyDescent="0.2">
      <c r="A1868" s="217"/>
      <c r="B1868" s="218"/>
      <c r="C1868" s="252" t="s">
        <v>2067</v>
      </c>
      <c r="D1868" s="240"/>
      <c r="E1868" s="240"/>
      <c r="F1868" s="240"/>
      <c r="G1868" s="240"/>
      <c r="H1868" s="220"/>
      <c r="I1868" s="220"/>
      <c r="J1868" s="220"/>
      <c r="K1868" s="220"/>
      <c r="L1868" s="220"/>
      <c r="M1868" s="220"/>
      <c r="N1868" s="219"/>
      <c r="O1868" s="219"/>
      <c r="P1868" s="219"/>
      <c r="Q1868" s="219"/>
      <c r="R1868" s="220"/>
      <c r="S1868" s="220"/>
      <c r="T1868" s="220"/>
      <c r="U1868" s="220"/>
      <c r="V1868" s="220"/>
      <c r="W1868" s="220"/>
      <c r="X1868" s="220"/>
      <c r="Y1868" s="220"/>
      <c r="Z1868" s="210"/>
      <c r="AA1868" s="210"/>
      <c r="AB1868" s="210"/>
      <c r="AC1868" s="210"/>
      <c r="AD1868" s="210"/>
      <c r="AE1868" s="210"/>
      <c r="AF1868" s="210"/>
      <c r="AG1868" s="210" t="s">
        <v>300</v>
      </c>
      <c r="AH1868" s="210"/>
      <c r="AI1868" s="210"/>
      <c r="AJ1868" s="210"/>
      <c r="AK1868" s="210"/>
      <c r="AL1868" s="210"/>
      <c r="AM1868" s="210"/>
      <c r="AN1868" s="210"/>
      <c r="AO1868" s="210"/>
      <c r="AP1868" s="210"/>
      <c r="AQ1868" s="210"/>
      <c r="AR1868" s="210"/>
      <c r="AS1868" s="210"/>
      <c r="AT1868" s="210"/>
      <c r="AU1868" s="210"/>
      <c r="AV1868" s="210"/>
      <c r="AW1868" s="210"/>
      <c r="AX1868" s="210"/>
      <c r="AY1868" s="210"/>
      <c r="AZ1868" s="210"/>
      <c r="BA1868" s="238" t="str">
        <f>C1868</f>
        <v>z dlaždic keramických kladených do malty, včetně spárování a podílu práce v omezeném prostoru a na malých plochách. Vč. vykružování otvorů do obkladů</v>
      </c>
      <c r="BB1868" s="210"/>
      <c r="BC1868" s="210"/>
      <c r="BD1868" s="210"/>
      <c r="BE1868" s="210"/>
      <c r="BF1868" s="210"/>
      <c r="BG1868" s="210"/>
      <c r="BH1868" s="210"/>
    </row>
    <row r="1869" spans="1:60" outlineLevel="2" x14ac:dyDescent="0.2">
      <c r="A1869" s="217"/>
      <c r="B1869" s="218"/>
      <c r="C1869" s="253" t="s">
        <v>788</v>
      </c>
      <c r="D1869" s="221"/>
      <c r="E1869" s="222"/>
      <c r="F1869" s="220"/>
      <c r="G1869" s="220"/>
      <c r="H1869" s="220"/>
      <c r="I1869" s="220"/>
      <c r="J1869" s="220"/>
      <c r="K1869" s="220"/>
      <c r="L1869" s="220"/>
      <c r="M1869" s="220"/>
      <c r="N1869" s="219"/>
      <c r="O1869" s="219"/>
      <c r="P1869" s="219"/>
      <c r="Q1869" s="219"/>
      <c r="R1869" s="220"/>
      <c r="S1869" s="220"/>
      <c r="T1869" s="220"/>
      <c r="U1869" s="220"/>
      <c r="V1869" s="220"/>
      <c r="W1869" s="220"/>
      <c r="X1869" s="220"/>
      <c r="Y1869" s="220"/>
      <c r="Z1869" s="210"/>
      <c r="AA1869" s="210"/>
      <c r="AB1869" s="210"/>
      <c r="AC1869" s="210"/>
      <c r="AD1869" s="210"/>
      <c r="AE1869" s="210"/>
      <c r="AF1869" s="210"/>
      <c r="AG1869" s="210" t="s">
        <v>314</v>
      </c>
      <c r="AH1869" s="210">
        <v>0</v>
      </c>
      <c r="AI1869" s="210"/>
      <c r="AJ1869" s="210"/>
      <c r="AK1869" s="210"/>
      <c r="AL1869" s="210"/>
      <c r="AM1869" s="210"/>
      <c r="AN1869" s="210"/>
      <c r="AO1869" s="210"/>
      <c r="AP1869" s="210"/>
      <c r="AQ1869" s="210"/>
      <c r="AR1869" s="210"/>
      <c r="AS1869" s="210"/>
      <c r="AT1869" s="210"/>
      <c r="AU1869" s="210"/>
      <c r="AV1869" s="210"/>
      <c r="AW1869" s="210"/>
      <c r="AX1869" s="210"/>
      <c r="AY1869" s="210"/>
      <c r="AZ1869" s="210"/>
      <c r="BA1869" s="210"/>
      <c r="BB1869" s="210"/>
      <c r="BC1869" s="210"/>
      <c r="BD1869" s="210"/>
      <c r="BE1869" s="210"/>
      <c r="BF1869" s="210"/>
      <c r="BG1869" s="210"/>
      <c r="BH1869" s="210"/>
    </row>
    <row r="1870" spans="1:60" outlineLevel="3" x14ac:dyDescent="0.2">
      <c r="A1870" s="217"/>
      <c r="B1870" s="218"/>
      <c r="C1870" s="253" t="s">
        <v>789</v>
      </c>
      <c r="D1870" s="221"/>
      <c r="E1870" s="222"/>
      <c r="F1870" s="220"/>
      <c r="G1870" s="220"/>
      <c r="H1870" s="220"/>
      <c r="I1870" s="220"/>
      <c r="J1870" s="220"/>
      <c r="K1870" s="220"/>
      <c r="L1870" s="220"/>
      <c r="M1870" s="220"/>
      <c r="N1870" s="219"/>
      <c r="O1870" s="219"/>
      <c r="P1870" s="219"/>
      <c r="Q1870" s="219"/>
      <c r="R1870" s="220"/>
      <c r="S1870" s="220"/>
      <c r="T1870" s="220"/>
      <c r="U1870" s="220"/>
      <c r="V1870" s="220"/>
      <c r="W1870" s="220"/>
      <c r="X1870" s="220"/>
      <c r="Y1870" s="220"/>
      <c r="Z1870" s="210"/>
      <c r="AA1870" s="210"/>
      <c r="AB1870" s="210"/>
      <c r="AC1870" s="210"/>
      <c r="AD1870" s="210"/>
      <c r="AE1870" s="210"/>
      <c r="AF1870" s="210"/>
      <c r="AG1870" s="210" t="s">
        <v>314</v>
      </c>
      <c r="AH1870" s="210">
        <v>0</v>
      </c>
      <c r="AI1870" s="210"/>
      <c r="AJ1870" s="210"/>
      <c r="AK1870" s="210"/>
      <c r="AL1870" s="210"/>
      <c r="AM1870" s="210"/>
      <c r="AN1870" s="210"/>
      <c r="AO1870" s="210"/>
      <c r="AP1870" s="210"/>
      <c r="AQ1870" s="210"/>
      <c r="AR1870" s="210"/>
      <c r="AS1870" s="210"/>
      <c r="AT1870" s="210"/>
      <c r="AU1870" s="210"/>
      <c r="AV1870" s="210"/>
      <c r="AW1870" s="210"/>
      <c r="AX1870" s="210"/>
      <c r="AY1870" s="210"/>
      <c r="AZ1870" s="210"/>
      <c r="BA1870" s="210"/>
      <c r="BB1870" s="210"/>
      <c r="BC1870" s="210"/>
      <c r="BD1870" s="210"/>
      <c r="BE1870" s="210"/>
      <c r="BF1870" s="210"/>
      <c r="BG1870" s="210"/>
      <c r="BH1870" s="210"/>
    </row>
    <row r="1871" spans="1:60" outlineLevel="3" x14ac:dyDescent="0.2">
      <c r="A1871" s="217"/>
      <c r="B1871" s="218"/>
      <c r="C1871" s="253" t="s">
        <v>790</v>
      </c>
      <c r="D1871" s="221"/>
      <c r="E1871" s="222"/>
      <c r="F1871" s="220"/>
      <c r="G1871" s="220"/>
      <c r="H1871" s="220"/>
      <c r="I1871" s="220"/>
      <c r="J1871" s="220"/>
      <c r="K1871" s="220"/>
      <c r="L1871" s="220"/>
      <c r="M1871" s="220"/>
      <c r="N1871" s="219"/>
      <c r="O1871" s="219"/>
      <c r="P1871" s="219"/>
      <c r="Q1871" s="219"/>
      <c r="R1871" s="220"/>
      <c r="S1871" s="220"/>
      <c r="T1871" s="220"/>
      <c r="U1871" s="220"/>
      <c r="V1871" s="220"/>
      <c r="W1871" s="220"/>
      <c r="X1871" s="220"/>
      <c r="Y1871" s="220"/>
      <c r="Z1871" s="210"/>
      <c r="AA1871" s="210"/>
      <c r="AB1871" s="210"/>
      <c r="AC1871" s="210"/>
      <c r="AD1871" s="210"/>
      <c r="AE1871" s="210"/>
      <c r="AF1871" s="210"/>
      <c r="AG1871" s="210" t="s">
        <v>314</v>
      </c>
      <c r="AH1871" s="210">
        <v>0</v>
      </c>
      <c r="AI1871" s="210"/>
      <c r="AJ1871" s="210"/>
      <c r="AK1871" s="210"/>
      <c r="AL1871" s="210"/>
      <c r="AM1871" s="210"/>
      <c r="AN1871" s="210"/>
      <c r="AO1871" s="210"/>
      <c r="AP1871" s="210"/>
      <c r="AQ1871" s="210"/>
      <c r="AR1871" s="210"/>
      <c r="AS1871" s="210"/>
      <c r="AT1871" s="210"/>
      <c r="AU1871" s="210"/>
      <c r="AV1871" s="210"/>
      <c r="AW1871" s="210"/>
      <c r="AX1871" s="210"/>
      <c r="AY1871" s="210"/>
      <c r="AZ1871" s="210"/>
      <c r="BA1871" s="210"/>
      <c r="BB1871" s="210"/>
      <c r="BC1871" s="210"/>
      <c r="BD1871" s="210"/>
      <c r="BE1871" s="210"/>
      <c r="BF1871" s="210"/>
      <c r="BG1871" s="210"/>
      <c r="BH1871" s="210"/>
    </row>
    <row r="1872" spans="1:60" outlineLevel="3" x14ac:dyDescent="0.2">
      <c r="A1872" s="217"/>
      <c r="B1872" s="218"/>
      <c r="C1872" s="253" t="s">
        <v>791</v>
      </c>
      <c r="D1872" s="221"/>
      <c r="E1872" s="222"/>
      <c r="F1872" s="220"/>
      <c r="G1872" s="220"/>
      <c r="H1872" s="220"/>
      <c r="I1872" s="220"/>
      <c r="J1872" s="220"/>
      <c r="K1872" s="220"/>
      <c r="L1872" s="220"/>
      <c r="M1872" s="220"/>
      <c r="N1872" s="219"/>
      <c r="O1872" s="219"/>
      <c r="P1872" s="219"/>
      <c r="Q1872" s="219"/>
      <c r="R1872" s="220"/>
      <c r="S1872" s="220"/>
      <c r="T1872" s="220"/>
      <c r="U1872" s="220"/>
      <c r="V1872" s="220"/>
      <c r="W1872" s="220"/>
      <c r="X1872" s="220"/>
      <c r="Y1872" s="220"/>
      <c r="Z1872" s="210"/>
      <c r="AA1872" s="210"/>
      <c r="AB1872" s="210"/>
      <c r="AC1872" s="210"/>
      <c r="AD1872" s="210"/>
      <c r="AE1872" s="210"/>
      <c r="AF1872" s="210"/>
      <c r="AG1872" s="210" t="s">
        <v>314</v>
      </c>
      <c r="AH1872" s="210">
        <v>0</v>
      </c>
      <c r="AI1872" s="210"/>
      <c r="AJ1872" s="210"/>
      <c r="AK1872" s="210"/>
      <c r="AL1872" s="210"/>
      <c r="AM1872" s="210"/>
      <c r="AN1872" s="210"/>
      <c r="AO1872" s="210"/>
      <c r="AP1872" s="210"/>
      <c r="AQ1872" s="210"/>
      <c r="AR1872" s="210"/>
      <c r="AS1872" s="210"/>
      <c r="AT1872" s="210"/>
      <c r="AU1872" s="210"/>
      <c r="AV1872" s="210"/>
      <c r="AW1872" s="210"/>
      <c r="AX1872" s="210"/>
      <c r="AY1872" s="210"/>
      <c r="AZ1872" s="210"/>
      <c r="BA1872" s="210"/>
      <c r="BB1872" s="210"/>
      <c r="BC1872" s="210"/>
      <c r="BD1872" s="210"/>
      <c r="BE1872" s="210"/>
      <c r="BF1872" s="210"/>
      <c r="BG1872" s="210"/>
      <c r="BH1872" s="210"/>
    </row>
    <row r="1873" spans="1:60" outlineLevel="3" x14ac:dyDescent="0.2">
      <c r="A1873" s="217"/>
      <c r="B1873" s="218"/>
      <c r="C1873" s="253" t="s">
        <v>792</v>
      </c>
      <c r="D1873" s="221"/>
      <c r="E1873" s="222"/>
      <c r="F1873" s="220"/>
      <c r="G1873" s="220"/>
      <c r="H1873" s="220"/>
      <c r="I1873" s="220"/>
      <c r="J1873" s="220"/>
      <c r="K1873" s="220"/>
      <c r="L1873" s="220"/>
      <c r="M1873" s="220"/>
      <c r="N1873" s="219"/>
      <c r="O1873" s="219"/>
      <c r="P1873" s="219"/>
      <c r="Q1873" s="219"/>
      <c r="R1873" s="220"/>
      <c r="S1873" s="220"/>
      <c r="T1873" s="220"/>
      <c r="U1873" s="220"/>
      <c r="V1873" s="220"/>
      <c r="W1873" s="220"/>
      <c r="X1873" s="220"/>
      <c r="Y1873" s="220"/>
      <c r="Z1873" s="210"/>
      <c r="AA1873" s="210"/>
      <c r="AB1873" s="210"/>
      <c r="AC1873" s="210"/>
      <c r="AD1873" s="210"/>
      <c r="AE1873" s="210"/>
      <c r="AF1873" s="210"/>
      <c r="AG1873" s="210" t="s">
        <v>314</v>
      </c>
      <c r="AH1873" s="210">
        <v>0</v>
      </c>
      <c r="AI1873" s="210"/>
      <c r="AJ1873" s="210"/>
      <c r="AK1873" s="210"/>
      <c r="AL1873" s="210"/>
      <c r="AM1873" s="210"/>
      <c r="AN1873" s="210"/>
      <c r="AO1873" s="210"/>
      <c r="AP1873" s="210"/>
      <c r="AQ1873" s="210"/>
      <c r="AR1873" s="210"/>
      <c r="AS1873" s="210"/>
      <c r="AT1873" s="210"/>
      <c r="AU1873" s="210"/>
      <c r="AV1873" s="210"/>
      <c r="AW1873" s="210"/>
      <c r="AX1873" s="210"/>
      <c r="AY1873" s="210"/>
      <c r="AZ1873" s="210"/>
      <c r="BA1873" s="210"/>
      <c r="BB1873" s="210"/>
      <c r="BC1873" s="210"/>
      <c r="BD1873" s="210"/>
      <c r="BE1873" s="210"/>
      <c r="BF1873" s="210"/>
      <c r="BG1873" s="210"/>
      <c r="BH1873" s="210"/>
    </row>
    <row r="1874" spans="1:60" outlineLevel="3" x14ac:dyDescent="0.2">
      <c r="A1874" s="217"/>
      <c r="B1874" s="218"/>
      <c r="C1874" s="253" t="s">
        <v>793</v>
      </c>
      <c r="D1874" s="221"/>
      <c r="E1874" s="222"/>
      <c r="F1874" s="220"/>
      <c r="G1874" s="220"/>
      <c r="H1874" s="220"/>
      <c r="I1874" s="220"/>
      <c r="J1874" s="220"/>
      <c r="K1874" s="220"/>
      <c r="L1874" s="220"/>
      <c r="M1874" s="220"/>
      <c r="N1874" s="219"/>
      <c r="O1874" s="219"/>
      <c r="P1874" s="219"/>
      <c r="Q1874" s="219"/>
      <c r="R1874" s="220"/>
      <c r="S1874" s="220"/>
      <c r="T1874" s="220"/>
      <c r="U1874" s="220"/>
      <c r="V1874" s="220"/>
      <c r="W1874" s="220"/>
      <c r="X1874" s="220"/>
      <c r="Y1874" s="220"/>
      <c r="Z1874" s="210"/>
      <c r="AA1874" s="210"/>
      <c r="AB1874" s="210"/>
      <c r="AC1874" s="210"/>
      <c r="AD1874" s="210"/>
      <c r="AE1874" s="210"/>
      <c r="AF1874" s="210"/>
      <c r="AG1874" s="210" t="s">
        <v>314</v>
      </c>
      <c r="AH1874" s="210">
        <v>0</v>
      </c>
      <c r="AI1874" s="210"/>
      <c r="AJ1874" s="210"/>
      <c r="AK1874" s="210"/>
      <c r="AL1874" s="210"/>
      <c r="AM1874" s="210"/>
      <c r="AN1874" s="210"/>
      <c r="AO1874" s="210"/>
      <c r="AP1874" s="210"/>
      <c r="AQ1874" s="210"/>
      <c r="AR1874" s="210"/>
      <c r="AS1874" s="210"/>
      <c r="AT1874" s="210"/>
      <c r="AU1874" s="210"/>
      <c r="AV1874" s="210"/>
      <c r="AW1874" s="210"/>
      <c r="AX1874" s="210"/>
      <c r="AY1874" s="210"/>
      <c r="AZ1874" s="210"/>
      <c r="BA1874" s="210"/>
      <c r="BB1874" s="210"/>
      <c r="BC1874" s="210"/>
      <c r="BD1874" s="210"/>
      <c r="BE1874" s="210"/>
      <c r="BF1874" s="210"/>
      <c r="BG1874" s="210"/>
      <c r="BH1874" s="210"/>
    </row>
    <row r="1875" spans="1:60" outlineLevel="3" x14ac:dyDescent="0.2">
      <c r="A1875" s="217"/>
      <c r="B1875" s="218"/>
      <c r="C1875" s="253" t="s">
        <v>794</v>
      </c>
      <c r="D1875" s="221"/>
      <c r="E1875" s="222"/>
      <c r="F1875" s="220"/>
      <c r="G1875" s="220"/>
      <c r="H1875" s="220"/>
      <c r="I1875" s="220"/>
      <c r="J1875" s="220"/>
      <c r="K1875" s="220"/>
      <c r="L1875" s="220"/>
      <c r="M1875" s="220"/>
      <c r="N1875" s="219"/>
      <c r="O1875" s="219"/>
      <c r="P1875" s="219"/>
      <c r="Q1875" s="219"/>
      <c r="R1875" s="220"/>
      <c r="S1875" s="220"/>
      <c r="T1875" s="220"/>
      <c r="U1875" s="220"/>
      <c r="V1875" s="220"/>
      <c r="W1875" s="220"/>
      <c r="X1875" s="220"/>
      <c r="Y1875" s="220"/>
      <c r="Z1875" s="210"/>
      <c r="AA1875" s="210"/>
      <c r="AB1875" s="210"/>
      <c r="AC1875" s="210"/>
      <c r="AD1875" s="210"/>
      <c r="AE1875" s="210"/>
      <c r="AF1875" s="210"/>
      <c r="AG1875" s="210" t="s">
        <v>314</v>
      </c>
      <c r="AH1875" s="210">
        <v>0</v>
      </c>
      <c r="AI1875" s="210"/>
      <c r="AJ1875" s="210"/>
      <c r="AK1875" s="210"/>
      <c r="AL1875" s="210"/>
      <c r="AM1875" s="210"/>
      <c r="AN1875" s="210"/>
      <c r="AO1875" s="210"/>
      <c r="AP1875" s="210"/>
      <c r="AQ1875" s="210"/>
      <c r="AR1875" s="210"/>
      <c r="AS1875" s="210"/>
      <c r="AT1875" s="210"/>
      <c r="AU1875" s="210"/>
      <c r="AV1875" s="210"/>
      <c r="AW1875" s="210"/>
      <c r="AX1875" s="210"/>
      <c r="AY1875" s="210"/>
      <c r="AZ1875" s="210"/>
      <c r="BA1875" s="210"/>
      <c r="BB1875" s="210"/>
      <c r="BC1875" s="210"/>
      <c r="BD1875" s="210"/>
      <c r="BE1875" s="210"/>
      <c r="BF1875" s="210"/>
      <c r="BG1875" s="210"/>
      <c r="BH1875" s="210"/>
    </row>
    <row r="1876" spans="1:60" outlineLevel="3" x14ac:dyDescent="0.2">
      <c r="A1876" s="217"/>
      <c r="B1876" s="218"/>
      <c r="C1876" s="253" t="s">
        <v>795</v>
      </c>
      <c r="D1876" s="221"/>
      <c r="E1876" s="222"/>
      <c r="F1876" s="220"/>
      <c r="G1876" s="220"/>
      <c r="H1876" s="220"/>
      <c r="I1876" s="220"/>
      <c r="J1876" s="220"/>
      <c r="K1876" s="220"/>
      <c r="L1876" s="220"/>
      <c r="M1876" s="220"/>
      <c r="N1876" s="219"/>
      <c r="O1876" s="219"/>
      <c r="P1876" s="219"/>
      <c r="Q1876" s="219"/>
      <c r="R1876" s="220"/>
      <c r="S1876" s="220"/>
      <c r="T1876" s="220"/>
      <c r="U1876" s="220"/>
      <c r="V1876" s="220"/>
      <c r="W1876" s="220"/>
      <c r="X1876" s="220"/>
      <c r="Y1876" s="220"/>
      <c r="Z1876" s="210"/>
      <c r="AA1876" s="210"/>
      <c r="AB1876" s="210"/>
      <c r="AC1876" s="210"/>
      <c r="AD1876" s="210"/>
      <c r="AE1876" s="210"/>
      <c r="AF1876" s="210"/>
      <c r="AG1876" s="210" t="s">
        <v>314</v>
      </c>
      <c r="AH1876" s="210">
        <v>0</v>
      </c>
      <c r="AI1876" s="210"/>
      <c r="AJ1876" s="210"/>
      <c r="AK1876" s="210"/>
      <c r="AL1876" s="210"/>
      <c r="AM1876" s="210"/>
      <c r="AN1876" s="210"/>
      <c r="AO1876" s="210"/>
      <c r="AP1876" s="210"/>
      <c r="AQ1876" s="210"/>
      <c r="AR1876" s="210"/>
      <c r="AS1876" s="210"/>
      <c r="AT1876" s="210"/>
      <c r="AU1876" s="210"/>
      <c r="AV1876" s="210"/>
      <c r="AW1876" s="210"/>
      <c r="AX1876" s="210"/>
      <c r="AY1876" s="210"/>
      <c r="AZ1876" s="210"/>
      <c r="BA1876" s="210"/>
      <c r="BB1876" s="210"/>
      <c r="BC1876" s="210"/>
      <c r="BD1876" s="210"/>
      <c r="BE1876" s="210"/>
      <c r="BF1876" s="210"/>
      <c r="BG1876" s="210"/>
      <c r="BH1876" s="210"/>
    </row>
    <row r="1877" spans="1:60" outlineLevel="3" x14ac:dyDescent="0.2">
      <c r="A1877" s="217"/>
      <c r="B1877" s="218"/>
      <c r="C1877" s="253" t="s">
        <v>796</v>
      </c>
      <c r="D1877" s="221"/>
      <c r="E1877" s="222"/>
      <c r="F1877" s="220"/>
      <c r="G1877" s="220"/>
      <c r="H1877" s="220"/>
      <c r="I1877" s="220"/>
      <c r="J1877" s="220"/>
      <c r="K1877" s="220"/>
      <c r="L1877" s="220"/>
      <c r="M1877" s="220"/>
      <c r="N1877" s="219"/>
      <c r="O1877" s="219"/>
      <c r="P1877" s="219"/>
      <c r="Q1877" s="219"/>
      <c r="R1877" s="220"/>
      <c r="S1877" s="220"/>
      <c r="T1877" s="220"/>
      <c r="U1877" s="220"/>
      <c r="V1877" s="220"/>
      <c r="W1877" s="220"/>
      <c r="X1877" s="220"/>
      <c r="Y1877" s="220"/>
      <c r="Z1877" s="210"/>
      <c r="AA1877" s="210"/>
      <c r="AB1877" s="210"/>
      <c r="AC1877" s="210"/>
      <c r="AD1877" s="210"/>
      <c r="AE1877" s="210"/>
      <c r="AF1877" s="210"/>
      <c r="AG1877" s="210" t="s">
        <v>314</v>
      </c>
      <c r="AH1877" s="210">
        <v>0</v>
      </c>
      <c r="AI1877" s="210"/>
      <c r="AJ1877" s="210"/>
      <c r="AK1877" s="210"/>
      <c r="AL1877" s="210"/>
      <c r="AM1877" s="210"/>
      <c r="AN1877" s="210"/>
      <c r="AO1877" s="210"/>
      <c r="AP1877" s="210"/>
      <c r="AQ1877" s="210"/>
      <c r="AR1877" s="210"/>
      <c r="AS1877" s="210"/>
      <c r="AT1877" s="210"/>
      <c r="AU1877" s="210"/>
      <c r="AV1877" s="210"/>
      <c r="AW1877" s="210"/>
      <c r="AX1877" s="210"/>
      <c r="AY1877" s="210"/>
      <c r="AZ1877" s="210"/>
      <c r="BA1877" s="210"/>
      <c r="BB1877" s="210"/>
      <c r="BC1877" s="210"/>
      <c r="BD1877" s="210"/>
      <c r="BE1877" s="210"/>
      <c r="BF1877" s="210"/>
      <c r="BG1877" s="210"/>
      <c r="BH1877" s="210"/>
    </row>
    <row r="1878" spans="1:60" outlineLevel="3" x14ac:dyDescent="0.2">
      <c r="A1878" s="217"/>
      <c r="B1878" s="218"/>
      <c r="C1878" s="253" t="s">
        <v>797</v>
      </c>
      <c r="D1878" s="221"/>
      <c r="E1878" s="222"/>
      <c r="F1878" s="220"/>
      <c r="G1878" s="220"/>
      <c r="H1878" s="220"/>
      <c r="I1878" s="220"/>
      <c r="J1878" s="220"/>
      <c r="K1878" s="220"/>
      <c r="L1878" s="220"/>
      <c r="M1878" s="220"/>
      <c r="N1878" s="219"/>
      <c r="O1878" s="219"/>
      <c r="P1878" s="219"/>
      <c r="Q1878" s="219"/>
      <c r="R1878" s="220"/>
      <c r="S1878" s="220"/>
      <c r="T1878" s="220"/>
      <c r="U1878" s="220"/>
      <c r="V1878" s="220"/>
      <c r="W1878" s="220"/>
      <c r="X1878" s="220"/>
      <c r="Y1878" s="220"/>
      <c r="Z1878" s="210"/>
      <c r="AA1878" s="210"/>
      <c r="AB1878" s="210"/>
      <c r="AC1878" s="210"/>
      <c r="AD1878" s="210"/>
      <c r="AE1878" s="210"/>
      <c r="AF1878" s="210"/>
      <c r="AG1878" s="210" t="s">
        <v>314</v>
      </c>
      <c r="AH1878" s="210">
        <v>0</v>
      </c>
      <c r="AI1878" s="210"/>
      <c r="AJ1878" s="210"/>
      <c r="AK1878" s="210"/>
      <c r="AL1878" s="210"/>
      <c r="AM1878" s="210"/>
      <c r="AN1878" s="210"/>
      <c r="AO1878" s="210"/>
      <c r="AP1878" s="210"/>
      <c r="AQ1878" s="210"/>
      <c r="AR1878" s="210"/>
      <c r="AS1878" s="210"/>
      <c r="AT1878" s="210"/>
      <c r="AU1878" s="210"/>
      <c r="AV1878" s="210"/>
      <c r="AW1878" s="210"/>
      <c r="AX1878" s="210"/>
      <c r="AY1878" s="210"/>
      <c r="AZ1878" s="210"/>
      <c r="BA1878" s="210"/>
      <c r="BB1878" s="210"/>
      <c r="BC1878" s="210"/>
      <c r="BD1878" s="210"/>
      <c r="BE1878" s="210"/>
      <c r="BF1878" s="210"/>
      <c r="BG1878" s="210"/>
      <c r="BH1878" s="210"/>
    </row>
    <row r="1879" spans="1:60" outlineLevel="3" x14ac:dyDescent="0.2">
      <c r="A1879" s="217"/>
      <c r="B1879" s="218"/>
      <c r="C1879" s="253" t="s">
        <v>798</v>
      </c>
      <c r="D1879" s="221"/>
      <c r="E1879" s="222"/>
      <c r="F1879" s="220"/>
      <c r="G1879" s="220"/>
      <c r="H1879" s="220"/>
      <c r="I1879" s="220"/>
      <c r="J1879" s="220"/>
      <c r="K1879" s="220"/>
      <c r="L1879" s="220"/>
      <c r="M1879" s="220"/>
      <c r="N1879" s="219"/>
      <c r="O1879" s="219"/>
      <c r="P1879" s="219"/>
      <c r="Q1879" s="219"/>
      <c r="R1879" s="220"/>
      <c r="S1879" s="220"/>
      <c r="T1879" s="220"/>
      <c r="U1879" s="220"/>
      <c r="V1879" s="220"/>
      <c r="W1879" s="220"/>
      <c r="X1879" s="220"/>
      <c r="Y1879" s="220"/>
      <c r="Z1879" s="210"/>
      <c r="AA1879" s="210"/>
      <c r="AB1879" s="210"/>
      <c r="AC1879" s="210"/>
      <c r="AD1879" s="210"/>
      <c r="AE1879" s="210"/>
      <c r="AF1879" s="210"/>
      <c r="AG1879" s="210" t="s">
        <v>314</v>
      </c>
      <c r="AH1879" s="210">
        <v>0</v>
      </c>
      <c r="AI1879" s="210"/>
      <c r="AJ1879" s="210"/>
      <c r="AK1879" s="210"/>
      <c r="AL1879" s="210"/>
      <c r="AM1879" s="210"/>
      <c r="AN1879" s="210"/>
      <c r="AO1879" s="210"/>
      <c r="AP1879" s="210"/>
      <c r="AQ1879" s="210"/>
      <c r="AR1879" s="210"/>
      <c r="AS1879" s="210"/>
      <c r="AT1879" s="210"/>
      <c r="AU1879" s="210"/>
      <c r="AV1879" s="210"/>
      <c r="AW1879" s="210"/>
      <c r="AX1879" s="210"/>
      <c r="AY1879" s="210"/>
      <c r="AZ1879" s="210"/>
      <c r="BA1879" s="210"/>
      <c r="BB1879" s="210"/>
      <c r="BC1879" s="210"/>
      <c r="BD1879" s="210"/>
      <c r="BE1879" s="210"/>
      <c r="BF1879" s="210"/>
      <c r="BG1879" s="210"/>
      <c r="BH1879" s="210"/>
    </row>
    <row r="1880" spans="1:60" outlineLevel="3" x14ac:dyDescent="0.2">
      <c r="A1880" s="217"/>
      <c r="B1880" s="218"/>
      <c r="C1880" s="253" t="s">
        <v>799</v>
      </c>
      <c r="D1880" s="221"/>
      <c r="E1880" s="222"/>
      <c r="F1880" s="220"/>
      <c r="G1880" s="220"/>
      <c r="H1880" s="220"/>
      <c r="I1880" s="220"/>
      <c r="J1880" s="220"/>
      <c r="K1880" s="220"/>
      <c r="L1880" s="220"/>
      <c r="M1880" s="220"/>
      <c r="N1880" s="219"/>
      <c r="O1880" s="219"/>
      <c r="P1880" s="219"/>
      <c r="Q1880" s="219"/>
      <c r="R1880" s="220"/>
      <c r="S1880" s="220"/>
      <c r="T1880" s="220"/>
      <c r="U1880" s="220"/>
      <c r="V1880" s="220"/>
      <c r="W1880" s="220"/>
      <c r="X1880" s="220"/>
      <c r="Y1880" s="220"/>
      <c r="Z1880" s="210"/>
      <c r="AA1880" s="210"/>
      <c r="AB1880" s="210"/>
      <c r="AC1880" s="210"/>
      <c r="AD1880" s="210"/>
      <c r="AE1880" s="210"/>
      <c r="AF1880" s="210"/>
      <c r="AG1880" s="210" t="s">
        <v>314</v>
      </c>
      <c r="AH1880" s="210">
        <v>0</v>
      </c>
      <c r="AI1880" s="210"/>
      <c r="AJ1880" s="210"/>
      <c r="AK1880" s="210"/>
      <c r="AL1880" s="210"/>
      <c r="AM1880" s="210"/>
      <c r="AN1880" s="210"/>
      <c r="AO1880" s="210"/>
      <c r="AP1880" s="210"/>
      <c r="AQ1880" s="210"/>
      <c r="AR1880" s="210"/>
      <c r="AS1880" s="210"/>
      <c r="AT1880" s="210"/>
      <c r="AU1880" s="210"/>
      <c r="AV1880" s="210"/>
      <c r="AW1880" s="210"/>
      <c r="AX1880" s="210"/>
      <c r="AY1880" s="210"/>
      <c r="AZ1880" s="210"/>
      <c r="BA1880" s="210"/>
      <c r="BB1880" s="210"/>
      <c r="BC1880" s="210"/>
      <c r="BD1880" s="210"/>
      <c r="BE1880" s="210"/>
      <c r="BF1880" s="210"/>
      <c r="BG1880" s="210"/>
      <c r="BH1880" s="210"/>
    </row>
    <row r="1881" spans="1:60" outlineLevel="3" x14ac:dyDescent="0.2">
      <c r="A1881" s="217"/>
      <c r="B1881" s="218"/>
      <c r="C1881" s="253" t="s">
        <v>800</v>
      </c>
      <c r="D1881" s="221"/>
      <c r="E1881" s="222"/>
      <c r="F1881" s="220"/>
      <c r="G1881" s="220"/>
      <c r="H1881" s="220"/>
      <c r="I1881" s="220"/>
      <c r="J1881" s="220"/>
      <c r="K1881" s="220"/>
      <c r="L1881" s="220"/>
      <c r="M1881" s="220"/>
      <c r="N1881" s="219"/>
      <c r="O1881" s="219"/>
      <c r="P1881" s="219"/>
      <c r="Q1881" s="219"/>
      <c r="R1881" s="220"/>
      <c r="S1881" s="220"/>
      <c r="T1881" s="220"/>
      <c r="U1881" s="220"/>
      <c r="V1881" s="220"/>
      <c r="W1881" s="220"/>
      <c r="X1881" s="220"/>
      <c r="Y1881" s="220"/>
      <c r="Z1881" s="210"/>
      <c r="AA1881" s="210"/>
      <c r="AB1881" s="210"/>
      <c r="AC1881" s="210"/>
      <c r="AD1881" s="210"/>
      <c r="AE1881" s="210"/>
      <c r="AF1881" s="210"/>
      <c r="AG1881" s="210" t="s">
        <v>314</v>
      </c>
      <c r="AH1881" s="210">
        <v>0</v>
      </c>
      <c r="AI1881" s="210"/>
      <c r="AJ1881" s="210"/>
      <c r="AK1881" s="210"/>
      <c r="AL1881" s="210"/>
      <c r="AM1881" s="210"/>
      <c r="AN1881" s="210"/>
      <c r="AO1881" s="210"/>
      <c r="AP1881" s="210"/>
      <c r="AQ1881" s="210"/>
      <c r="AR1881" s="210"/>
      <c r="AS1881" s="210"/>
      <c r="AT1881" s="210"/>
      <c r="AU1881" s="210"/>
      <c r="AV1881" s="210"/>
      <c r="AW1881" s="210"/>
      <c r="AX1881" s="210"/>
      <c r="AY1881" s="210"/>
      <c r="AZ1881" s="210"/>
      <c r="BA1881" s="210"/>
      <c r="BB1881" s="210"/>
      <c r="BC1881" s="210"/>
      <c r="BD1881" s="210"/>
      <c r="BE1881" s="210"/>
      <c r="BF1881" s="210"/>
      <c r="BG1881" s="210"/>
      <c r="BH1881" s="210"/>
    </row>
    <row r="1882" spans="1:60" outlineLevel="3" x14ac:dyDescent="0.2">
      <c r="A1882" s="217"/>
      <c r="B1882" s="218"/>
      <c r="C1882" s="253" t="s">
        <v>801</v>
      </c>
      <c r="D1882" s="221"/>
      <c r="E1882" s="222"/>
      <c r="F1882" s="220"/>
      <c r="G1882" s="220"/>
      <c r="H1882" s="220"/>
      <c r="I1882" s="220"/>
      <c r="J1882" s="220"/>
      <c r="K1882" s="220"/>
      <c r="L1882" s="220"/>
      <c r="M1882" s="220"/>
      <c r="N1882" s="219"/>
      <c r="O1882" s="219"/>
      <c r="P1882" s="219"/>
      <c r="Q1882" s="219"/>
      <c r="R1882" s="220"/>
      <c r="S1882" s="220"/>
      <c r="T1882" s="220"/>
      <c r="U1882" s="220"/>
      <c r="V1882" s="220"/>
      <c r="W1882" s="220"/>
      <c r="X1882" s="220"/>
      <c r="Y1882" s="220"/>
      <c r="Z1882" s="210"/>
      <c r="AA1882" s="210"/>
      <c r="AB1882" s="210"/>
      <c r="AC1882" s="210"/>
      <c r="AD1882" s="210"/>
      <c r="AE1882" s="210"/>
      <c r="AF1882" s="210"/>
      <c r="AG1882" s="210" t="s">
        <v>314</v>
      </c>
      <c r="AH1882" s="210">
        <v>0</v>
      </c>
      <c r="AI1882" s="210"/>
      <c r="AJ1882" s="210"/>
      <c r="AK1882" s="210"/>
      <c r="AL1882" s="210"/>
      <c r="AM1882" s="210"/>
      <c r="AN1882" s="210"/>
      <c r="AO1882" s="210"/>
      <c r="AP1882" s="210"/>
      <c r="AQ1882" s="210"/>
      <c r="AR1882" s="210"/>
      <c r="AS1882" s="210"/>
      <c r="AT1882" s="210"/>
      <c r="AU1882" s="210"/>
      <c r="AV1882" s="210"/>
      <c r="AW1882" s="210"/>
      <c r="AX1882" s="210"/>
      <c r="AY1882" s="210"/>
      <c r="AZ1882" s="210"/>
      <c r="BA1882" s="210"/>
      <c r="BB1882" s="210"/>
      <c r="BC1882" s="210"/>
      <c r="BD1882" s="210"/>
      <c r="BE1882" s="210"/>
      <c r="BF1882" s="210"/>
      <c r="BG1882" s="210"/>
      <c r="BH1882" s="210"/>
    </row>
    <row r="1883" spans="1:60" outlineLevel="3" x14ac:dyDescent="0.2">
      <c r="A1883" s="217"/>
      <c r="B1883" s="218"/>
      <c r="C1883" s="253" t="s">
        <v>802</v>
      </c>
      <c r="D1883" s="221"/>
      <c r="E1883" s="222"/>
      <c r="F1883" s="220"/>
      <c r="G1883" s="220"/>
      <c r="H1883" s="220"/>
      <c r="I1883" s="220"/>
      <c r="J1883" s="220"/>
      <c r="K1883" s="220"/>
      <c r="L1883" s="220"/>
      <c r="M1883" s="220"/>
      <c r="N1883" s="219"/>
      <c r="O1883" s="219"/>
      <c r="P1883" s="219"/>
      <c r="Q1883" s="219"/>
      <c r="R1883" s="220"/>
      <c r="S1883" s="220"/>
      <c r="T1883" s="220"/>
      <c r="U1883" s="220"/>
      <c r="V1883" s="220"/>
      <c r="W1883" s="220"/>
      <c r="X1883" s="220"/>
      <c r="Y1883" s="220"/>
      <c r="Z1883" s="210"/>
      <c r="AA1883" s="210"/>
      <c r="AB1883" s="210"/>
      <c r="AC1883" s="210"/>
      <c r="AD1883" s="210"/>
      <c r="AE1883" s="210"/>
      <c r="AF1883" s="210"/>
      <c r="AG1883" s="210" t="s">
        <v>314</v>
      </c>
      <c r="AH1883" s="210">
        <v>0</v>
      </c>
      <c r="AI1883" s="210"/>
      <c r="AJ1883" s="210"/>
      <c r="AK1883" s="210"/>
      <c r="AL1883" s="210"/>
      <c r="AM1883" s="210"/>
      <c r="AN1883" s="210"/>
      <c r="AO1883" s="210"/>
      <c r="AP1883" s="210"/>
      <c r="AQ1883" s="210"/>
      <c r="AR1883" s="210"/>
      <c r="AS1883" s="210"/>
      <c r="AT1883" s="210"/>
      <c r="AU1883" s="210"/>
      <c r="AV1883" s="210"/>
      <c r="AW1883" s="210"/>
      <c r="AX1883" s="210"/>
      <c r="AY1883" s="210"/>
      <c r="AZ1883" s="210"/>
      <c r="BA1883" s="210"/>
      <c r="BB1883" s="210"/>
      <c r="BC1883" s="210"/>
      <c r="BD1883" s="210"/>
      <c r="BE1883" s="210"/>
      <c r="BF1883" s="210"/>
      <c r="BG1883" s="210"/>
      <c r="BH1883" s="210"/>
    </row>
    <row r="1884" spans="1:60" outlineLevel="3" x14ac:dyDescent="0.2">
      <c r="A1884" s="217"/>
      <c r="B1884" s="218"/>
      <c r="C1884" s="253" t="s">
        <v>803</v>
      </c>
      <c r="D1884" s="221"/>
      <c r="E1884" s="222"/>
      <c r="F1884" s="220"/>
      <c r="G1884" s="220"/>
      <c r="H1884" s="220"/>
      <c r="I1884" s="220"/>
      <c r="J1884" s="220"/>
      <c r="K1884" s="220"/>
      <c r="L1884" s="220"/>
      <c r="M1884" s="220"/>
      <c r="N1884" s="219"/>
      <c r="O1884" s="219"/>
      <c r="P1884" s="219"/>
      <c r="Q1884" s="219"/>
      <c r="R1884" s="220"/>
      <c r="S1884" s="220"/>
      <c r="T1884" s="220"/>
      <c r="U1884" s="220"/>
      <c r="V1884" s="220"/>
      <c r="W1884" s="220"/>
      <c r="X1884" s="220"/>
      <c r="Y1884" s="220"/>
      <c r="Z1884" s="210"/>
      <c r="AA1884" s="210"/>
      <c r="AB1884" s="210"/>
      <c r="AC1884" s="210"/>
      <c r="AD1884" s="210"/>
      <c r="AE1884" s="210"/>
      <c r="AF1884" s="210"/>
      <c r="AG1884" s="210" t="s">
        <v>314</v>
      </c>
      <c r="AH1884" s="210">
        <v>0</v>
      </c>
      <c r="AI1884" s="210"/>
      <c r="AJ1884" s="210"/>
      <c r="AK1884" s="210"/>
      <c r="AL1884" s="210"/>
      <c r="AM1884" s="210"/>
      <c r="AN1884" s="210"/>
      <c r="AO1884" s="210"/>
      <c r="AP1884" s="210"/>
      <c r="AQ1884" s="210"/>
      <c r="AR1884" s="210"/>
      <c r="AS1884" s="210"/>
      <c r="AT1884" s="210"/>
      <c r="AU1884" s="210"/>
      <c r="AV1884" s="210"/>
      <c r="AW1884" s="210"/>
      <c r="AX1884" s="210"/>
      <c r="AY1884" s="210"/>
      <c r="AZ1884" s="210"/>
      <c r="BA1884" s="210"/>
      <c r="BB1884" s="210"/>
      <c r="BC1884" s="210"/>
      <c r="BD1884" s="210"/>
      <c r="BE1884" s="210"/>
      <c r="BF1884" s="210"/>
      <c r="BG1884" s="210"/>
      <c r="BH1884" s="210"/>
    </row>
    <row r="1885" spans="1:60" outlineLevel="3" x14ac:dyDescent="0.2">
      <c r="A1885" s="217"/>
      <c r="B1885" s="218"/>
      <c r="C1885" s="253" t="s">
        <v>804</v>
      </c>
      <c r="D1885" s="221"/>
      <c r="E1885" s="222">
        <v>218.13</v>
      </c>
      <c r="F1885" s="220"/>
      <c r="G1885" s="220"/>
      <c r="H1885" s="220"/>
      <c r="I1885" s="220"/>
      <c r="J1885" s="220"/>
      <c r="K1885" s="220"/>
      <c r="L1885" s="220"/>
      <c r="M1885" s="220"/>
      <c r="N1885" s="219"/>
      <c r="O1885" s="219"/>
      <c r="P1885" s="219"/>
      <c r="Q1885" s="219"/>
      <c r="R1885" s="220"/>
      <c r="S1885" s="220"/>
      <c r="T1885" s="220"/>
      <c r="U1885" s="220"/>
      <c r="V1885" s="220"/>
      <c r="W1885" s="220"/>
      <c r="X1885" s="220"/>
      <c r="Y1885" s="220"/>
      <c r="Z1885" s="210"/>
      <c r="AA1885" s="210"/>
      <c r="AB1885" s="210"/>
      <c r="AC1885" s="210"/>
      <c r="AD1885" s="210"/>
      <c r="AE1885" s="210"/>
      <c r="AF1885" s="210"/>
      <c r="AG1885" s="210" t="s">
        <v>314</v>
      </c>
      <c r="AH1885" s="210">
        <v>0</v>
      </c>
      <c r="AI1885" s="210"/>
      <c r="AJ1885" s="210"/>
      <c r="AK1885" s="210"/>
      <c r="AL1885" s="210"/>
      <c r="AM1885" s="210"/>
      <c r="AN1885" s="210"/>
      <c r="AO1885" s="210"/>
      <c r="AP1885" s="210"/>
      <c r="AQ1885" s="210"/>
      <c r="AR1885" s="210"/>
      <c r="AS1885" s="210"/>
      <c r="AT1885" s="210"/>
      <c r="AU1885" s="210"/>
      <c r="AV1885" s="210"/>
      <c r="AW1885" s="210"/>
      <c r="AX1885" s="210"/>
      <c r="AY1885" s="210"/>
      <c r="AZ1885" s="210"/>
      <c r="BA1885" s="210"/>
      <c r="BB1885" s="210"/>
      <c r="BC1885" s="210"/>
      <c r="BD1885" s="210"/>
      <c r="BE1885" s="210"/>
      <c r="BF1885" s="210"/>
      <c r="BG1885" s="210"/>
      <c r="BH1885" s="210"/>
    </row>
    <row r="1886" spans="1:60" ht="22.5" outlineLevel="1" x14ac:dyDescent="0.2">
      <c r="A1886" s="231">
        <v>354</v>
      </c>
      <c r="B1886" s="232" t="s">
        <v>2068</v>
      </c>
      <c r="C1886" s="250" t="s">
        <v>2069</v>
      </c>
      <c r="D1886" s="233" t="s">
        <v>310</v>
      </c>
      <c r="E1886" s="234">
        <v>235.58472</v>
      </c>
      <c r="F1886" s="235"/>
      <c r="G1886" s="236">
        <f>ROUND(E1886*F1886,2)</f>
        <v>0</v>
      </c>
      <c r="H1886" s="235"/>
      <c r="I1886" s="236">
        <f>ROUND(E1886*H1886,2)</f>
        <v>0</v>
      </c>
      <c r="J1886" s="235"/>
      <c r="K1886" s="236">
        <f>ROUND(E1886*J1886,2)</f>
        <v>0</v>
      </c>
      <c r="L1886" s="236">
        <v>21</v>
      </c>
      <c r="M1886" s="236">
        <f>G1886*(1+L1886/100)</f>
        <v>0</v>
      </c>
      <c r="N1886" s="234">
        <v>1.3599999999999999E-2</v>
      </c>
      <c r="O1886" s="234">
        <f>ROUND(E1886*N1886,2)</f>
        <v>3.2</v>
      </c>
      <c r="P1886" s="234">
        <v>0</v>
      </c>
      <c r="Q1886" s="234">
        <f>ROUND(E1886*P1886,2)</f>
        <v>0</v>
      </c>
      <c r="R1886" s="236" t="s">
        <v>663</v>
      </c>
      <c r="S1886" s="236" t="s">
        <v>923</v>
      </c>
      <c r="T1886" s="237" t="s">
        <v>294</v>
      </c>
      <c r="U1886" s="220">
        <v>0</v>
      </c>
      <c r="V1886" s="220">
        <f>ROUND(E1886*U1886,2)</f>
        <v>0</v>
      </c>
      <c r="W1886" s="220"/>
      <c r="X1886" s="220" t="s">
        <v>664</v>
      </c>
      <c r="Y1886" s="220" t="s">
        <v>296</v>
      </c>
      <c r="Z1886" s="210"/>
      <c r="AA1886" s="210"/>
      <c r="AB1886" s="210"/>
      <c r="AC1886" s="210"/>
      <c r="AD1886" s="210"/>
      <c r="AE1886" s="210"/>
      <c r="AF1886" s="210"/>
      <c r="AG1886" s="210" t="s">
        <v>2070</v>
      </c>
      <c r="AH1886" s="210"/>
      <c r="AI1886" s="210"/>
      <c r="AJ1886" s="210"/>
      <c r="AK1886" s="210"/>
      <c r="AL1886" s="210"/>
      <c r="AM1886" s="210"/>
      <c r="AN1886" s="210"/>
      <c r="AO1886" s="210"/>
      <c r="AP1886" s="210"/>
      <c r="AQ1886" s="210"/>
      <c r="AR1886" s="210"/>
      <c r="AS1886" s="210"/>
      <c r="AT1886" s="210"/>
      <c r="AU1886" s="210"/>
      <c r="AV1886" s="210"/>
      <c r="AW1886" s="210"/>
      <c r="AX1886" s="210"/>
      <c r="AY1886" s="210"/>
      <c r="AZ1886" s="210"/>
      <c r="BA1886" s="210"/>
      <c r="BB1886" s="210"/>
      <c r="BC1886" s="210"/>
      <c r="BD1886" s="210"/>
      <c r="BE1886" s="210"/>
      <c r="BF1886" s="210"/>
      <c r="BG1886" s="210"/>
      <c r="BH1886" s="210"/>
    </row>
    <row r="1887" spans="1:60" outlineLevel="2" x14ac:dyDescent="0.2">
      <c r="A1887" s="217"/>
      <c r="B1887" s="218"/>
      <c r="C1887" s="253" t="s">
        <v>2071</v>
      </c>
      <c r="D1887" s="221"/>
      <c r="E1887" s="222"/>
      <c r="F1887" s="220"/>
      <c r="G1887" s="220"/>
      <c r="H1887" s="220"/>
      <c r="I1887" s="220"/>
      <c r="J1887" s="220"/>
      <c r="K1887" s="220"/>
      <c r="L1887" s="220"/>
      <c r="M1887" s="220"/>
      <c r="N1887" s="219"/>
      <c r="O1887" s="219"/>
      <c r="P1887" s="219"/>
      <c r="Q1887" s="219"/>
      <c r="R1887" s="220"/>
      <c r="S1887" s="220"/>
      <c r="T1887" s="220"/>
      <c r="U1887" s="220"/>
      <c r="V1887" s="220"/>
      <c r="W1887" s="220"/>
      <c r="X1887" s="220"/>
      <c r="Y1887" s="220"/>
      <c r="Z1887" s="210"/>
      <c r="AA1887" s="210"/>
      <c r="AB1887" s="210"/>
      <c r="AC1887" s="210"/>
      <c r="AD1887" s="210"/>
      <c r="AE1887" s="210"/>
      <c r="AF1887" s="210"/>
      <c r="AG1887" s="210" t="s">
        <v>314</v>
      </c>
      <c r="AH1887" s="210">
        <v>0</v>
      </c>
      <c r="AI1887" s="210"/>
      <c r="AJ1887" s="210"/>
      <c r="AK1887" s="210"/>
      <c r="AL1887" s="210"/>
      <c r="AM1887" s="210"/>
      <c r="AN1887" s="210"/>
      <c r="AO1887" s="210"/>
      <c r="AP1887" s="210"/>
      <c r="AQ1887" s="210"/>
      <c r="AR1887" s="210"/>
      <c r="AS1887" s="210"/>
      <c r="AT1887" s="210"/>
      <c r="AU1887" s="210"/>
      <c r="AV1887" s="210"/>
      <c r="AW1887" s="210"/>
      <c r="AX1887" s="210"/>
      <c r="AY1887" s="210"/>
      <c r="AZ1887" s="210"/>
      <c r="BA1887" s="210"/>
      <c r="BB1887" s="210"/>
      <c r="BC1887" s="210"/>
      <c r="BD1887" s="210"/>
      <c r="BE1887" s="210"/>
      <c r="BF1887" s="210"/>
      <c r="BG1887" s="210"/>
      <c r="BH1887" s="210"/>
    </row>
    <row r="1888" spans="1:60" outlineLevel="3" x14ac:dyDescent="0.2">
      <c r="A1888" s="217"/>
      <c r="B1888" s="218"/>
      <c r="C1888" s="253" t="s">
        <v>966</v>
      </c>
      <c r="D1888" s="221"/>
      <c r="E1888" s="222"/>
      <c r="F1888" s="220"/>
      <c r="G1888" s="220"/>
      <c r="H1888" s="220"/>
      <c r="I1888" s="220"/>
      <c r="J1888" s="220"/>
      <c r="K1888" s="220"/>
      <c r="L1888" s="220"/>
      <c r="M1888" s="220"/>
      <c r="N1888" s="219"/>
      <c r="O1888" s="219"/>
      <c r="P1888" s="219"/>
      <c r="Q1888" s="219"/>
      <c r="R1888" s="220"/>
      <c r="S1888" s="220"/>
      <c r="T1888" s="220"/>
      <c r="U1888" s="220"/>
      <c r="V1888" s="220"/>
      <c r="W1888" s="220"/>
      <c r="X1888" s="220"/>
      <c r="Y1888" s="220"/>
      <c r="Z1888" s="210"/>
      <c r="AA1888" s="210"/>
      <c r="AB1888" s="210"/>
      <c r="AC1888" s="210"/>
      <c r="AD1888" s="210"/>
      <c r="AE1888" s="210"/>
      <c r="AF1888" s="210"/>
      <c r="AG1888" s="210" t="s">
        <v>314</v>
      </c>
      <c r="AH1888" s="210">
        <v>0</v>
      </c>
      <c r="AI1888" s="210"/>
      <c r="AJ1888" s="210"/>
      <c r="AK1888" s="210"/>
      <c r="AL1888" s="210"/>
      <c r="AM1888" s="210"/>
      <c r="AN1888" s="210"/>
      <c r="AO1888" s="210"/>
      <c r="AP1888" s="210"/>
      <c r="AQ1888" s="210"/>
      <c r="AR1888" s="210"/>
      <c r="AS1888" s="210"/>
      <c r="AT1888" s="210"/>
      <c r="AU1888" s="210"/>
      <c r="AV1888" s="210"/>
      <c r="AW1888" s="210"/>
      <c r="AX1888" s="210"/>
      <c r="AY1888" s="210"/>
      <c r="AZ1888" s="210"/>
      <c r="BA1888" s="210"/>
      <c r="BB1888" s="210"/>
      <c r="BC1888" s="210"/>
      <c r="BD1888" s="210"/>
      <c r="BE1888" s="210"/>
      <c r="BF1888" s="210"/>
      <c r="BG1888" s="210"/>
      <c r="BH1888" s="210"/>
    </row>
    <row r="1889" spans="1:60" outlineLevel="3" x14ac:dyDescent="0.2">
      <c r="A1889" s="217"/>
      <c r="B1889" s="218"/>
      <c r="C1889" s="253" t="s">
        <v>2072</v>
      </c>
      <c r="D1889" s="221"/>
      <c r="E1889" s="222">
        <v>235.58</v>
      </c>
      <c r="F1889" s="220"/>
      <c r="G1889" s="220"/>
      <c r="H1889" s="220"/>
      <c r="I1889" s="220"/>
      <c r="J1889" s="220"/>
      <c r="K1889" s="220"/>
      <c r="L1889" s="220"/>
      <c r="M1889" s="220"/>
      <c r="N1889" s="219"/>
      <c r="O1889" s="219"/>
      <c r="P1889" s="219"/>
      <c r="Q1889" s="219"/>
      <c r="R1889" s="220"/>
      <c r="S1889" s="220"/>
      <c r="T1889" s="220"/>
      <c r="U1889" s="220"/>
      <c r="V1889" s="220"/>
      <c r="W1889" s="220"/>
      <c r="X1889" s="220"/>
      <c r="Y1889" s="220"/>
      <c r="Z1889" s="210"/>
      <c r="AA1889" s="210"/>
      <c r="AB1889" s="210"/>
      <c r="AC1889" s="210"/>
      <c r="AD1889" s="210"/>
      <c r="AE1889" s="210"/>
      <c r="AF1889" s="210"/>
      <c r="AG1889" s="210" t="s">
        <v>314</v>
      </c>
      <c r="AH1889" s="210">
        <v>0</v>
      </c>
      <c r="AI1889" s="210"/>
      <c r="AJ1889" s="210"/>
      <c r="AK1889" s="210"/>
      <c r="AL1889" s="210"/>
      <c r="AM1889" s="210"/>
      <c r="AN1889" s="210"/>
      <c r="AO1889" s="210"/>
      <c r="AP1889" s="210"/>
      <c r="AQ1889" s="210"/>
      <c r="AR1889" s="210"/>
      <c r="AS1889" s="210"/>
      <c r="AT1889" s="210"/>
      <c r="AU1889" s="210"/>
      <c r="AV1889" s="210"/>
      <c r="AW1889" s="210"/>
      <c r="AX1889" s="210"/>
      <c r="AY1889" s="210"/>
      <c r="AZ1889" s="210"/>
      <c r="BA1889" s="210"/>
      <c r="BB1889" s="210"/>
      <c r="BC1889" s="210"/>
      <c r="BD1889" s="210"/>
      <c r="BE1889" s="210"/>
      <c r="BF1889" s="210"/>
      <c r="BG1889" s="210"/>
      <c r="BH1889" s="210"/>
    </row>
    <row r="1890" spans="1:60" outlineLevel="1" x14ac:dyDescent="0.2">
      <c r="A1890" s="241">
        <v>355</v>
      </c>
      <c r="B1890" s="242" t="s">
        <v>2073</v>
      </c>
      <c r="C1890" s="254" t="s">
        <v>2074</v>
      </c>
      <c r="D1890" s="243" t="s">
        <v>0</v>
      </c>
      <c r="E1890" s="244">
        <v>0</v>
      </c>
      <c r="F1890" s="245"/>
      <c r="G1890" s="246">
        <f>ROUND(E1890*F1890,2)</f>
        <v>0</v>
      </c>
      <c r="H1890" s="245"/>
      <c r="I1890" s="246">
        <f>ROUND(E1890*H1890,2)</f>
        <v>0</v>
      </c>
      <c r="J1890" s="245"/>
      <c r="K1890" s="246">
        <f>ROUND(E1890*J1890,2)</f>
        <v>0</v>
      </c>
      <c r="L1890" s="246">
        <v>21</v>
      </c>
      <c r="M1890" s="246">
        <f>G1890*(1+L1890/100)</f>
        <v>0</v>
      </c>
      <c r="N1890" s="244">
        <v>0</v>
      </c>
      <c r="O1890" s="244">
        <f>ROUND(E1890*N1890,2)</f>
        <v>0</v>
      </c>
      <c r="P1890" s="244">
        <v>0</v>
      </c>
      <c r="Q1890" s="244">
        <f>ROUND(E1890*P1890,2)</f>
        <v>0</v>
      </c>
      <c r="R1890" s="246" t="s">
        <v>1969</v>
      </c>
      <c r="S1890" s="246" t="s">
        <v>293</v>
      </c>
      <c r="T1890" s="247" t="s">
        <v>294</v>
      </c>
      <c r="U1890" s="220">
        <v>0</v>
      </c>
      <c r="V1890" s="220">
        <f>ROUND(E1890*U1890,2)</f>
        <v>0</v>
      </c>
      <c r="W1890" s="220"/>
      <c r="X1890" s="220" t="s">
        <v>295</v>
      </c>
      <c r="Y1890" s="220" t="s">
        <v>296</v>
      </c>
      <c r="Z1890" s="210"/>
      <c r="AA1890" s="210"/>
      <c r="AB1890" s="210"/>
      <c r="AC1890" s="210"/>
      <c r="AD1890" s="210"/>
      <c r="AE1890" s="210"/>
      <c r="AF1890" s="210"/>
      <c r="AG1890" s="210" t="s">
        <v>1407</v>
      </c>
      <c r="AH1890" s="210"/>
      <c r="AI1890" s="210"/>
      <c r="AJ1890" s="210"/>
      <c r="AK1890" s="210"/>
      <c r="AL1890" s="210"/>
      <c r="AM1890" s="210"/>
      <c r="AN1890" s="210"/>
      <c r="AO1890" s="210"/>
      <c r="AP1890" s="210"/>
      <c r="AQ1890" s="210"/>
      <c r="AR1890" s="210"/>
      <c r="AS1890" s="210"/>
      <c r="AT1890" s="210"/>
      <c r="AU1890" s="210"/>
      <c r="AV1890" s="210"/>
      <c r="AW1890" s="210"/>
      <c r="AX1890" s="210"/>
      <c r="AY1890" s="210"/>
      <c r="AZ1890" s="210"/>
      <c r="BA1890" s="210"/>
      <c r="BB1890" s="210"/>
      <c r="BC1890" s="210"/>
      <c r="BD1890" s="210"/>
      <c r="BE1890" s="210"/>
      <c r="BF1890" s="210"/>
      <c r="BG1890" s="210"/>
      <c r="BH1890" s="210"/>
    </row>
    <row r="1891" spans="1:60" x14ac:dyDescent="0.2">
      <c r="A1891" s="224" t="s">
        <v>287</v>
      </c>
      <c r="B1891" s="225" t="s">
        <v>240</v>
      </c>
      <c r="C1891" s="249" t="s">
        <v>241</v>
      </c>
      <c r="D1891" s="226"/>
      <c r="E1891" s="227"/>
      <c r="F1891" s="228"/>
      <c r="G1891" s="228">
        <f>SUMIF(AG1892:AG1906,"&lt;&gt;NOR",G1892:G1906)</f>
        <v>0</v>
      </c>
      <c r="H1891" s="228"/>
      <c r="I1891" s="228">
        <f>SUM(I1892:I1906)</f>
        <v>0</v>
      </c>
      <c r="J1891" s="228"/>
      <c r="K1891" s="228">
        <f>SUM(K1892:K1906)</f>
        <v>0</v>
      </c>
      <c r="L1891" s="228"/>
      <c r="M1891" s="228">
        <f>SUM(M1892:M1906)</f>
        <v>0</v>
      </c>
      <c r="N1891" s="227"/>
      <c r="O1891" s="227">
        <f>SUM(O1892:O1906)</f>
        <v>0.02</v>
      </c>
      <c r="P1891" s="227"/>
      <c r="Q1891" s="227">
        <f>SUM(Q1892:Q1906)</f>
        <v>0</v>
      </c>
      <c r="R1891" s="228"/>
      <c r="S1891" s="228"/>
      <c r="T1891" s="229"/>
      <c r="U1891" s="223"/>
      <c r="V1891" s="223">
        <f>SUM(V1892:V1906)</f>
        <v>24.660000000000004</v>
      </c>
      <c r="W1891" s="223"/>
      <c r="X1891" s="223"/>
      <c r="Y1891" s="223"/>
      <c r="AG1891" t="s">
        <v>288</v>
      </c>
    </row>
    <row r="1892" spans="1:60" outlineLevel="1" x14ac:dyDescent="0.2">
      <c r="A1892" s="231">
        <v>356</v>
      </c>
      <c r="B1892" s="232" t="s">
        <v>2075</v>
      </c>
      <c r="C1892" s="250" t="s">
        <v>2076</v>
      </c>
      <c r="D1892" s="233" t="s">
        <v>1899</v>
      </c>
      <c r="E1892" s="234">
        <v>205</v>
      </c>
      <c r="F1892" s="235"/>
      <c r="G1892" s="236">
        <f>ROUND(E1892*F1892,2)</f>
        <v>0</v>
      </c>
      <c r="H1892" s="235"/>
      <c r="I1892" s="236">
        <f>ROUND(E1892*H1892,2)</f>
        <v>0</v>
      </c>
      <c r="J1892" s="235"/>
      <c r="K1892" s="236">
        <f>ROUND(E1892*J1892,2)</f>
        <v>0</v>
      </c>
      <c r="L1892" s="236">
        <v>21</v>
      </c>
      <c r="M1892" s="236">
        <f>G1892*(1+L1892/100)</f>
        <v>0</v>
      </c>
      <c r="N1892" s="234">
        <v>0</v>
      </c>
      <c r="O1892" s="234">
        <f>ROUND(E1892*N1892,2)</f>
        <v>0</v>
      </c>
      <c r="P1892" s="234">
        <v>0</v>
      </c>
      <c r="Q1892" s="234">
        <f>ROUND(E1892*P1892,2)</f>
        <v>0</v>
      </c>
      <c r="R1892" s="236"/>
      <c r="S1892" s="236" t="s">
        <v>861</v>
      </c>
      <c r="T1892" s="237" t="s">
        <v>294</v>
      </c>
      <c r="U1892" s="220">
        <v>0</v>
      </c>
      <c r="V1892" s="220">
        <f>ROUND(E1892*U1892,2)</f>
        <v>0</v>
      </c>
      <c r="W1892" s="220"/>
      <c r="X1892" s="220" t="s">
        <v>664</v>
      </c>
      <c r="Y1892" s="220" t="s">
        <v>296</v>
      </c>
      <c r="Z1892" s="210"/>
      <c r="AA1892" s="210"/>
      <c r="AB1892" s="210"/>
      <c r="AC1892" s="210"/>
      <c r="AD1892" s="210"/>
      <c r="AE1892" s="210"/>
      <c r="AF1892" s="210"/>
      <c r="AG1892" s="210" t="s">
        <v>665</v>
      </c>
      <c r="AH1892" s="210"/>
      <c r="AI1892" s="210"/>
      <c r="AJ1892" s="210"/>
      <c r="AK1892" s="210"/>
      <c r="AL1892" s="210"/>
      <c r="AM1892" s="210"/>
      <c r="AN1892" s="210"/>
      <c r="AO1892" s="210"/>
      <c r="AP1892" s="210"/>
      <c r="AQ1892" s="210"/>
      <c r="AR1892" s="210"/>
      <c r="AS1892" s="210"/>
      <c r="AT1892" s="210"/>
      <c r="AU1892" s="210"/>
      <c r="AV1892" s="210"/>
      <c r="AW1892" s="210"/>
      <c r="AX1892" s="210"/>
      <c r="AY1892" s="210"/>
      <c r="AZ1892" s="210"/>
      <c r="BA1892" s="210"/>
      <c r="BB1892" s="210"/>
      <c r="BC1892" s="210"/>
      <c r="BD1892" s="210"/>
      <c r="BE1892" s="210"/>
      <c r="BF1892" s="210"/>
      <c r="BG1892" s="210"/>
      <c r="BH1892" s="210"/>
    </row>
    <row r="1893" spans="1:60" outlineLevel="2" x14ac:dyDescent="0.2">
      <c r="A1893" s="217"/>
      <c r="B1893" s="218"/>
      <c r="C1893" s="253" t="s">
        <v>2077</v>
      </c>
      <c r="D1893" s="221"/>
      <c r="E1893" s="222"/>
      <c r="F1893" s="220"/>
      <c r="G1893" s="220"/>
      <c r="H1893" s="220"/>
      <c r="I1893" s="220"/>
      <c r="J1893" s="220"/>
      <c r="K1893" s="220"/>
      <c r="L1893" s="220"/>
      <c r="M1893" s="220"/>
      <c r="N1893" s="219"/>
      <c r="O1893" s="219"/>
      <c r="P1893" s="219"/>
      <c r="Q1893" s="219"/>
      <c r="R1893" s="220"/>
      <c r="S1893" s="220"/>
      <c r="T1893" s="220"/>
      <c r="U1893" s="220"/>
      <c r="V1893" s="220"/>
      <c r="W1893" s="220"/>
      <c r="X1893" s="220"/>
      <c r="Y1893" s="220"/>
      <c r="Z1893" s="210"/>
      <c r="AA1893" s="210"/>
      <c r="AB1893" s="210"/>
      <c r="AC1893" s="210"/>
      <c r="AD1893" s="210"/>
      <c r="AE1893" s="210"/>
      <c r="AF1893" s="210"/>
      <c r="AG1893" s="210" t="s">
        <v>314</v>
      </c>
      <c r="AH1893" s="210">
        <v>0</v>
      </c>
      <c r="AI1893" s="210"/>
      <c r="AJ1893" s="210"/>
      <c r="AK1893" s="210"/>
      <c r="AL1893" s="210"/>
      <c r="AM1893" s="210"/>
      <c r="AN1893" s="210"/>
      <c r="AO1893" s="210"/>
      <c r="AP1893" s="210"/>
      <c r="AQ1893" s="210"/>
      <c r="AR1893" s="210"/>
      <c r="AS1893" s="210"/>
      <c r="AT1893" s="210"/>
      <c r="AU1893" s="210"/>
      <c r="AV1893" s="210"/>
      <c r="AW1893" s="210"/>
      <c r="AX1893" s="210"/>
      <c r="AY1893" s="210"/>
      <c r="AZ1893" s="210"/>
      <c r="BA1893" s="210"/>
      <c r="BB1893" s="210"/>
      <c r="BC1893" s="210"/>
      <c r="BD1893" s="210"/>
      <c r="BE1893" s="210"/>
      <c r="BF1893" s="210"/>
      <c r="BG1893" s="210"/>
      <c r="BH1893" s="210"/>
    </row>
    <row r="1894" spans="1:60" outlineLevel="3" x14ac:dyDescent="0.2">
      <c r="A1894" s="217"/>
      <c r="B1894" s="218"/>
      <c r="C1894" s="253" t="s">
        <v>2078</v>
      </c>
      <c r="D1894" s="221"/>
      <c r="E1894" s="222"/>
      <c r="F1894" s="220"/>
      <c r="G1894" s="220"/>
      <c r="H1894" s="220"/>
      <c r="I1894" s="220"/>
      <c r="J1894" s="220"/>
      <c r="K1894" s="220"/>
      <c r="L1894" s="220"/>
      <c r="M1894" s="220"/>
      <c r="N1894" s="219"/>
      <c r="O1894" s="219"/>
      <c r="P1894" s="219"/>
      <c r="Q1894" s="219"/>
      <c r="R1894" s="220"/>
      <c r="S1894" s="220"/>
      <c r="T1894" s="220"/>
      <c r="U1894" s="220"/>
      <c r="V1894" s="220"/>
      <c r="W1894" s="220"/>
      <c r="X1894" s="220"/>
      <c r="Y1894" s="220"/>
      <c r="Z1894" s="210"/>
      <c r="AA1894" s="210"/>
      <c r="AB1894" s="210"/>
      <c r="AC1894" s="210"/>
      <c r="AD1894" s="210"/>
      <c r="AE1894" s="210"/>
      <c r="AF1894" s="210"/>
      <c r="AG1894" s="210" t="s">
        <v>314</v>
      </c>
      <c r="AH1894" s="210">
        <v>0</v>
      </c>
      <c r="AI1894" s="210"/>
      <c r="AJ1894" s="210"/>
      <c r="AK1894" s="210"/>
      <c r="AL1894" s="210"/>
      <c r="AM1894" s="210"/>
      <c r="AN1894" s="210"/>
      <c r="AO1894" s="210"/>
      <c r="AP1894" s="210"/>
      <c r="AQ1894" s="210"/>
      <c r="AR1894" s="210"/>
      <c r="AS1894" s="210"/>
      <c r="AT1894" s="210"/>
      <c r="AU1894" s="210"/>
      <c r="AV1894" s="210"/>
      <c r="AW1894" s="210"/>
      <c r="AX1894" s="210"/>
      <c r="AY1894" s="210"/>
      <c r="AZ1894" s="210"/>
      <c r="BA1894" s="210"/>
      <c r="BB1894" s="210"/>
      <c r="BC1894" s="210"/>
      <c r="BD1894" s="210"/>
      <c r="BE1894" s="210"/>
      <c r="BF1894" s="210"/>
      <c r="BG1894" s="210"/>
      <c r="BH1894" s="210"/>
    </row>
    <row r="1895" spans="1:60" outlineLevel="3" x14ac:dyDescent="0.2">
      <c r="A1895" s="217"/>
      <c r="B1895" s="218"/>
      <c r="C1895" s="253" t="s">
        <v>2079</v>
      </c>
      <c r="D1895" s="221"/>
      <c r="E1895" s="222"/>
      <c r="F1895" s="220"/>
      <c r="G1895" s="220"/>
      <c r="H1895" s="220"/>
      <c r="I1895" s="220"/>
      <c r="J1895" s="220"/>
      <c r="K1895" s="220"/>
      <c r="L1895" s="220"/>
      <c r="M1895" s="220"/>
      <c r="N1895" s="219"/>
      <c r="O1895" s="219"/>
      <c r="P1895" s="219"/>
      <c r="Q1895" s="219"/>
      <c r="R1895" s="220"/>
      <c r="S1895" s="220"/>
      <c r="T1895" s="220"/>
      <c r="U1895" s="220"/>
      <c r="V1895" s="220"/>
      <c r="W1895" s="220"/>
      <c r="X1895" s="220"/>
      <c r="Y1895" s="220"/>
      <c r="Z1895" s="210"/>
      <c r="AA1895" s="210"/>
      <c r="AB1895" s="210"/>
      <c r="AC1895" s="210"/>
      <c r="AD1895" s="210"/>
      <c r="AE1895" s="210"/>
      <c r="AF1895" s="210"/>
      <c r="AG1895" s="210" t="s">
        <v>314</v>
      </c>
      <c r="AH1895" s="210">
        <v>0</v>
      </c>
      <c r="AI1895" s="210"/>
      <c r="AJ1895" s="210"/>
      <c r="AK1895" s="210"/>
      <c r="AL1895" s="210"/>
      <c r="AM1895" s="210"/>
      <c r="AN1895" s="210"/>
      <c r="AO1895" s="210"/>
      <c r="AP1895" s="210"/>
      <c r="AQ1895" s="210"/>
      <c r="AR1895" s="210"/>
      <c r="AS1895" s="210"/>
      <c r="AT1895" s="210"/>
      <c r="AU1895" s="210"/>
      <c r="AV1895" s="210"/>
      <c r="AW1895" s="210"/>
      <c r="AX1895" s="210"/>
      <c r="AY1895" s="210"/>
      <c r="AZ1895" s="210"/>
      <c r="BA1895" s="210"/>
      <c r="BB1895" s="210"/>
      <c r="BC1895" s="210"/>
      <c r="BD1895" s="210"/>
      <c r="BE1895" s="210"/>
      <c r="BF1895" s="210"/>
      <c r="BG1895" s="210"/>
      <c r="BH1895" s="210"/>
    </row>
    <row r="1896" spans="1:60" outlineLevel="3" x14ac:dyDescent="0.2">
      <c r="A1896" s="217"/>
      <c r="B1896" s="218"/>
      <c r="C1896" s="253" t="s">
        <v>2080</v>
      </c>
      <c r="D1896" s="221"/>
      <c r="E1896" s="222"/>
      <c r="F1896" s="220"/>
      <c r="G1896" s="220"/>
      <c r="H1896" s="220"/>
      <c r="I1896" s="220"/>
      <c r="J1896" s="220"/>
      <c r="K1896" s="220"/>
      <c r="L1896" s="220"/>
      <c r="M1896" s="220"/>
      <c r="N1896" s="219"/>
      <c r="O1896" s="219"/>
      <c r="P1896" s="219"/>
      <c r="Q1896" s="219"/>
      <c r="R1896" s="220"/>
      <c r="S1896" s="220"/>
      <c r="T1896" s="220"/>
      <c r="U1896" s="220"/>
      <c r="V1896" s="220"/>
      <c r="W1896" s="220"/>
      <c r="X1896" s="220"/>
      <c r="Y1896" s="220"/>
      <c r="Z1896" s="210"/>
      <c r="AA1896" s="210"/>
      <c r="AB1896" s="210"/>
      <c r="AC1896" s="210"/>
      <c r="AD1896" s="210"/>
      <c r="AE1896" s="210"/>
      <c r="AF1896" s="210"/>
      <c r="AG1896" s="210" t="s">
        <v>314</v>
      </c>
      <c r="AH1896" s="210">
        <v>0</v>
      </c>
      <c r="AI1896" s="210"/>
      <c r="AJ1896" s="210"/>
      <c r="AK1896" s="210"/>
      <c r="AL1896" s="210"/>
      <c r="AM1896" s="210"/>
      <c r="AN1896" s="210"/>
      <c r="AO1896" s="210"/>
      <c r="AP1896" s="210"/>
      <c r="AQ1896" s="210"/>
      <c r="AR1896" s="210"/>
      <c r="AS1896" s="210"/>
      <c r="AT1896" s="210"/>
      <c r="AU1896" s="210"/>
      <c r="AV1896" s="210"/>
      <c r="AW1896" s="210"/>
      <c r="AX1896" s="210"/>
      <c r="AY1896" s="210"/>
      <c r="AZ1896" s="210"/>
      <c r="BA1896" s="210"/>
      <c r="BB1896" s="210"/>
      <c r="BC1896" s="210"/>
      <c r="BD1896" s="210"/>
      <c r="BE1896" s="210"/>
      <c r="BF1896" s="210"/>
      <c r="BG1896" s="210"/>
      <c r="BH1896" s="210"/>
    </row>
    <row r="1897" spans="1:60" outlineLevel="3" x14ac:dyDescent="0.2">
      <c r="A1897" s="217"/>
      <c r="B1897" s="218"/>
      <c r="C1897" s="253" t="s">
        <v>2081</v>
      </c>
      <c r="D1897" s="221"/>
      <c r="E1897" s="222">
        <v>205</v>
      </c>
      <c r="F1897" s="220"/>
      <c r="G1897" s="220"/>
      <c r="H1897" s="220"/>
      <c r="I1897" s="220"/>
      <c r="J1897" s="220"/>
      <c r="K1897" s="220"/>
      <c r="L1897" s="220"/>
      <c r="M1897" s="220"/>
      <c r="N1897" s="219"/>
      <c r="O1897" s="219"/>
      <c r="P1897" s="219"/>
      <c r="Q1897" s="219"/>
      <c r="R1897" s="220"/>
      <c r="S1897" s="220"/>
      <c r="T1897" s="220"/>
      <c r="U1897" s="220"/>
      <c r="V1897" s="220"/>
      <c r="W1897" s="220"/>
      <c r="X1897" s="220"/>
      <c r="Y1897" s="220"/>
      <c r="Z1897" s="210"/>
      <c r="AA1897" s="210"/>
      <c r="AB1897" s="210"/>
      <c r="AC1897" s="210"/>
      <c r="AD1897" s="210"/>
      <c r="AE1897" s="210"/>
      <c r="AF1897" s="210"/>
      <c r="AG1897" s="210" t="s">
        <v>314</v>
      </c>
      <c r="AH1897" s="210">
        <v>0</v>
      </c>
      <c r="AI1897" s="210"/>
      <c r="AJ1897" s="210"/>
      <c r="AK1897" s="210"/>
      <c r="AL1897" s="210"/>
      <c r="AM1897" s="210"/>
      <c r="AN1897" s="210"/>
      <c r="AO1897" s="210"/>
      <c r="AP1897" s="210"/>
      <c r="AQ1897" s="210"/>
      <c r="AR1897" s="210"/>
      <c r="AS1897" s="210"/>
      <c r="AT1897" s="210"/>
      <c r="AU1897" s="210"/>
      <c r="AV1897" s="210"/>
      <c r="AW1897" s="210"/>
      <c r="AX1897" s="210"/>
      <c r="AY1897" s="210"/>
      <c r="AZ1897" s="210"/>
      <c r="BA1897" s="210"/>
      <c r="BB1897" s="210"/>
      <c r="BC1897" s="210"/>
      <c r="BD1897" s="210"/>
      <c r="BE1897" s="210"/>
      <c r="BF1897" s="210"/>
      <c r="BG1897" s="210"/>
      <c r="BH1897" s="210"/>
    </row>
    <row r="1898" spans="1:60" ht="22.5" outlineLevel="1" x14ac:dyDescent="0.2">
      <c r="A1898" s="231">
        <v>357</v>
      </c>
      <c r="B1898" s="232" t="s">
        <v>2082</v>
      </c>
      <c r="C1898" s="250" t="s">
        <v>2083</v>
      </c>
      <c r="D1898" s="233" t="s">
        <v>2084</v>
      </c>
      <c r="E1898" s="234">
        <v>1</v>
      </c>
      <c r="F1898" s="235"/>
      <c r="G1898" s="236">
        <f>ROUND(E1898*F1898,2)</f>
        <v>0</v>
      </c>
      <c r="H1898" s="235"/>
      <c r="I1898" s="236">
        <f>ROUND(E1898*H1898,2)</f>
        <v>0</v>
      </c>
      <c r="J1898" s="235"/>
      <c r="K1898" s="236">
        <f>ROUND(E1898*J1898,2)</f>
        <v>0</v>
      </c>
      <c r="L1898" s="236">
        <v>21</v>
      </c>
      <c r="M1898" s="236">
        <f>G1898*(1+L1898/100)</f>
        <v>0</v>
      </c>
      <c r="N1898" s="234">
        <v>0</v>
      </c>
      <c r="O1898" s="234">
        <f>ROUND(E1898*N1898,2)</f>
        <v>0</v>
      </c>
      <c r="P1898" s="234">
        <v>0</v>
      </c>
      <c r="Q1898" s="234">
        <f>ROUND(E1898*P1898,2)</f>
        <v>0</v>
      </c>
      <c r="R1898" s="236"/>
      <c r="S1898" s="236" t="s">
        <v>861</v>
      </c>
      <c r="T1898" s="237" t="s">
        <v>294</v>
      </c>
      <c r="U1898" s="220">
        <v>0</v>
      </c>
      <c r="V1898" s="220">
        <f>ROUND(E1898*U1898,2)</f>
        <v>0</v>
      </c>
      <c r="W1898" s="220"/>
      <c r="X1898" s="220" t="s">
        <v>664</v>
      </c>
      <c r="Y1898" s="220" t="s">
        <v>296</v>
      </c>
      <c r="Z1898" s="210"/>
      <c r="AA1898" s="210"/>
      <c r="AB1898" s="210"/>
      <c r="AC1898" s="210"/>
      <c r="AD1898" s="210"/>
      <c r="AE1898" s="210"/>
      <c r="AF1898" s="210"/>
      <c r="AG1898" s="210" t="s">
        <v>665</v>
      </c>
      <c r="AH1898" s="210"/>
      <c r="AI1898" s="210"/>
      <c r="AJ1898" s="210"/>
      <c r="AK1898" s="210"/>
      <c r="AL1898" s="210"/>
      <c r="AM1898" s="210"/>
      <c r="AN1898" s="210"/>
      <c r="AO1898" s="210"/>
      <c r="AP1898" s="210"/>
      <c r="AQ1898" s="210"/>
      <c r="AR1898" s="210"/>
      <c r="AS1898" s="210"/>
      <c r="AT1898" s="210"/>
      <c r="AU1898" s="210"/>
      <c r="AV1898" s="210"/>
      <c r="AW1898" s="210"/>
      <c r="AX1898" s="210"/>
      <c r="AY1898" s="210"/>
      <c r="AZ1898" s="210"/>
      <c r="BA1898" s="210"/>
      <c r="BB1898" s="210"/>
      <c r="BC1898" s="210"/>
      <c r="BD1898" s="210"/>
      <c r="BE1898" s="210"/>
      <c r="BF1898" s="210"/>
      <c r="BG1898" s="210"/>
      <c r="BH1898" s="210"/>
    </row>
    <row r="1899" spans="1:60" outlineLevel="2" x14ac:dyDescent="0.2">
      <c r="A1899" s="217"/>
      <c r="B1899" s="218"/>
      <c r="C1899" s="253" t="s">
        <v>1944</v>
      </c>
      <c r="D1899" s="221"/>
      <c r="E1899" s="222"/>
      <c r="F1899" s="220"/>
      <c r="G1899" s="220"/>
      <c r="H1899" s="220"/>
      <c r="I1899" s="220"/>
      <c r="J1899" s="220"/>
      <c r="K1899" s="220"/>
      <c r="L1899" s="220"/>
      <c r="M1899" s="220"/>
      <c r="N1899" s="219"/>
      <c r="O1899" s="219"/>
      <c r="P1899" s="219"/>
      <c r="Q1899" s="219"/>
      <c r="R1899" s="220"/>
      <c r="S1899" s="220"/>
      <c r="T1899" s="220"/>
      <c r="U1899" s="220"/>
      <c r="V1899" s="220"/>
      <c r="W1899" s="220"/>
      <c r="X1899" s="220"/>
      <c r="Y1899" s="220"/>
      <c r="Z1899" s="210"/>
      <c r="AA1899" s="210"/>
      <c r="AB1899" s="210"/>
      <c r="AC1899" s="210"/>
      <c r="AD1899" s="210"/>
      <c r="AE1899" s="210"/>
      <c r="AF1899" s="210"/>
      <c r="AG1899" s="210" t="s">
        <v>314</v>
      </c>
      <c r="AH1899" s="210">
        <v>0</v>
      </c>
      <c r="AI1899" s="210"/>
      <c r="AJ1899" s="210"/>
      <c r="AK1899" s="210"/>
      <c r="AL1899" s="210"/>
      <c r="AM1899" s="210"/>
      <c r="AN1899" s="210"/>
      <c r="AO1899" s="210"/>
      <c r="AP1899" s="210"/>
      <c r="AQ1899" s="210"/>
      <c r="AR1899" s="210"/>
      <c r="AS1899" s="210"/>
      <c r="AT1899" s="210"/>
      <c r="AU1899" s="210"/>
      <c r="AV1899" s="210"/>
      <c r="AW1899" s="210"/>
      <c r="AX1899" s="210"/>
      <c r="AY1899" s="210"/>
      <c r="AZ1899" s="210"/>
      <c r="BA1899" s="210"/>
      <c r="BB1899" s="210"/>
      <c r="BC1899" s="210"/>
      <c r="BD1899" s="210"/>
      <c r="BE1899" s="210"/>
      <c r="BF1899" s="210"/>
      <c r="BG1899" s="210"/>
      <c r="BH1899" s="210"/>
    </row>
    <row r="1900" spans="1:60" outlineLevel="3" x14ac:dyDescent="0.2">
      <c r="A1900" s="217"/>
      <c r="B1900" s="218"/>
      <c r="C1900" s="253" t="s">
        <v>157</v>
      </c>
      <c r="D1900" s="221"/>
      <c r="E1900" s="222">
        <v>1</v>
      </c>
      <c r="F1900" s="220"/>
      <c r="G1900" s="220"/>
      <c r="H1900" s="220"/>
      <c r="I1900" s="220"/>
      <c r="J1900" s="220"/>
      <c r="K1900" s="220"/>
      <c r="L1900" s="220"/>
      <c r="M1900" s="220"/>
      <c r="N1900" s="219"/>
      <c r="O1900" s="219"/>
      <c r="P1900" s="219"/>
      <c r="Q1900" s="219"/>
      <c r="R1900" s="220"/>
      <c r="S1900" s="220"/>
      <c r="T1900" s="220"/>
      <c r="U1900" s="220"/>
      <c r="V1900" s="220"/>
      <c r="W1900" s="220"/>
      <c r="X1900" s="220"/>
      <c r="Y1900" s="220"/>
      <c r="Z1900" s="210"/>
      <c r="AA1900" s="210"/>
      <c r="AB1900" s="210"/>
      <c r="AC1900" s="210"/>
      <c r="AD1900" s="210"/>
      <c r="AE1900" s="210"/>
      <c r="AF1900" s="210"/>
      <c r="AG1900" s="210" t="s">
        <v>314</v>
      </c>
      <c r="AH1900" s="210">
        <v>0</v>
      </c>
      <c r="AI1900" s="210"/>
      <c r="AJ1900" s="210"/>
      <c r="AK1900" s="210"/>
      <c r="AL1900" s="210"/>
      <c r="AM1900" s="210"/>
      <c r="AN1900" s="210"/>
      <c r="AO1900" s="210"/>
      <c r="AP1900" s="210"/>
      <c r="AQ1900" s="210"/>
      <c r="AR1900" s="210"/>
      <c r="AS1900" s="210"/>
      <c r="AT1900" s="210"/>
      <c r="AU1900" s="210"/>
      <c r="AV1900" s="210"/>
      <c r="AW1900" s="210"/>
      <c r="AX1900" s="210"/>
      <c r="AY1900" s="210"/>
      <c r="AZ1900" s="210"/>
      <c r="BA1900" s="210"/>
      <c r="BB1900" s="210"/>
      <c r="BC1900" s="210"/>
      <c r="BD1900" s="210"/>
      <c r="BE1900" s="210"/>
      <c r="BF1900" s="210"/>
      <c r="BG1900" s="210"/>
      <c r="BH1900" s="210"/>
    </row>
    <row r="1901" spans="1:60" ht="22.5" outlineLevel="1" x14ac:dyDescent="0.2">
      <c r="A1901" s="231">
        <v>358</v>
      </c>
      <c r="B1901" s="232" t="s">
        <v>2085</v>
      </c>
      <c r="C1901" s="250" t="s">
        <v>2086</v>
      </c>
      <c r="D1901" s="233" t="s">
        <v>310</v>
      </c>
      <c r="E1901" s="234">
        <v>57.2</v>
      </c>
      <c r="F1901" s="235"/>
      <c r="G1901" s="236">
        <f>ROUND(E1901*F1901,2)</f>
        <v>0</v>
      </c>
      <c r="H1901" s="235"/>
      <c r="I1901" s="236">
        <f>ROUND(E1901*H1901,2)</f>
        <v>0</v>
      </c>
      <c r="J1901" s="235"/>
      <c r="K1901" s="236">
        <f>ROUND(E1901*J1901,2)</f>
        <v>0</v>
      </c>
      <c r="L1901" s="236">
        <v>21</v>
      </c>
      <c r="M1901" s="236">
        <f>G1901*(1+L1901/100)</f>
        <v>0</v>
      </c>
      <c r="N1901" s="234">
        <v>4.2000000000000002E-4</v>
      </c>
      <c r="O1901" s="234">
        <f>ROUND(E1901*N1901,2)</f>
        <v>0.02</v>
      </c>
      <c r="P1901" s="234">
        <v>0</v>
      </c>
      <c r="Q1901" s="234">
        <f>ROUND(E1901*P1901,2)</f>
        <v>0</v>
      </c>
      <c r="R1901" s="236" t="s">
        <v>2087</v>
      </c>
      <c r="S1901" s="236" t="s">
        <v>293</v>
      </c>
      <c r="T1901" s="237" t="s">
        <v>294</v>
      </c>
      <c r="U1901" s="220">
        <v>0.28699999999999998</v>
      </c>
      <c r="V1901" s="220">
        <f>ROUND(E1901*U1901,2)</f>
        <v>16.420000000000002</v>
      </c>
      <c r="W1901" s="220"/>
      <c r="X1901" s="220" t="s">
        <v>295</v>
      </c>
      <c r="Y1901" s="220" t="s">
        <v>296</v>
      </c>
      <c r="Z1901" s="210"/>
      <c r="AA1901" s="210"/>
      <c r="AB1901" s="210"/>
      <c r="AC1901" s="210"/>
      <c r="AD1901" s="210"/>
      <c r="AE1901" s="210"/>
      <c r="AF1901" s="210"/>
      <c r="AG1901" s="210" t="s">
        <v>1407</v>
      </c>
      <c r="AH1901" s="210"/>
      <c r="AI1901" s="210"/>
      <c r="AJ1901" s="210"/>
      <c r="AK1901" s="210"/>
      <c r="AL1901" s="210"/>
      <c r="AM1901" s="210"/>
      <c r="AN1901" s="210"/>
      <c r="AO1901" s="210"/>
      <c r="AP1901" s="210"/>
      <c r="AQ1901" s="210"/>
      <c r="AR1901" s="210"/>
      <c r="AS1901" s="210"/>
      <c r="AT1901" s="210"/>
      <c r="AU1901" s="210"/>
      <c r="AV1901" s="210"/>
      <c r="AW1901" s="210"/>
      <c r="AX1901" s="210"/>
      <c r="AY1901" s="210"/>
      <c r="AZ1901" s="210"/>
      <c r="BA1901" s="210"/>
      <c r="BB1901" s="210"/>
      <c r="BC1901" s="210"/>
      <c r="BD1901" s="210"/>
      <c r="BE1901" s="210"/>
      <c r="BF1901" s="210"/>
      <c r="BG1901" s="210"/>
      <c r="BH1901" s="210"/>
    </row>
    <row r="1902" spans="1:60" outlineLevel="2" x14ac:dyDescent="0.2">
      <c r="A1902" s="217"/>
      <c r="B1902" s="218"/>
      <c r="C1902" s="253" t="s">
        <v>2088</v>
      </c>
      <c r="D1902" s="221"/>
      <c r="E1902" s="222"/>
      <c r="F1902" s="220"/>
      <c r="G1902" s="220"/>
      <c r="H1902" s="220"/>
      <c r="I1902" s="220"/>
      <c r="J1902" s="220"/>
      <c r="K1902" s="220"/>
      <c r="L1902" s="220"/>
      <c r="M1902" s="220"/>
      <c r="N1902" s="219"/>
      <c r="O1902" s="219"/>
      <c r="P1902" s="219"/>
      <c r="Q1902" s="219"/>
      <c r="R1902" s="220"/>
      <c r="S1902" s="220"/>
      <c r="T1902" s="220"/>
      <c r="U1902" s="220"/>
      <c r="V1902" s="220"/>
      <c r="W1902" s="220"/>
      <c r="X1902" s="220"/>
      <c r="Y1902" s="220"/>
      <c r="Z1902" s="210"/>
      <c r="AA1902" s="210"/>
      <c r="AB1902" s="210"/>
      <c r="AC1902" s="210"/>
      <c r="AD1902" s="210"/>
      <c r="AE1902" s="210"/>
      <c r="AF1902" s="210"/>
      <c r="AG1902" s="210" t="s">
        <v>314</v>
      </c>
      <c r="AH1902" s="210">
        <v>0</v>
      </c>
      <c r="AI1902" s="210"/>
      <c r="AJ1902" s="210"/>
      <c r="AK1902" s="210"/>
      <c r="AL1902" s="210"/>
      <c r="AM1902" s="210"/>
      <c r="AN1902" s="210"/>
      <c r="AO1902" s="210"/>
      <c r="AP1902" s="210"/>
      <c r="AQ1902" s="210"/>
      <c r="AR1902" s="210"/>
      <c r="AS1902" s="210"/>
      <c r="AT1902" s="210"/>
      <c r="AU1902" s="210"/>
      <c r="AV1902" s="210"/>
      <c r="AW1902" s="210"/>
      <c r="AX1902" s="210"/>
      <c r="AY1902" s="210"/>
      <c r="AZ1902" s="210"/>
      <c r="BA1902" s="210"/>
      <c r="BB1902" s="210"/>
      <c r="BC1902" s="210"/>
      <c r="BD1902" s="210"/>
      <c r="BE1902" s="210"/>
      <c r="BF1902" s="210"/>
      <c r="BG1902" s="210"/>
      <c r="BH1902" s="210"/>
    </row>
    <row r="1903" spans="1:60" outlineLevel="3" x14ac:dyDescent="0.2">
      <c r="A1903" s="217"/>
      <c r="B1903" s="218"/>
      <c r="C1903" s="253" t="s">
        <v>2089</v>
      </c>
      <c r="D1903" s="221"/>
      <c r="E1903" s="222">
        <v>57.2</v>
      </c>
      <c r="F1903" s="220"/>
      <c r="G1903" s="220"/>
      <c r="H1903" s="220"/>
      <c r="I1903" s="220"/>
      <c r="J1903" s="220"/>
      <c r="K1903" s="220"/>
      <c r="L1903" s="220"/>
      <c r="M1903" s="220"/>
      <c r="N1903" s="219"/>
      <c r="O1903" s="219"/>
      <c r="P1903" s="219"/>
      <c r="Q1903" s="219"/>
      <c r="R1903" s="220"/>
      <c r="S1903" s="220"/>
      <c r="T1903" s="220"/>
      <c r="U1903" s="220"/>
      <c r="V1903" s="220"/>
      <c r="W1903" s="220"/>
      <c r="X1903" s="220"/>
      <c r="Y1903" s="220"/>
      <c r="Z1903" s="210"/>
      <c r="AA1903" s="210"/>
      <c r="AB1903" s="210"/>
      <c r="AC1903" s="210"/>
      <c r="AD1903" s="210"/>
      <c r="AE1903" s="210"/>
      <c r="AF1903" s="210"/>
      <c r="AG1903" s="210" t="s">
        <v>314</v>
      </c>
      <c r="AH1903" s="210">
        <v>0</v>
      </c>
      <c r="AI1903" s="210"/>
      <c r="AJ1903" s="210"/>
      <c r="AK1903" s="210"/>
      <c r="AL1903" s="210"/>
      <c r="AM1903" s="210"/>
      <c r="AN1903" s="210"/>
      <c r="AO1903" s="210"/>
      <c r="AP1903" s="210"/>
      <c r="AQ1903" s="210"/>
      <c r="AR1903" s="210"/>
      <c r="AS1903" s="210"/>
      <c r="AT1903" s="210"/>
      <c r="AU1903" s="210"/>
      <c r="AV1903" s="210"/>
      <c r="AW1903" s="210"/>
      <c r="AX1903" s="210"/>
      <c r="AY1903" s="210"/>
      <c r="AZ1903" s="210"/>
      <c r="BA1903" s="210"/>
      <c r="BB1903" s="210"/>
      <c r="BC1903" s="210"/>
      <c r="BD1903" s="210"/>
      <c r="BE1903" s="210"/>
      <c r="BF1903" s="210"/>
      <c r="BG1903" s="210"/>
      <c r="BH1903" s="210"/>
    </row>
    <row r="1904" spans="1:60" outlineLevel="1" x14ac:dyDescent="0.2">
      <c r="A1904" s="231">
        <v>359</v>
      </c>
      <c r="B1904" s="232" t="s">
        <v>2090</v>
      </c>
      <c r="C1904" s="250" t="s">
        <v>2091</v>
      </c>
      <c r="D1904" s="233" t="s">
        <v>310</v>
      </c>
      <c r="E1904" s="234">
        <v>57.2</v>
      </c>
      <c r="F1904" s="235"/>
      <c r="G1904" s="236">
        <f>ROUND(E1904*F1904,2)</f>
        <v>0</v>
      </c>
      <c r="H1904" s="235"/>
      <c r="I1904" s="236">
        <f>ROUND(E1904*H1904,2)</f>
        <v>0</v>
      </c>
      <c r="J1904" s="235"/>
      <c r="K1904" s="236">
        <f>ROUND(E1904*J1904,2)</f>
        <v>0</v>
      </c>
      <c r="L1904" s="236">
        <v>21</v>
      </c>
      <c r="M1904" s="236">
        <f>G1904*(1+L1904/100)</f>
        <v>0</v>
      </c>
      <c r="N1904" s="234">
        <v>6.9999999999999994E-5</v>
      </c>
      <c r="O1904" s="234">
        <f>ROUND(E1904*N1904,2)</f>
        <v>0</v>
      </c>
      <c r="P1904" s="234">
        <v>0</v>
      </c>
      <c r="Q1904" s="234">
        <f>ROUND(E1904*P1904,2)</f>
        <v>0</v>
      </c>
      <c r="R1904" s="236" t="s">
        <v>2087</v>
      </c>
      <c r="S1904" s="236" t="s">
        <v>293</v>
      </c>
      <c r="T1904" s="237" t="s">
        <v>294</v>
      </c>
      <c r="U1904" s="220">
        <v>0.14399999999999999</v>
      </c>
      <c r="V1904" s="220">
        <f>ROUND(E1904*U1904,2)</f>
        <v>8.24</v>
      </c>
      <c r="W1904" s="220"/>
      <c r="X1904" s="220" t="s">
        <v>295</v>
      </c>
      <c r="Y1904" s="220" t="s">
        <v>296</v>
      </c>
      <c r="Z1904" s="210"/>
      <c r="AA1904" s="210"/>
      <c r="AB1904" s="210"/>
      <c r="AC1904" s="210"/>
      <c r="AD1904" s="210"/>
      <c r="AE1904" s="210"/>
      <c r="AF1904" s="210"/>
      <c r="AG1904" s="210" t="s">
        <v>1407</v>
      </c>
      <c r="AH1904" s="210"/>
      <c r="AI1904" s="210"/>
      <c r="AJ1904" s="210"/>
      <c r="AK1904" s="210"/>
      <c r="AL1904" s="210"/>
      <c r="AM1904" s="210"/>
      <c r="AN1904" s="210"/>
      <c r="AO1904" s="210"/>
      <c r="AP1904" s="210"/>
      <c r="AQ1904" s="210"/>
      <c r="AR1904" s="210"/>
      <c r="AS1904" s="210"/>
      <c r="AT1904" s="210"/>
      <c r="AU1904" s="210"/>
      <c r="AV1904" s="210"/>
      <c r="AW1904" s="210"/>
      <c r="AX1904" s="210"/>
      <c r="AY1904" s="210"/>
      <c r="AZ1904" s="210"/>
      <c r="BA1904" s="210"/>
      <c r="BB1904" s="210"/>
      <c r="BC1904" s="210"/>
      <c r="BD1904" s="210"/>
      <c r="BE1904" s="210"/>
      <c r="BF1904" s="210"/>
      <c r="BG1904" s="210"/>
      <c r="BH1904" s="210"/>
    </row>
    <row r="1905" spans="1:60" outlineLevel="2" x14ac:dyDescent="0.2">
      <c r="A1905" s="217"/>
      <c r="B1905" s="218"/>
      <c r="C1905" s="253" t="s">
        <v>2092</v>
      </c>
      <c r="D1905" s="221"/>
      <c r="E1905" s="222"/>
      <c r="F1905" s="220"/>
      <c r="G1905" s="220"/>
      <c r="H1905" s="220"/>
      <c r="I1905" s="220"/>
      <c r="J1905" s="220"/>
      <c r="K1905" s="220"/>
      <c r="L1905" s="220"/>
      <c r="M1905" s="220"/>
      <c r="N1905" s="219"/>
      <c r="O1905" s="219"/>
      <c r="P1905" s="219"/>
      <c r="Q1905" s="219"/>
      <c r="R1905" s="220"/>
      <c r="S1905" s="220"/>
      <c r="T1905" s="220"/>
      <c r="U1905" s="220"/>
      <c r="V1905" s="220"/>
      <c r="W1905" s="220"/>
      <c r="X1905" s="220"/>
      <c r="Y1905" s="220"/>
      <c r="Z1905" s="210"/>
      <c r="AA1905" s="210"/>
      <c r="AB1905" s="210"/>
      <c r="AC1905" s="210"/>
      <c r="AD1905" s="210"/>
      <c r="AE1905" s="210"/>
      <c r="AF1905" s="210"/>
      <c r="AG1905" s="210" t="s">
        <v>314</v>
      </c>
      <c r="AH1905" s="210">
        <v>0</v>
      </c>
      <c r="AI1905" s="210"/>
      <c r="AJ1905" s="210"/>
      <c r="AK1905" s="210"/>
      <c r="AL1905" s="210"/>
      <c r="AM1905" s="210"/>
      <c r="AN1905" s="210"/>
      <c r="AO1905" s="210"/>
      <c r="AP1905" s="210"/>
      <c r="AQ1905" s="210"/>
      <c r="AR1905" s="210"/>
      <c r="AS1905" s="210"/>
      <c r="AT1905" s="210"/>
      <c r="AU1905" s="210"/>
      <c r="AV1905" s="210"/>
      <c r="AW1905" s="210"/>
      <c r="AX1905" s="210"/>
      <c r="AY1905" s="210"/>
      <c r="AZ1905" s="210"/>
      <c r="BA1905" s="210"/>
      <c r="BB1905" s="210"/>
      <c r="BC1905" s="210"/>
      <c r="BD1905" s="210"/>
      <c r="BE1905" s="210"/>
      <c r="BF1905" s="210"/>
      <c r="BG1905" s="210"/>
      <c r="BH1905" s="210"/>
    </row>
    <row r="1906" spans="1:60" outlineLevel="3" x14ac:dyDescent="0.2">
      <c r="A1906" s="217"/>
      <c r="B1906" s="218"/>
      <c r="C1906" s="253" t="s">
        <v>2089</v>
      </c>
      <c r="D1906" s="221"/>
      <c r="E1906" s="222">
        <v>57.2</v>
      </c>
      <c r="F1906" s="220"/>
      <c r="G1906" s="220"/>
      <c r="H1906" s="220"/>
      <c r="I1906" s="220"/>
      <c r="J1906" s="220"/>
      <c r="K1906" s="220"/>
      <c r="L1906" s="220"/>
      <c r="M1906" s="220"/>
      <c r="N1906" s="219"/>
      <c r="O1906" s="219"/>
      <c r="P1906" s="219"/>
      <c r="Q1906" s="219"/>
      <c r="R1906" s="220"/>
      <c r="S1906" s="220"/>
      <c r="T1906" s="220"/>
      <c r="U1906" s="220"/>
      <c r="V1906" s="220"/>
      <c r="W1906" s="220"/>
      <c r="X1906" s="220"/>
      <c r="Y1906" s="220"/>
      <c r="Z1906" s="210"/>
      <c r="AA1906" s="210"/>
      <c r="AB1906" s="210"/>
      <c r="AC1906" s="210"/>
      <c r="AD1906" s="210"/>
      <c r="AE1906" s="210"/>
      <c r="AF1906" s="210"/>
      <c r="AG1906" s="210" t="s">
        <v>314</v>
      </c>
      <c r="AH1906" s="210">
        <v>0</v>
      </c>
      <c r="AI1906" s="210"/>
      <c r="AJ1906" s="210"/>
      <c r="AK1906" s="210"/>
      <c r="AL1906" s="210"/>
      <c r="AM1906" s="210"/>
      <c r="AN1906" s="210"/>
      <c r="AO1906" s="210"/>
      <c r="AP1906" s="210"/>
      <c r="AQ1906" s="210"/>
      <c r="AR1906" s="210"/>
      <c r="AS1906" s="210"/>
      <c r="AT1906" s="210"/>
      <c r="AU1906" s="210"/>
      <c r="AV1906" s="210"/>
      <c r="AW1906" s="210"/>
      <c r="AX1906" s="210"/>
      <c r="AY1906" s="210"/>
      <c r="AZ1906" s="210"/>
      <c r="BA1906" s="210"/>
      <c r="BB1906" s="210"/>
      <c r="BC1906" s="210"/>
      <c r="BD1906" s="210"/>
      <c r="BE1906" s="210"/>
      <c r="BF1906" s="210"/>
      <c r="BG1906" s="210"/>
      <c r="BH1906" s="210"/>
    </row>
    <row r="1907" spans="1:60" x14ac:dyDescent="0.2">
      <c r="A1907" s="224" t="s">
        <v>287</v>
      </c>
      <c r="B1907" s="225" t="s">
        <v>242</v>
      </c>
      <c r="C1907" s="249" t="s">
        <v>243</v>
      </c>
      <c r="D1907" s="226"/>
      <c r="E1907" s="227"/>
      <c r="F1907" s="228"/>
      <c r="G1907" s="228">
        <f>SUMIF(AG1908:AG1921,"&lt;&gt;NOR",G1908:G1921)</f>
        <v>0</v>
      </c>
      <c r="H1907" s="228"/>
      <c r="I1907" s="228">
        <f>SUM(I1908:I1921)</f>
        <v>0</v>
      </c>
      <c r="J1907" s="228"/>
      <c r="K1907" s="228">
        <f>SUM(K1908:K1921)</f>
        <v>0</v>
      </c>
      <c r="L1907" s="228"/>
      <c r="M1907" s="228">
        <f>SUM(M1908:M1921)</f>
        <v>0</v>
      </c>
      <c r="N1907" s="227"/>
      <c r="O1907" s="227">
        <f>SUM(O1908:O1921)</f>
        <v>0.52</v>
      </c>
      <c r="P1907" s="227"/>
      <c r="Q1907" s="227">
        <f>SUM(Q1908:Q1921)</f>
        <v>0</v>
      </c>
      <c r="R1907" s="228"/>
      <c r="S1907" s="228"/>
      <c r="T1907" s="229"/>
      <c r="U1907" s="223"/>
      <c r="V1907" s="223">
        <f>SUM(V1908:V1921)</f>
        <v>252.5</v>
      </c>
      <c r="W1907" s="223"/>
      <c r="X1907" s="223"/>
      <c r="Y1907" s="223"/>
      <c r="AG1907" t="s">
        <v>288</v>
      </c>
    </row>
    <row r="1908" spans="1:60" outlineLevel="1" x14ac:dyDescent="0.2">
      <c r="A1908" s="231">
        <v>360</v>
      </c>
      <c r="B1908" s="232" t="s">
        <v>2093</v>
      </c>
      <c r="C1908" s="250" t="s">
        <v>2094</v>
      </c>
      <c r="D1908" s="233" t="s">
        <v>310</v>
      </c>
      <c r="E1908" s="234">
        <v>1784.4182000000001</v>
      </c>
      <c r="F1908" s="235"/>
      <c r="G1908" s="236">
        <f>ROUND(E1908*F1908,2)</f>
        <v>0</v>
      </c>
      <c r="H1908" s="235"/>
      <c r="I1908" s="236">
        <f>ROUND(E1908*H1908,2)</f>
        <v>0</v>
      </c>
      <c r="J1908" s="235"/>
      <c r="K1908" s="236">
        <f>ROUND(E1908*J1908,2)</f>
        <v>0</v>
      </c>
      <c r="L1908" s="236">
        <v>21</v>
      </c>
      <c r="M1908" s="236">
        <f>G1908*(1+L1908/100)</f>
        <v>0</v>
      </c>
      <c r="N1908" s="234">
        <v>1.2999999999999999E-4</v>
      </c>
      <c r="O1908" s="234">
        <f>ROUND(E1908*N1908,2)</f>
        <v>0.23</v>
      </c>
      <c r="P1908" s="234">
        <v>0</v>
      </c>
      <c r="Q1908" s="234">
        <f>ROUND(E1908*P1908,2)</f>
        <v>0</v>
      </c>
      <c r="R1908" s="236" t="s">
        <v>2095</v>
      </c>
      <c r="S1908" s="236" t="s">
        <v>293</v>
      </c>
      <c r="T1908" s="237" t="s">
        <v>294</v>
      </c>
      <c r="U1908" s="220">
        <v>3.2480000000000002E-2</v>
      </c>
      <c r="V1908" s="220">
        <f>ROUND(E1908*U1908,2)</f>
        <v>57.96</v>
      </c>
      <c r="W1908" s="220"/>
      <c r="X1908" s="220" t="s">
        <v>295</v>
      </c>
      <c r="Y1908" s="220" t="s">
        <v>296</v>
      </c>
      <c r="Z1908" s="210"/>
      <c r="AA1908" s="210"/>
      <c r="AB1908" s="210"/>
      <c r="AC1908" s="210"/>
      <c r="AD1908" s="210"/>
      <c r="AE1908" s="210"/>
      <c r="AF1908" s="210"/>
      <c r="AG1908" s="210" t="s">
        <v>1407</v>
      </c>
      <c r="AH1908" s="210"/>
      <c r="AI1908" s="210"/>
      <c r="AJ1908" s="210"/>
      <c r="AK1908" s="210"/>
      <c r="AL1908" s="210"/>
      <c r="AM1908" s="210"/>
      <c r="AN1908" s="210"/>
      <c r="AO1908" s="210"/>
      <c r="AP1908" s="210"/>
      <c r="AQ1908" s="210"/>
      <c r="AR1908" s="210"/>
      <c r="AS1908" s="210"/>
      <c r="AT1908" s="210"/>
      <c r="AU1908" s="210"/>
      <c r="AV1908" s="210"/>
      <c r="AW1908" s="210"/>
      <c r="AX1908" s="210"/>
      <c r="AY1908" s="210"/>
      <c r="AZ1908" s="210"/>
      <c r="BA1908" s="210"/>
      <c r="BB1908" s="210"/>
      <c r="BC1908" s="210"/>
      <c r="BD1908" s="210"/>
      <c r="BE1908" s="210"/>
      <c r="BF1908" s="210"/>
      <c r="BG1908" s="210"/>
      <c r="BH1908" s="210"/>
    </row>
    <row r="1909" spans="1:60" outlineLevel="2" x14ac:dyDescent="0.2">
      <c r="A1909" s="217"/>
      <c r="B1909" s="218"/>
      <c r="C1909" s="253" t="s">
        <v>2096</v>
      </c>
      <c r="D1909" s="221"/>
      <c r="E1909" s="222"/>
      <c r="F1909" s="220"/>
      <c r="G1909" s="220"/>
      <c r="H1909" s="220"/>
      <c r="I1909" s="220"/>
      <c r="J1909" s="220"/>
      <c r="K1909" s="220"/>
      <c r="L1909" s="220"/>
      <c r="M1909" s="220"/>
      <c r="N1909" s="219"/>
      <c r="O1909" s="219"/>
      <c r="P1909" s="219"/>
      <c r="Q1909" s="219"/>
      <c r="R1909" s="220"/>
      <c r="S1909" s="220"/>
      <c r="T1909" s="220"/>
      <c r="U1909" s="220"/>
      <c r="V1909" s="220"/>
      <c r="W1909" s="220"/>
      <c r="X1909" s="220"/>
      <c r="Y1909" s="220"/>
      <c r="Z1909" s="210"/>
      <c r="AA1909" s="210"/>
      <c r="AB1909" s="210"/>
      <c r="AC1909" s="210"/>
      <c r="AD1909" s="210"/>
      <c r="AE1909" s="210"/>
      <c r="AF1909" s="210"/>
      <c r="AG1909" s="210" t="s">
        <v>314</v>
      </c>
      <c r="AH1909" s="210">
        <v>0</v>
      </c>
      <c r="AI1909" s="210"/>
      <c r="AJ1909" s="210"/>
      <c r="AK1909" s="210"/>
      <c r="AL1909" s="210"/>
      <c r="AM1909" s="210"/>
      <c r="AN1909" s="210"/>
      <c r="AO1909" s="210"/>
      <c r="AP1909" s="210"/>
      <c r="AQ1909" s="210"/>
      <c r="AR1909" s="210"/>
      <c r="AS1909" s="210"/>
      <c r="AT1909" s="210"/>
      <c r="AU1909" s="210"/>
      <c r="AV1909" s="210"/>
      <c r="AW1909" s="210"/>
      <c r="AX1909" s="210"/>
      <c r="AY1909" s="210"/>
      <c r="AZ1909" s="210"/>
      <c r="BA1909" s="210"/>
      <c r="BB1909" s="210"/>
      <c r="BC1909" s="210"/>
      <c r="BD1909" s="210"/>
      <c r="BE1909" s="210"/>
      <c r="BF1909" s="210"/>
      <c r="BG1909" s="210"/>
      <c r="BH1909" s="210"/>
    </row>
    <row r="1910" spans="1:60" outlineLevel="3" x14ac:dyDescent="0.2">
      <c r="A1910" s="217"/>
      <c r="B1910" s="218"/>
      <c r="C1910" s="253" t="s">
        <v>2097</v>
      </c>
      <c r="D1910" s="221"/>
      <c r="E1910" s="222"/>
      <c r="F1910" s="220"/>
      <c r="G1910" s="220"/>
      <c r="H1910" s="220"/>
      <c r="I1910" s="220"/>
      <c r="J1910" s="220"/>
      <c r="K1910" s="220"/>
      <c r="L1910" s="220"/>
      <c r="M1910" s="220"/>
      <c r="N1910" s="219"/>
      <c r="O1910" s="219"/>
      <c r="P1910" s="219"/>
      <c r="Q1910" s="219"/>
      <c r="R1910" s="220"/>
      <c r="S1910" s="220"/>
      <c r="T1910" s="220"/>
      <c r="U1910" s="220"/>
      <c r="V1910" s="220"/>
      <c r="W1910" s="220"/>
      <c r="X1910" s="220"/>
      <c r="Y1910" s="220"/>
      <c r="Z1910" s="210"/>
      <c r="AA1910" s="210"/>
      <c r="AB1910" s="210"/>
      <c r="AC1910" s="210"/>
      <c r="AD1910" s="210"/>
      <c r="AE1910" s="210"/>
      <c r="AF1910" s="210"/>
      <c r="AG1910" s="210" t="s">
        <v>314</v>
      </c>
      <c r="AH1910" s="210">
        <v>0</v>
      </c>
      <c r="AI1910" s="210"/>
      <c r="AJ1910" s="210"/>
      <c r="AK1910" s="210"/>
      <c r="AL1910" s="210"/>
      <c r="AM1910" s="210"/>
      <c r="AN1910" s="210"/>
      <c r="AO1910" s="210"/>
      <c r="AP1910" s="210"/>
      <c r="AQ1910" s="210"/>
      <c r="AR1910" s="210"/>
      <c r="AS1910" s="210"/>
      <c r="AT1910" s="210"/>
      <c r="AU1910" s="210"/>
      <c r="AV1910" s="210"/>
      <c r="AW1910" s="210"/>
      <c r="AX1910" s="210"/>
      <c r="AY1910" s="210"/>
      <c r="AZ1910" s="210"/>
      <c r="BA1910" s="210"/>
      <c r="BB1910" s="210"/>
      <c r="BC1910" s="210"/>
      <c r="BD1910" s="210"/>
      <c r="BE1910" s="210"/>
      <c r="BF1910" s="210"/>
      <c r="BG1910" s="210"/>
      <c r="BH1910" s="210"/>
    </row>
    <row r="1911" spans="1:60" outlineLevel="3" x14ac:dyDescent="0.2">
      <c r="A1911" s="217"/>
      <c r="B1911" s="218"/>
      <c r="C1911" s="253" t="s">
        <v>2098</v>
      </c>
      <c r="D1911" s="221"/>
      <c r="E1911" s="222"/>
      <c r="F1911" s="220"/>
      <c r="G1911" s="220"/>
      <c r="H1911" s="220"/>
      <c r="I1911" s="220"/>
      <c r="J1911" s="220"/>
      <c r="K1911" s="220"/>
      <c r="L1911" s="220"/>
      <c r="M1911" s="220"/>
      <c r="N1911" s="219"/>
      <c r="O1911" s="219"/>
      <c r="P1911" s="219"/>
      <c r="Q1911" s="219"/>
      <c r="R1911" s="220"/>
      <c r="S1911" s="220"/>
      <c r="T1911" s="220"/>
      <c r="U1911" s="220"/>
      <c r="V1911" s="220"/>
      <c r="W1911" s="220"/>
      <c r="X1911" s="220"/>
      <c r="Y1911" s="220"/>
      <c r="Z1911" s="210"/>
      <c r="AA1911" s="210"/>
      <c r="AB1911" s="210"/>
      <c r="AC1911" s="210"/>
      <c r="AD1911" s="210"/>
      <c r="AE1911" s="210"/>
      <c r="AF1911" s="210"/>
      <c r="AG1911" s="210" t="s">
        <v>314</v>
      </c>
      <c r="AH1911" s="210">
        <v>0</v>
      </c>
      <c r="AI1911" s="210"/>
      <c r="AJ1911" s="210"/>
      <c r="AK1911" s="210"/>
      <c r="AL1911" s="210"/>
      <c r="AM1911" s="210"/>
      <c r="AN1911" s="210"/>
      <c r="AO1911" s="210"/>
      <c r="AP1911" s="210"/>
      <c r="AQ1911" s="210"/>
      <c r="AR1911" s="210"/>
      <c r="AS1911" s="210"/>
      <c r="AT1911" s="210"/>
      <c r="AU1911" s="210"/>
      <c r="AV1911" s="210"/>
      <c r="AW1911" s="210"/>
      <c r="AX1911" s="210"/>
      <c r="AY1911" s="210"/>
      <c r="AZ1911" s="210"/>
      <c r="BA1911" s="210"/>
      <c r="BB1911" s="210"/>
      <c r="BC1911" s="210"/>
      <c r="BD1911" s="210"/>
      <c r="BE1911" s="210"/>
      <c r="BF1911" s="210"/>
      <c r="BG1911" s="210"/>
      <c r="BH1911" s="210"/>
    </row>
    <row r="1912" spans="1:60" outlineLevel="3" x14ac:dyDescent="0.2">
      <c r="A1912" s="217"/>
      <c r="B1912" s="218"/>
      <c r="C1912" s="253" t="s">
        <v>2099</v>
      </c>
      <c r="D1912" s="221"/>
      <c r="E1912" s="222"/>
      <c r="F1912" s="220"/>
      <c r="G1912" s="220"/>
      <c r="H1912" s="220"/>
      <c r="I1912" s="220"/>
      <c r="J1912" s="220"/>
      <c r="K1912" s="220"/>
      <c r="L1912" s="220"/>
      <c r="M1912" s="220"/>
      <c r="N1912" s="219"/>
      <c r="O1912" s="219"/>
      <c r="P1912" s="219"/>
      <c r="Q1912" s="219"/>
      <c r="R1912" s="220"/>
      <c r="S1912" s="220"/>
      <c r="T1912" s="220"/>
      <c r="U1912" s="220"/>
      <c r="V1912" s="220"/>
      <c r="W1912" s="220"/>
      <c r="X1912" s="220"/>
      <c r="Y1912" s="220"/>
      <c r="Z1912" s="210"/>
      <c r="AA1912" s="210"/>
      <c r="AB1912" s="210"/>
      <c r="AC1912" s="210"/>
      <c r="AD1912" s="210"/>
      <c r="AE1912" s="210"/>
      <c r="AF1912" s="210"/>
      <c r="AG1912" s="210" t="s">
        <v>314</v>
      </c>
      <c r="AH1912" s="210">
        <v>0</v>
      </c>
      <c r="AI1912" s="210"/>
      <c r="AJ1912" s="210"/>
      <c r="AK1912" s="210"/>
      <c r="AL1912" s="210"/>
      <c r="AM1912" s="210"/>
      <c r="AN1912" s="210"/>
      <c r="AO1912" s="210"/>
      <c r="AP1912" s="210"/>
      <c r="AQ1912" s="210"/>
      <c r="AR1912" s="210"/>
      <c r="AS1912" s="210"/>
      <c r="AT1912" s="210"/>
      <c r="AU1912" s="210"/>
      <c r="AV1912" s="210"/>
      <c r="AW1912" s="210"/>
      <c r="AX1912" s="210"/>
      <c r="AY1912" s="210"/>
      <c r="AZ1912" s="210"/>
      <c r="BA1912" s="210"/>
      <c r="BB1912" s="210"/>
      <c r="BC1912" s="210"/>
      <c r="BD1912" s="210"/>
      <c r="BE1912" s="210"/>
      <c r="BF1912" s="210"/>
      <c r="BG1912" s="210"/>
      <c r="BH1912" s="210"/>
    </row>
    <row r="1913" spans="1:60" outlineLevel="3" x14ac:dyDescent="0.2">
      <c r="A1913" s="217"/>
      <c r="B1913" s="218"/>
      <c r="C1913" s="253" t="s">
        <v>2100</v>
      </c>
      <c r="D1913" s="221"/>
      <c r="E1913" s="222"/>
      <c r="F1913" s="220"/>
      <c r="G1913" s="220"/>
      <c r="H1913" s="220"/>
      <c r="I1913" s="220"/>
      <c r="J1913" s="220"/>
      <c r="K1913" s="220"/>
      <c r="L1913" s="220"/>
      <c r="M1913" s="220"/>
      <c r="N1913" s="219"/>
      <c r="O1913" s="219"/>
      <c r="P1913" s="219"/>
      <c r="Q1913" s="219"/>
      <c r="R1913" s="220"/>
      <c r="S1913" s="220"/>
      <c r="T1913" s="220"/>
      <c r="U1913" s="220"/>
      <c r="V1913" s="220"/>
      <c r="W1913" s="220"/>
      <c r="X1913" s="220"/>
      <c r="Y1913" s="220"/>
      <c r="Z1913" s="210"/>
      <c r="AA1913" s="210"/>
      <c r="AB1913" s="210"/>
      <c r="AC1913" s="210"/>
      <c r="AD1913" s="210"/>
      <c r="AE1913" s="210"/>
      <c r="AF1913" s="210"/>
      <c r="AG1913" s="210" t="s">
        <v>314</v>
      </c>
      <c r="AH1913" s="210">
        <v>0</v>
      </c>
      <c r="AI1913" s="210"/>
      <c r="AJ1913" s="210"/>
      <c r="AK1913" s="210"/>
      <c r="AL1913" s="210"/>
      <c r="AM1913" s="210"/>
      <c r="AN1913" s="210"/>
      <c r="AO1913" s="210"/>
      <c r="AP1913" s="210"/>
      <c r="AQ1913" s="210"/>
      <c r="AR1913" s="210"/>
      <c r="AS1913" s="210"/>
      <c r="AT1913" s="210"/>
      <c r="AU1913" s="210"/>
      <c r="AV1913" s="210"/>
      <c r="AW1913" s="210"/>
      <c r="AX1913" s="210"/>
      <c r="AY1913" s="210"/>
      <c r="AZ1913" s="210"/>
      <c r="BA1913" s="210"/>
      <c r="BB1913" s="210"/>
      <c r="BC1913" s="210"/>
      <c r="BD1913" s="210"/>
      <c r="BE1913" s="210"/>
      <c r="BF1913" s="210"/>
      <c r="BG1913" s="210"/>
      <c r="BH1913" s="210"/>
    </row>
    <row r="1914" spans="1:60" outlineLevel="3" x14ac:dyDescent="0.2">
      <c r="A1914" s="217"/>
      <c r="B1914" s="218"/>
      <c r="C1914" s="253" t="s">
        <v>2101</v>
      </c>
      <c r="D1914" s="221"/>
      <c r="E1914" s="222">
        <v>1784.42</v>
      </c>
      <c r="F1914" s="220"/>
      <c r="G1914" s="220"/>
      <c r="H1914" s="220"/>
      <c r="I1914" s="220"/>
      <c r="J1914" s="220"/>
      <c r="K1914" s="220"/>
      <c r="L1914" s="220"/>
      <c r="M1914" s="220"/>
      <c r="N1914" s="219"/>
      <c r="O1914" s="219"/>
      <c r="P1914" s="219"/>
      <c r="Q1914" s="219"/>
      <c r="R1914" s="220"/>
      <c r="S1914" s="220"/>
      <c r="T1914" s="220"/>
      <c r="U1914" s="220"/>
      <c r="V1914" s="220"/>
      <c r="W1914" s="220"/>
      <c r="X1914" s="220"/>
      <c r="Y1914" s="220"/>
      <c r="Z1914" s="210"/>
      <c r="AA1914" s="210"/>
      <c r="AB1914" s="210"/>
      <c r="AC1914" s="210"/>
      <c r="AD1914" s="210"/>
      <c r="AE1914" s="210"/>
      <c r="AF1914" s="210"/>
      <c r="AG1914" s="210" t="s">
        <v>314</v>
      </c>
      <c r="AH1914" s="210">
        <v>0</v>
      </c>
      <c r="AI1914" s="210"/>
      <c r="AJ1914" s="210"/>
      <c r="AK1914" s="210"/>
      <c r="AL1914" s="210"/>
      <c r="AM1914" s="210"/>
      <c r="AN1914" s="210"/>
      <c r="AO1914" s="210"/>
      <c r="AP1914" s="210"/>
      <c r="AQ1914" s="210"/>
      <c r="AR1914" s="210"/>
      <c r="AS1914" s="210"/>
      <c r="AT1914" s="210"/>
      <c r="AU1914" s="210"/>
      <c r="AV1914" s="210"/>
      <c r="AW1914" s="210"/>
      <c r="AX1914" s="210"/>
      <c r="AY1914" s="210"/>
      <c r="AZ1914" s="210"/>
      <c r="BA1914" s="210"/>
      <c r="BB1914" s="210"/>
      <c r="BC1914" s="210"/>
      <c r="BD1914" s="210"/>
      <c r="BE1914" s="210"/>
      <c r="BF1914" s="210"/>
      <c r="BG1914" s="210"/>
      <c r="BH1914" s="210"/>
    </row>
    <row r="1915" spans="1:60" ht="22.5" outlineLevel="1" x14ac:dyDescent="0.2">
      <c r="A1915" s="231">
        <v>361</v>
      </c>
      <c r="B1915" s="232" t="s">
        <v>2102</v>
      </c>
      <c r="C1915" s="250" t="s">
        <v>2103</v>
      </c>
      <c r="D1915" s="233" t="s">
        <v>310</v>
      </c>
      <c r="E1915" s="234">
        <v>1784.4182000000001</v>
      </c>
      <c r="F1915" s="235"/>
      <c r="G1915" s="236">
        <f>ROUND(E1915*F1915,2)</f>
        <v>0</v>
      </c>
      <c r="H1915" s="235"/>
      <c r="I1915" s="236">
        <f>ROUND(E1915*H1915,2)</f>
        <v>0</v>
      </c>
      <c r="J1915" s="235"/>
      <c r="K1915" s="236">
        <f>ROUND(E1915*J1915,2)</f>
        <v>0</v>
      </c>
      <c r="L1915" s="236">
        <v>21</v>
      </c>
      <c r="M1915" s="236">
        <f>G1915*(1+L1915/100)</f>
        <v>0</v>
      </c>
      <c r="N1915" s="234">
        <v>1.6000000000000001E-4</v>
      </c>
      <c r="O1915" s="234">
        <f>ROUND(E1915*N1915,2)</f>
        <v>0.28999999999999998</v>
      </c>
      <c r="P1915" s="234">
        <v>0</v>
      </c>
      <c r="Q1915" s="234">
        <f>ROUND(E1915*P1915,2)</f>
        <v>0</v>
      </c>
      <c r="R1915" s="236" t="s">
        <v>2095</v>
      </c>
      <c r="S1915" s="236" t="s">
        <v>293</v>
      </c>
      <c r="T1915" s="237" t="s">
        <v>294</v>
      </c>
      <c r="U1915" s="220">
        <v>0.10902000000000001</v>
      </c>
      <c r="V1915" s="220">
        <f>ROUND(E1915*U1915,2)</f>
        <v>194.54</v>
      </c>
      <c r="W1915" s="220"/>
      <c r="X1915" s="220" t="s">
        <v>295</v>
      </c>
      <c r="Y1915" s="220" t="s">
        <v>296</v>
      </c>
      <c r="Z1915" s="210"/>
      <c r="AA1915" s="210"/>
      <c r="AB1915" s="210"/>
      <c r="AC1915" s="210"/>
      <c r="AD1915" s="210"/>
      <c r="AE1915" s="210"/>
      <c r="AF1915" s="210"/>
      <c r="AG1915" s="210" t="s">
        <v>1407</v>
      </c>
      <c r="AH1915" s="210"/>
      <c r="AI1915" s="210"/>
      <c r="AJ1915" s="210"/>
      <c r="AK1915" s="210"/>
      <c r="AL1915" s="210"/>
      <c r="AM1915" s="210"/>
      <c r="AN1915" s="210"/>
      <c r="AO1915" s="210"/>
      <c r="AP1915" s="210"/>
      <c r="AQ1915" s="210"/>
      <c r="AR1915" s="210"/>
      <c r="AS1915" s="210"/>
      <c r="AT1915" s="210"/>
      <c r="AU1915" s="210"/>
      <c r="AV1915" s="210"/>
      <c r="AW1915" s="210"/>
      <c r="AX1915" s="210"/>
      <c r="AY1915" s="210"/>
      <c r="AZ1915" s="210"/>
      <c r="BA1915" s="210"/>
      <c r="BB1915" s="210"/>
      <c r="BC1915" s="210"/>
      <c r="BD1915" s="210"/>
      <c r="BE1915" s="210"/>
      <c r="BF1915" s="210"/>
      <c r="BG1915" s="210"/>
      <c r="BH1915" s="210"/>
    </row>
    <row r="1916" spans="1:60" outlineLevel="2" x14ac:dyDescent="0.2">
      <c r="A1916" s="217"/>
      <c r="B1916" s="218"/>
      <c r="C1916" s="253" t="s">
        <v>2096</v>
      </c>
      <c r="D1916" s="221"/>
      <c r="E1916" s="222"/>
      <c r="F1916" s="220"/>
      <c r="G1916" s="220"/>
      <c r="H1916" s="220"/>
      <c r="I1916" s="220"/>
      <c r="J1916" s="220"/>
      <c r="K1916" s="220"/>
      <c r="L1916" s="220"/>
      <c r="M1916" s="220"/>
      <c r="N1916" s="219"/>
      <c r="O1916" s="219"/>
      <c r="P1916" s="219"/>
      <c r="Q1916" s="219"/>
      <c r="R1916" s="220"/>
      <c r="S1916" s="220"/>
      <c r="T1916" s="220"/>
      <c r="U1916" s="220"/>
      <c r="V1916" s="220"/>
      <c r="W1916" s="220"/>
      <c r="X1916" s="220"/>
      <c r="Y1916" s="220"/>
      <c r="Z1916" s="210"/>
      <c r="AA1916" s="210"/>
      <c r="AB1916" s="210"/>
      <c r="AC1916" s="210"/>
      <c r="AD1916" s="210"/>
      <c r="AE1916" s="210"/>
      <c r="AF1916" s="210"/>
      <c r="AG1916" s="210" t="s">
        <v>314</v>
      </c>
      <c r="AH1916" s="210">
        <v>0</v>
      </c>
      <c r="AI1916" s="210"/>
      <c r="AJ1916" s="210"/>
      <c r="AK1916" s="210"/>
      <c r="AL1916" s="210"/>
      <c r="AM1916" s="210"/>
      <c r="AN1916" s="210"/>
      <c r="AO1916" s="210"/>
      <c r="AP1916" s="210"/>
      <c r="AQ1916" s="210"/>
      <c r="AR1916" s="210"/>
      <c r="AS1916" s="210"/>
      <c r="AT1916" s="210"/>
      <c r="AU1916" s="210"/>
      <c r="AV1916" s="210"/>
      <c r="AW1916" s="210"/>
      <c r="AX1916" s="210"/>
      <c r="AY1916" s="210"/>
      <c r="AZ1916" s="210"/>
      <c r="BA1916" s="210"/>
      <c r="BB1916" s="210"/>
      <c r="BC1916" s="210"/>
      <c r="BD1916" s="210"/>
      <c r="BE1916" s="210"/>
      <c r="BF1916" s="210"/>
      <c r="BG1916" s="210"/>
      <c r="BH1916" s="210"/>
    </row>
    <row r="1917" spans="1:60" outlineLevel="3" x14ac:dyDescent="0.2">
      <c r="A1917" s="217"/>
      <c r="B1917" s="218"/>
      <c r="C1917" s="253" t="s">
        <v>2097</v>
      </c>
      <c r="D1917" s="221"/>
      <c r="E1917" s="222"/>
      <c r="F1917" s="220"/>
      <c r="G1917" s="220"/>
      <c r="H1917" s="220"/>
      <c r="I1917" s="220"/>
      <c r="J1917" s="220"/>
      <c r="K1917" s="220"/>
      <c r="L1917" s="220"/>
      <c r="M1917" s="220"/>
      <c r="N1917" s="219"/>
      <c r="O1917" s="219"/>
      <c r="P1917" s="219"/>
      <c r="Q1917" s="219"/>
      <c r="R1917" s="220"/>
      <c r="S1917" s="220"/>
      <c r="T1917" s="220"/>
      <c r="U1917" s="220"/>
      <c r="V1917" s="220"/>
      <c r="W1917" s="220"/>
      <c r="X1917" s="220"/>
      <c r="Y1917" s="220"/>
      <c r="Z1917" s="210"/>
      <c r="AA1917" s="210"/>
      <c r="AB1917" s="210"/>
      <c r="AC1917" s="210"/>
      <c r="AD1917" s="210"/>
      <c r="AE1917" s="210"/>
      <c r="AF1917" s="210"/>
      <c r="AG1917" s="210" t="s">
        <v>314</v>
      </c>
      <c r="AH1917" s="210">
        <v>0</v>
      </c>
      <c r="AI1917" s="210"/>
      <c r="AJ1917" s="210"/>
      <c r="AK1917" s="210"/>
      <c r="AL1917" s="210"/>
      <c r="AM1917" s="210"/>
      <c r="AN1917" s="210"/>
      <c r="AO1917" s="210"/>
      <c r="AP1917" s="210"/>
      <c r="AQ1917" s="210"/>
      <c r="AR1917" s="210"/>
      <c r="AS1917" s="210"/>
      <c r="AT1917" s="210"/>
      <c r="AU1917" s="210"/>
      <c r="AV1917" s="210"/>
      <c r="AW1917" s="210"/>
      <c r="AX1917" s="210"/>
      <c r="AY1917" s="210"/>
      <c r="AZ1917" s="210"/>
      <c r="BA1917" s="210"/>
      <c r="BB1917" s="210"/>
      <c r="BC1917" s="210"/>
      <c r="BD1917" s="210"/>
      <c r="BE1917" s="210"/>
      <c r="BF1917" s="210"/>
      <c r="BG1917" s="210"/>
      <c r="BH1917" s="210"/>
    </row>
    <row r="1918" spans="1:60" outlineLevel="3" x14ac:dyDescent="0.2">
      <c r="A1918" s="217"/>
      <c r="B1918" s="218"/>
      <c r="C1918" s="253" t="s">
        <v>2098</v>
      </c>
      <c r="D1918" s="221"/>
      <c r="E1918" s="222"/>
      <c r="F1918" s="220"/>
      <c r="G1918" s="220"/>
      <c r="H1918" s="220"/>
      <c r="I1918" s="220"/>
      <c r="J1918" s="220"/>
      <c r="K1918" s="220"/>
      <c r="L1918" s="220"/>
      <c r="M1918" s="220"/>
      <c r="N1918" s="219"/>
      <c r="O1918" s="219"/>
      <c r="P1918" s="219"/>
      <c r="Q1918" s="219"/>
      <c r="R1918" s="220"/>
      <c r="S1918" s="220"/>
      <c r="T1918" s="220"/>
      <c r="U1918" s="220"/>
      <c r="V1918" s="220"/>
      <c r="W1918" s="220"/>
      <c r="X1918" s="220"/>
      <c r="Y1918" s="220"/>
      <c r="Z1918" s="210"/>
      <c r="AA1918" s="210"/>
      <c r="AB1918" s="210"/>
      <c r="AC1918" s="210"/>
      <c r="AD1918" s="210"/>
      <c r="AE1918" s="210"/>
      <c r="AF1918" s="210"/>
      <c r="AG1918" s="210" t="s">
        <v>314</v>
      </c>
      <c r="AH1918" s="210">
        <v>0</v>
      </c>
      <c r="AI1918" s="210"/>
      <c r="AJ1918" s="210"/>
      <c r="AK1918" s="210"/>
      <c r="AL1918" s="210"/>
      <c r="AM1918" s="210"/>
      <c r="AN1918" s="210"/>
      <c r="AO1918" s="210"/>
      <c r="AP1918" s="210"/>
      <c r="AQ1918" s="210"/>
      <c r="AR1918" s="210"/>
      <c r="AS1918" s="210"/>
      <c r="AT1918" s="210"/>
      <c r="AU1918" s="210"/>
      <c r="AV1918" s="210"/>
      <c r="AW1918" s="210"/>
      <c r="AX1918" s="210"/>
      <c r="AY1918" s="210"/>
      <c r="AZ1918" s="210"/>
      <c r="BA1918" s="210"/>
      <c r="BB1918" s="210"/>
      <c r="BC1918" s="210"/>
      <c r="BD1918" s="210"/>
      <c r="BE1918" s="210"/>
      <c r="BF1918" s="210"/>
      <c r="BG1918" s="210"/>
      <c r="BH1918" s="210"/>
    </row>
    <row r="1919" spans="1:60" outlineLevel="3" x14ac:dyDescent="0.2">
      <c r="A1919" s="217"/>
      <c r="B1919" s="218"/>
      <c r="C1919" s="253" t="s">
        <v>2099</v>
      </c>
      <c r="D1919" s="221"/>
      <c r="E1919" s="222"/>
      <c r="F1919" s="220"/>
      <c r="G1919" s="220"/>
      <c r="H1919" s="220"/>
      <c r="I1919" s="220"/>
      <c r="J1919" s="220"/>
      <c r="K1919" s="220"/>
      <c r="L1919" s="220"/>
      <c r="M1919" s="220"/>
      <c r="N1919" s="219"/>
      <c r="O1919" s="219"/>
      <c r="P1919" s="219"/>
      <c r="Q1919" s="219"/>
      <c r="R1919" s="220"/>
      <c r="S1919" s="220"/>
      <c r="T1919" s="220"/>
      <c r="U1919" s="220"/>
      <c r="V1919" s="220"/>
      <c r="W1919" s="220"/>
      <c r="X1919" s="220"/>
      <c r="Y1919" s="220"/>
      <c r="Z1919" s="210"/>
      <c r="AA1919" s="210"/>
      <c r="AB1919" s="210"/>
      <c r="AC1919" s="210"/>
      <c r="AD1919" s="210"/>
      <c r="AE1919" s="210"/>
      <c r="AF1919" s="210"/>
      <c r="AG1919" s="210" t="s">
        <v>314</v>
      </c>
      <c r="AH1919" s="210">
        <v>0</v>
      </c>
      <c r="AI1919" s="210"/>
      <c r="AJ1919" s="210"/>
      <c r="AK1919" s="210"/>
      <c r="AL1919" s="210"/>
      <c r="AM1919" s="210"/>
      <c r="AN1919" s="210"/>
      <c r="AO1919" s="210"/>
      <c r="AP1919" s="210"/>
      <c r="AQ1919" s="210"/>
      <c r="AR1919" s="210"/>
      <c r="AS1919" s="210"/>
      <c r="AT1919" s="210"/>
      <c r="AU1919" s="210"/>
      <c r="AV1919" s="210"/>
      <c r="AW1919" s="210"/>
      <c r="AX1919" s="210"/>
      <c r="AY1919" s="210"/>
      <c r="AZ1919" s="210"/>
      <c r="BA1919" s="210"/>
      <c r="BB1919" s="210"/>
      <c r="BC1919" s="210"/>
      <c r="BD1919" s="210"/>
      <c r="BE1919" s="210"/>
      <c r="BF1919" s="210"/>
      <c r="BG1919" s="210"/>
      <c r="BH1919" s="210"/>
    </row>
    <row r="1920" spans="1:60" outlineLevel="3" x14ac:dyDescent="0.2">
      <c r="A1920" s="217"/>
      <c r="B1920" s="218"/>
      <c r="C1920" s="253" t="s">
        <v>2100</v>
      </c>
      <c r="D1920" s="221"/>
      <c r="E1920" s="222"/>
      <c r="F1920" s="220"/>
      <c r="G1920" s="220"/>
      <c r="H1920" s="220"/>
      <c r="I1920" s="220"/>
      <c r="J1920" s="220"/>
      <c r="K1920" s="220"/>
      <c r="L1920" s="220"/>
      <c r="M1920" s="220"/>
      <c r="N1920" s="219"/>
      <c r="O1920" s="219"/>
      <c r="P1920" s="219"/>
      <c r="Q1920" s="219"/>
      <c r="R1920" s="220"/>
      <c r="S1920" s="220"/>
      <c r="T1920" s="220"/>
      <c r="U1920" s="220"/>
      <c r="V1920" s="220"/>
      <c r="W1920" s="220"/>
      <c r="X1920" s="220"/>
      <c r="Y1920" s="220"/>
      <c r="Z1920" s="210"/>
      <c r="AA1920" s="210"/>
      <c r="AB1920" s="210"/>
      <c r="AC1920" s="210"/>
      <c r="AD1920" s="210"/>
      <c r="AE1920" s="210"/>
      <c r="AF1920" s="210"/>
      <c r="AG1920" s="210" t="s">
        <v>314</v>
      </c>
      <c r="AH1920" s="210">
        <v>0</v>
      </c>
      <c r="AI1920" s="210"/>
      <c r="AJ1920" s="210"/>
      <c r="AK1920" s="210"/>
      <c r="AL1920" s="210"/>
      <c r="AM1920" s="210"/>
      <c r="AN1920" s="210"/>
      <c r="AO1920" s="210"/>
      <c r="AP1920" s="210"/>
      <c r="AQ1920" s="210"/>
      <c r="AR1920" s="210"/>
      <c r="AS1920" s="210"/>
      <c r="AT1920" s="210"/>
      <c r="AU1920" s="210"/>
      <c r="AV1920" s="210"/>
      <c r="AW1920" s="210"/>
      <c r="AX1920" s="210"/>
      <c r="AY1920" s="210"/>
      <c r="AZ1920" s="210"/>
      <c r="BA1920" s="210"/>
      <c r="BB1920" s="210"/>
      <c r="BC1920" s="210"/>
      <c r="BD1920" s="210"/>
      <c r="BE1920" s="210"/>
      <c r="BF1920" s="210"/>
      <c r="BG1920" s="210"/>
      <c r="BH1920" s="210"/>
    </row>
    <row r="1921" spans="1:60" outlineLevel="3" x14ac:dyDescent="0.2">
      <c r="A1921" s="217"/>
      <c r="B1921" s="218"/>
      <c r="C1921" s="253" t="s">
        <v>2101</v>
      </c>
      <c r="D1921" s="221"/>
      <c r="E1921" s="222">
        <v>1784.42</v>
      </c>
      <c r="F1921" s="220"/>
      <c r="G1921" s="220"/>
      <c r="H1921" s="220"/>
      <c r="I1921" s="220"/>
      <c r="J1921" s="220"/>
      <c r="K1921" s="220"/>
      <c r="L1921" s="220"/>
      <c r="M1921" s="220"/>
      <c r="N1921" s="219"/>
      <c r="O1921" s="219"/>
      <c r="P1921" s="219"/>
      <c r="Q1921" s="219"/>
      <c r="R1921" s="220"/>
      <c r="S1921" s="220"/>
      <c r="T1921" s="220"/>
      <c r="U1921" s="220"/>
      <c r="V1921" s="220"/>
      <c r="W1921" s="220"/>
      <c r="X1921" s="220"/>
      <c r="Y1921" s="220"/>
      <c r="Z1921" s="210"/>
      <c r="AA1921" s="210"/>
      <c r="AB1921" s="210"/>
      <c r="AC1921" s="210"/>
      <c r="AD1921" s="210"/>
      <c r="AE1921" s="210"/>
      <c r="AF1921" s="210"/>
      <c r="AG1921" s="210" t="s">
        <v>314</v>
      </c>
      <c r="AH1921" s="210">
        <v>0</v>
      </c>
      <c r="AI1921" s="210"/>
      <c r="AJ1921" s="210"/>
      <c r="AK1921" s="210"/>
      <c r="AL1921" s="210"/>
      <c r="AM1921" s="210"/>
      <c r="AN1921" s="210"/>
      <c r="AO1921" s="210"/>
      <c r="AP1921" s="210"/>
      <c r="AQ1921" s="210"/>
      <c r="AR1921" s="210"/>
      <c r="AS1921" s="210"/>
      <c r="AT1921" s="210"/>
      <c r="AU1921" s="210"/>
      <c r="AV1921" s="210"/>
      <c r="AW1921" s="210"/>
      <c r="AX1921" s="210"/>
      <c r="AY1921" s="210"/>
      <c r="AZ1921" s="210"/>
      <c r="BA1921" s="210"/>
      <c r="BB1921" s="210"/>
      <c r="BC1921" s="210"/>
      <c r="BD1921" s="210"/>
      <c r="BE1921" s="210"/>
      <c r="BF1921" s="210"/>
      <c r="BG1921" s="210"/>
      <c r="BH1921" s="210"/>
    </row>
    <row r="1922" spans="1:60" x14ac:dyDescent="0.2">
      <c r="A1922" s="224" t="s">
        <v>287</v>
      </c>
      <c r="B1922" s="225" t="s">
        <v>244</v>
      </c>
      <c r="C1922" s="249" t="s">
        <v>245</v>
      </c>
      <c r="D1922" s="226"/>
      <c r="E1922" s="227"/>
      <c r="F1922" s="228"/>
      <c r="G1922" s="228">
        <f>SUMIF(AG1923:AG1930,"&lt;&gt;NOR",G1923:G1930)</f>
        <v>0</v>
      </c>
      <c r="H1922" s="228"/>
      <c r="I1922" s="228">
        <f>SUM(I1923:I1930)</f>
        <v>0</v>
      </c>
      <c r="J1922" s="228"/>
      <c r="K1922" s="228">
        <f>SUM(K1923:K1930)</f>
        <v>0</v>
      </c>
      <c r="L1922" s="228"/>
      <c r="M1922" s="228">
        <f>SUM(M1923:M1930)</f>
        <v>0</v>
      </c>
      <c r="N1922" s="227"/>
      <c r="O1922" s="227">
        <f>SUM(O1923:O1930)</f>
        <v>0</v>
      </c>
      <c r="P1922" s="227"/>
      <c r="Q1922" s="227">
        <f>SUM(Q1923:Q1930)</f>
        <v>0</v>
      </c>
      <c r="R1922" s="228"/>
      <c r="S1922" s="228"/>
      <c r="T1922" s="229"/>
      <c r="U1922" s="223"/>
      <c r="V1922" s="223">
        <f>SUM(V1923:V1930)</f>
        <v>3.31</v>
      </c>
      <c r="W1922" s="223"/>
      <c r="X1922" s="223"/>
      <c r="Y1922" s="223"/>
      <c r="AG1922" t="s">
        <v>288</v>
      </c>
    </row>
    <row r="1923" spans="1:60" ht="22.5" outlineLevel="1" x14ac:dyDescent="0.2">
      <c r="A1923" s="231">
        <v>362</v>
      </c>
      <c r="B1923" s="232" t="s">
        <v>2104</v>
      </c>
      <c r="C1923" s="250" t="s">
        <v>2105</v>
      </c>
      <c r="D1923" s="233" t="s">
        <v>335</v>
      </c>
      <c r="E1923" s="234">
        <v>27.55</v>
      </c>
      <c r="F1923" s="235"/>
      <c r="G1923" s="236">
        <f>ROUND(E1923*F1923,2)</f>
        <v>0</v>
      </c>
      <c r="H1923" s="235"/>
      <c r="I1923" s="236">
        <f>ROUND(E1923*H1923,2)</f>
        <v>0</v>
      </c>
      <c r="J1923" s="235"/>
      <c r="K1923" s="236">
        <f>ROUND(E1923*J1923,2)</f>
        <v>0</v>
      </c>
      <c r="L1923" s="236">
        <v>21</v>
      </c>
      <c r="M1923" s="236">
        <f>G1923*(1+L1923/100)</f>
        <v>0</v>
      </c>
      <c r="N1923" s="234">
        <v>0</v>
      </c>
      <c r="O1923" s="234">
        <f>ROUND(E1923*N1923,2)</f>
        <v>0</v>
      </c>
      <c r="P1923" s="234">
        <v>0</v>
      </c>
      <c r="Q1923" s="234">
        <f>ROUND(E1923*P1923,2)</f>
        <v>0</v>
      </c>
      <c r="R1923" s="236" t="s">
        <v>244</v>
      </c>
      <c r="S1923" s="236" t="s">
        <v>293</v>
      </c>
      <c r="T1923" s="237" t="s">
        <v>294</v>
      </c>
      <c r="U1923" s="220">
        <v>0.12</v>
      </c>
      <c r="V1923" s="220">
        <f>ROUND(E1923*U1923,2)</f>
        <v>3.31</v>
      </c>
      <c r="W1923" s="220"/>
      <c r="X1923" s="220" t="s">
        <v>295</v>
      </c>
      <c r="Y1923" s="220" t="s">
        <v>296</v>
      </c>
      <c r="Z1923" s="210"/>
      <c r="AA1923" s="210"/>
      <c r="AB1923" s="210"/>
      <c r="AC1923" s="210"/>
      <c r="AD1923" s="210"/>
      <c r="AE1923" s="210"/>
      <c r="AF1923" s="210"/>
      <c r="AG1923" s="210" t="s">
        <v>2106</v>
      </c>
      <c r="AH1923" s="210"/>
      <c r="AI1923" s="210"/>
      <c r="AJ1923" s="210"/>
      <c r="AK1923" s="210"/>
      <c r="AL1923" s="210"/>
      <c r="AM1923" s="210"/>
      <c r="AN1923" s="210"/>
      <c r="AO1923" s="210"/>
      <c r="AP1923" s="210"/>
      <c r="AQ1923" s="210"/>
      <c r="AR1923" s="210"/>
      <c r="AS1923" s="210"/>
      <c r="AT1923" s="210"/>
      <c r="AU1923" s="210"/>
      <c r="AV1923" s="210"/>
      <c r="AW1923" s="210"/>
      <c r="AX1923" s="210"/>
      <c r="AY1923" s="210"/>
      <c r="AZ1923" s="210"/>
      <c r="BA1923" s="210"/>
      <c r="BB1923" s="210"/>
      <c r="BC1923" s="210"/>
      <c r="BD1923" s="210"/>
      <c r="BE1923" s="210"/>
      <c r="BF1923" s="210"/>
      <c r="BG1923" s="210"/>
      <c r="BH1923" s="210"/>
    </row>
    <row r="1924" spans="1:60" outlineLevel="2" x14ac:dyDescent="0.2">
      <c r="A1924" s="217"/>
      <c r="B1924" s="218"/>
      <c r="C1924" s="253" t="s">
        <v>2107</v>
      </c>
      <c r="D1924" s="221"/>
      <c r="E1924" s="222"/>
      <c r="F1924" s="220"/>
      <c r="G1924" s="220"/>
      <c r="H1924" s="220"/>
      <c r="I1924" s="220"/>
      <c r="J1924" s="220"/>
      <c r="K1924" s="220"/>
      <c r="L1924" s="220"/>
      <c r="M1924" s="220"/>
      <c r="N1924" s="219"/>
      <c r="O1924" s="219"/>
      <c r="P1924" s="219"/>
      <c r="Q1924" s="219"/>
      <c r="R1924" s="220"/>
      <c r="S1924" s="220"/>
      <c r="T1924" s="220"/>
      <c r="U1924" s="220"/>
      <c r="V1924" s="220"/>
      <c r="W1924" s="220"/>
      <c r="X1924" s="220"/>
      <c r="Y1924" s="220"/>
      <c r="Z1924" s="210"/>
      <c r="AA1924" s="210"/>
      <c r="AB1924" s="210"/>
      <c r="AC1924" s="210"/>
      <c r="AD1924" s="210"/>
      <c r="AE1924" s="210"/>
      <c r="AF1924" s="210"/>
      <c r="AG1924" s="210" t="s">
        <v>314</v>
      </c>
      <c r="AH1924" s="210">
        <v>0</v>
      </c>
      <c r="AI1924" s="210"/>
      <c r="AJ1924" s="210"/>
      <c r="AK1924" s="210"/>
      <c r="AL1924" s="210"/>
      <c r="AM1924" s="210"/>
      <c r="AN1924" s="210"/>
      <c r="AO1924" s="210"/>
      <c r="AP1924" s="210"/>
      <c r="AQ1924" s="210"/>
      <c r="AR1924" s="210"/>
      <c r="AS1924" s="210"/>
      <c r="AT1924" s="210"/>
      <c r="AU1924" s="210"/>
      <c r="AV1924" s="210"/>
      <c r="AW1924" s="210"/>
      <c r="AX1924" s="210"/>
      <c r="AY1924" s="210"/>
      <c r="AZ1924" s="210"/>
      <c r="BA1924" s="210"/>
      <c r="BB1924" s="210"/>
      <c r="BC1924" s="210"/>
      <c r="BD1924" s="210"/>
      <c r="BE1924" s="210"/>
      <c r="BF1924" s="210"/>
      <c r="BG1924" s="210"/>
      <c r="BH1924" s="210"/>
    </row>
    <row r="1925" spans="1:60" outlineLevel="3" x14ac:dyDescent="0.2">
      <c r="A1925" s="217"/>
      <c r="B1925" s="218"/>
      <c r="C1925" s="253" t="s">
        <v>2108</v>
      </c>
      <c r="D1925" s="221"/>
      <c r="E1925" s="222">
        <v>27.55</v>
      </c>
      <c r="F1925" s="220"/>
      <c r="G1925" s="220"/>
      <c r="H1925" s="220"/>
      <c r="I1925" s="220"/>
      <c r="J1925" s="220"/>
      <c r="K1925" s="220"/>
      <c r="L1925" s="220"/>
      <c r="M1925" s="220"/>
      <c r="N1925" s="219"/>
      <c r="O1925" s="219"/>
      <c r="P1925" s="219"/>
      <c r="Q1925" s="219"/>
      <c r="R1925" s="220"/>
      <c r="S1925" s="220"/>
      <c r="T1925" s="220"/>
      <c r="U1925" s="220"/>
      <c r="V1925" s="220"/>
      <c r="W1925" s="220"/>
      <c r="X1925" s="220"/>
      <c r="Y1925" s="220"/>
      <c r="Z1925" s="210"/>
      <c r="AA1925" s="210"/>
      <c r="AB1925" s="210"/>
      <c r="AC1925" s="210"/>
      <c r="AD1925" s="210"/>
      <c r="AE1925" s="210"/>
      <c r="AF1925" s="210"/>
      <c r="AG1925" s="210" t="s">
        <v>314</v>
      </c>
      <c r="AH1925" s="210">
        <v>0</v>
      </c>
      <c r="AI1925" s="210"/>
      <c r="AJ1925" s="210"/>
      <c r="AK1925" s="210"/>
      <c r="AL1925" s="210"/>
      <c r="AM1925" s="210"/>
      <c r="AN1925" s="210"/>
      <c r="AO1925" s="210"/>
      <c r="AP1925" s="210"/>
      <c r="AQ1925" s="210"/>
      <c r="AR1925" s="210"/>
      <c r="AS1925" s="210"/>
      <c r="AT1925" s="210"/>
      <c r="AU1925" s="210"/>
      <c r="AV1925" s="210"/>
      <c r="AW1925" s="210"/>
      <c r="AX1925" s="210"/>
      <c r="AY1925" s="210"/>
      <c r="AZ1925" s="210"/>
      <c r="BA1925" s="210"/>
      <c r="BB1925" s="210"/>
      <c r="BC1925" s="210"/>
      <c r="BD1925" s="210"/>
      <c r="BE1925" s="210"/>
      <c r="BF1925" s="210"/>
      <c r="BG1925" s="210"/>
      <c r="BH1925" s="210"/>
    </row>
    <row r="1926" spans="1:60" outlineLevel="1" x14ac:dyDescent="0.2">
      <c r="A1926" s="231">
        <v>363</v>
      </c>
      <c r="B1926" s="232" t="s">
        <v>2109</v>
      </c>
      <c r="C1926" s="250" t="s">
        <v>2110</v>
      </c>
      <c r="D1926" s="233" t="s">
        <v>335</v>
      </c>
      <c r="E1926" s="234">
        <v>37.5</v>
      </c>
      <c r="F1926" s="235"/>
      <c r="G1926" s="236">
        <f>ROUND(E1926*F1926,2)</f>
        <v>0</v>
      </c>
      <c r="H1926" s="235"/>
      <c r="I1926" s="236">
        <f>ROUND(E1926*H1926,2)</f>
        <v>0</v>
      </c>
      <c r="J1926" s="235"/>
      <c r="K1926" s="236">
        <f>ROUND(E1926*J1926,2)</f>
        <v>0</v>
      </c>
      <c r="L1926" s="236">
        <v>21</v>
      </c>
      <c r="M1926" s="236">
        <f>G1926*(1+L1926/100)</f>
        <v>0</v>
      </c>
      <c r="N1926" s="234">
        <v>0</v>
      </c>
      <c r="O1926" s="234">
        <f>ROUND(E1926*N1926,2)</f>
        <v>0</v>
      </c>
      <c r="P1926" s="234">
        <v>0</v>
      </c>
      <c r="Q1926" s="234">
        <f>ROUND(E1926*P1926,2)</f>
        <v>0</v>
      </c>
      <c r="R1926" s="236"/>
      <c r="S1926" s="236" t="s">
        <v>861</v>
      </c>
      <c r="T1926" s="237" t="s">
        <v>294</v>
      </c>
      <c r="U1926" s="220">
        <v>0</v>
      </c>
      <c r="V1926" s="220">
        <f>ROUND(E1926*U1926,2)</f>
        <v>0</v>
      </c>
      <c r="W1926" s="220"/>
      <c r="X1926" s="220" t="s">
        <v>295</v>
      </c>
      <c r="Y1926" s="220" t="s">
        <v>296</v>
      </c>
      <c r="Z1926" s="210"/>
      <c r="AA1926" s="210"/>
      <c r="AB1926" s="210"/>
      <c r="AC1926" s="210"/>
      <c r="AD1926" s="210"/>
      <c r="AE1926" s="210"/>
      <c r="AF1926" s="210"/>
      <c r="AG1926" s="210" t="s">
        <v>2106</v>
      </c>
      <c r="AH1926" s="210"/>
      <c r="AI1926" s="210"/>
      <c r="AJ1926" s="210"/>
      <c r="AK1926" s="210"/>
      <c r="AL1926" s="210"/>
      <c r="AM1926" s="210"/>
      <c r="AN1926" s="210"/>
      <c r="AO1926" s="210"/>
      <c r="AP1926" s="210"/>
      <c r="AQ1926" s="210"/>
      <c r="AR1926" s="210"/>
      <c r="AS1926" s="210"/>
      <c r="AT1926" s="210"/>
      <c r="AU1926" s="210"/>
      <c r="AV1926" s="210"/>
      <c r="AW1926" s="210"/>
      <c r="AX1926" s="210"/>
      <c r="AY1926" s="210"/>
      <c r="AZ1926" s="210"/>
      <c r="BA1926" s="210"/>
      <c r="BB1926" s="210"/>
      <c r="BC1926" s="210"/>
      <c r="BD1926" s="210"/>
      <c r="BE1926" s="210"/>
      <c r="BF1926" s="210"/>
      <c r="BG1926" s="210"/>
      <c r="BH1926" s="210"/>
    </row>
    <row r="1927" spans="1:60" outlineLevel="2" x14ac:dyDescent="0.2">
      <c r="A1927" s="217"/>
      <c r="B1927" s="218"/>
      <c r="C1927" s="253" t="s">
        <v>2111</v>
      </c>
      <c r="D1927" s="221"/>
      <c r="E1927" s="222"/>
      <c r="F1927" s="220"/>
      <c r="G1927" s="220"/>
      <c r="H1927" s="220"/>
      <c r="I1927" s="220"/>
      <c r="J1927" s="220"/>
      <c r="K1927" s="220"/>
      <c r="L1927" s="220"/>
      <c r="M1927" s="220"/>
      <c r="N1927" s="219"/>
      <c r="O1927" s="219"/>
      <c r="P1927" s="219"/>
      <c r="Q1927" s="219"/>
      <c r="R1927" s="220"/>
      <c r="S1927" s="220"/>
      <c r="T1927" s="220"/>
      <c r="U1927" s="220"/>
      <c r="V1927" s="220"/>
      <c r="W1927" s="220"/>
      <c r="X1927" s="220"/>
      <c r="Y1927" s="220"/>
      <c r="Z1927" s="210"/>
      <c r="AA1927" s="210"/>
      <c r="AB1927" s="210"/>
      <c r="AC1927" s="210"/>
      <c r="AD1927" s="210"/>
      <c r="AE1927" s="210"/>
      <c r="AF1927" s="210"/>
      <c r="AG1927" s="210" t="s">
        <v>314</v>
      </c>
      <c r="AH1927" s="210">
        <v>0</v>
      </c>
      <c r="AI1927" s="210"/>
      <c r="AJ1927" s="210"/>
      <c r="AK1927" s="210"/>
      <c r="AL1927" s="210"/>
      <c r="AM1927" s="210"/>
      <c r="AN1927" s="210"/>
      <c r="AO1927" s="210"/>
      <c r="AP1927" s="210"/>
      <c r="AQ1927" s="210"/>
      <c r="AR1927" s="210"/>
      <c r="AS1927" s="210"/>
      <c r="AT1927" s="210"/>
      <c r="AU1927" s="210"/>
      <c r="AV1927" s="210"/>
      <c r="AW1927" s="210"/>
      <c r="AX1927" s="210"/>
      <c r="AY1927" s="210"/>
      <c r="AZ1927" s="210"/>
      <c r="BA1927" s="210"/>
      <c r="BB1927" s="210"/>
      <c r="BC1927" s="210"/>
      <c r="BD1927" s="210"/>
      <c r="BE1927" s="210"/>
      <c r="BF1927" s="210"/>
      <c r="BG1927" s="210"/>
      <c r="BH1927" s="210"/>
    </row>
    <row r="1928" spans="1:60" outlineLevel="3" x14ac:dyDescent="0.2">
      <c r="A1928" s="217"/>
      <c r="B1928" s="218"/>
      <c r="C1928" s="253" t="s">
        <v>2112</v>
      </c>
      <c r="D1928" s="221"/>
      <c r="E1928" s="222">
        <v>37.5</v>
      </c>
      <c r="F1928" s="220"/>
      <c r="G1928" s="220"/>
      <c r="H1928" s="220"/>
      <c r="I1928" s="220"/>
      <c r="J1928" s="220"/>
      <c r="K1928" s="220"/>
      <c r="L1928" s="220"/>
      <c r="M1928" s="220"/>
      <c r="N1928" s="219"/>
      <c r="O1928" s="219"/>
      <c r="P1928" s="219"/>
      <c r="Q1928" s="219"/>
      <c r="R1928" s="220"/>
      <c r="S1928" s="220"/>
      <c r="T1928" s="220"/>
      <c r="U1928" s="220"/>
      <c r="V1928" s="220"/>
      <c r="W1928" s="220"/>
      <c r="X1928" s="220"/>
      <c r="Y1928" s="220"/>
      <c r="Z1928" s="210"/>
      <c r="AA1928" s="210"/>
      <c r="AB1928" s="210"/>
      <c r="AC1928" s="210"/>
      <c r="AD1928" s="210"/>
      <c r="AE1928" s="210"/>
      <c r="AF1928" s="210"/>
      <c r="AG1928" s="210" t="s">
        <v>314</v>
      </c>
      <c r="AH1928" s="210">
        <v>0</v>
      </c>
      <c r="AI1928" s="210"/>
      <c r="AJ1928" s="210"/>
      <c r="AK1928" s="210"/>
      <c r="AL1928" s="210"/>
      <c r="AM1928" s="210"/>
      <c r="AN1928" s="210"/>
      <c r="AO1928" s="210"/>
      <c r="AP1928" s="210"/>
      <c r="AQ1928" s="210"/>
      <c r="AR1928" s="210"/>
      <c r="AS1928" s="210"/>
      <c r="AT1928" s="210"/>
      <c r="AU1928" s="210"/>
      <c r="AV1928" s="210"/>
      <c r="AW1928" s="210"/>
      <c r="AX1928" s="210"/>
      <c r="AY1928" s="210"/>
      <c r="AZ1928" s="210"/>
      <c r="BA1928" s="210"/>
      <c r="BB1928" s="210"/>
      <c r="BC1928" s="210"/>
      <c r="BD1928" s="210"/>
      <c r="BE1928" s="210"/>
      <c r="BF1928" s="210"/>
      <c r="BG1928" s="210"/>
      <c r="BH1928" s="210"/>
    </row>
    <row r="1929" spans="1:60" outlineLevel="1" x14ac:dyDescent="0.2">
      <c r="A1929" s="231">
        <v>364</v>
      </c>
      <c r="B1929" s="232" t="s">
        <v>2113</v>
      </c>
      <c r="C1929" s="250" t="s">
        <v>2114</v>
      </c>
      <c r="D1929" s="233" t="s">
        <v>291</v>
      </c>
      <c r="E1929" s="234">
        <v>1</v>
      </c>
      <c r="F1929" s="235"/>
      <c r="G1929" s="236">
        <f>ROUND(E1929*F1929,2)</f>
        <v>0</v>
      </c>
      <c r="H1929" s="235"/>
      <c r="I1929" s="236">
        <f>ROUND(E1929*H1929,2)</f>
        <v>0</v>
      </c>
      <c r="J1929" s="235"/>
      <c r="K1929" s="236">
        <f>ROUND(E1929*J1929,2)</f>
        <v>0</v>
      </c>
      <c r="L1929" s="236">
        <v>21</v>
      </c>
      <c r="M1929" s="236">
        <f>G1929*(1+L1929/100)</f>
        <v>0</v>
      </c>
      <c r="N1929" s="234">
        <v>0</v>
      </c>
      <c r="O1929" s="234">
        <f>ROUND(E1929*N1929,2)</f>
        <v>0</v>
      </c>
      <c r="P1929" s="234">
        <v>0</v>
      </c>
      <c r="Q1929" s="234">
        <f>ROUND(E1929*P1929,2)</f>
        <v>0</v>
      </c>
      <c r="R1929" s="236"/>
      <c r="S1929" s="236" t="s">
        <v>861</v>
      </c>
      <c r="T1929" s="237" t="s">
        <v>294</v>
      </c>
      <c r="U1929" s="220">
        <v>0</v>
      </c>
      <c r="V1929" s="220">
        <f>ROUND(E1929*U1929,2)</f>
        <v>0</v>
      </c>
      <c r="W1929" s="220"/>
      <c r="X1929" s="220" t="s">
        <v>295</v>
      </c>
      <c r="Y1929" s="220" t="s">
        <v>296</v>
      </c>
      <c r="Z1929" s="210"/>
      <c r="AA1929" s="210"/>
      <c r="AB1929" s="210"/>
      <c r="AC1929" s="210"/>
      <c r="AD1929" s="210"/>
      <c r="AE1929" s="210"/>
      <c r="AF1929" s="210"/>
      <c r="AG1929" s="210" t="s">
        <v>2106</v>
      </c>
      <c r="AH1929" s="210"/>
      <c r="AI1929" s="210"/>
      <c r="AJ1929" s="210"/>
      <c r="AK1929" s="210"/>
      <c r="AL1929" s="210"/>
      <c r="AM1929" s="210"/>
      <c r="AN1929" s="210"/>
      <c r="AO1929" s="210"/>
      <c r="AP1929" s="210"/>
      <c r="AQ1929" s="210"/>
      <c r="AR1929" s="210"/>
      <c r="AS1929" s="210"/>
      <c r="AT1929" s="210"/>
      <c r="AU1929" s="210"/>
      <c r="AV1929" s="210"/>
      <c r="AW1929" s="210"/>
      <c r="AX1929" s="210"/>
      <c r="AY1929" s="210"/>
      <c r="AZ1929" s="210"/>
      <c r="BA1929" s="210"/>
      <c r="BB1929" s="210"/>
      <c r="BC1929" s="210"/>
      <c r="BD1929" s="210"/>
      <c r="BE1929" s="210"/>
      <c r="BF1929" s="210"/>
      <c r="BG1929" s="210"/>
      <c r="BH1929" s="210"/>
    </row>
    <row r="1930" spans="1:60" outlineLevel="2" x14ac:dyDescent="0.2">
      <c r="A1930" s="217"/>
      <c r="B1930" s="218"/>
      <c r="C1930" s="255" t="s">
        <v>2115</v>
      </c>
      <c r="D1930" s="248"/>
      <c r="E1930" s="248"/>
      <c r="F1930" s="248"/>
      <c r="G1930" s="248"/>
      <c r="H1930" s="220"/>
      <c r="I1930" s="220"/>
      <c r="J1930" s="220"/>
      <c r="K1930" s="220"/>
      <c r="L1930" s="220"/>
      <c r="M1930" s="220"/>
      <c r="N1930" s="219"/>
      <c r="O1930" s="219"/>
      <c r="P1930" s="219"/>
      <c r="Q1930" s="219"/>
      <c r="R1930" s="220"/>
      <c r="S1930" s="220"/>
      <c r="T1930" s="220"/>
      <c r="U1930" s="220"/>
      <c r="V1930" s="220"/>
      <c r="W1930" s="220"/>
      <c r="X1930" s="220"/>
      <c r="Y1930" s="220"/>
      <c r="Z1930" s="210"/>
      <c r="AA1930" s="210"/>
      <c r="AB1930" s="210"/>
      <c r="AC1930" s="210"/>
      <c r="AD1930" s="210"/>
      <c r="AE1930" s="210"/>
      <c r="AF1930" s="210"/>
      <c r="AG1930" s="210" t="s">
        <v>300</v>
      </c>
      <c r="AH1930" s="210"/>
      <c r="AI1930" s="210"/>
      <c r="AJ1930" s="210"/>
      <c r="AK1930" s="210"/>
      <c r="AL1930" s="210"/>
      <c r="AM1930" s="210"/>
      <c r="AN1930" s="210"/>
      <c r="AO1930" s="210"/>
      <c r="AP1930" s="210"/>
      <c r="AQ1930" s="210"/>
      <c r="AR1930" s="210"/>
      <c r="AS1930" s="210"/>
      <c r="AT1930" s="210"/>
      <c r="AU1930" s="210"/>
      <c r="AV1930" s="210"/>
      <c r="AW1930" s="210"/>
      <c r="AX1930" s="210"/>
      <c r="AY1930" s="210"/>
      <c r="AZ1930" s="210"/>
      <c r="BA1930" s="210"/>
      <c r="BB1930" s="210"/>
      <c r="BC1930" s="210"/>
      <c r="BD1930" s="210"/>
      <c r="BE1930" s="210"/>
      <c r="BF1930" s="210"/>
      <c r="BG1930" s="210"/>
      <c r="BH1930" s="210"/>
    </row>
    <row r="1931" spans="1:60" x14ac:dyDescent="0.2">
      <c r="A1931" s="224" t="s">
        <v>287</v>
      </c>
      <c r="B1931" s="225" t="s">
        <v>250</v>
      </c>
      <c r="C1931" s="249" t="s">
        <v>251</v>
      </c>
      <c r="D1931" s="226"/>
      <c r="E1931" s="227"/>
      <c r="F1931" s="228"/>
      <c r="G1931" s="228">
        <f>SUMIF(AG1932:AG1932,"&lt;&gt;NOR",G1932:G1932)</f>
        <v>0</v>
      </c>
      <c r="H1931" s="228"/>
      <c r="I1931" s="228">
        <f>SUM(I1932:I1932)</f>
        <v>0</v>
      </c>
      <c r="J1931" s="228"/>
      <c r="K1931" s="228">
        <f>SUM(K1932:K1932)</f>
        <v>0</v>
      </c>
      <c r="L1931" s="228"/>
      <c r="M1931" s="228">
        <f>SUM(M1932:M1932)</f>
        <v>0</v>
      </c>
      <c r="N1931" s="227"/>
      <c r="O1931" s="227">
        <f>SUM(O1932:O1932)</f>
        <v>0</v>
      </c>
      <c r="P1931" s="227"/>
      <c r="Q1931" s="227">
        <f>SUM(Q1932:Q1932)</f>
        <v>0</v>
      </c>
      <c r="R1931" s="228"/>
      <c r="S1931" s="228"/>
      <c r="T1931" s="229"/>
      <c r="U1931" s="223"/>
      <c r="V1931" s="223">
        <f>SUM(V1932:V1932)</f>
        <v>0</v>
      </c>
      <c r="W1931" s="223"/>
      <c r="X1931" s="223"/>
      <c r="Y1931" s="223"/>
      <c r="AG1931" t="s">
        <v>288</v>
      </c>
    </row>
    <row r="1932" spans="1:60" outlineLevel="1" x14ac:dyDescent="0.2">
      <c r="A1932" s="241">
        <v>365</v>
      </c>
      <c r="B1932" s="242" t="s">
        <v>250</v>
      </c>
      <c r="C1932" s="254" t="s">
        <v>2116</v>
      </c>
      <c r="D1932" s="243" t="s">
        <v>2084</v>
      </c>
      <c r="E1932" s="244">
        <v>1</v>
      </c>
      <c r="F1932" s="245"/>
      <c r="G1932" s="246">
        <f>ROUND(E1932*F1932,2)</f>
        <v>0</v>
      </c>
      <c r="H1932" s="245"/>
      <c r="I1932" s="246">
        <f>ROUND(E1932*H1932,2)</f>
        <v>0</v>
      </c>
      <c r="J1932" s="245"/>
      <c r="K1932" s="246">
        <f>ROUND(E1932*J1932,2)</f>
        <v>0</v>
      </c>
      <c r="L1932" s="246">
        <v>21</v>
      </c>
      <c r="M1932" s="246">
        <f>G1932*(1+L1932/100)</f>
        <v>0</v>
      </c>
      <c r="N1932" s="244">
        <v>0</v>
      </c>
      <c r="O1932" s="244">
        <f>ROUND(E1932*N1932,2)</f>
        <v>0</v>
      </c>
      <c r="P1932" s="244">
        <v>0</v>
      </c>
      <c r="Q1932" s="244">
        <f>ROUND(E1932*P1932,2)</f>
        <v>0</v>
      </c>
      <c r="R1932" s="246"/>
      <c r="S1932" s="246" t="s">
        <v>861</v>
      </c>
      <c r="T1932" s="247" t="s">
        <v>294</v>
      </c>
      <c r="U1932" s="220">
        <v>0</v>
      </c>
      <c r="V1932" s="220">
        <f>ROUND(E1932*U1932,2)</f>
        <v>0</v>
      </c>
      <c r="W1932" s="220"/>
      <c r="X1932" s="220" t="s">
        <v>295</v>
      </c>
      <c r="Y1932" s="220" t="s">
        <v>296</v>
      </c>
      <c r="Z1932" s="210"/>
      <c r="AA1932" s="210"/>
      <c r="AB1932" s="210"/>
      <c r="AC1932" s="210"/>
      <c r="AD1932" s="210"/>
      <c r="AE1932" s="210"/>
      <c r="AF1932" s="210"/>
      <c r="AG1932" s="210" t="s">
        <v>2106</v>
      </c>
      <c r="AH1932" s="210"/>
      <c r="AI1932" s="210"/>
      <c r="AJ1932" s="210"/>
      <c r="AK1932" s="210"/>
      <c r="AL1932" s="210"/>
      <c r="AM1932" s="210"/>
      <c r="AN1932" s="210"/>
      <c r="AO1932" s="210"/>
      <c r="AP1932" s="210"/>
      <c r="AQ1932" s="210"/>
      <c r="AR1932" s="210"/>
      <c r="AS1932" s="210"/>
      <c r="AT1932" s="210"/>
      <c r="AU1932" s="210"/>
      <c r="AV1932" s="210"/>
      <c r="AW1932" s="210"/>
      <c r="AX1932" s="210"/>
      <c r="AY1932" s="210"/>
      <c r="AZ1932" s="210"/>
      <c r="BA1932" s="210"/>
      <c r="BB1932" s="210"/>
      <c r="BC1932" s="210"/>
      <c r="BD1932" s="210"/>
      <c r="BE1932" s="210"/>
      <c r="BF1932" s="210"/>
      <c r="BG1932" s="210"/>
      <c r="BH1932" s="210"/>
    </row>
    <row r="1933" spans="1:60" x14ac:dyDescent="0.2">
      <c r="A1933" s="224" t="s">
        <v>287</v>
      </c>
      <c r="B1933" s="225" t="s">
        <v>256</v>
      </c>
      <c r="C1933" s="249" t="s">
        <v>191</v>
      </c>
      <c r="D1933" s="226"/>
      <c r="E1933" s="227"/>
      <c r="F1933" s="228"/>
      <c r="G1933" s="228">
        <f>SUMIF(AG1934:AG1946,"&lt;&gt;NOR",G1934:G1946)</f>
        <v>0</v>
      </c>
      <c r="H1933" s="228"/>
      <c r="I1933" s="228">
        <f>SUM(I1934:I1946)</f>
        <v>0</v>
      </c>
      <c r="J1933" s="228"/>
      <c r="K1933" s="228">
        <f>SUM(K1934:K1946)</f>
        <v>0</v>
      </c>
      <c r="L1933" s="228"/>
      <c r="M1933" s="228">
        <f>SUM(M1934:M1946)</f>
        <v>0</v>
      </c>
      <c r="N1933" s="227"/>
      <c r="O1933" s="227">
        <f>SUM(O1934:O1946)</f>
        <v>0</v>
      </c>
      <c r="P1933" s="227"/>
      <c r="Q1933" s="227">
        <f>SUM(Q1934:Q1946)</f>
        <v>0</v>
      </c>
      <c r="R1933" s="228"/>
      <c r="S1933" s="228"/>
      <c r="T1933" s="229"/>
      <c r="U1933" s="223"/>
      <c r="V1933" s="223">
        <f>SUM(V1934:V1946)</f>
        <v>2227.7800000000002</v>
      </c>
      <c r="W1933" s="223"/>
      <c r="X1933" s="223"/>
      <c r="Y1933" s="223"/>
      <c r="AG1933" t="s">
        <v>288</v>
      </c>
    </row>
    <row r="1934" spans="1:60" ht="22.5" outlineLevel="1" x14ac:dyDescent="0.2">
      <c r="A1934" s="231">
        <v>366</v>
      </c>
      <c r="B1934" s="232" t="s">
        <v>2117</v>
      </c>
      <c r="C1934" s="250" t="s">
        <v>2118</v>
      </c>
      <c r="D1934" s="233" t="s">
        <v>439</v>
      </c>
      <c r="E1934" s="234">
        <v>813.50193999999999</v>
      </c>
      <c r="F1934" s="235"/>
      <c r="G1934" s="236">
        <f>ROUND(E1934*F1934,2)</f>
        <v>0</v>
      </c>
      <c r="H1934" s="235"/>
      <c r="I1934" s="236">
        <f>ROUND(E1934*H1934,2)</f>
        <v>0</v>
      </c>
      <c r="J1934" s="235"/>
      <c r="K1934" s="236">
        <f>ROUND(E1934*J1934,2)</f>
        <v>0</v>
      </c>
      <c r="L1934" s="236">
        <v>21</v>
      </c>
      <c r="M1934" s="236">
        <f>G1934*(1+L1934/100)</f>
        <v>0</v>
      </c>
      <c r="N1934" s="234">
        <v>0</v>
      </c>
      <c r="O1934" s="234">
        <f>ROUND(E1934*N1934,2)</f>
        <v>0</v>
      </c>
      <c r="P1934" s="234">
        <v>0</v>
      </c>
      <c r="Q1934" s="234">
        <f>ROUND(E1934*P1934,2)</f>
        <v>0</v>
      </c>
      <c r="R1934" s="236"/>
      <c r="S1934" s="236" t="s">
        <v>861</v>
      </c>
      <c r="T1934" s="237" t="s">
        <v>294</v>
      </c>
      <c r="U1934" s="220">
        <v>0</v>
      </c>
      <c r="V1934" s="220">
        <f>ROUND(E1934*U1934,2)</f>
        <v>0</v>
      </c>
      <c r="W1934" s="220"/>
      <c r="X1934" s="220" t="s">
        <v>295</v>
      </c>
      <c r="Y1934" s="220" t="s">
        <v>296</v>
      </c>
      <c r="Z1934" s="210"/>
      <c r="AA1934" s="210"/>
      <c r="AB1934" s="210"/>
      <c r="AC1934" s="210"/>
      <c r="AD1934" s="210"/>
      <c r="AE1934" s="210"/>
      <c r="AF1934" s="210"/>
      <c r="AG1934" s="210" t="s">
        <v>2106</v>
      </c>
      <c r="AH1934" s="210"/>
      <c r="AI1934" s="210"/>
      <c r="AJ1934" s="210"/>
      <c r="AK1934" s="210"/>
      <c r="AL1934" s="210"/>
      <c r="AM1934" s="210"/>
      <c r="AN1934" s="210"/>
      <c r="AO1934" s="210"/>
      <c r="AP1934" s="210"/>
      <c r="AQ1934" s="210"/>
      <c r="AR1934" s="210"/>
      <c r="AS1934" s="210"/>
      <c r="AT1934" s="210"/>
      <c r="AU1934" s="210"/>
      <c r="AV1934" s="210"/>
      <c r="AW1934" s="210"/>
      <c r="AX1934" s="210"/>
      <c r="AY1934" s="210"/>
      <c r="AZ1934" s="210"/>
      <c r="BA1934" s="210"/>
      <c r="BB1934" s="210"/>
      <c r="BC1934" s="210"/>
      <c r="BD1934" s="210"/>
      <c r="BE1934" s="210"/>
      <c r="BF1934" s="210"/>
      <c r="BG1934" s="210"/>
      <c r="BH1934" s="210"/>
    </row>
    <row r="1935" spans="1:60" outlineLevel="2" x14ac:dyDescent="0.2">
      <c r="A1935" s="217"/>
      <c r="B1935" s="218"/>
      <c r="C1935" s="255" t="s">
        <v>2119</v>
      </c>
      <c r="D1935" s="248"/>
      <c r="E1935" s="248"/>
      <c r="F1935" s="248"/>
      <c r="G1935" s="248"/>
      <c r="H1935" s="220"/>
      <c r="I1935" s="220"/>
      <c r="J1935" s="220"/>
      <c r="K1935" s="220"/>
      <c r="L1935" s="220"/>
      <c r="M1935" s="220"/>
      <c r="N1935" s="219"/>
      <c r="O1935" s="219"/>
      <c r="P1935" s="219"/>
      <c r="Q1935" s="219"/>
      <c r="R1935" s="220"/>
      <c r="S1935" s="220"/>
      <c r="T1935" s="220"/>
      <c r="U1935" s="220"/>
      <c r="V1935" s="220"/>
      <c r="W1935" s="220"/>
      <c r="X1935" s="220"/>
      <c r="Y1935" s="220"/>
      <c r="Z1935" s="210"/>
      <c r="AA1935" s="210"/>
      <c r="AB1935" s="210"/>
      <c r="AC1935" s="210"/>
      <c r="AD1935" s="210"/>
      <c r="AE1935" s="210"/>
      <c r="AF1935" s="210"/>
      <c r="AG1935" s="210" t="s">
        <v>300</v>
      </c>
      <c r="AH1935" s="210"/>
      <c r="AI1935" s="210"/>
      <c r="AJ1935" s="210"/>
      <c r="AK1935" s="210"/>
      <c r="AL1935" s="210"/>
      <c r="AM1935" s="210"/>
      <c r="AN1935" s="210"/>
      <c r="AO1935" s="210"/>
      <c r="AP1935" s="210"/>
      <c r="AQ1935" s="210"/>
      <c r="AR1935" s="210"/>
      <c r="AS1935" s="210"/>
      <c r="AT1935" s="210"/>
      <c r="AU1935" s="210"/>
      <c r="AV1935" s="210"/>
      <c r="AW1935" s="210"/>
      <c r="AX1935" s="210"/>
      <c r="AY1935" s="210"/>
      <c r="AZ1935" s="210"/>
      <c r="BA1935" s="210"/>
      <c r="BB1935" s="210"/>
      <c r="BC1935" s="210"/>
      <c r="BD1935" s="210"/>
      <c r="BE1935" s="210"/>
      <c r="BF1935" s="210"/>
      <c r="BG1935" s="210"/>
      <c r="BH1935" s="210"/>
    </row>
    <row r="1936" spans="1:60" ht="22.5" outlineLevel="1" x14ac:dyDescent="0.2">
      <c r="A1936" s="241">
        <v>367</v>
      </c>
      <c r="B1936" s="242" t="s">
        <v>2120</v>
      </c>
      <c r="C1936" s="254" t="s">
        <v>2121</v>
      </c>
      <c r="D1936" s="243" t="s">
        <v>439</v>
      </c>
      <c r="E1936" s="244">
        <v>406.75097</v>
      </c>
      <c r="F1936" s="245"/>
      <c r="G1936" s="246">
        <f>ROUND(E1936*F1936,2)</f>
        <v>0</v>
      </c>
      <c r="H1936" s="245"/>
      <c r="I1936" s="246">
        <f>ROUND(E1936*H1936,2)</f>
        <v>0</v>
      </c>
      <c r="J1936" s="245"/>
      <c r="K1936" s="246">
        <f>ROUND(E1936*J1936,2)</f>
        <v>0</v>
      </c>
      <c r="L1936" s="246">
        <v>21</v>
      </c>
      <c r="M1936" s="246">
        <f>G1936*(1+L1936/100)</f>
        <v>0</v>
      </c>
      <c r="N1936" s="244">
        <v>0</v>
      </c>
      <c r="O1936" s="244">
        <f>ROUND(E1936*N1936,2)</f>
        <v>0</v>
      </c>
      <c r="P1936" s="244">
        <v>0</v>
      </c>
      <c r="Q1936" s="244">
        <f>ROUND(E1936*P1936,2)</f>
        <v>0</v>
      </c>
      <c r="R1936" s="246" t="s">
        <v>1141</v>
      </c>
      <c r="S1936" s="246" t="s">
        <v>293</v>
      </c>
      <c r="T1936" s="247" t="s">
        <v>294</v>
      </c>
      <c r="U1936" s="220">
        <v>0.93300000000000005</v>
      </c>
      <c r="V1936" s="220">
        <f>ROUND(E1936*U1936,2)</f>
        <v>379.5</v>
      </c>
      <c r="W1936" s="220"/>
      <c r="X1936" s="220" t="s">
        <v>295</v>
      </c>
      <c r="Y1936" s="220" t="s">
        <v>296</v>
      </c>
      <c r="Z1936" s="210"/>
      <c r="AA1936" s="210"/>
      <c r="AB1936" s="210"/>
      <c r="AC1936" s="210"/>
      <c r="AD1936" s="210"/>
      <c r="AE1936" s="210"/>
      <c r="AF1936" s="210"/>
      <c r="AG1936" s="210" t="s">
        <v>2106</v>
      </c>
      <c r="AH1936" s="210"/>
      <c r="AI1936" s="210"/>
      <c r="AJ1936" s="210"/>
      <c r="AK1936" s="210"/>
      <c r="AL1936" s="210"/>
      <c r="AM1936" s="210"/>
      <c r="AN1936" s="210"/>
      <c r="AO1936" s="210"/>
      <c r="AP1936" s="210"/>
      <c r="AQ1936" s="210"/>
      <c r="AR1936" s="210"/>
      <c r="AS1936" s="210"/>
      <c r="AT1936" s="210"/>
      <c r="AU1936" s="210"/>
      <c r="AV1936" s="210"/>
      <c r="AW1936" s="210"/>
      <c r="AX1936" s="210"/>
      <c r="AY1936" s="210"/>
      <c r="AZ1936" s="210"/>
      <c r="BA1936" s="210"/>
      <c r="BB1936" s="210"/>
      <c r="BC1936" s="210"/>
      <c r="BD1936" s="210"/>
      <c r="BE1936" s="210"/>
      <c r="BF1936" s="210"/>
      <c r="BG1936" s="210"/>
      <c r="BH1936" s="210"/>
    </row>
    <row r="1937" spans="1:60" outlineLevel="1" x14ac:dyDescent="0.2">
      <c r="A1937" s="241">
        <v>368</v>
      </c>
      <c r="B1937" s="242" t="s">
        <v>2122</v>
      </c>
      <c r="C1937" s="254" t="s">
        <v>2123</v>
      </c>
      <c r="D1937" s="243" t="s">
        <v>439</v>
      </c>
      <c r="E1937" s="244">
        <v>813.50193999999999</v>
      </c>
      <c r="F1937" s="245"/>
      <c r="G1937" s="246">
        <f>ROUND(E1937*F1937,2)</f>
        <v>0</v>
      </c>
      <c r="H1937" s="245"/>
      <c r="I1937" s="246">
        <f>ROUND(E1937*H1937,2)</f>
        <v>0</v>
      </c>
      <c r="J1937" s="245"/>
      <c r="K1937" s="246">
        <f>ROUND(E1937*J1937,2)</f>
        <v>0</v>
      </c>
      <c r="L1937" s="246">
        <v>21</v>
      </c>
      <c r="M1937" s="246">
        <f>G1937*(1+L1937/100)</f>
        <v>0</v>
      </c>
      <c r="N1937" s="244">
        <v>0</v>
      </c>
      <c r="O1937" s="244">
        <f>ROUND(E1937*N1937,2)</f>
        <v>0</v>
      </c>
      <c r="P1937" s="244">
        <v>0</v>
      </c>
      <c r="Q1937" s="244">
        <f>ROUND(E1937*P1937,2)</f>
        <v>0</v>
      </c>
      <c r="R1937" s="246" t="s">
        <v>1141</v>
      </c>
      <c r="S1937" s="246" t="s">
        <v>293</v>
      </c>
      <c r="T1937" s="247" t="s">
        <v>294</v>
      </c>
      <c r="U1937" s="220">
        <v>0.49</v>
      </c>
      <c r="V1937" s="220">
        <f>ROUND(E1937*U1937,2)</f>
        <v>398.62</v>
      </c>
      <c r="W1937" s="220"/>
      <c r="X1937" s="220" t="s">
        <v>295</v>
      </c>
      <c r="Y1937" s="220" t="s">
        <v>296</v>
      </c>
      <c r="Z1937" s="210"/>
      <c r="AA1937" s="210"/>
      <c r="AB1937" s="210"/>
      <c r="AC1937" s="210"/>
      <c r="AD1937" s="210"/>
      <c r="AE1937" s="210"/>
      <c r="AF1937" s="210"/>
      <c r="AG1937" s="210" t="s">
        <v>2106</v>
      </c>
      <c r="AH1937" s="210"/>
      <c r="AI1937" s="210"/>
      <c r="AJ1937" s="210"/>
      <c r="AK1937" s="210"/>
      <c r="AL1937" s="210"/>
      <c r="AM1937" s="210"/>
      <c r="AN1937" s="210"/>
      <c r="AO1937" s="210"/>
      <c r="AP1937" s="210"/>
      <c r="AQ1937" s="210"/>
      <c r="AR1937" s="210"/>
      <c r="AS1937" s="210"/>
      <c r="AT1937" s="210"/>
      <c r="AU1937" s="210"/>
      <c r="AV1937" s="210"/>
      <c r="AW1937" s="210"/>
      <c r="AX1937" s="210"/>
      <c r="AY1937" s="210"/>
      <c r="AZ1937" s="210"/>
      <c r="BA1937" s="210"/>
      <c r="BB1937" s="210"/>
      <c r="BC1937" s="210"/>
      <c r="BD1937" s="210"/>
      <c r="BE1937" s="210"/>
      <c r="BF1937" s="210"/>
      <c r="BG1937" s="210"/>
      <c r="BH1937" s="210"/>
    </row>
    <row r="1938" spans="1:60" outlineLevel="1" x14ac:dyDescent="0.2">
      <c r="A1938" s="241">
        <v>369</v>
      </c>
      <c r="B1938" s="242" t="s">
        <v>2124</v>
      </c>
      <c r="C1938" s="254" t="s">
        <v>2125</v>
      </c>
      <c r="D1938" s="243" t="s">
        <v>439</v>
      </c>
      <c r="E1938" s="244">
        <v>8135.0193499999996</v>
      </c>
      <c r="F1938" s="245"/>
      <c r="G1938" s="246">
        <f>ROUND(E1938*F1938,2)</f>
        <v>0</v>
      </c>
      <c r="H1938" s="245"/>
      <c r="I1938" s="246">
        <f>ROUND(E1938*H1938,2)</f>
        <v>0</v>
      </c>
      <c r="J1938" s="245"/>
      <c r="K1938" s="246">
        <f>ROUND(E1938*J1938,2)</f>
        <v>0</v>
      </c>
      <c r="L1938" s="246">
        <v>21</v>
      </c>
      <c r="M1938" s="246">
        <f>G1938*(1+L1938/100)</f>
        <v>0</v>
      </c>
      <c r="N1938" s="244">
        <v>0</v>
      </c>
      <c r="O1938" s="244">
        <f>ROUND(E1938*N1938,2)</f>
        <v>0</v>
      </c>
      <c r="P1938" s="244">
        <v>0</v>
      </c>
      <c r="Q1938" s="244">
        <f>ROUND(E1938*P1938,2)</f>
        <v>0</v>
      </c>
      <c r="R1938" s="246" t="s">
        <v>1141</v>
      </c>
      <c r="S1938" s="246" t="s">
        <v>293</v>
      </c>
      <c r="T1938" s="247" t="s">
        <v>294</v>
      </c>
      <c r="U1938" s="220">
        <v>0</v>
      </c>
      <c r="V1938" s="220">
        <f>ROUND(E1938*U1938,2)</f>
        <v>0</v>
      </c>
      <c r="W1938" s="220"/>
      <c r="X1938" s="220" t="s">
        <v>295</v>
      </c>
      <c r="Y1938" s="220" t="s">
        <v>296</v>
      </c>
      <c r="Z1938" s="210"/>
      <c r="AA1938" s="210"/>
      <c r="AB1938" s="210"/>
      <c r="AC1938" s="210"/>
      <c r="AD1938" s="210"/>
      <c r="AE1938" s="210"/>
      <c r="AF1938" s="210"/>
      <c r="AG1938" s="210" t="s">
        <v>2106</v>
      </c>
      <c r="AH1938" s="210"/>
      <c r="AI1938" s="210"/>
      <c r="AJ1938" s="210"/>
      <c r="AK1938" s="210"/>
      <c r="AL1938" s="210"/>
      <c r="AM1938" s="210"/>
      <c r="AN1938" s="210"/>
      <c r="AO1938" s="210"/>
      <c r="AP1938" s="210"/>
      <c r="AQ1938" s="210"/>
      <c r="AR1938" s="210"/>
      <c r="AS1938" s="210"/>
      <c r="AT1938" s="210"/>
      <c r="AU1938" s="210"/>
      <c r="AV1938" s="210"/>
      <c r="AW1938" s="210"/>
      <c r="AX1938" s="210"/>
      <c r="AY1938" s="210"/>
      <c r="AZ1938" s="210"/>
      <c r="BA1938" s="210"/>
      <c r="BB1938" s="210"/>
      <c r="BC1938" s="210"/>
      <c r="BD1938" s="210"/>
      <c r="BE1938" s="210"/>
      <c r="BF1938" s="210"/>
      <c r="BG1938" s="210"/>
      <c r="BH1938" s="210"/>
    </row>
    <row r="1939" spans="1:60" outlineLevel="1" x14ac:dyDescent="0.2">
      <c r="A1939" s="241">
        <v>370</v>
      </c>
      <c r="B1939" s="242" t="s">
        <v>2126</v>
      </c>
      <c r="C1939" s="254" t="s">
        <v>2127</v>
      </c>
      <c r="D1939" s="243" t="s">
        <v>439</v>
      </c>
      <c r="E1939" s="244">
        <v>813.50193999999999</v>
      </c>
      <c r="F1939" s="245"/>
      <c r="G1939" s="246">
        <f>ROUND(E1939*F1939,2)</f>
        <v>0</v>
      </c>
      <c r="H1939" s="245"/>
      <c r="I1939" s="246">
        <f>ROUND(E1939*H1939,2)</f>
        <v>0</v>
      </c>
      <c r="J1939" s="245"/>
      <c r="K1939" s="246">
        <f>ROUND(E1939*J1939,2)</f>
        <v>0</v>
      </c>
      <c r="L1939" s="246">
        <v>21</v>
      </c>
      <c r="M1939" s="246">
        <f>G1939*(1+L1939/100)</f>
        <v>0</v>
      </c>
      <c r="N1939" s="244">
        <v>0</v>
      </c>
      <c r="O1939" s="244">
        <f>ROUND(E1939*N1939,2)</f>
        <v>0</v>
      </c>
      <c r="P1939" s="244">
        <v>0</v>
      </c>
      <c r="Q1939" s="244">
        <f>ROUND(E1939*P1939,2)</f>
        <v>0</v>
      </c>
      <c r="R1939" s="246" t="s">
        <v>1141</v>
      </c>
      <c r="S1939" s="246" t="s">
        <v>293</v>
      </c>
      <c r="T1939" s="247" t="s">
        <v>294</v>
      </c>
      <c r="U1939" s="220">
        <v>0.94199999999999995</v>
      </c>
      <c r="V1939" s="220">
        <f>ROUND(E1939*U1939,2)</f>
        <v>766.32</v>
      </c>
      <c r="W1939" s="220"/>
      <c r="X1939" s="220" t="s">
        <v>295</v>
      </c>
      <c r="Y1939" s="220" t="s">
        <v>296</v>
      </c>
      <c r="Z1939" s="210"/>
      <c r="AA1939" s="210"/>
      <c r="AB1939" s="210"/>
      <c r="AC1939" s="210"/>
      <c r="AD1939" s="210"/>
      <c r="AE1939" s="210"/>
      <c r="AF1939" s="210"/>
      <c r="AG1939" s="210" t="s">
        <v>2106</v>
      </c>
      <c r="AH1939" s="210"/>
      <c r="AI1939" s="210"/>
      <c r="AJ1939" s="210"/>
      <c r="AK1939" s="210"/>
      <c r="AL1939" s="210"/>
      <c r="AM1939" s="210"/>
      <c r="AN1939" s="210"/>
      <c r="AO1939" s="210"/>
      <c r="AP1939" s="210"/>
      <c r="AQ1939" s="210"/>
      <c r="AR1939" s="210"/>
      <c r="AS1939" s="210"/>
      <c r="AT1939" s="210"/>
      <c r="AU1939" s="210"/>
      <c r="AV1939" s="210"/>
      <c r="AW1939" s="210"/>
      <c r="AX1939" s="210"/>
      <c r="AY1939" s="210"/>
      <c r="AZ1939" s="210"/>
      <c r="BA1939" s="210"/>
      <c r="BB1939" s="210"/>
      <c r="BC1939" s="210"/>
      <c r="BD1939" s="210"/>
      <c r="BE1939" s="210"/>
      <c r="BF1939" s="210"/>
      <c r="BG1939" s="210"/>
      <c r="BH1939" s="210"/>
    </row>
    <row r="1940" spans="1:60" ht="22.5" outlineLevel="1" x14ac:dyDescent="0.2">
      <c r="A1940" s="241">
        <v>371</v>
      </c>
      <c r="B1940" s="242" t="s">
        <v>2128</v>
      </c>
      <c r="C1940" s="254" t="s">
        <v>2129</v>
      </c>
      <c r="D1940" s="243" t="s">
        <v>439</v>
      </c>
      <c r="E1940" s="244">
        <v>6508.01548</v>
      </c>
      <c r="F1940" s="245"/>
      <c r="G1940" s="246">
        <f>ROUND(E1940*F1940,2)</f>
        <v>0</v>
      </c>
      <c r="H1940" s="245"/>
      <c r="I1940" s="246">
        <f>ROUND(E1940*H1940,2)</f>
        <v>0</v>
      </c>
      <c r="J1940" s="245"/>
      <c r="K1940" s="246">
        <f>ROUND(E1940*J1940,2)</f>
        <v>0</v>
      </c>
      <c r="L1940" s="246">
        <v>21</v>
      </c>
      <c r="M1940" s="246">
        <f>G1940*(1+L1940/100)</f>
        <v>0</v>
      </c>
      <c r="N1940" s="244">
        <v>0</v>
      </c>
      <c r="O1940" s="244">
        <f>ROUND(E1940*N1940,2)</f>
        <v>0</v>
      </c>
      <c r="P1940" s="244">
        <v>0</v>
      </c>
      <c r="Q1940" s="244">
        <f>ROUND(E1940*P1940,2)</f>
        <v>0</v>
      </c>
      <c r="R1940" s="246" t="s">
        <v>1141</v>
      </c>
      <c r="S1940" s="246" t="s">
        <v>293</v>
      </c>
      <c r="T1940" s="247" t="s">
        <v>294</v>
      </c>
      <c r="U1940" s="220">
        <v>0.105</v>
      </c>
      <c r="V1940" s="220">
        <f>ROUND(E1940*U1940,2)</f>
        <v>683.34</v>
      </c>
      <c r="W1940" s="220"/>
      <c r="X1940" s="220" t="s">
        <v>295</v>
      </c>
      <c r="Y1940" s="220" t="s">
        <v>296</v>
      </c>
      <c r="Z1940" s="210"/>
      <c r="AA1940" s="210"/>
      <c r="AB1940" s="210"/>
      <c r="AC1940" s="210"/>
      <c r="AD1940" s="210"/>
      <c r="AE1940" s="210"/>
      <c r="AF1940" s="210"/>
      <c r="AG1940" s="210" t="s">
        <v>2106</v>
      </c>
      <c r="AH1940" s="210"/>
      <c r="AI1940" s="210"/>
      <c r="AJ1940" s="210"/>
      <c r="AK1940" s="210"/>
      <c r="AL1940" s="210"/>
      <c r="AM1940" s="210"/>
      <c r="AN1940" s="210"/>
      <c r="AO1940" s="210"/>
      <c r="AP1940" s="210"/>
      <c r="AQ1940" s="210"/>
      <c r="AR1940" s="210"/>
      <c r="AS1940" s="210"/>
      <c r="AT1940" s="210"/>
      <c r="AU1940" s="210"/>
      <c r="AV1940" s="210"/>
      <c r="AW1940" s="210"/>
      <c r="AX1940" s="210"/>
      <c r="AY1940" s="210"/>
      <c r="AZ1940" s="210"/>
      <c r="BA1940" s="210"/>
      <c r="BB1940" s="210"/>
      <c r="BC1940" s="210"/>
      <c r="BD1940" s="210"/>
      <c r="BE1940" s="210"/>
      <c r="BF1940" s="210"/>
      <c r="BG1940" s="210"/>
      <c r="BH1940" s="210"/>
    </row>
    <row r="1941" spans="1:60" ht="22.5" outlineLevel="1" x14ac:dyDescent="0.2">
      <c r="A1941" s="241">
        <v>372</v>
      </c>
      <c r="B1941" s="242" t="s">
        <v>2130</v>
      </c>
      <c r="C1941" s="254" t="s">
        <v>2131</v>
      </c>
      <c r="D1941" s="243" t="s">
        <v>439</v>
      </c>
      <c r="E1941" s="244">
        <v>764.91959999999995</v>
      </c>
      <c r="F1941" s="245"/>
      <c r="G1941" s="246">
        <f>ROUND(E1941*F1941,2)</f>
        <v>0</v>
      </c>
      <c r="H1941" s="245"/>
      <c r="I1941" s="246">
        <f>ROUND(E1941*H1941,2)</f>
        <v>0</v>
      </c>
      <c r="J1941" s="245"/>
      <c r="K1941" s="246">
        <f>ROUND(E1941*J1941,2)</f>
        <v>0</v>
      </c>
      <c r="L1941" s="246">
        <v>21</v>
      </c>
      <c r="M1941" s="246">
        <f>G1941*(1+L1941/100)</f>
        <v>0</v>
      </c>
      <c r="N1941" s="244">
        <v>0</v>
      </c>
      <c r="O1941" s="244">
        <f>ROUND(E1941*N1941,2)</f>
        <v>0</v>
      </c>
      <c r="P1941" s="244">
        <v>0</v>
      </c>
      <c r="Q1941" s="244">
        <f>ROUND(E1941*P1941,2)</f>
        <v>0</v>
      </c>
      <c r="R1941" s="246" t="s">
        <v>1141</v>
      </c>
      <c r="S1941" s="246" t="s">
        <v>2132</v>
      </c>
      <c r="T1941" s="247" t="s">
        <v>294</v>
      </c>
      <c r="U1941" s="220">
        <v>0</v>
      </c>
      <c r="V1941" s="220">
        <f>ROUND(E1941*U1941,2)</f>
        <v>0</v>
      </c>
      <c r="W1941" s="220"/>
      <c r="X1941" s="220" t="s">
        <v>295</v>
      </c>
      <c r="Y1941" s="220" t="s">
        <v>296</v>
      </c>
      <c r="Z1941" s="210"/>
      <c r="AA1941" s="210"/>
      <c r="AB1941" s="210"/>
      <c r="AC1941" s="210"/>
      <c r="AD1941" s="210"/>
      <c r="AE1941" s="210"/>
      <c r="AF1941" s="210"/>
      <c r="AG1941" s="210" t="s">
        <v>2106</v>
      </c>
      <c r="AH1941" s="210"/>
      <c r="AI1941" s="210"/>
      <c r="AJ1941" s="210"/>
      <c r="AK1941" s="210"/>
      <c r="AL1941" s="210"/>
      <c r="AM1941" s="210"/>
      <c r="AN1941" s="210"/>
      <c r="AO1941" s="210"/>
      <c r="AP1941" s="210"/>
      <c r="AQ1941" s="210"/>
      <c r="AR1941" s="210"/>
      <c r="AS1941" s="210"/>
      <c r="AT1941" s="210"/>
      <c r="AU1941" s="210"/>
      <c r="AV1941" s="210"/>
      <c r="AW1941" s="210"/>
      <c r="AX1941" s="210"/>
      <c r="AY1941" s="210"/>
      <c r="AZ1941" s="210"/>
      <c r="BA1941" s="210"/>
      <c r="BB1941" s="210"/>
      <c r="BC1941" s="210"/>
      <c r="BD1941" s="210"/>
      <c r="BE1941" s="210"/>
      <c r="BF1941" s="210"/>
      <c r="BG1941" s="210"/>
      <c r="BH1941" s="210"/>
    </row>
    <row r="1942" spans="1:60" outlineLevel="1" x14ac:dyDescent="0.2">
      <c r="A1942" s="241">
        <v>373</v>
      </c>
      <c r="B1942" s="242" t="s">
        <v>2133</v>
      </c>
      <c r="C1942" s="254" t="s">
        <v>2134</v>
      </c>
      <c r="D1942" s="243" t="s">
        <v>439</v>
      </c>
      <c r="E1942" s="244">
        <v>17.986529999999998</v>
      </c>
      <c r="F1942" s="245"/>
      <c r="G1942" s="246">
        <f>ROUND(E1942*F1942,2)</f>
        <v>0</v>
      </c>
      <c r="H1942" s="245"/>
      <c r="I1942" s="246">
        <f>ROUND(E1942*H1942,2)</f>
        <v>0</v>
      </c>
      <c r="J1942" s="245"/>
      <c r="K1942" s="246">
        <f>ROUND(E1942*J1942,2)</f>
        <v>0</v>
      </c>
      <c r="L1942" s="246">
        <v>21</v>
      </c>
      <c r="M1942" s="246">
        <f>G1942*(1+L1942/100)</f>
        <v>0</v>
      </c>
      <c r="N1942" s="244">
        <v>0</v>
      </c>
      <c r="O1942" s="244">
        <f>ROUND(E1942*N1942,2)</f>
        <v>0</v>
      </c>
      <c r="P1942" s="244">
        <v>0</v>
      </c>
      <c r="Q1942" s="244">
        <f>ROUND(E1942*P1942,2)</f>
        <v>0</v>
      </c>
      <c r="R1942" s="246" t="s">
        <v>1141</v>
      </c>
      <c r="S1942" s="246" t="s">
        <v>2132</v>
      </c>
      <c r="T1942" s="247" t="s">
        <v>294</v>
      </c>
      <c r="U1942" s="220">
        <v>0</v>
      </c>
      <c r="V1942" s="220">
        <f>ROUND(E1942*U1942,2)</f>
        <v>0</v>
      </c>
      <c r="W1942" s="220"/>
      <c r="X1942" s="220" t="s">
        <v>295</v>
      </c>
      <c r="Y1942" s="220" t="s">
        <v>296</v>
      </c>
      <c r="Z1942" s="210"/>
      <c r="AA1942" s="210"/>
      <c r="AB1942" s="210"/>
      <c r="AC1942" s="210"/>
      <c r="AD1942" s="210"/>
      <c r="AE1942" s="210"/>
      <c r="AF1942" s="210"/>
      <c r="AG1942" s="210" t="s">
        <v>2106</v>
      </c>
      <c r="AH1942" s="210"/>
      <c r="AI1942" s="210"/>
      <c r="AJ1942" s="210"/>
      <c r="AK1942" s="210"/>
      <c r="AL1942" s="210"/>
      <c r="AM1942" s="210"/>
      <c r="AN1942" s="210"/>
      <c r="AO1942" s="210"/>
      <c r="AP1942" s="210"/>
      <c r="AQ1942" s="210"/>
      <c r="AR1942" s="210"/>
      <c r="AS1942" s="210"/>
      <c r="AT1942" s="210"/>
      <c r="AU1942" s="210"/>
      <c r="AV1942" s="210"/>
      <c r="AW1942" s="210"/>
      <c r="AX1942" s="210"/>
      <c r="AY1942" s="210"/>
      <c r="AZ1942" s="210"/>
      <c r="BA1942" s="210"/>
      <c r="BB1942" s="210"/>
      <c r="BC1942" s="210"/>
      <c r="BD1942" s="210"/>
      <c r="BE1942" s="210"/>
      <c r="BF1942" s="210"/>
      <c r="BG1942" s="210"/>
      <c r="BH1942" s="210"/>
    </row>
    <row r="1943" spans="1:60" outlineLevel="1" x14ac:dyDescent="0.2">
      <c r="A1943" s="241">
        <v>374</v>
      </c>
      <c r="B1943" s="242" t="s">
        <v>2135</v>
      </c>
      <c r="C1943" s="254" t="s">
        <v>2136</v>
      </c>
      <c r="D1943" s="243" t="s">
        <v>439</v>
      </c>
      <c r="E1943" s="244">
        <v>4.8403400000000003</v>
      </c>
      <c r="F1943" s="245"/>
      <c r="G1943" s="246">
        <f>ROUND(E1943*F1943,2)</f>
        <v>0</v>
      </c>
      <c r="H1943" s="245"/>
      <c r="I1943" s="246">
        <f>ROUND(E1943*H1943,2)</f>
        <v>0</v>
      </c>
      <c r="J1943" s="245"/>
      <c r="K1943" s="246">
        <f>ROUND(E1943*J1943,2)</f>
        <v>0</v>
      </c>
      <c r="L1943" s="246">
        <v>21</v>
      </c>
      <c r="M1943" s="246">
        <f>G1943*(1+L1943/100)</f>
        <v>0</v>
      </c>
      <c r="N1943" s="244">
        <v>0</v>
      </c>
      <c r="O1943" s="244">
        <f>ROUND(E1943*N1943,2)</f>
        <v>0</v>
      </c>
      <c r="P1943" s="244">
        <v>0</v>
      </c>
      <c r="Q1943" s="244">
        <f>ROUND(E1943*P1943,2)</f>
        <v>0</v>
      </c>
      <c r="R1943" s="246" t="s">
        <v>1141</v>
      </c>
      <c r="S1943" s="246" t="s">
        <v>293</v>
      </c>
      <c r="T1943" s="247" t="s">
        <v>294</v>
      </c>
      <c r="U1943" s="220">
        <v>0</v>
      </c>
      <c r="V1943" s="220">
        <f>ROUND(E1943*U1943,2)</f>
        <v>0</v>
      </c>
      <c r="W1943" s="220"/>
      <c r="X1943" s="220" t="s">
        <v>295</v>
      </c>
      <c r="Y1943" s="220" t="s">
        <v>296</v>
      </c>
      <c r="Z1943" s="210"/>
      <c r="AA1943" s="210"/>
      <c r="AB1943" s="210"/>
      <c r="AC1943" s="210"/>
      <c r="AD1943" s="210"/>
      <c r="AE1943" s="210"/>
      <c r="AF1943" s="210"/>
      <c r="AG1943" s="210" t="s">
        <v>2106</v>
      </c>
      <c r="AH1943" s="210"/>
      <c r="AI1943" s="210"/>
      <c r="AJ1943" s="210"/>
      <c r="AK1943" s="210"/>
      <c r="AL1943" s="210"/>
      <c r="AM1943" s="210"/>
      <c r="AN1943" s="210"/>
      <c r="AO1943" s="210"/>
      <c r="AP1943" s="210"/>
      <c r="AQ1943" s="210"/>
      <c r="AR1943" s="210"/>
      <c r="AS1943" s="210"/>
      <c r="AT1943" s="210"/>
      <c r="AU1943" s="210"/>
      <c r="AV1943" s="210"/>
      <c r="AW1943" s="210"/>
      <c r="AX1943" s="210"/>
      <c r="AY1943" s="210"/>
      <c r="AZ1943" s="210"/>
      <c r="BA1943" s="210"/>
      <c r="BB1943" s="210"/>
      <c r="BC1943" s="210"/>
      <c r="BD1943" s="210"/>
      <c r="BE1943" s="210"/>
      <c r="BF1943" s="210"/>
      <c r="BG1943" s="210"/>
      <c r="BH1943" s="210"/>
    </row>
    <row r="1944" spans="1:60" outlineLevel="1" x14ac:dyDescent="0.2">
      <c r="A1944" s="241">
        <v>375</v>
      </c>
      <c r="B1944" s="242" t="s">
        <v>2137</v>
      </c>
      <c r="C1944" s="254" t="s">
        <v>2138</v>
      </c>
      <c r="D1944" s="243" t="s">
        <v>439</v>
      </c>
      <c r="E1944" s="244">
        <v>15.367050000000001</v>
      </c>
      <c r="F1944" s="245"/>
      <c r="G1944" s="246">
        <f>ROUND(E1944*F1944,2)</f>
        <v>0</v>
      </c>
      <c r="H1944" s="245"/>
      <c r="I1944" s="246">
        <f>ROUND(E1944*H1944,2)</f>
        <v>0</v>
      </c>
      <c r="J1944" s="245"/>
      <c r="K1944" s="246">
        <f>ROUND(E1944*J1944,2)</f>
        <v>0</v>
      </c>
      <c r="L1944" s="246">
        <v>21</v>
      </c>
      <c r="M1944" s="246">
        <f>G1944*(1+L1944/100)</f>
        <v>0</v>
      </c>
      <c r="N1944" s="244">
        <v>0</v>
      </c>
      <c r="O1944" s="244">
        <f>ROUND(E1944*N1944,2)</f>
        <v>0</v>
      </c>
      <c r="P1944" s="244">
        <v>0</v>
      </c>
      <c r="Q1944" s="244">
        <f>ROUND(E1944*P1944,2)</f>
        <v>0</v>
      </c>
      <c r="R1944" s="246" t="s">
        <v>1141</v>
      </c>
      <c r="S1944" s="246" t="s">
        <v>293</v>
      </c>
      <c r="T1944" s="247" t="s">
        <v>294</v>
      </c>
      <c r="U1944" s="220">
        <v>0</v>
      </c>
      <c r="V1944" s="220">
        <f>ROUND(E1944*U1944,2)</f>
        <v>0</v>
      </c>
      <c r="W1944" s="220"/>
      <c r="X1944" s="220" t="s">
        <v>295</v>
      </c>
      <c r="Y1944" s="220" t="s">
        <v>296</v>
      </c>
      <c r="Z1944" s="210"/>
      <c r="AA1944" s="210"/>
      <c r="AB1944" s="210"/>
      <c r="AC1944" s="210"/>
      <c r="AD1944" s="210"/>
      <c r="AE1944" s="210"/>
      <c r="AF1944" s="210"/>
      <c r="AG1944" s="210" t="s">
        <v>2106</v>
      </c>
      <c r="AH1944" s="210"/>
      <c r="AI1944" s="210"/>
      <c r="AJ1944" s="210"/>
      <c r="AK1944" s="210"/>
      <c r="AL1944" s="210"/>
      <c r="AM1944" s="210"/>
      <c r="AN1944" s="210"/>
      <c r="AO1944" s="210"/>
      <c r="AP1944" s="210"/>
      <c r="AQ1944" s="210"/>
      <c r="AR1944" s="210"/>
      <c r="AS1944" s="210"/>
      <c r="AT1944" s="210"/>
      <c r="AU1944" s="210"/>
      <c r="AV1944" s="210"/>
      <c r="AW1944" s="210"/>
      <c r="AX1944" s="210"/>
      <c r="AY1944" s="210"/>
      <c r="AZ1944" s="210"/>
      <c r="BA1944" s="210"/>
      <c r="BB1944" s="210"/>
      <c r="BC1944" s="210"/>
      <c r="BD1944" s="210"/>
      <c r="BE1944" s="210"/>
      <c r="BF1944" s="210"/>
      <c r="BG1944" s="210"/>
      <c r="BH1944" s="210"/>
    </row>
    <row r="1945" spans="1:60" outlineLevel="1" x14ac:dyDescent="0.2">
      <c r="A1945" s="241">
        <v>376</v>
      </c>
      <c r="B1945" s="242" t="s">
        <v>2139</v>
      </c>
      <c r="C1945" s="254" t="s">
        <v>2140</v>
      </c>
      <c r="D1945" s="243" t="s">
        <v>439</v>
      </c>
      <c r="E1945" s="244">
        <v>9.9898000000000007</v>
      </c>
      <c r="F1945" s="245"/>
      <c r="G1945" s="246">
        <f>ROUND(E1945*F1945,2)</f>
        <v>0</v>
      </c>
      <c r="H1945" s="245"/>
      <c r="I1945" s="246">
        <f>ROUND(E1945*H1945,2)</f>
        <v>0</v>
      </c>
      <c r="J1945" s="245"/>
      <c r="K1945" s="246">
        <f>ROUND(E1945*J1945,2)</f>
        <v>0</v>
      </c>
      <c r="L1945" s="246">
        <v>21</v>
      </c>
      <c r="M1945" s="246">
        <f>G1945*(1+L1945/100)</f>
        <v>0</v>
      </c>
      <c r="N1945" s="244">
        <v>0</v>
      </c>
      <c r="O1945" s="244">
        <f>ROUND(E1945*N1945,2)</f>
        <v>0</v>
      </c>
      <c r="P1945" s="244">
        <v>0</v>
      </c>
      <c r="Q1945" s="244">
        <f>ROUND(E1945*P1945,2)</f>
        <v>0</v>
      </c>
      <c r="R1945" s="246" t="s">
        <v>1141</v>
      </c>
      <c r="S1945" s="246" t="s">
        <v>293</v>
      </c>
      <c r="T1945" s="247" t="s">
        <v>294</v>
      </c>
      <c r="U1945" s="220">
        <v>0</v>
      </c>
      <c r="V1945" s="220">
        <f>ROUND(E1945*U1945,2)</f>
        <v>0</v>
      </c>
      <c r="W1945" s="220"/>
      <c r="X1945" s="220" t="s">
        <v>295</v>
      </c>
      <c r="Y1945" s="220" t="s">
        <v>296</v>
      </c>
      <c r="Z1945" s="210"/>
      <c r="AA1945" s="210"/>
      <c r="AB1945" s="210"/>
      <c r="AC1945" s="210"/>
      <c r="AD1945" s="210"/>
      <c r="AE1945" s="210"/>
      <c r="AF1945" s="210"/>
      <c r="AG1945" s="210" t="s">
        <v>2106</v>
      </c>
      <c r="AH1945" s="210"/>
      <c r="AI1945" s="210"/>
      <c r="AJ1945" s="210"/>
      <c r="AK1945" s="210"/>
      <c r="AL1945" s="210"/>
      <c r="AM1945" s="210"/>
      <c r="AN1945" s="210"/>
      <c r="AO1945" s="210"/>
      <c r="AP1945" s="210"/>
      <c r="AQ1945" s="210"/>
      <c r="AR1945" s="210"/>
      <c r="AS1945" s="210"/>
      <c r="AT1945" s="210"/>
      <c r="AU1945" s="210"/>
      <c r="AV1945" s="210"/>
      <c r="AW1945" s="210"/>
      <c r="AX1945" s="210"/>
      <c r="AY1945" s="210"/>
      <c r="AZ1945" s="210"/>
      <c r="BA1945" s="210"/>
      <c r="BB1945" s="210"/>
      <c r="BC1945" s="210"/>
      <c r="BD1945" s="210"/>
      <c r="BE1945" s="210"/>
      <c r="BF1945" s="210"/>
      <c r="BG1945" s="210"/>
      <c r="BH1945" s="210"/>
    </row>
    <row r="1946" spans="1:60" outlineLevel="1" x14ac:dyDescent="0.2">
      <c r="A1946" s="241">
        <v>377</v>
      </c>
      <c r="B1946" s="242" t="s">
        <v>2141</v>
      </c>
      <c r="C1946" s="254" t="s">
        <v>2142</v>
      </c>
      <c r="D1946" s="243" t="s">
        <v>439</v>
      </c>
      <c r="E1946" s="244">
        <v>0.39861999999999997</v>
      </c>
      <c r="F1946" s="245"/>
      <c r="G1946" s="246">
        <f>ROUND(E1946*F1946,2)</f>
        <v>0</v>
      </c>
      <c r="H1946" s="245"/>
      <c r="I1946" s="246">
        <f>ROUND(E1946*H1946,2)</f>
        <v>0</v>
      </c>
      <c r="J1946" s="245"/>
      <c r="K1946" s="246">
        <f>ROUND(E1946*J1946,2)</f>
        <v>0</v>
      </c>
      <c r="L1946" s="246">
        <v>21</v>
      </c>
      <c r="M1946" s="246">
        <f>G1946*(1+L1946/100)</f>
        <v>0</v>
      </c>
      <c r="N1946" s="244">
        <v>0</v>
      </c>
      <c r="O1946" s="244">
        <f>ROUND(E1946*N1946,2)</f>
        <v>0</v>
      </c>
      <c r="P1946" s="244">
        <v>0</v>
      </c>
      <c r="Q1946" s="244">
        <f>ROUND(E1946*P1946,2)</f>
        <v>0</v>
      </c>
      <c r="R1946" s="246" t="s">
        <v>1141</v>
      </c>
      <c r="S1946" s="246" t="s">
        <v>293</v>
      </c>
      <c r="T1946" s="247" t="s">
        <v>294</v>
      </c>
      <c r="U1946" s="220">
        <v>0</v>
      </c>
      <c r="V1946" s="220">
        <f>ROUND(E1946*U1946,2)</f>
        <v>0</v>
      </c>
      <c r="W1946" s="220"/>
      <c r="X1946" s="220" t="s">
        <v>295</v>
      </c>
      <c r="Y1946" s="220" t="s">
        <v>296</v>
      </c>
      <c r="Z1946" s="210"/>
      <c r="AA1946" s="210"/>
      <c r="AB1946" s="210"/>
      <c r="AC1946" s="210"/>
      <c r="AD1946" s="210"/>
      <c r="AE1946" s="210"/>
      <c r="AF1946" s="210"/>
      <c r="AG1946" s="210" t="s">
        <v>2106</v>
      </c>
      <c r="AH1946" s="210"/>
      <c r="AI1946" s="210"/>
      <c r="AJ1946" s="210"/>
      <c r="AK1946" s="210"/>
      <c r="AL1946" s="210"/>
      <c r="AM1946" s="210"/>
      <c r="AN1946" s="210"/>
      <c r="AO1946" s="210"/>
      <c r="AP1946" s="210"/>
      <c r="AQ1946" s="210"/>
      <c r="AR1946" s="210"/>
      <c r="AS1946" s="210"/>
      <c r="AT1946" s="210"/>
      <c r="AU1946" s="210"/>
      <c r="AV1946" s="210"/>
      <c r="AW1946" s="210"/>
      <c r="AX1946" s="210"/>
      <c r="AY1946" s="210"/>
      <c r="AZ1946" s="210"/>
      <c r="BA1946" s="210"/>
      <c r="BB1946" s="210"/>
      <c r="BC1946" s="210"/>
      <c r="BD1946" s="210"/>
      <c r="BE1946" s="210"/>
      <c r="BF1946" s="210"/>
      <c r="BG1946" s="210"/>
      <c r="BH1946" s="210"/>
    </row>
    <row r="1947" spans="1:60" x14ac:dyDescent="0.2">
      <c r="A1947" s="224" t="s">
        <v>287</v>
      </c>
      <c r="B1947" s="225" t="s">
        <v>259</v>
      </c>
      <c r="C1947" s="249" t="s">
        <v>28</v>
      </c>
      <c r="D1947" s="226"/>
      <c r="E1947" s="227"/>
      <c r="F1947" s="228"/>
      <c r="G1947" s="228">
        <f>SUMIF(AG1948:AG1958,"&lt;&gt;NOR",G1948:G1958)</f>
        <v>0</v>
      </c>
      <c r="H1947" s="228"/>
      <c r="I1947" s="228">
        <f>SUM(I1948:I1958)</f>
        <v>0</v>
      </c>
      <c r="J1947" s="228"/>
      <c r="K1947" s="228">
        <f>SUM(K1948:K1958)</f>
        <v>0</v>
      </c>
      <c r="L1947" s="228"/>
      <c r="M1947" s="228">
        <f>SUM(M1948:M1958)</f>
        <v>0</v>
      </c>
      <c r="N1947" s="227"/>
      <c r="O1947" s="227">
        <f>SUM(O1948:O1958)</f>
        <v>0</v>
      </c>
      <c r="P1947" s="227"/>
      <c r="Q1947" s="227">
        <f>SUM(Q1948:Q1958)</f>
        <v>0</v>
      </c>
      <c r="R1947" s="228"/>
      <c r="S1947" s="228"/>
      <c r="T1947" s="229"/>
      <c r="U1947" s="223"/>
      <c r="V1947" s="223">
        <f>SUM(V1948:V1958)</f>
        <v>0</v>
      </c>
      <c r="W1947" s="223"/>
      <c r="X1947" s="223"/>
      <c r="Y1947" s="223"/>
      <c r="AG1947" t="s">
        <v>288</v>
      </c>
    </row>
    <row r="1948" spans="1:60" outlineLevel="1" x14ac:dyDescent="0.2">
      <c r="A1948" s="231">
        <v>378</v>
      </c>
      <c r="B1948" s="232" t="s">
        <v>2143</v>
      </c>
      <c r="C1948" s="250" t="s">
        <v>2144</v>
      </c>
      <c r="D1948" s="233" t="s">
        <v>2145</v>
      </c>
      <c r="E1948" s="234">
        <v>1</v>
      </c>
      <c r="F1948" s="235"/>
      <c r="G1948" s="236">
        <f>ROUND(E1948*F1948,2)</f>
        <v>0</v>
      </c>
      <c r="H1948" s="235"/>
      <c r="I1948" s="236">
        <f>ROUND(E1948*H1948,2)</f>
        <v>0</v>
      </c>
      <c r="J1948" s="235"/>
      <c r="K1948" s="236">
        <f>ROUND(E1948*J1948,2)</f>
        <v>0</v>
      </c>
      <c r="L1948" s="236">
        <v>21</v>
      </c>
      <c r="M1948" s="236">
        <f>G1948*(1+L1948/100)</f>
        <v>0</v>
      </c>
      <c r="N1948" s="234">
        <v>0</v>
      </c>
      <c r="O1948" s="234">
        <f>ROUND(E1948*N1948,2)</f>
        <v>0</v>
      </c>
      <c r="P1948" s="234">
        <v>0</v>
      </c>
      <c r="Q1948" s="234">
        <f>ROUND(E1948*P1948,2)</f>
        <v>0</v>
      </c>
      <c r="R1948" s="236"/>
      <c r="S1948" s="236" t="s">
        <v>861</v>
      </c>
      <c r="T1948" s="237" t="s">
        <v>294</v>
      </c>
      <c r="U1948" s="220">
        <v>0</v>
      </c>
      <c r="V1948" s="220">
        <f>ROUND(E1948*U1948,2)</f>
        <v>0</v>
      </c>
      <c r="W1948" s="220"/>
      <c r="X1948" s="220" t="s">
        <v>295</v>
      </c>
      <c r="Y1948" s="220" t="s">
        <v>296</v>
      </c>
      <c r="Z1948" s="210"/>
      <c r="AA1948" s="210"/>
      <c r="AB1948" s="210"/>
      <c r="AC1948" s="210"/>
      <c r="AD1948" s="210"/>
      <c r="AE1948" s="210"/>
      <c r="AF1948" s="210"/>
      <c r="AG1948" s="210" t="s">
        <v>2106</v>
      </c>
      <c r="AH1948" s="210"/>
      <c r="AI1948" s="210"/>
      <c r="AJ1948" s="210"/>
      <c r="AK1948" s="210"/>
      <c r="AL1948" s="210"/>
      <c r="AM1948" s="210"/>
      <c r="AN1948" s="210"/>
      <c r="AO1948" s="210"/>
      <c r="AP1948" s="210"/>
      <c r="AQ1948" s="210"/>
      <c r="AR1948" s="210"/>
      <c r="AS1948" s="210"/>
      <c r="AT1948" s="210"/>
      <c r="AU1948" s="210"/>
      <c r="AV1948" s="210"/>
      <c r="AW1948" s="210"/>
      <c r="AX1948" s="210"/>
      <c r="AY1948" s="210"/>
      <c r="AZ1948" s="210"/>
      <c r="BA1948" s="210"/>
      <c r="BB1948" s="210"/>
      <c r="BC1948" s="210"/>
      <c r="BD1948" s="210"/>
      <c r="BE1948" s="210"/>
      <c r="BF1948" s="210"/>
      <c r="BG1948" s="210"/>
      <c r="BH1948" s="210"/>
    </row>
    <row r="1949" spans="1:60" outlineLevel="2" x14ac:dyDescent="0.2">
      <c r="A1949" s="217"/>
      <c r="B1949" s="218"/>
      <c r="C1949" s="255" t="s">
        <v>2146</v>
      </c>
      <c r="D1949" s="248"/>
      <c r="E1949" s="248"/>
      <c r="F1949" s="248"/>
      <c r="G1949" s="248"/>
      <c r="H1949" s="220"/>
      <c r="I1949" s="220"/>
      <c r="J1949" s="220"/>
      <c r="K1949" s="220"/>
      <c r="L1949" s="220"/>
      <c r="M1949" s="220"/>
      <c r="N1949" s="219"/>
      <c r="O1949" s="219"/>
      <c r="P1949" s="219"/>
      <c r="Q1949" s="219"/>
      <c r="R1949" s="220"/>
      <c r="S1949" s="220"/>
      <c r="T1949" s="220"/>
      <c r="U1949" s="220"/>
      <c r="V1949" s="220"/>
      <c r="W1949" s="220"/>
      <c r="X1949" s="220"/>
      <c r="Y1949" s="220"/>
      <c r="Z1949" s="210"/>
      <c r="AA1949" s="210"/>
      <c r="AB1949" s="210"/>
      <c r="AC1949" s="210"/>
      <c r="AD1949" s="210"/>
      <c r="AE1949" s="210"/>
      <c r="AF1949" s="210"/>
      <c r="AG1949" s="210" t="s">
        <v>300</v>
      </c>
      <c r="AH1949" s="210"/>
      <c r="AI1949" s="210"/>
      <c r="AJ1949" s="210"/>
      <c r="AK1949" s="210"/>
      <c r="AL1949" s="210"/>
      <c r="AM1949" s="210"/>
      <c r="AN1949" s="210"/>
      <c r="AO1949" s="210"/>
      <c r="AP1949" s="210"/>
      <c r="AQ1949" s="210"/>
      <c r="AR1949" s="210"/>
      <c r="AS1949" s="210"/>
      <c r="AT1949" s="210"/>
      <c r="AU1949" s="210"/>
      <c r="AV1949" s="210"/>
      <c r="AW1949" s="210"/>
      <c r="AX1949" s="210"/>
      <c r="AY1949" s="210"/>
      <c r="AZ1949" s="210"/>
      <c r="BA1949" s="210"/>
      <c r="BB1949" s="210"/>
      <c r="BC1949" s="210"/>
      <c r="BD1949" s="210"/>
      <c r="BE1949" s="210"/>
      <c r="BF1949" s="210"/>
      <c r="BG1949" s="210"/>
      <c r="BH1949" s="210"/>
    </row>
    <row r="1950" spans="1:60" outlineLevel="3" x14ac:dyDescent="0.2">
      <c r="A1950" s="217"/>
      <c r="B1950" s="218"/>
      <c r="C1950" s="252" t="s">
        <v>2147</v>
      </c>
      <c r="D1950" s="240"/>
      <c r="E1950" s="240"/>
      <c r="F1950" s="240"/>
      <c r="G1950" s="240"/>
      <c r="H1950" s="220"/>
      <c r="I1950" s="220"/>
      <c r="J1950" s="220"/>
      <c r="K1950" s="220"/>
      <c r="L1950" s="220"/>
      <c r="M1950" s="220"/>
      <c r="N1950" s="219"/>
      <c r="O1950" s="219"/>
      <c r="P1950" s="219"/>
      <c r="Q1950" s="219"/>
      <c r="R1950" s="220"/>
      <c r="S1950" s="220"/>
      <c r="T1950" s="220"/>
      <c r="U1950" s="220"/>
      <c r="V1950" s="220"/>
      <c r="W1950" s="220"/>
      <c r="X1950" s="220"/>
      <c r="Y1950" s="220"/>
      <c r="Z1950" s="210"/>
      <c r="AA1950" s="210"/>
      <c r="AB1950" s="210"/>
      <c r="AC1950" s="210"/>
      <c r="AD1950" s="210"/>
      <c r="AE1950" s="210"/>
      <c r="AF1950" s="210"/>
      <c r="AG1950" s="210" t="s">
        <v>300</v>
      </c>
      <c r="AH1950" s="210"/>
      <c r="AI1950" s="210"/>
      <c r="AJ1950" s="210"/>
      <c r="AK1950" s="210"/>
      <c r="AL1950" s="210"/>
      <c r="AM1950" s="210"/>
      <c r="AN1950" s="210"/>
      <c r="AO1950" s="210"/>
      <c r="AP1950" s="210"/>
      <c r="AQ1950" s="210"/>
      <c r="AR1950" s="210"/>
      <c r="AS1950" s="210"/>
      <c r="AT1950" s="210"/>
      <c r="AU1950" s="210"/>
      <c r="AV1950" s="210"/>
      <c r="AW1950" s="210"/>
      <c r="AX1950" s="210"/>
      <c r="AY1950" s="210"/>
      <c r="AZ1950" s="210"/>
      <c r="BA1950" s="210"/>
      <c r="BB1950" s="210"/>
      <c r="BC1950" s="210"/>
      <c r="BD1950" s="210"/>
      <c r="BE1950" s="210"/>
      <c r="BF1950" s="210"/>
      <c r="BG1950" s="210"/>
      <c r="BH1950" s="210"/>
    </row>
    <row r="1951" spans="1:60" outlineLevel="3" x14ac:dyDescent="0.2">
      <c r="A1951" s="217"/>
      <c r="B1951" s="218"/>
      <c r="C1951" s="252" t="s">
        <v>2148</v>
      </c>
      <c r="D1951" s="240"/>
      <c r="E1951" s="240"/>
      <c r="F1951" s="240"/>
      <c r="G1951" s="240"/>
      <c r="H1951" s="220"/>
      <c r="I1951" s="220"/>
      <c r="J1951" s="220"/>
      <c r="K1951" s="220"/>
      <c r="L1951" s="220"/>
      <c r="M1951" s="220"/>
      <c r="N1951" s="219"/>
      <c r="O1951" s="219"/>
      <c r="P1951" s="219"/>
      <c r="Q1951" s="219"/>
      <c r="R1951" s="220"/>
      <c r="S1951" s="220"/>
      <c r="T1951" s="220"/>
      <c r="U1951" s="220"/>
      <c r="V1951" s="220"/>
      <c r="W1951" s="220"/>
      <c r="X1951" s="220"/>
      <c r="Y1951" s="220"/>
      <c r="Z1951" s="210"/>
      <c r="AA1951" s="210"/>
      <c r="AB1951" s="210"/>
      <c r="AC1951" s="210"/>
      <c r="AD1951" s="210"/>
      <c r="AE1951" s="210"/>
      <c r="AF1951" s="210"/>
      <c r="AG1951" s="210" t="s">
        <v>300</v>
      </c>
      <c r="AH1951" s="210"/>
      <c r="AI1951" s="210"/>
      <c r="AJ1951" s="210"/>
      <c r="AK1951" s="210"/>
      <c r="AL1951" s="210"/>
      <c r="AM1951" s="210"/>
      <c r="AN1951" s="210"/>
      <c r="AO1951" s="210"/>
      <c r="AP1951" s="210"/>
      <c r="AQ1951" s="210"/>
      <c r="AR1951" s="210"/>
      <c r="AS1951" s="210"/>
      <c r="AT1951" s="210"/>
      <c r="AU1951" s="210"/>
      <c r="AV1951" s="210"/>
      <c r="AW1951" s="210"/>
      <c r="AX1951" s="210"/>
      <c r="AY1951" s="210"/>
      <c r="AZ1951" s="210"/>
      <c r="BA1951" s="210"/>
      <c r="BB1951" s="210"/>
      <c r="BC1951" s="210"/>
      <c r="BD1951" s="210"/>
      <c r="BE1951" s="210"/>
      <c r="BF1951" s="210"/>
      <c r="BG1951" s="210"/>
      <c r="BH1951" s="210"/>
    </row>
    <row r="1952" spans="1:60" outlineLevel="3" x14ac:dyDescent="0.2">
      <c r="A1952" s="217"/>
      <c r="B1952" s="218"/>
      <c r="C1952" s="252" t="s">
        <v>2149</v>
      </c>
      <c r="D1952" s="240"/>
      <c r="E1952" s="240"/>
      <c r="F1952" s="240"/>
      <c r="G1952" s="240"/>
      <c r="H1952" s="220"/>
      <c r="I1952" s="220"/>
      <c r="J1952" s="220"/>
      <c r="K1952" s="220"/>
      <c r="L1952" s="220"/>
      <c r="M1952" s="220"/>
      <c r="N1952" s="219"/>
      <c r="O1952" s="219"/>
      <c r="P1952" s="219"/>
      <c r="Q1952" s="219"/>
      <c r="R1952" s="220"/>
      <c r="S1952" s="220"/>
      <c r="T1952" s="220"/>
      <c r="U1952" s="220"/>
      <c r="V1952" s="220"/>
      <c r="W1952" s="220"/>
      <c r="X1952" s="220"/>
      <c r="Y1952" s="220"/>
      <c r="Z1952" s="210"/>
      <c r="AA1952" s="210"/>
      <c r="AB1952" s="210"/>
      <c r="AC1952" s="210"/>
      <c r="AD1952" s="210"/>
      <c r="AE1952" s="210"/>
      <c r="AF1952" s="210"/>
      <c r="AG1952" s="210" t="s">
        <v>300</v>
      </c>
      <c r="AH1952" s="210"/>
      <c r="AI1952" s="210"/>
      <c r="AJ1952" s="210"/>
      <c r="AK1952" s="210"/>
      <c r="AL1952" s="210"/>
      <c r="AM1952" s="210"/>
      <c r="AN1952" s="210"/>
      <c r="AO1952" s="210"/>
      <c r="AP1952" s="210"/>
      <c r="AQ1952" s="210"/>
      <c r="AR1952" s="210"/>
      <c r="AS1952" s="210"/>
      <c r="AT1952" s="210"/>
      <c r="AU1952" s="210"/>
      <c r="AV1952" s="210"/>
      <c r="AW1952" s="210"/>
      <c r="AX1952" s="210"/>
      <c r="AY1952" s="210"/>
      <c r="AZ1952" s="210"/>
      <c r="BA1952" s="210"/>
      <c r="BB1952" s="210"/>
      <c r="BC1952" s="210"/>
      <c r="BD1952" s="210"/>
      <c r="BE1952" s="210"/>
      <c r="BF1952" s="210"/>
      <c r="BG1952" s="210"/>
      <c r="BH1952" s="210"/>
    </row>
    <row r="1953" spans="1:60" outlineLevel="1" x14ac:dyDescent="0.2">
      <c r="A1953" s="231">
        <v>379</v>
      </c>
      <c r="B1953" s="232" t="s">
        <v>2150</v>
      </c>
      <c r="C1953" s="250" t="s">
        <v>2151</v>
      </c>
      <c r="D1953" s="233" t="s">
        <v>2145</v>
      </c>
      <c r="E1953" s="234">
        <v>1</v>
      </c>
      <c r="F1953" s="235"/>
      <c r="G1953" s="236">
        <f>ROUND(E1953*F1953,2)</f>
        <v>0</v>
      </c>
      <c r="H1953" s="235"/>
      <c r="I1953" s="236">
        <f>ROUND(E1953*H1953,2)</f>
        <v>0</v>
      </c>
      <c r="J1953" s="235"/>
      <c r="K1953" s="236">
        <f>ROUND(E1953*J1953,2)</f>
        <v>0</v>
      </c>
      <c r="L1953" s="236">
        <v>21</v>
      </c>
      <c r="M1953" s="236">
        <f>G1953*(1+L1953/100)</f>
        <v>0</v>
      </c>
      <c r="N1953" s="234">
        <v>0</v>
      </c>
      <c r="O1953" s="234">
        <f>ROUND(E1953*N1953,2)</f>
        <v>0</v>
      </c>
      <c r="P1953" s="234">
        <v>0</v>
      </c>
      <c r="Q1953" s="234">
        <f>ROUND(E1953*P1953,2)</f>
        <v>0</v>
      </c>
      <c r="R1953" s="236"/>
      <c r="S1953" s="236" t="s">
        <v>861</v>
      </c>
      <c r="T1953" s="237" t="s">
        <v>294</v>
      </c>
      <c r="U1953" s="220">
        <v>0</v>
      </c>
      <c r="V1953" s="220">
        <f>ROUND(E1953*U1953,2)</f>
        <v>0</v>
      </c>
      <c r="W1953" s="220"/>
      <c r="X1953" s="220" t="s">
        <v>664</v>
      </c>
      <c r="Y1953" s="220" t="s">
        <v>296</v>
      </c>
      <c r="Z1953" s="210"/>
      <c r="AA1953" s="210"/>
      <c r="AB1953" s="210"/>
      <c r="AC1953" s="210"/>
      <c r="AD1953" s="210"/>
      <c r="AE1953" s="210"/>
      <c r="AF1953" s="210"/>
      <c r="AG1953" s="210" t="s">
        <v>665</v>
      </c>
      <c r="AH1953" s="210"/>
      <c r="AI1953" s="210"/>
      <c r="AJ1953" s="210"/>
      <c r="AK1953" s="210"/>
      <c r="AL1953" s="210"/>
      <c r="AM1953" s="210"/>
      <c r="AN1953" s="210"/>
      <c r="AO1953" s="210"/>
      <c r="AP1953" s="210"/>
      <c r="AQ1953" s="210"/>
      <c r="AR1953" s="210"/>
      <c r="AS1953" s="210"/>
      <c r="AT1953" s="210"/>
      <c r="AU1953" s="210"/>
      <c r="AV1953" s="210"/>
      <c r="AW1953" s="210"/>
      <c r="AX1953" s="210"/>
      <c r="AY1953" s="210"/>
      <c r="AZ1953" s="210"/>
      <c r="BA1953" s="210"/>
      <c r="BB1953" s="210"/>
      <c r="BC1953" s="210"/>
      <c r="BD1953" s="210"/>
      <c r="BE1953" s="210"/>
      <c r="BF1953" s="210"/>
      <c r="BG1953" s="210"/>
      <c r="BH1953" s="210"/>
    </row>
    <row r="1954" spans="1:60" outlineLevel="2" x14ac:dyDescent="0.2">
      <c r="A1954" s="217"/>
      <c r="B1954" s="218"/>
      <c r="C1954" s="255" t="s">
        <v>2152</v>
      </c>
      <c r="D1954" s="248"/>
      <c r="E1954" s="248"/>
      <c r="F1954" s="248"/>
      <c r="G1954" s="248"/>
      <c r="H1954" s="220"/>
      <c r="I1954" s="220"/>
      <c r="J1954" s="220"/>
      <c r="K1954" s="220"/>
      <c r="L1954" s="220"/>
      <c r="M1954" s="220"/>
      <c r="N1954" s="219"/>
      <c r="O1954" s="219"/>
      <c r="P1954" s="219"/>
      <c r="Q1954" s="219"/>
      <c r="R1954" s="220"/>
      <c r="S1954" s="220"/>
      <c r="T1954" s="220"/>
      <c r="U1954" s="220"/>
      <c r="V1954" s="220"/>
      <c r="W1954" s="220"/>
      <c r="X1954" s="220"/>
      <c r="Y1954" s="220"/>
      <c r="Z1954" s="210"/>
      <c r="AA1954" s="210"/>
      <c r="AB1954" s="210"/>
      <c r="AC1954" s="210"/>
      <c r="AD1954" s="210"/>
      <c r="AE1954" s="210"/>
      <c r="AF1954" s="210"/>
      <c r="AG1954" s="210" t="s">
        <v>300</v>
      </c>
      <c r="AH1954" s="210"/>
      <c r="AI1954" s="210"/>
      <c r="AJ1954" s="210"/>
      <c r="AK1954" s="210"/>
      <c r="AL1954" s="210"/>
      <c r="AM1954" s="210"/>
      <c r="AN1954" s="210"/>
      <c r="AO1954" s="210"/>
      <c r="AP1954" s="210"/>
      <c r="AQ1954" s="210"/>
      <c r="AR1954" s="210"/>
      <c r="AS1954" s="210"/>
      <c r="AT1954" s="210"/>
      <c r="AU1954" s="210"/>
      <c r="AV1954" s="210"/>
      <c r="AW1954" s="210"/>
      <c r="AX1954" s="210"/>
      <c r="AY1954" s="210"/>
      <c r="AZ1954" s="210"/>
      <c r="BA1954" s="210"/>
      <c r="BB1954" s="210"/>
      <c r="BC1954" s="210"/>
      <c r="BD1954" s="210"/>
      <c r="BE1954" s="210"/>
      <c r="BF1954" s="210"/>
      <c r="BG1954" s="210"/>
      <c r="BH1954" s="210"/>
    </row>
    <row r="1955" spans="1:60" outlineLevel="1" x14ac:dyDescent="0.2">
      <c r="A1955" s="231">
        <v>380</v>
      </c>
      <c r="B1955" s="232" t="s">
        <v>2153</v>
      </c>
      <c r="C1955" s="250" t="s">
        <v>2154</v>
      </c>
      <c r="D1955" s="233" t="s">
        <v>2145</v>
      </c>
      <c r="E1955" s="234">
        <v>1</v>
      </c>
      <c r="F1955" s="235"/>
      <c r="G1955" s="236">
        <f>ROUND(E1955*F1955,2)</f>
        <v>0</v>
      </c>
      <c r="H1955" s="235"/>
      <c r="I1955" s="236">
        <f>ROUND(E1955*H1955,2)</f>
        <v>0</v>
      </c>
      <c r="J1955" s="235"/>
      <c r="K1955" s="236">
        <f>ROUND(E1955*J1955,2)</f>
        <v>0</v>
      </c>
      <c r="L1955" s="236">
        <v>21</v>
      </c>
      <c r="M1955" s="236">
        <f>G1955*(1+L1955/100)</f>
        <v>0</v>
      </c>
      <c r="N1955" s="234">
        <v>0</v>
      </c>
      <c r="O1955" s="234">
        <f>ROUND(E1955*N1955,2)</f>
        <v>0</v>
      </c>
      <c r="P1955" s="234">
        <v>0</v>
      </c>
      <c r="Q1955" s="234">
        <f>ROUND(E1955*P1955,2)</f>
        <v>0</v>
      </c>
      <c r="R1955" s="236"/>
      <c r="S1955" s="236" t="s">
        <v>293</v>
      </c>
      <c r="T1955" s="237" t="s">
        <v>294</v>
      </c>
      <c r="U1955" s="220">
        <v>0</v>
      </c>
      <c r="V1955" s="220">
        <f>ROUND(E1955*U1955,2)</f>
        <v>0</v>
      </c>
      <c r="W1955" s="220"/>
      <c r="X1955" s="220" t="s">
        <v>2155</v>
      </c>
      <c r="Y1955" s="220" t="s">
        <v>296</v>
      </c>
      <c r="Z1955" s="210"/>
      <c r="AA1955" s="210"/>
      <c r="AB1955" s="210"/>
      <c r="AC1955" s="210"/>
      <c r="AD1955" s="210"/>
      <c r="AE1955" s="210"/>
      <c r="AF1955" s="210"/>
      <c r="AG1955" s="210" t="s">
        <v>2156</v>
      </c>
      <c r="AH1955" s="210"/>
      <c r="AI1955" s="210"/>
      <c r="AJ1955" s="210"/>
      <c r="AK1955" s="210"/>
      <c r="AL1955" s="210"/>
      <c r="AM1955" s="210"/>
      <c r="AN1955" s="210"/>
      <c r="AO1955" s="210"/>
      <c r="AP1955" s="210"/>
      <c r="AQ1955" s="210"/>
      <c r="AR1955" s="210"/>
      <c r="AS1955" s="210"/>
      <c r="AT1955" s="210"/>
      <c r="AU1955" s="210"/>
      <c r="AV1955" s="210"/>
      <c r="AW1955" s="210"/>
      <c r="AX1955" s="210"/>
      <c r="AY1955" s="210"/>
      <c r="AZ1955" s="210"/>
      <c r="BA1955" s="210"/>
      <c r="BB1955" s="210"/>
      <c r="BC1955" s="210"/>
      <c r="BD1955" s="210"/>
      <c r="BE1955" s="210"/>
      <c r="BF1955" s="210"/>
      <c r="BG1955" s="210"/>
      <c r="BH1955" s="210"/>
    </row>
    <row r="1956" spans="1:60" outlineLevel="2" x14ac:dyDescent="0.2">
      <c r="A1956" s="217"/>
      <c r="B1956" s="218"/>
      <c r="C1956" s="255" t="s">
        <v>2157</v>
      </c>
      <c r="D1956" s="248"/>
      <c r="E1956" s="248"/>
      <c r="F1956" s="248"/>
      <c r="G1956" s="248"/>
      <c r="H1956" s="220"/>
      <c r="I1956" s="220"/>
      <c r="J1956" s="220"/>
      <c r="K1956" s="220"/>
      <c r="L1956" s="220"/>
      <c r="M1956" s="220"/>
      <c r="N1956" s="219"/>
      <c r="O1956" s="219"/>
      <c r="P1956" s="219"/>
      <c r="Q1956" s="219"/>
      <c r="R1956" s="220"/>
      <c r="S1956" s="220"/>
      <c r="T1956" s="220"/>
      <c r="U1956" s="220"/>
      <c r="V1956" s="220"/>
      <c r="W1956" s="220"/>
      <c r="X1956" s="220"/>
      <c r="Y1956" s="220"/>
      <c r="Z1956" s="210"/>
      <c r="AA1956" s="210"/>
      <c r="AB1956" s="210"/>
      <c r="AC1956" s="210"/>
      <c r="AD1956" s="210"/>
      <c r="AE1956" s="210"/>
      <c r="AF1956" s="210"/>
      <c r="AG1956" s="210" t="s">
        <v>300</v>
      </c>
      <c r="AH1956" s="210"/>
      <c r="AI1956" s="210"/>
      <c r="AJ1956" s="210"/>
      <c r="AK1956" s="210"/>
      <c r="AL1956" s="210"/>
      <c r="AM1956" s="210"/>
      <c r="AN1956" s="210"/>
      <c r="AO1956" s="210"/>
      <c r="AP1956" s="210"/>
      <c r="AQ1956" s="210"/>
      <c r="AR1956" s="210"/>
      <c r="AS1956" s="210"/>
      <c r="AT1956" s="210"/>
      <c r="AU1956" s="210"/>
      <c r="AV1956" s="210"/>
      <c r="AW1956" s="210"/>
      <c r="AX1956" s="210"/>
      <c r="AY1956" s="210"/>
      <c r="AZ1956" s="210"/>
      <c r="BA1956" s="210"/>
      <c r="BB1956" s="210"/>
      <c r="BC1956" s="210"/>
      <c r="BD1956" s="210"/>
      <c r="BE1956" s="210"/>
      <c r="BF1956" s="210"/>
      <c r="BG1956" s="210"/>
      <c r="BH1956" s="210"/>
    </row>
    <row r="1957" spans="1:60" outlineLevel="1" x14ac:dyDescent="0.2">
      <c r="A1957" s="231">
        <v>381</v>
      </c>
      <c r="B1957" s="232" t="s">
        <v>2158</v>
      </c>
      <c r="C1957" s="250" t="s">
        <v>2159</v>
      </c>
      <c r="D1957" s="233" t="s">
        <v>2145</v>
      </c>
      <c r="E1957" s="234">
        <v>1</v>
      </c>
      <c r="F1957" s="235"/>
      <c r="G1957" s="236">
        <f>ROUND(E1957*F1957,2)</f>
        <v>0</v>
      </c>
      <c r="H1957" s="235"/>
      <c r="I1957" s="236">
        <f>ROUND(E1957*H1957,2)</f>
        <v>0</v>
      </c>
      <c r="J1957" s="235"/>
      <c r="K1957" s="236">
        <f>ROUND(E1957*J1957,2)</f>
        <v>0</v>
      </c>
      <c r="L1957" s="236">
        <v>21</v>
      </c>
      <c r="M1957" s="236">
        <f>G1957*(1+L1957/100)</f>
        <v>0</v>
      </c>
      <c r="N1957" s="234">
        <v>0</v>
      </c>
      <c r="O1957" s="234">
        <f>ROUND(E1957*N1957,2)</f>
        <v>0</v>
      </c>
      <c r="P1957" s="234">
        <v>0</v>
      </c>
      <c r="Q1957" s="234">
        <f>ROUND(E1957*P1957,2)</f>
        <v>0</v>
      </c>
      <c r="R1957" s="236"/>
      <c r="S1957" s="236" t="s">
        <v>293</v>
      </c>
      <c r="T1957" s="237" t="s">
        <v>294</v>
      </c>
      <c r="U1957" s="220">
        <v>0</v>
      </c>
      <c r="V1957" s="220">
        <f>ROUND(E1957*U1957,2)</f>
        <v>0</v>
      </c>
      <c r="W1957" s="220"/>
      <c r="X1957" s="220" t="s">
        <v>2155</v>
      </c>
      <c r="Y1957" s="220" t="s">
        <v>296</v>
      </c>
      <c r="Z1957" s="210"/>
      <c r="AA1957" s="210"/>
      <c r="AB1957" s="210"/>
      <c r="AC1957" s="210"/>
      <c r="AD1957" s="210"/>
      <c r="AE1957" s="210"/>
      <c r="AF1957" s="210"/>
      <c r="AG1957" s="210" t="s">
        <v>2156</v>
      </c>
      <c r="AH1957" s="210"/>
      <c r="AI1957" s="210"/>
      <c r="AJ1957" s="210"/>
      <c r="AK1957" s="210"/>
      <c r="AL1957" s="210"/>
      <c r="AM1957" s="210"/>
      <c r="AN1957" s="210"/>
      <c r="AO1957" s="210"/>
      <c r="AP1957" s="210"/>
      <c r="AQ1957" s="210"/>
      <c r="AR1957" s="210"/>
      <c r="AS1957" s="210"/>
      <c r="AT1957" s="210"/>
      <c r="AU1957" s="210"/>
      <c r="AV1957" s="210"/>
      <c r="AW1957" s="210"/>
      <c r="AX1957" s="210"/>
      <c r="AY1957" s="210"/>
      <c r="AZ1957" s="210"/>
      <c r="BA1957" s="210"/>
      <c r="BB1957" s="210"/>
      <c r="BC1957" s="210"/>
      <c r="BD1957" s="210"/>
      <c r="BE1957" s="210"/>
      <c r="BF1957" s="210"/>
      <c r="BG1957" s="210"/>
      <c r="BH1957" s="210"/>
    </row>
    <row r="1958" spans="1:60" outlineLevel="2" x14ac:dyDescent="0.2">
      <c r="A1958" s="217"/>
      <c r="B1958" s="218"/>
      <c r="C1958" s="255" t="s">
        <v>2160</v>
      </c>
      <c r="D1958" s="248"/>
      <c r="E1958" s="248"/>
      <c r="F1958" s="248"/>
      <c r="G1958" s="248"/>
      <c r="H1958" s="220"/>
      <c r="I1958" s="220"/>
      <c r="J1958" s="220"/>
      <c r="K1958" s="220"/>
      <c r="L1958" s="220"/>
      <c r="M1958" s="220"/>
      <c r="N1958" s="219"/>
      <c r="O1958" s="219"/>
      <c r="P1958" s="219"/>
      <c r="Q1958" s="219"/>
      <c r="R1958" s="220"/>
      <c r="S1958" s="220"/>
      <c r="T1958" s="220"/>
      <c r="U1958" s="220"/>
      <c r="V1958" s="220"/>
      <c r="W1958" s="220"/>
      <c r="X1958" s="220"/>
      <c r="Y1958" s="220"/>
      <c r="Z1958" s="210"/>
      <c r="AA1958" s="210"/>
      <c r="AB1958" s="210"/>
      <c r="AC1958" s="210"/>
      <c r="AD1958" s="210"/>
      <c r="AE1958" s="210"/>
      <c r="AF1958" s="210"/>
      <c r="AG1958" s="210" t="s">
        <v>300</v>
      </c>
      <c r="AH1958" s="210"/>
      <c r="AI1958" s="210"/>
      <c r="AJ1958" s="210"/>
      <c r="AK1958" s="210"/>
      <c r="AL1958" s="210"/>
      <c r="AM1958" s="210"/>
      <c r="AN1958" s="210"/>
      <c r="AO1958" s="210"/>
      <c r="AP1958" s="210"/>
      <c r="AQ1958" s="210"/>
      <c r="AR1958" s="210"/>
      <c r="AS1958" s="210"/>
      <c r="AT1958" s="210"/>
      <c r="AU1958" s="210"/>
      <c r="AV1958" s="210"/>
      <c r="AW1958" s="210"/>
      <c r="AX1958" s="210"/>
      <c r="AY1958" s="210"/>
      <c r="AZ1958" s="210"/>
      <c r="BA1958" s="210"/>
      <c r="BB1958" s="210"/>
      <c r="BC1958" s="210"/>
      <c r="BD1958" s="210"/>
      <c r="BE1958" s="210"/>
      <c r="BF1958" s="210"/>
      <c r="BG1958" s="210"/>
      <c r="BH1958" s="210"/>
    </row>
    <row r="1959" spans="1:60" x14ac:dyDescent="0.2">
      <c r="A1959" s="3"/>
      <c r="B1959" s="4"/>
      <c r="C1959" s="256"/>
      <c r="D1959" s="6"/>
      <c r="E1959" s="3"/>
      <c r="F1959" s="3"/>
      <c r="G1959" s="3"/>
      <c r="H1959" s="3"/>
      <c r="I1959" s="3"/>
      <c r="J1959" s="3"/>
      <c r="K1959" s="3"/>
      <c r="L1959" s="3"/>
      <c r="M1959" s="3"/>
      <c r="N1959" s="3"/>
      <c r="O1959" s="3"/>
      <c r="P1959" s="3"/>
      <c r="Q1959" s="3"/>
      <c r="R1959" s="3"/>
      <c r="S1959" s="3"/>
      <c r="T1959" s="3"/>
      <c r="U1959" s="3"/>
      <c r="V1959" s="3"/>
      <c r="W1959" s="3"/>
      <c r="X1959" s="3"/>
      <c r="Y1959" s="3"/>
      <c r="AE1959">
        <v>12</v>
      </c>
      <c r="AF1959">
        <v>21</v>
      </c>
      <c r="AG1959" t="s">
        <v>273</v>
      </c>
    </row>
    <row r="1960" spans="1:60" x14ac:dyDescent="0.2">
      <c r="A1960" s="213"/>
      <c r="B1960" s="214" t="s">
        <v>29</v>
      </c>
      <c r="C1960" s="257"/>
      <c r="D1960" s="215"/>
      <c r="E1960" s="216"/>
      <c r="F1960" s="216"/>
      <c r="G1960" s="230">
        <f>G8+G150+G268+G452+G515+G530+G537+G644+G774+G836+G886+G890+G893+G929+G940+G1236+G1240+G1294+G1348+G1430+G1437+G1449+G1454+G1489+G1546+G1695+G1773+G1796+G1805+G1845+G1891+G1907+G1922+G1931+G1933+G1947</f>
        <v>0</v>
      </c>
      <c r="H1960" s="3"/>
      <c r="I1960" s="3"/>
      <c r="J1960" s="3"/>
      <c r="K1960" s="3"/>
      <c r="L1960" s="3"/>
      <c r="M1960" s="3"/>
      <c r="N1960" s="3"/>
      <c r="O1960" s="3"/>
      <c r="P1960" s="3"/>
      <c r="Q1960" s="3"/>
      <c r="R1960" s="3"/>
      <c r="S1960" s="3"/>
      <c r="T1960" s="3"/>
      <c r="U1960" s="3"/>
      <c r="V1960" s="3"/>
      <c r="W1960" s="3"/>
      <c r="X1960" s="3"/>
      <c r="Y1960" s="3"/>
      <c r="AE1960">
        <f>SUMIF(L7:L1958,AE1959,G7:G1958)</f>
        <v>0</v>
      </c>
      <c r="AF1960">
        <f>SUMIF(L7:L1958,AF1959,G7:G1958)</f>
        <v>0</v>
      </c>
      <c r="AG1960" t="s">
        <v>2161</v>
      </c>
    </row>
    <row r="1961" spans="1:60" x14ac:dyDescent="0.2">
      <c r="C1961" s="258"/>
      <c r="D1961" s="10"/>
      <c r="AG1961" t="s">
        <v>2162</v>
      </c>
    </row>
    <row r="1962" spans="1:60" x14ac:dyDescent="0.2">
      <c r="D1962" s="10"/>
    </row>
    <row r="1963" spans="1:60" x14ac:dyDescent="0.2">
      <c r="D1963" s="10"/>
    </row>
    <row r="1964" spans="1:60" x14ac:dyDescent="0.2">
      <c r="D1964" s="10"/>
    </row>
    <row r="1965" spans="1:60" x14ac:dyDescent="0.2">
      <c r="D1965" s="10"/>
    </row>
    <row r="1966" spans="1:60" x14ac:dyDescent="0.2">
      <c r="D1966" s="10"/>
    </row>
    <row r="1967" spans="1:60" x14ac:dyDescent="0.2">
      <c r="D1967" s="10"/>
    </row>
    <row r="1968" spans="1:60"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7RfOFRjQv676C4XPzuxnlX+U1LVkt1Mh6zY9j6RAUtzDY5kDKs5FNdh6RSfLYV/k3vuAnMk4IonRbCa+3P/+oA==" saltValue="Z1ghyKOykiIXr2G0ChExLQ==" spinCount="100000" sheet="1" formatRows="0"/>
  <mergeCells count="385">
    <mergeCell ref="C1958:G1958"/>
    <mergeCell ref="C1949:G1949"/>
    <mergeCell ref="C1950:G1950"/>
    <mergeCell ref="C1951:G1951"/>
    <mergeCell ref="C1952:G1952"/>
    <mergeCell ref="C1954:G1954"/>
    <mergeCell ref="C1956:G1956"/>
    <mergeCell ref="C1844:G1844"/>
    <mergeCell ref="C1866:G1866"/>
    <mergeCell ref="C1867:G1867"/>
    <mergeCell ref="C1868:G1868"/>
    <mergeCell ref="C1930:G1930"/>
    <mergeCell ref="C1935:G1935"/>
    <mergeCell ref="C1804:G1804"/>
    <mergeCell ref="C1836:G1836"/>
    <mergeCell ref="C1837:G1837"/>
    <mergeCell ref="C1838:G1838"/>
    <mergeCell ref="C1839:G1839"/>
    <mergeCell ref="C1843:G1843"/>
    <mergeCell ref="C1771:G1771"/>
    <mergeCell ref="C1772:G1772"/>
    <mergeCell ref="C1776:G1776"/>
    <mergeCell ref="C1794:G1794"/>
    <mergeCell ref="C1795:G1795"/>
    <mergeCell ref="C1803:G1803"/>
    <mergeCell ref="C1508:G1508"/>
    <mergeCell ref="C1544:G1544"/>
    <mergeCell ref="C1545:G1545"/>
    <mergeCell ref="C1609:G1609"/>
    <mergeCell ref="C1693:G1693"/>
    <mergeCell ref="C1694:G1694"/>
    <mergeCell ref="C1488:G1488"/>
    <mergeCell ref="C1494:G1494"/>
    <mergeCell ref="C1495:G1495"/>
    <mergeCell ref="C1496:G1496"/>
    <mergeCell ref="C1506:G1506"/>
    <mergeCell ref="C1507:G1507"/>
    <mergeCell ref="C1443:G1443"/>
    <mergeCell ref="C1447:G1447"/>
    <mergeCell ref="C1448:G1448"/>
    <mergeCell ref="C1452:G1452"/>
    <mergeCell ref="C1453:G1453"/>
    <mergeCell ref="C1487:G1487"/>
    <mergeCell ref="C1428:G1428"/>
    <mergeCell ref="C1429:G1429"/>
    <mergeCell ref="C1435:G1435"/>
    <mergeCell ref="C1436:G1436"/>
    <mergeCell ref="C1441:G1441"/>
    <mergeCell ref="C1442:G1442"/>
    <mergeCell ref="C1317:G1317"/>
    <mergeCell ref="C1322:G1322"/>
    <mergeCell ref="C1346:G1346"/>
    <mergeCell ref="C1347:G1347"/>
    <mergeCell ref="C1360:G1360"/>
    <mergeCell ref="C1361:G1361"/>
    <mergeCell ref="C1239:G1239"/>
    <mergeCell ref="C1247:G1247"/>
    <mergeCell ref="C1248:G1248"/>
    <mergeCell ref="C1292:G1292"/>
    <mergeCell ref="C1293:G1293"/>
    <mergeCell ref="C1313:G1313"/>
    <mergeCell ref="C1225:G1225"/>
    <mergeCell ref="C1232:G1232"/>
    <mergeCell ref="C1233:G1233"/>
    <mergeCell ref="C1234:G1234"/>
    <mergeCell ref="C1235:G1235"/>
    <mergeCell ref="C1238:G1238"/>
    <mergeCell ref="C1215:G1215"/>
    <mergeCell ref="C1219:G1219"/>
    <mergeCell ref="C1220:G1220"/>
    <mergeCell ref="C1221:G1221"/>
    <mergeCell ref="C1223:G1223"/>
    <mergeCell ref="C1224:G1224"/>
    <mergeCell ref="C1204:G1204"/>
    <mergeCell ref="C1205:G1205"/>
    <mergeCell ref="C1206:G1206"/>
    <mergeCell ref="C1207:G1207"/>
    <mergeCell ref="C1213:G1213"/>
    <mergeCell ref="C1214:G1214"/>
    <mergeCell ref="C1095:G1095"/>
    <mergeCell ref="C1096:G1096"/>
    <mergeCell ref="C1183:G1183"/>
    <mergeCell ref="C1184:G1184"/>
    <mergeCell ref="C1185:G1185"/>
    <mergeCell ref="C1203:G1203"/>
    <mergeCell ref="C1077:G1077"/>
    <mergeCell ref="C1078:G1078"/>
    <mergeCell ref="C1087:G1087"/>
    <mergeCell ref="C1088:G1088"/>
    <mergeCell ref="C1089:G1089"/>
    <mergeCell ref="C1094:G1094"/>
    <mergeCell ref="C1063:G1063"/>
    <mergeCell ref="C1064:G1064"/>
    <mergeCell ref="C1068:G1068"/>
    <mergeCell ref="C1069:G1069"/>
    <mergeCell ref="C1070:G1070"/>
    <mergeCell ref="C1076:G1076"/>
    <mergeCell ref="C1049:G1049"/>
    <mergeCell ref="C1050:G1050"/>
    <mergeCell ref="C1055:G1055"/>
    <mergeCell ref="C1056:G1056"/>
    <mergeCell ref="C1057:G1057"/>
    <mergeCell ref="C1062:G1062"/>
    <mergeCell ref="C1035:G1035"/>
    <mergeCell ref="C1036:G1036"/>
    <mergeCell ref="C1041:G1041"/>
    <mergeCell ref="C1042:G1042"/>
    <mergeCell ref="C1043:G1043"/>
    <mergeCell ref="C1048:G1048"/>
    <mergeCell ref="C1002:G1002"/>
    <mergeCell ref="C1003:G1003"/>
    <mergeCell ref="C1010:G1010"/>
    <mergeCell ref="C1011:G1011"/>
    <mergeCell ref="C1012:G1012"/>
    <mergeCell ref="C1034:G1034"/>
    <mergeCell ref="C974:G974"/>
    <mergeCell ref="C975:G975"/>
    <mergeCell ref="C994:G994"/>
    <mergeCell ref="C995:G995"/>
    <mergeCell ref="C996:G996"/>
    <mergeCell ref="C1001:G1001"/>
    <mergeCell ref="C956:G956"/>
    <mergeCell ref="C957:G957"/>
    <mergeCell ref="C966:G966"/>
    <mergeCell ref="C967:G967"/>
    <mergeCell ref="C968:G968"/>
    <mergeCell ref="C973:G973"/>
    <mergeCell ref="C938:G938"/>
    <mergeCell ref="C942:G942"/>
    <mergeCell ref="C949:G949"/>
    <mergeCell ref="C950:G950"/>
    <mergeCell ref="C951:G951"/>
    <mergeCell ref="C955:G955"/>
    <mergeCell ref="C904:G904"/>
    <mergeCell ref="C905:G905"/>
    <mergeCell ref="C931:G931"/>
    <mergeCell ref="C932:G932"/>
    <mergeCell ref="C936:G936"/>
    <mergeCell ref="C937:G937"/>
    <mergeCell ref="C854:G854"/>
    <mergeCell ref="C892:G892"/>
    <mergeCell ref="C895:G895"/>
    <mergeCell ref="C896:G896"/>
    <mergeCell ref="C897:G897"/>
    <mergeCell ref="C903:G903"/>
    <mergeCell ref="C843:G843"/>
    <mergeCell ref="C845:G845"/>
    <mergeCell ref="C846:G846"/>
    <mergeCell ref="C847:G847"/>
    <mergeCell ref="C852:G852"/>
    <mergeCell ref="C853:G853"/>
    <mergeCell ref="C828:G828"/>
    <mergeCell ref="C829:G829"/>
    <mergeCell ref="C838:G838"/>
    <mergeCell ref="C839:G839"/>
    <mergeCell ref="C841:G841"/>
    <mergeCell ref="C842:G842"/>
    <mergeCell ref="C816:G816"/>
    <mergeCell ref="C817:G817"/>
    <mergeCell ref="C821:G821"/>
    <mergeCell ref="C822:G822"/>
    <mergeCell ref="C823:G823"/>
    <mergeCell ref="C827:G827"/>
    <mergeCell ref="C803:G803"/>
    <mergeCell ref="C804:G804"/>
    <mergeCell ref="C805:G805"/>
    <mergeCell ref="C806:G806"/>
    <mergeCell ref="C807:G807"/>
    <mergeCell ref="C815:G815"/>
    <mergeCell ref="C791:G791"/>
    <mergeCell ref="C792:G792"/>
    <mergeCell ref="C793:G793"/>
    <mergeCell ref="C797:G797"/>
    <mergeCell ref="C798:G798"/>
    <mergeCell ref="C799:G799"/>
    <mergeCell ref="C776:G776"/>
    <mergeCell ref="C777:G777"/>
    <mergeCell ref="C778:G778"/>
    <mergeCell ref="C785:G785"/>
    <mergeCell ref="C786:G786"/>
    <mergeCell ref="C787:G787"/>
    <mergeCell ref="C747:G747"/>
    <mergeCell ref="C760:G760"/>
    <mergeCell ref="C761:G761"/>
    <mergeCell ref="C762:G762"/>
    <mergeCell ref="C763:G763"/>
    <mergeCell ref="C764:G764"/>
    <mergeCell ref="C722:G722"/>
    <mergeCell ref="C729:G729"/>
    <mergeCell ref="C730:G730"/>
    <mergeCell ref="C731:G731"/>
    <mergeCell ref="C745:G745"/>
    <mergeCell ref="C746:G746"/>
    <mergeCell ref="C712:G712"/>
    <mergeCell ref="C713:G713"/>
    <mergeCell ref="C715:G715"/>
    <mergeCell ref="C716:G716"/>
    <mergeCell ref="C717:G717"/>
    <mergeCell ref="C721:G721"/>
    <mergeCell ref="C694:G694"/>
    <mergeCell ref="C695:G695"/>
    <mergeCell ref="C700:G700"/>
    <mergeCell ref="C701:G701"/>
    <mergeCell ref="C702:G702"/>
    <mergeCell ref="C711:G711"/>
    <mergeCell ref="C659:G659"/>
    <mergeCell ref="C660:G660"/>
    <mergeCell ref="C669:G669"/>
    <mergeCell ref="C670:G670"/>
    <mergeCell ref="C671:G671"/>
    <mergeCell ref="C693:G693"/>
    <mergeCell ref="C638:G638"/>
    <mergeCell ref="C646:G646"/>
    <mergeCell ref="C647:G647"/>
    <mergeCell ref="C648:G648"/>
    <mergeCell ref="C654:G654"/>
    <mergeCell ref="C655:G655"/>
    <mergeCell ref="C546:G546"/>
    <mergeCell ref="C547:G547"/>
    <mergeCell ref="C563:G563"/>
    <mergeCell ref="C564:G564"/>
    <mergeCell ref="C565:G565"/>
    <mergeCell ref="C637:G637"/>
    <mergeCell ref="C532:G532"/>
    <mergeCell ref="C533:G533"/>
    <mergeCell ref="C534:G534"/>
    <mergeCell ref="C539:G539"/>
    <mergeCell ref="C540:G540"/>
    <mergeCell ref="C545:G545"/>
    <mergeCell ref="C501:G501"/>
    <mergeCell ref="C505:G505"/>
    <mergeCell ref="C506:G506"/>
    <mergeCell ref="C507:G507"/>
    <mergeCell ref="C511:G511"/>
    <mergeCell ref="C512:G512"/>
    <mergeCell ref="C486:G486"/>
    <mergeCell ref="C491:G491"/>
    <mergeCell ref="C492:G492"/>
    <mergeCell ref="C493:G493"/>
    <mergeCell ref="C499:G499"/>
    <mergeCell ref="C500:G500"/>
    <mergeCell ref="C473:G473"/>
    <mergeCell ref="C478:G478"/>
    <mergeCell ref="C479:G479"/>
    <mergeCell ref="C480:G480"/>
    <mergeCell ref="C484:G484"/>
    <mergeCell ref="C485:G485"/>
    <mergeCell ref="C462:G462"/>
    <mergeCell ref="C467:G467"/>
    <mergeCell ref="C468:G468"/>
    <mergeCell ref="C469:G469"/>
    <mergeCell ref="C471:G471"/>
    <mergeCell ref="C472:G472"/>
    <mergeCell ref="C406:G406"/>
    <mergeCell ref="C407:G407"/>
    <mergeCell ref="C412:G412"/>
    <mergeCell ref="C413:G413"/>
    <mergeCell ref="C460:G460"/>
    <mergeCell ref="C461:G461"/>
    <mergeCell ref="C378:G378"/>
    <mergeCell ref="C379:G379"/>
    <mergeCell ref="C398:G398"/>
    <mergeCell ref="C399:G399"/>
    <mergeCell ref="C400:G400"/>
    <mergeCell ref="C405:G405"/>
    <mergeCell ref="C349:G349"/>
    <mergeCell ref="C350:G350"/>
    <mergeCell ref="C354:G354"/>
    <mergeCell ref="C355:G355"/>
    <mergeCell ref="C356:G356"/>
    <mergeCell ref="C377:G377"/>
    <mergeCell ref="C332:G332"/>
    <mergeCell ref="C333:G333"/>
    <mergeCell ref="C338:G338"/>
    <mergeCell ref="C339:G339"/>
    <mergeCell ref="C340:G340"/>
    <mergeCell ref="C348:G348"/>
    <mergeCell ref="C264:G264"/>
    <mergeCell ref="C265:G265"/>
    <mergeCell ref="C322:G322"/>
    <mergeCell ref="C323:G323"/>
    <mergeCell ref="C324:G324"/>
    <mergeCell ref="C331:G331"/>
    <mergeCell ref="C231:G231"/>
    <mergeCell ref="C232:G232"/>
    <mergeCell ref="C233:G233"/>
    <mergeCell ref="C250:G250"/>
    <mergeCell ref="C251:G251"/>
    <mergeCell ref="C252:G252"/>
    <mergeCell ref="C215:G215"/>
    <mergeCell ref="C220:G220"/>
    <mergeCell ref="C221:G221"/>
    <mergeCell ref="C222:G222"/>
    <mergeCell ref="C226:G226"/>
    <mergeCell ref="C227:G227"/>
    <mergeCell ref="C202:G202"/>
    <mergeCell ref="C207:G207"/>
    <mergeCell ref="C208:G208"/>
    <mergeCell ref="C209:G209"/>
    <mergeCell ref="C213:G213"/>
    <mergeCell ref="C214:G214"/>
    <mergeCell ref="C188:G188"/>
    <mergeCell ref="C193:G193"/>
    <mergeCell ref="C194:G194"/>
    <mergeCell ref="C195:G195"/>
    <mergeCell ref="C200:G200"/>
    <mergeCell ref="C201:G201"/>
    <mergeCell ref="C175:G175"/>
    <mergeCell ref="C180:G180"/>
    <mergeCell ref="C181:G181"/>
    <mergeCell ref="C182:G182"/>
    <mergeCell ref="C186:G186"/>
    <mergeCell ref="C187:G187"/>
    <mergeCell ref="C144:G144"/>
    <mergeCell ref="C166:G166"/>
    <mergeCell ref="C167:G167"/>
    <mergeCell ref="C168:G168"/>
    <mergeCell ref="C173:G173"/>
    <mergeCell ref="C174:G174"/>
    <mergeCell ref="C121:G121"/>
    <mergeCell ref="C135:G135"/>
    <mergeCell ref="C136:G136"/>
    <mergeCell ref="C137:G137"/>
    <mergeCell ref="C142:G142"/>
    <mergeCell ref="C143:G143"/>
    <mergeCell ref="C105:G105"/>
    <mergeCell ref="C109:G109"/>
    <mergeCell ref="C110:G110"/>
    <mergeCell ref="C111:G111"/>
    <mergeCell ref="C119:G119"/>
    <mergeCell ref="C120:G120"/>
    <mergeCell ref="C93:G93"/>
    <mergeCell ref="C97:G97"/>
    <mergeCell ref="C98:G98"/>
    <mergeCell ref="C99:G99"/>
    <mergeCell ref="C103:G103"/>
    <mergeCell ref="C104:G104"/>
    <mergeCell ref="C80:G80"/>
    <mergeCell ref="C84:G84"/>
    <mergeCell ref="C85:G85"/>
    <mergeCell ref="C86:G86"/>
    <mergeCell ref="C91:G91"/>
    <mergeCell ref="C92:G92"/>
    <mergeCell ref="C67:G67"/>
    <mergeCell ref="C71:G71"/>
    <mergeCell ref="C72:G72"/>
    <mergeCell ref="C73:G73"/>
    <mergeCell ref="C78:G78"/>
    <mergeCell ref="C79:G79"/>
    <mergeCell ref="C55:G55"/>
    <mergeCell ref="C59:G59"/>
    <mergeCell ref="C60:G60"/>
    <mergeCell ref="C61:G61"/>
    <mergeCell ref="C65:G65"/>
    <mergeCell ref="C66:G66"/>
    <mergeCell ref="C45:G45"/>
    <mergeCell ref="C49:G49"/>
    <mergeCell ref="C50:G50"/>
    <mergeCell ref="C51:G51"/>
    <mergeCell ref="C53:G53"/>
    <mergeCell ref="C54:G54"/>
    <mergeCell ref="C32:G32"/>
    <mergeCell ref="C36:G36"/>
    <mergeCell ref="C37:G37"/>
    <mergeCell ref="C38:G38"/>
    <mergeCell ref="C43:G43"/>
    <mergeCell ref="C44:G44"/>
    <mergeCell ref="C20:G20"/>
    <mergeCell ref="C22:G22"/>
    <mergeCell ref="C23:G23"/>
    <mergeCell ref="C24:G24"/>
    <mergeCell ref="C30:G30"/>
    <mergeCell ref="C31:G31"/>
    <mergeCell ref="C12:G12"/>
    <mergeCell ref="C14:G14"/>
    <mergeCell ref="C15:G15"/>
    <mergeCell ref="C16:G16"/>
    <mergeCell ref="C18:G18"/>
    <mergeCell ref="C19:G19"/>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51</v>
      </c>
      <c r="C4" s="202" t="s">
        <v>52</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SUMIF(AG9:AG55,"&lt;&gt;NOR",G9:G55)</f>
        <v>0</v>
      </c>
      <c r="H8" s="228"/>
      <c r="I8" s="228">
        <f>SUM(I9:I55)</f>
        <v>0</v>
      </c>
      <c r="J8" s="228"/>
      <c r="K8" s="228">
        <f>SUM(K9:K55)</f>
        <v>0</v>
      </c>
      <c r="L8" s="228"/>
      <c r="M8" s="228">
        <f>SUM(M9:M55)</f>
        <v>0</v>
      </c>
      <c r="N8" s="227"/>
      <c r="O8" s="227">
        <f>SUM(O9:O55)</f>
        <v>0</v>
      </c>
      <c r="P8" s="227"/>
      <c r="Q8" s="227">
        <f>SUM(Q9:Q55)</f>
        <v>0</v>
      </c>
      <c r="R8" s="228"/>
      <c r="S8" s="228"/>
      <c r="T8" s="229"/>
      <c r="U8" s="223"/>
      <c r="V8" s="223">
        <f>SUM(V9:V55)</f>
        <v>281.39000000000004</v>
      </c>
      <c r="W8" s="223"/>
      <c r="X8" s="223"/>
      <c r="Y8" s="223"/>
      <c r="AG8" t="s">
        <v>288</v>
      </c>
    </row>
    <row r="9" spans="1:60" outlineLevel="1" x14ac:dyDescent="0.2">
      <c r="A9" s="231">
        <v>1</v>
      </c>
      <c r="B9" s="232" t="s">
        <v>2163</v>
      </c>
      <c r="C9" s="250" t="s">
        <v>2164</v>
      </c>
      <c r="D9" s="233" t="s">
        <v>343</v>
      </c>
      <c r="E9" s="234">
        <v>608.17999999999995</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0.223</v>
      </c>
      <c r="V9" s="220">
        <f>ROUND(E9*U9,2)</f>
        <v>135.62</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2165</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přemístěním výkopku v příčných profilech na vzdálenost do 15 m nebo s naložením na dopravní prostředek.</v>
      </c>
      <c r="BB10" s="210"/>
      <c r="BC10" s="210"/>
      <c r="BD10" s="210"/>
      <c r="BE10" s="210"/>
      <c r="BF10" s="210"/>
      <c r="BG10" s="210"/>
      <c r="BH10" s="210"/>
    </row>
    <row r="11" spans="1:60" outlineLevel="2" x14ac:dyDescent="0.2">
      <c r="A11" s="217"/>
      <c r="B11" s="218"/>
      <c r="C11" s="252" t="s">
        <v>2165</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přemístěním výkopku v příčných profilech na vzdálenost do 15 m nebo s naložením na dopravní prostředek.</v>
      </c>
      <c r="BB11" s="210"/>
      <c r="BC11" s="210"/>
      <c r="BD11" s="210"/>
      <c r="BE11" s="210"/>
      <c r="BF11" s="210"/>
      <c r="BG11" s="210"/>
      <c r="BH11" s="210"/>
    </row>
    <row r="12" spans="1:60" outlineLevel="3" x14ac:dyDescent="0.2">
      <c r="A12" s="217"/>
      <c r="B12" s="218"/>
      <c r="C12" s="252" t="s">
        <v>2165</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s přemístěním výkopku v příčných profilech na vzdálenost do 15 m nebo s naložením na dopravní prostředek.</v>
      </c>
      <c r="BB12" s="210"/>
      <c r="BC12" s="210"/>
      <c r="BD12" s="210"/>
      <c r="BE12" s="210"/>
      <c r="BF12" s="210"/>
      <c r="BG12" s="210"/>
      <c r="BH12" s="210"/>
    </row>
    <row r="13" spans="1:60" outlineLevel="2" x14ac:dyDescent="0.2">
      <c r="A13" s="217"/>
      <c r="B13" s="218"/>
      <c r="C13" s="253" t="s">
        <v>2166</v>
      </c>
      <c r="D13" s="221"/>
      <c r="E13" s="222"/>
      <c r="F13" s="220"/>
      <c r="G13" s="22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314</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3" t="s">
        <v>2167</v>
      </c>
      <c r="D14" s="221"/>
      <c r="E14" s="222"/>
      <c r="F14" s="220"/>
      <c r="G14" s="22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314</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3" x14ac:dyDescent="0.2">
      <c r="A15" s="217"/>
      <c r="B15" s="218"/>
      <c r="C15" s="253" t="s">
        <v>2168</v>
      </c>
      <c r="D15" s="221"/>
      <c r="E15" s="222"/>
      <c r="F15" s="220"/>
      <c r="G15" s="22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314</v>
      </c>
      <c r="AH15" s="210">
        <v>0</v>
      </c>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3" t="s">
        <v>2169</v>
      </c>
      <c r="D16" s="221"/>
      <c r="E16" s="222"/>
      <c r="F16" s="220"/>
      <c r="G16" s="220"/>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314</v>
      </c>
      <c r="AH16" s="210">
        <v>0</v>
      </c>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3" x14ac:dyDescent="0.2">
      <c r="A17" s="217"/>
      <c r="B17" s="218"/>
      <c r="C17" s="253" t="s">
        <v>2170</v>
      </c>
      <c r="D17" s="221"/>
      <c r="E17" s="222">
        <v>608.17999999999995</v>
      </c>
      <c r="F17" s="220"/>
      <c r="G17" s="22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314</v>
      </c>
      <c r="AH17" s="210">
        <v>0</v>
      </c>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31">
        <v>2</v>
      </c>
      <c r="B18" s="232" t="s">
        <v>2171</v>
      </c>
      <c r="C18" s="250" t="s">
        <v>2172</v>
      </c>
      <c r="D18" s="233" t="s">
        <v>343</v>
      </c>
      <c r="E18" s="234">
        <v>608.17999999999995</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8.7999999999999995E-2</v>
      </c>
      <c r="V18" s="220">
        <f>ROUND(E18*U18,2)</f>
        <v>53.52</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2" x14ac:dyDescent="0.2">
      <c r="A19" s="217"/>
      <c r="B19" s="218"/>
      <c r="C19" s="251" t="s">
        <v>2165</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38" t="str">
        <f>C19</f>
        <v>s přemístěním výkopku v příčných profilech na vzdálenost do 15 m nebo s naložením na dopravní prostředek.</v>
      </c>
      <c r="BB19" s="210"/>
      <c r="BC19" s="210"/>
      <c r="BD19" s="210"/>
      <c r="BE19" s="210"/>
      <c r="BF19" s="210"/>
      <c r="BG19" s="210"/>
      <c r="BH19" s="210"/>
    </row>
    <row r="20" spans="1:60" outlineLevel="2" x14ac:dyDescent="0.2">
      <c r="A20" s="217"/>
      <c r="B20" s="218"/>
      <c r="C20" s="252" t="s">
        <v>2165</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 přemístěním výkopku v příčných profilech na vzdálenost do 15 m nebo s naložením na dopravní prostředek.</v>
      </c>
      <c r="BB20" s="210"/>
      <c r="BC20" s="210"/>
      <c r="BD20" s="210"/>
      <c r="BE20" s="210"/>
      <c r="BF20" s="210"/>
      <c r="BG20" s="210"/>
      <c r="BH20" s="210"/>
    </row>
    <row r="21" spans="1:60" outlineLevel="3" x14ac:dyDescent="0.2">
      <c r="A21" s="217"/>
      <c r="B21" s="218"/>
      <c r="C21" s="252" t="s">
        <v>2165</v>
      </c>
      <c r="D21" s="240"/>
      <c r="E21" s="240"/>
      <c r="F21" s="240"/>
      <c r="G21" s="240"/>
      <c r="H21" s="220"/>
      <c r="I21" s="220"/>
      <c r="J21" s="220"/>
      <c r="K21" s="220"/>
      <c r="L21" s="220"/>
      <c r="M21" s="220"/>
      <c r="N21" s="219"/>
      <c r="O21" s="219"/>
      <c r="P21" s="219"/>
      <c r="Q21" s="219"/>
      <c r="R21" s="220"/>
      <c r="S21" s="220"/>
      <c r="T21" s="220"/>
      <c r="U21" s="220"/>
      <c r="V21" s="220"/>
      <c r="W21" s="220"/>
      <c r="X21" s="220"/>
      <c r="Y21" s="220"/>
      <c r="Z21" s="210"/>
      <c r="AA21" s="210"/>
      <c r="AB21" s="210"/>
      <c r="AC21" s="210"/>
      <c r="AD21" s="210"/>
      <c r="AE21" s="210"/>
      <c r="AF21" s="210"/>
      <c r="AG21" s="210" t="s">
        <v>300</v>
      </c>
      <c r="AH21" s="210"/>
      <c r="AI21" s="210"/>
      <c r="AJ21" s="210"/>
      <c r="AK21" s="210"/>
      <c r="AL21" s="210"/>
      <c r="AM21" s="210"/>
      <c r="AN21" s="210"/>
      <c r="AO21" s="210"/>
      <c r="AP21" s="210"/>
      <c r="AQ21" s="210"/>
      <c r="AR21" s="210"/>
      <c r="AS21" s="210"/>
      <c r="AT21" s="210"/>
      <c r="AU21" s="210"/>
      <c r="AV21" s="210"/>
      <c r="AW21" s="210"/>
      <c r="AX21" s="210"/>
      <c r="AY21" s="210"/>
      <c r="AZ21" s="210"/>
      <c r="BA21" s="238" t="str">
        <f>C21</f>
        <v>s přemístěním výkopku v příčných profilech na vzdálenost do 15 m nebo s naložením na dopravní prostředek.</v>
      </c>
      <c r="BB21" s="210"/>
      <c r="BC21" s="210"/>
      <c r="BD21" s="210"/>
      <c r="BE21" s="210"/>
      <c r="BF21" s="210"/>
      <c r="BG21" s="210"/>
      <c r="BH21" s="210"/>
    </row>
    <row r="22" spans="1:60" outlineLevel="2" x14ac:dyDescent="0.2">
      <c r="A22" s="217"/>
      <c r="B22" s="218"/>
      <c r="C22" s="253" t="s">
        <v>2173</v>
      </c>
      <c r="D22" s="221"/>
      <c r="E22" s="222"/>
      <c r="F22" s="220"/>
      <c r="G22" s="220"/>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314</v>
      </c>
      <c r="AH22" s="210">
        <v>0</v>
      </c>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3" x14ac:dyDescent="0.2">
      <c r="A23" s="217"/>
      <c r="B23" s="218"/>
      <c r="C23" s="253" t="s">
        <v>2170</v>
      </c>
      <c r="D23" s="221"/>
      <c r="E23" s="222">
        <v>608.17999999999995</v>
      </c>
      <c r="F23" s="220"/>
      <c r="G23" s="22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314</v>
      </c>
      <c r="AH23" s="210">
        <v>0</v>
      </c>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31">
        <v>3</v>
      </c>
      <c r="B24" s="232" t="s">
        <v>2174</v>
      </c>
      <c r="C24" s="250" t="s">
        <v>2175</v>
      </c>
      <c r="D24" s="233" t="s">
        <v>343</v>
      </c>
      <c r="E24" s="234">
        <v>4.5</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3.5329999999999999</v>
      </c>
      <c r="V24" s="220">
        <f>ROUND(E24*U24,2)</f>
        <v>15.9</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376</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376</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2" t="s">
        <v>376</v>
      </c>
      <c r="D27" s="240"/>
      <c r="E27" s="240"/>
      <c r="F27" s="240"/>
      <c r="G27" s="24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300</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3" t="s">
        <v>2176</v>
      </c>
      <c r="D28" s="221"/>
      <c r="E28" s="222"/>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3" x14ac:dyDescent="0.2">
      <c r="A29" s="217"/>
      <c r="B29" s="218"/>
      <c r="C29" s="253" t="s">
        <v>2177</v>
      </c>
      <c r="D29" s="221"/>
      <c r="E29" s="222">
        <v>4.5</v>
      </c>
      <c r="F29" s="220"/>
      <c r="G29" s="220"/>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314</v>
      </c>
      <c r="AH29" s="210">
        <v>0</v>
      </c>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ht="22.5" outlineLevel="1" x14ac:dyDescent="0.2">
      <c r="A30" s="231">
        <v>4</v>
      </c>
      <c r="B30" s="232" t="s">
        <v>383</v>
      </c>
      <c r="C30" s="250" t="s">
        <v>384</v>
      </c>
      <c r="D30" s="233" t="s">
        <v>343</v>
      </c>
      <c r="E30" s="234">
        <v>428.18</v>
      </c>
      <c r="F30" s="235"/>
      <c r="G30" s="236">
        <f>ROUND(E30*F30,2)</f>
        <v>0</v>
      </c>
      <c r="H30" s="235"/>
      <c r="I30" s="236">
        <f>ROUND(E30*H30,2)</f>
        <v>0</v>
      </c>
      <c r="J30" s="235"/>
      <c r="K30" s="236">
        <f>ROUND(E30*J30,2)</f>
        <v>0</v>
      </c>
      <c r="L30" s="236">
        <v>21</v>
      </c>
      <c r="M30" s="236">
        <f>G30*(1+L30/100)</f>
        <v>0</v>
      </c>
      <c r="N30" s="234">
        <v>0</v>
      </c>
      <c r="O30" s="234">
        <f>ROUND(E30*N30,2)</f>
        <v>0</v>
      </c>
      <c r="P30" s="234">
        <v>0</v>
      </c>
      <c r="Q30" s="234">
        <f>ROUND(E30*P30,2)</f>
        <v>0</v>
      </c>
      <c r="R30" s="236" t="s">
        <v>292</v>
      </c>
      <c r="S30" s="236" t="s">
        <v>293</v>
      </c>
      <c r="T30" s="237" t="s">
        <v>294</v>
      </c>
      <c r="U30" s="220">
        <v>1.0999999999999999E-2</v>
      </c>
      <c r="V30" s="220">
        <f>ROUND(E30*U30,2)</f>
        <v>4.71</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385</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385</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3" x14ac:dyDescent="0.2">
      <c r="A33" s="217"/>
      <c r="B33" s="218"/>
      <c r="C33" s="252" t="s">
        <v>385</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3" t="s">
        <v>2173</v>
      </c>
      <c r="D34" s="221"/>
      <c r="E34" s="222"/>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3" t="s">
        <v>2178</v>
      </c>
      <c r="D35" s="221"/>
      <c r="E35" s="222"/>
      <c r="F35" s="220"/>
      <c r="G35" s="22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314</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3" x14ac:dyDescent="0.2">
      <c r="A36" s="217"/>
      <c r="B36" s="218"/>
      <c r="C36" s="253" t="s">
        <v>2179</v>
      </c>
      <c r="D36" s="221"/>
      <c r="E36" s="222">
        <v>428.18</v>
      </c>
      <c r="F36" s="220"/>
      <c r="G36" s="22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314</v>
      </c>
      <c r="AH36" s="210">
        <v>0</v>
      </c>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1" x14ac:dyDescent="0.2">
      <c r="A37" s="231">
        <v>5</v>
      </c>
      <c r="B37" s="232" t="s">
        <v>390</v>
      </c>
      <c r="C37" s="250" t="s">
        <v>391</v>
      </c>
      <c r="D37" s="233" t="s">
        <v>343</v>
      </c>
      <c r="E37" s="234">
        <v>428.18</v>
      </c>
      <c r="F37" s="235"/>
      <c r="G37" s="236">
        <f>ROUND(E37*F37,2)</f>
        <v>0</v>
      </c>
      <c r="H37" s="235"/>
      <c r="I37" s="236">
        <f>ROUND(E37*H37,2)</f>
        <v>0</v>
      </c>
      <c r="J37" s="235"/>
      <c r="K37" s="236">
        <f>ROUND(E37*J37,2)</f>
        <v>0</v>
      </c>
      <c r="L37" s="236">
        <v>21</v>
      </c>
      <c r="M37" s="236">
        <f>G37*(1+L37/100)</f>
        <v>0</v>
      </c>
      <c r="N37" s="234">
        <v>0</v>
      </c>
      <c r="O37" s="234">
        <f>ROUND(E37*N37,2)</f>
        <v>0</v>
      </c>
      <c r="P37" s="234">
        <v>0</v>
      </c>
      <c r="Q37" s="234">
        <f>ROUND(E37*P37,2)</f>
        <v>0</v>
      </c>
      <c r="R37" s="236" t="s">
        <v>292</v>
      </c>
      <c r="S37" s="236" t="s">
        <v>293</v>
      </c>
      <c r="T37" s="237" t="s">
        <v>294</v>
      </c>
      <c r="U37" s="220">
        <v>8.9999999999999993E-3</v>
      </c>
      <c r="V37" s="220">
        <f>ROUND(E37*U37,2)</f>
        <v>3.85</v>
      </c>
      <c r="W37" s="220"/>
      <c r="X37" s="220" t="s">
        <v>295</v>
      </c>
      <c r="Y37" s="220" t="s">
        <v>296</v>
      </c>
      <c r="Z37" s="210"/>
      <c r="AA37" s="210"/>
      <c r="AB37" s="210"/>
      <c r="AC37" s="210"/>
      <c r="AD37" s="210"/>
      <c r="AE37" s="210"/>
      <c r="AF37" s="210"/>
      <c r="AG37" s="210" t="s">
        <v>297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3" t="s">
        <v>2180</v>
      </c>
      <c r="D38" s="221"/>
      <c r="E38" s="222"/>
      <c r="F38" s="220"/>
      <c r="G38" s="22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314</v>
      </c>
      <c r="AH38" s="210">
        <v>0</v>
      </c>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3" x14ac:dyDescent="0.2">
      <c r="A39" s="217"/>
      <c r="B39" s="218"/>
      <c r="C39" s="253" t="s">
        <v>2179</v>
      </c>
      <c r="D39" s="221"/>
      <c r="E39" s="222">
        <v>428.18</v>
      </c>
      <c r="F39" s="220"/>
      <c r="G39" s="22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314</v>
      </c>
      <c r="AH39" s="210">
        <v>0</v>
      </c>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31">
        <v>6</v>
      </c>
      <c r="B40" s="232" t="s">
        <v>2181</v>
      </c>
      <c r="C40" s="250" t="s">
        <v>2182</v>
      </c>
      <c r="D40" s="233" t="s">
        <v>310</v>
      </c>
      <c r="E40" s="234">
        <v>600</v>
      </c>
      <c r="F40" s="235"/>
      <c r="G40" s="236">
        <f>ROUND(E40*F40,2)</f>
        <v>0</v>
      </c>
      <c r="H40" s="235"/>
      <c r="I40" s="236">
        <f>ROUND(E40*H40,2)</f>
        <v>0</v>
      </c>
      <c r="J40" s="235"/>
      <c r="K40" s="236">
        <f>ROUND(E40*J40,2)</f>
        <v>0</v>
      </c>
      <c r="L40" s="236">
        <v>21</v>
      </c>
      <c r="M40" s="236">
        <f>G40*(1+L40/100)</f>
        <v>0</v>
      </c>
      <c r="N40" s="234">
        <v>0</v>
      </c>
      <c r="O40" s="234">
        <f>ROUND(E40*N40,2)</f>
        <v>0</v>
      </c>
      <c r="P40" s="234">
        <v>0</v>
      </c>
      <c r="Q40" s="234">
        <f>ROUND(E40*P40,2)</f>
        <v>0</v>
      </c>
      <c r="R40" s="236" t="s">
        <v>2183</v>
      </c>
      <c r="S40" s="236" t="s">
        <v>293</v>
      </c>
      <c r="T40" s="237" t="s">
        <v>294</v>
      </c>
      <c r="U40" s="220">
        <v>0.06</v>
      </c>
      <c r="V40" s="220">
        <f>ROUND(E40*U40,2)</f>
        <v>36</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1" t="s">
        <v>2184</v>
      </c>
      <c r="D41" s="239"/>
      <c r="E41" s="239"/>
      <c r="F41" s="239"/>
      <c r="G41" s="239"/>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299</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2" t="s">
        <v>2184</v>
      </c>
      <c r="D42" s="240"/>
      <c r="E42" s="240"/>
      <c r="F42" s="240"/>
      <c r="G42" s="240"/>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3" x14ac:dyDescent="0.2">
      <c r="A43" s="217"/>
      <c r="B43" s="218"/>
      <c r="C43" s="252" t="s">
        <v>2184</v>
      </c>
      <c r="D43" s="240"/>
      <c r="E43" s="240"/>
      <c r="F43" s="240"/>
      <c r="G43" s="240"/>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300</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ht="22.5" outlineLevel="1" x14ac:dyDescent="0.2">
      <c r="A44" s="231">
        <v>7</v>
      </c>
      <c r="B44" s="232" t="s">
        <v>2185</v>
      </c>
      <c r="C44" s="250" t="s">
        <v>2186</v>
      </c>
      <c r="D44" s="233" t="s">
        <v>310</v>
      </c>
      <c r="E44" s="234">
        <v>600</v>
      </c>
      <c r="F44" s="235"/>
      <c r="G44" s="236">
        <f>ROUND(E44*F44,2)</f>
        <v>0</v>
      </c>
      <c r="H44" s="235"/>
      <c r="I44" s="236">
        <f>ROUND(E44*H44,2)</f>
        <v>0</v>
      </c>
      <c r="J44" s="235"/>
      <c r="K44" s="236">
        <f>ROUND(E44*J44,2)</f>
        <v>0</v>
      </c>
      <c r="L44" s="236">
        <v>21</v>
      </c>
      <c r="M44" s="236">
        <f>G44*(1+L44/100)</f>
        <v>0</v>
      </c>
      <c r="N44" s="234">
        <v>0</v>
      </c>
      <c r="O44" s="234">
        <f>ROUND(E44*N44,2)</f>
        <v>0</v>
      </c>
      <c r="P44" s="234">
        <v>0</v>
      </c>
      <c r="Q44" s="234">
        <f>ROUND(E44*P44,2)</f>
        <v>0</v>
      </c>
      <c r="R44" s="236" t="s">
        <v>303</v>
      </c>
      <c r="S44" s="236" t="s">
        <v>293</v>
      </c>
      <c r="T44" s="237" t="s">
        <v>294</v>
      </c>
      <c r="U44" s="220">
        <v>0.01</v>
      </c>
      <c r="V44" s="220">
        <f>ROUND(E44*U44,2)</f>
        <v>6</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1" t="s">
        <v>2187</v>
      </c>
      <c r="D45" s="239"/>
      <c r="E45" s="239"/>
      <c r="F45" s="239"/>
      <c r="G45" s="239"/>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299</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2" t="s">
        <v>2187</v>
      </c>
      <c r="D46" s="240"/>
      <c r="E46" s="240"/>
      <c r="F46" s="240"/>
      <c r="G46" s="24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300</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2" t="s">
        <v>2187</v>
      </c>
      <c r="D47" s="240"/>
      <c r="E47" s="240"/>
      <c r="F47" s="240"/>
      <c r="G47" s="24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300</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399</v>
      </c>
      <c r="C48" s="250" t="s">
        <v>400</v>
      </c>
      <c r="D48" s="233" t="s">
        <v>310</v>
      </c>
      <c r="E48" s="234">
        <v>1433</v>
      </c>
      <c r="F48" s="235"/>
      <c r="G48" s="236">
        <f>ROUND(E48*F48,2)</f>
        <v>0</v>
      </c>
      <c r="H48" s="235"/>
      <c r="I48" s="236">
        <f>ROUND(E48*H48,2)</f>
        <v>0</v>
      </c>
      <c r="J48" s="235"/>
      <c r="K48" s="236">
        <f>ROUND(E48*J48,2)</f>
        <v>0</v>
      </c>
      <c r="L48" s="236">
        <v>21</v>
      </c>
      <c r="M48" s="236">
        <f>G48*(1+L48/100)</f>
        <v>0</v>
      </c>
      <c r="N48" s="234">
        <v>0</v>
      </c>
      <c r="O48" s="234">
        <f>ROUND(E48*N48,2)</f>
        <v>0</v>
      </c>
      <c r="P48" s="234">
        <v>0</v>
      </c>
      <c r="Q48" s="234">
        <f>ROUND(E48*P48,2)</f>
        <v>0</v>
      </c>
      <c r="R48" s="236" t="s">
        <v>292</v>
      </c>
      <c r="S48" s="236" t="s">
        <v>293</v>
      </c>
      <c r="T48" s="237" t="s">
        <v>294</v>
      </c>
      <c r="U48" s="220">
        <v>1.7999999999999999E-2</v>
      </c>
      <c r="V48" s="220">
        <f>ROUND(E48*U48,2)</f>
        <v>25.79</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1" t="s">
        <v>401</v>
      </c>
      <c r="D49" s="239"/>
      <c r="E49" s="239"/>
      <c r="F49" s="239"/>
      <c r="G49" s="239"/>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299</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2" x14ac:dyDescent="0.2">
      <c r="A50" s="217"/>
      <c r="B50" s="218"/>
      <c r="C50" s="252" t="s">
        <v>401</v>
      </c>
      <c r="D50" s="240"/>
      <c r="E50" s="240"/>
      <c r="F50" s="240"/>
      <c r="G50" s="24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300</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3" x14ac:dyDescent="0.2">
      <c r="A51" s="217"/>
      <c r="B51" s="218"/>
      <c r="C51" s="252" t="s">
        <v>401</v>
      </c>
      <c r="D51" s="240"/>
      <c r="E51" s="240"/>
      <c r="F51" s="240"/>
      <c r="G51" s="240"/>
      <c r="H51" s="220"/>
      <c r="I51" s="220"/>
      <c r="J51" s="220"/>
      <c r="K51" s="220"/>
      <c r="L51" s="220"/>
      <c r="M51" s="220"/>
      <c r="N51" s="219"/>
      <c r="O51" s="219"/>
      <c r="P51" s="219"/>
      <c r="Q51" s="219"/>
      <c r="R51" s="220"/>
      <c r="S51" s="220"/>
      <c r="T51" s="220"/>
      <c r="U51" s="220"/>
      <c r="V51" s="220"/>
      <c r="W51" s="220"/>
      <c r="X51" s="220"/>
      <c r="Y51" s="220"/>
      <c r="Z51" s="210"/>
      <c r="AA51" s="210"/>
      <c r="AB51" s="210"/>
      <c r="AC51" s="210"/>
      <c r="AD51" s="210"/>
      <c r="AE51" s="210"/>
      <c r="AF51" s="210"/>
      <c r="AG51" s="210" t="s">
        <v>300</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3" t="s">
        <v>2188</v>
      </c>
      <c r="D52" s="221"/>
      <c r="E52" s="222"/>
      <c r="F52" s="220"/>
      <c r="G52" s="220"/>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314</v>
      </c>
      <c r="AH52" s="210">
        <v>0</v>
      </c>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3" x14ac:dyDescent="0.2">
      <c r="A53" s="217"/>
      <c r="B53" s="218"/>
      <c r="C53" s="253" t="s">
        <v>2189</v>
      </c>
      <c r="D53" s="221"/>
      <c r="E53" s="222"/>
      <c r="F53" s="220"/>
      <c r="G53" s="22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314</v>
      </c>
      <c r="AH53" s="210">
        <v>0</v>
      </c>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3" x14ac:dyDescent="0.2">
      <c r="A54" s="217"/>
      <c r="B54" s="218"/>
      <c r="C54" s="253" t="s">
        <v>2190</v>
      </c>
      <c r="D54" s="221"/>
      <c r="E54" s="222"/>
      <c r="F54" s="220"/>
      <c r="G54" s="22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314</v>
      </c>
      <c r="AH54" s="210">
        <v>0</v>
      </c>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3" x14ac:dyDescent="0.2">
      <c r="A55" s="217"/>
      <c r="B55" s="218"/>
      <c r="C55" s="253" t="s">
        <v>2191</v>
      </c>
      <c r="D55" s="221"/>
      <c r="E55" s="222">
        <v>1433</v>
      </c>
      <c r="F55" s="220"/>
      <c r="G55" s="22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314</v>
      </c>
      <c r="AH55" s="210">
        <v>0</v>
      </c>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x14ac:dyDescent="0.2">
      <c r="A56" s="224" t="s">
        <v>287</v>
      </c>
      <c r="B56" s="225" t="s">
        <v>256</v>
      </c>
      <c r="C56" s="249" t="s">
        <v>191</v>
      </c>
      <c r="D56" s="226"/>
      <c r="E56" s="227"/>
      <c r="F56" s="228"/>
      <c r="G56" s="228">
        <f>SUMIF(AG57:AG61,"&lt;&gt;NOR",G57:G61)</f>
        <v>0</v>
      </c>
      <c r="H56" s="228"/>
      <c r="I56" s="228">
        <f>SUM(I57:I61)</f>
        <v>0</v>
      </c>
      <c r="J56" s="228"/>
      <c r="K56" s="228">
        <f>SUM(K57:K61)</f>
        <v>0</v>
      </c>
      <c r="L56" s="228"/>
      <c r="M56" s="228">
        <f>SUM(M57:M61)</f>
        <v>0</v>
      </c>
      <c r="N56" s="227"/>
      <c r="O56" s="227">
        <f>SUM(O57:O61)</f>
        <v>0</v>
      </c>
      <c r="P56" s="227"/>
      <c r="Q56" s="227">
        <f>SUM(Q57:Q61)</f>
        <v>0</v>
      </c>
      <c r="R56" s="228"/>
      <c r="S56" s="228"/>
      <c r="T56" s="229"/>
      <c r="U56" s="223"/>
      <c r="V56" s="223">
        <f>SUM(V57:V61)</f>
        <v>39.659999999999997</v>
      </c>
      <c r="W56" s="223"/>
      <c r="X56" s="223"/>
      <c r="Y56" s="223"/>
      <c r="AG56" t="s">
        <v>288</v>
      </c>
    </row>
    <row r="57" spans="1:60" ht="22.5" outlineLevel="1" x14ac:dyDescent="0.2">
      <c r="A57" s="231">
        <v>9</v>
      </c>
      <c r="B57" s="232" t="s">
        <v>2117</v>
      </c>
      <c r="C57" s="250" t="s">
        <v>2118</v>
      </c>
      <c r="D57" s="233" t="s">
        <v>439</v>
      </c>
      <c r="E57" s="234">
        <v>80.94</v>
      </c>
      <c r="F57" s="235"/>
      <c r="G57" s="236">
        <f>ROUND(E57*F57,2)</f>
        <v>0</v>
      </c>
      <c r="H57" s="235"/>
      <c r="I57" s="236">
        <f>ROUND(E57*H57,2)</f>
        <v>0</v>
      </c>
      <c r="J57" s="235"/>
      <c r="K57" s="236">
        <f>ROUND(E57*J57,2)</f>
        <v>0</v>
      </c>
      <c r="L57" s="236">
        <v>21</v>
      </c>
      <c r="M57" s="236">
        <f>G57*(1+L57/100)</f>
        <v>0</v>
      </c>
      <c r="N57" s="234">
        <v>0</v>
      </c>
      <c r="O57" s="234">
        <f>ROUND(E57*N57,2)</f>
        <v>0</v>
      </c>
      <c r="P57" s="234">
        <v>0</v>
      </c>
      <c r="Q57" s="234">
        <f>ROUND(E57*P57,2)</f>
        <v>0</v>
      </c>
      <c r="R57" s="236"/>
      <c r="S57" s="236" t="s">
        <v>861</v>
      </c>
      <c r="T57" s="237" t="s">
        <v>294</v>
      </c>
      <c r="U57" s="220">
        <v>0</v>
      </c>
      <c r="V57" s="220">
        <f>ROUND(E57*U57,2)</f>
        <v>0</v>
      </c>
      <c r="W57" s="220"/>
      <c r="X57" s="220" t="s">
        <v>295</v>
      </c>
      <c r="Y57" s="220" t="s">
        <v>296</v>
      </c>
      <c r="Z57" s="210"/>
      <c r="AA57" s="210"/>
      <c r="AB57" s="210"/>
      <c r="AC57" s="210"/>
      <c r="AD57" s="210"/>
      <c r="AE57" s="210"/>
      <c r="AF57" s="210"/>
      <c r="AG57" s="210" t="s">
        <v>2106</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5" t="s">
        <v>2119</v>
      </c>
      <c r="D58" s="248"/>
      <c r="E58" s="248"/>
      <c r="F58" s="248"/>
      <c r="G58" s="248"/>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300</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10</v>
      </c>
      <c r="B59" s="242" t="s">
        <v>2122</v>
      </c>
      <c r="C59" s="254" t="s">
        <v>2123</v>
      </c>
      <c r="D59" s="243" t="s">
        <v>439</v>
      </c>
      <c r="E59" s="244">
        <v>80.94</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t="s">
        <v>1141</v>
      </c>
      <c r="S59" s="246" t="s">
        <v>293</v>
      </c>
      <c r="T59" s="247" t="s">
        <v>294</v>
      </c>
      <c r="U59" s="220">
        <v>0.49</v>
      </c>
      <c r="V59" s="220">
        <f>ROUND(E59*U59,2)</f>
        <v>39.659999999999997</v>
      </c>
      <c r="W59" s="220"/>
      <c r="X59" s="220" t="s">
        <v>295</v>
      </c>
      <c r="Y59" s="220" t="s">
        <v>296</v>
      </c>
      <c r="Z59" s="210"/>
      <c r="AA59" s="210"/>
      <c r="AB59" s="210"/>
      <c r="AC59" s="210"/>
      <c r="AD59" s="210"/>
      <c r="AE59" s="210"/>
      <c r="AF59" s="210"/>
      <c r="AG59" s="210" t="s">
        <v>2106</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ht="22.5" outlineLevel="1" x14ac:dyDescent="0.2">
      <c r="A60" s="241">
        <v>11</v>
      </c>
      <c r="B60" s="242" t="s">
        <v>2192</v>
      </c>
      <c r="C60" s="254" t="s">
        <v>2193</v>
      </c>
      <c r="D60" s="243" t="s">
        <v>439</v>
      </c>
      <c r="E60" s="244">
        <v>80.94</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t="s">
        <v>1141</v>
      </c>
      <c r="S60" s="246" t="s">
        <v>2194</v>
      </c>
      <c r="T60" s="247" t="s">
        <v>294</v>
      </c>
      <c r="U60" s="220">
        <v>0</v>
      </c>
      <c r="V60" s="220">
        <f>ROUND(E60*U60,2)</f>
        <v>0</v>
      </c>
      <c r="W60" s="220"/>
      <c r="X60" s="220" t="s">
        <v>295</v>
      </c>
      <c r="Y60" s="220" t="s">
        <v>296</v>
      </c>
      <c r="Z60" s="210"/>
      <c r="AA60" s="210"/>
      <c r="AB60" s="210"/>
      <c r="AC60" s="210"/>
      <c r="AD60" s="210"/>
      <c r="AE60" s="210"/>
      <c r="AF60" s="210"/>
      <c r="AG60" s="210" t="s">
        <v>2106</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12</v>
      </c>
      <c r="B61" s="242" t="s">
        <v>2124</v>
      </c>
      <c r="C61" s="254" t="s">
        <v>2125</v>
      </c>
      <c r="D61" s="243" t="s">
        <v>439</v>
      </c>
      <c r="E61" s="244">
        <v>809.4</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t="s">
        <v>1141</v>
      </c>
      <c r="S61" s="246" t="s">
        <v>293</v>
      </c>
      <c r="T61" s="247" t="s">
        <v>294</v>
      </c>
      <c r="U61" s="220">
        <v>0</v>
      </c>
      <c r="V61" s="220">
        <f>ROUND(E61*U61,2)</f>
        <v>0</v>
      </c>
      <c r="W61" s="220"/>
      <c r="X61" s="220" t="s">
        <v>295</v>
      </c>
      <c r="Y61" s="220" t="s">
        <v>296</v>
      </c>
      <c r="Z61" s="210"/>
      <c r="AA61" s="210"/>
      <c r="AB61" s="210"/>
      <c r="AC61" s="210"/>
      <c r="AD61" s="210"/>
      <c r="AE61" s="210"/>
      <c r="AF61" s="210"/>
      <c r="AG61" s="210" t="s">
        <v>2106</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x14ac:dyDescent="0.2">
      <c r="A62" s="224" t="s">
        <v>287</v>
      </c>
      <c r="B62" s="225" t="s">
        <v>157</v>
      </c>
      <c r="C62" s="249" t="s">
        <v>158</v>
      </c>
      <c r="D62" s="226"/>
      <c r="E62" s="227"/>
      <c r="F62" s="228"/>
      <c r="G62" s="228">
        <f>SUMIF(AG63:AG81,"&lt;&gt;NOR",G63:G81)</f>
        <v>0</v>
      </c>
      <c r="H62" s="228"/>
      <c r="I62" s="228">
        <f>SUM(I63:I81)</f>
        <v>0</v>
      </c>
      <c r="J62" s="228"/>
      <c r="K62" s="228">
        <f>SUM(K63:K81)</f>
        <v>0</v>
      </c>
      <c r="L62" s="228"/>
      <c r="M62" s="228">
        <f>SUM(M63:M81)</f>
        <v>0</v>
      </c>
      <c r="N62" s="227"/>
      <c r="O62" s="227">
        <f>SUM(O63:O81)</f>
        <v>0.01</v>
      </c>
      <c r="P62" s="227"/>
      <c r="Q62" s="227">
        <f>SUM(Q63:Q81)</f>
        <v>80.94</v>
      </c>
      <c r="R62" s="228"/>
      <c r="S62" s="228"/>
      <c r="T62" s="229"/>
      <c r="U62" s="223"/>
      <c r="V62" s="223">
        <f>SUM(V63:V81)</f>
        <v>62.370000000000005</v>
      </c>
      <c r="W62" s="223"/>
      <c r="X62" s="223"/>
      <c r="Y62" s="223"/>
      <c r="AG62" t="s">
        <v>288</v>
      </c>
    </row>
    <row r="63" spans="1:60" outlineLevel="1" x14ac:dyDescent="0.2">
      <c r="A63" s="241">
        <v>13</v>
      </c>
      <c r="B63" s="242" t="s">
        <v>2195</v>
      </c>
      <c r="C63" s="254" t="s">
        <v>2196</v>
      </c>
      <c r="D63" s="243" t="s">
        <v>310</v>
      </c>
      <c r="E63" s="244">
        <v>600</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t="s">
        <v>2183</v>
      </c>
      <c r="S63" s="246" t="s">
        <v>293</v>
      </c>
      <c r="T63" s="247" t="s">
        <v>294</v>
      </c>
      <c r="U63" s="220">
        <v>1E-3</v>
      </c>
      <c r="V63" s="220">
        <f>ROUND(E63*U63,2)</f>
        <v>0.6</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1">
        <v>14</v>
      </c>
      <c r="B64" s="232" t="s">
        <v>2197</v>
      </c>
      <c r="C64" s="250" t="s">
        <v>2198</v>
      </c>
      <c r="D64" s="233" t="s">
        <v>291</v>
      </c>
      <c r="E64" s="234">
        <v>9</v>
      </c>
      <c r="F64" s="235"/>
      <c r="G64" s="236">
        <f>ROUND(E64*F64,2)</f>
        <v>0</v>
      </c>
      <c r="H64" s="235"/>
      <c r="I64" s="236">
        <f>ROUND(E64*H64,2)</f>
        <v>0</v>
      </c>
      <c r="J64" s="235"/>
      <c r="K64" s="236">
        <f>ROUND(E64*J64,2)</f>
        <v>0</v>
      </c>
      <c r="L64" s="236">
        <v>21</v>
      </c>
      <c r="M64" s="236">
        <f>G64*(1+L64/100)</f>
        <v>0</v>
      </c>
      <c r="N64" s="234">
        <v>0</v>
      </c>
      <c r="O64" s="234">
        <f>ROUND(E64*N64,2)</f>
        <v>0</v>
      </c>
      <c r="P64" s="234">
        <v>0</v>
      </c>
      <c r="Q64" s="234">
        <f>ROUND(E64*P64,2)</f>
        <v>0</v>
      </c>
      <c r="R64" s="236" t="s">
        <v>2183</v>
      </c>
      <c r="S64" s="236" t="s">
        <v>293</v>
      </c>
      <c r="T64" s="237" t="s">
        <v>294</v>
      </c>
      <c r="U64" s="220">
        <v>3.0920000000000001</v>
      </c>
      <c r="V64" s="220">
        <f>ROUND(E64*U64,2)</f>
        <v>27.83</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2" x14ac:dyDescent="0.2">
      <c r="A65" s="217"/>
      <c r="B65" s="218"/>
      <c r="C65" s="251" t="s">
        <v>2199</v>
      </c>
      <c r="D65" s="239"/>
      <c r="E65" s="239"/>
      <c r="F65" s="239"/>
      <c r="G65" s="239"/>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299</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2" t="s">
        <v>2199</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3" x14ac:dyDescent="0.2">
      <c r="A67" s="217"/>
      <c r="B67" s="218"/>
      <c r="C67" s="252" t="s">
        <v>2199</v>
      </c>
      <c r="D67" s="240"/>
      <c r="E67" s="240"/>
      <c r="F67" s="240"/>
      <c r="G67" s="24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31">
        <v>15</v>
      </c>
      <c r="B68" s="232" t="s">
        <v>2200</v>
      </c>
      <c r="C68" s="250" t="s">
        <v>2201</v>
      </c>
      <c r="D68" s="233" t="s">
        <v>310</v>
      </c>
      <c r="E68" s="234">
        <v>1800</v>
      </c>
      <c r="F68" s="235"/>
      <c r="G68" s="236">
        <f>ROUND(E68*F68,2)</f>
        <v>0</v>
      </c>
      <c r="H68" s="235"/>
      <c r="I68" s="236">
        <f>ROUND(E68*H68,2)</f>
        <v>0</v>
      </c>
      <c r="J68" s="235"/>
      <c r="K68" s="236">
        <f>ROUND(E68*J68,2)</f>
        <v>0</v>
      </c>
      <c r="L68" s="236">
        <v>21</v>
      </c>
      <c r="M68" s="236">
        <f>G68*(1+L68/100)</f>
        <v>0</v>
      </c>
      <c r="N68" s="234">
        <v>0</v>
      </c>
      <c r="O68" s="234">
        <f>ROUND(E68*N68,2)</f>
        <v>0</v>
      </c>
      <c r="P68" s="234">
        <v>0</v>
      </c>
      <c r="Q68" s="234">
        <f>ROUND(E68*P68,2)</f>
        <v>0</v>
      </c>
      <c r="R68" s="236" t="s">
        <v>2183</v>
      </c>
      <c r="S68" s="236" t="s">
        <v>293</v>
      </c>
      <c r="T68" s="237" t="s">
        <v>294</v>
      </c>
      <c r="U68" s="220">
        <v>1.0999999999999999E-2</v>
      </c>
      <c r="V68" s="220">
        <f>ROUND(E68*U68,2)</f>
        <v>19.8</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2" x14ac:dyDescent="0.2">
      <c r="A69" s="217"/>
      <c r="B69" s="218"/>
      <c r="C69" s="251" t="s">
        <v>2202</v>
      </c>
      <c r="D69" s="239"/>
      <c r="E69" s="239"/>
      <c r="F69" s="239"/>
      <c r="G69" s="239"/>
      <c r="H69" s="220"/>
      <c r="I69" s="220"/>
      <c r="J69" s="220"/>
      <c r="K69" s="220"/>
      <c r="L69" s="220"/>
      <c r="M69" s="220"/>
      <c r="N69" s="219"/>
      <c r="O69" s="219"/>
      <c r="P69" s="219"/>
      <c r="Q69" s="219"/>
      <c r="R69" s="220"/>
      <c r="S69" s="220"/>
      <c r="T69" s="220"/>
      <c r="U69" s="220"/>
      <c r="V69" s="220"/>
      <c r="W69" s="220"/>
      <c r="X69" s="220"/>
      <c r="Y69" s="220"/>
      <c r="Z69" s="210"/>
      <c r="AA69" s="210"/>
      <c r="AB69" s="210"/>
      <c r="AC69" s="210"/>
      <c r="AD69" s="210"/>
      <c r="AE69" s="210"/>
      <c r="AF69" s="210"/>
      <c r="AG69" s="210" t="s">
        <v>299</v>
      </c>
      <c r="AH69" s="210"/>
      <c r="AI69" s="210"/>
      <c r="AJ69" s="210"/>
      <c r="AK69" s="210"/>
      <c r="AL69" s="210"/>
      <c r="AM69" s="210"/>
      <c r="AN69" s="210"/>
      <c r="AO69" s="210"/>
      <c r="AP69" s="210"/>
      <c r="AQ69" s="210"/>
      <c r="AR69" s="210"/>
      <c r="AS69" s="210"/>
      <c r="AT69" s="210"/>
      <c r="AU69" s="210"/>
      <c r="AV69" s="210"/>
      <c r="AW69" s="210"/>
      <c r="AX69" s="210"/>
      <c r="AY69" s="210"/>
      <c r="AZ69" s="210"/>
      <c r="BA69" s="238" t="str">
        <f>C69</f>
        <v>bez ohledu na způsob založení, tj. pokosení se shrabáním, naložením shrabků na dopravní prostředek s odvezením do 20 km a se složením,</v>
      </c>
      <c r="BB69" s="210"/>
      <c r="BC69" s="210"/>
      <c r="BD69" s="210"/>
      <c r="BE69" s="210"/>
      <c r="BF69" s="210"/>
      <c r="BG69" s="210"/>
      <c r="BH69" s="210"/>
    </row>
    <row r="70" spans="1:60" ht="22.5" outlineLevel="2" x14ac:dyDescent="0.2">
      <c r="A70" s="217"/>
      <c r="B70" s="218"/>
      <c r="C70" s="252" t="s">
        <v>2202</v>
      </c>
      <c r="D70" s="240"/>
      <c r="E70" s="240"/>
      <c r="F70" s="240"/>
      <c r="G70" s="240"/>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300</v>
      </c>
      <c r="AH70" s="210"/>
      <c r="AI70" s="210"/>
      <c r="AJ70" s="210"/>
      <c r="AK70" s="210"/>
      <c r="AL70" s="210"/>
      <c r="AM70" s="210"/>
      <c r="AN70" s="210"/>
      <c r="AO70" s="210"/>
      <c r="AP70" s="210"/>
      <c r="AQ70" s="210"/>
      <c r="AR70" s="210"/>
      <c r="AS70" s="210"/>
      <c r="AT70" s="210"/>
      <c r="AU70" s="210"/>
      <c r="AV70" s="210"/>
      <c r="AW70" s="210"/>
      <c r="AX70" s="210"/>
      <c r="AY70" s="210"/>
      <c r="AZ70" s="210"/>
      <c r="BA70" s="238" t="str">
        <f>C70</f>
        <v>bez ohledu na způsob založení, tj. pokosení se shrabáním, naložením shrabků na dopravní prostředek s odvezením do 20 km a se složením,</v>
      </c>
      <c r="BB70" s="210"/>
      <c r="BC70" s="210"/>
      <c r="BD70" s="210"/>
      <c r="BE70" s="210"/>
      <c r="BF70" s="210"/>
      <c r="BG70" s="210"/>
      <c r="BH70" s="210"/>
    </row>
    <row r="71" spans="1:60" ht="22.5" outlineLevel="3" x14ac:dyDescent="0.2">
      <c r="A71" s="217"/>
      <c r="B71" s="218"/>
      <c r="C71" s="252" t="s">
        <v>2202</v>
      </c>
      <c r="D71" s="240"/>
      <c r="E71" s="240"/>
      <c r="F71" s="240"/>
      <c r="G71" s="24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300</v>
      </c>
      <c r="AH71" s="210"/>
      <c r="AI71" s="210"/>
      <c r="AJ71" s="210"/>
      <c r="AK71" s="210"/>
      <c r="AL71" s="210"/>
      <c r="AM71" s="210"/>
      <c r="AN71" s="210"/>
      <c r="AO71" s="210"/>
      <c r="AP71" s="210"/>
      <c r="AQ71" s="210"/>
      <c r="AR71" s="210"/>
      <c r="AS71" s="210"/>
      <c r="AT71" s="210"/>
      <c r="AU71" s="210"/>
      <c r="AV71" s="210"/>
      <c r="AW71" s="210"/>
      <c r="AX71" s="210"/>
      <c r="AY71" s="210"/>
      <c r="AZ71" s="210"/>
      <c r="BA71" s="238" t="str">
        <f>C71</f>
        <v>bez ohledu na způsob založení, tj. pokosení se shrabáním, naložením shrabků na dopravní prostředek s odvezením do 20 km a se složením,</v>
      </c>
      <c r="BB71" s="210"/>
      <c r="BC71" s="210"/>
      <c r="BD71" s="210"/>
      <c r="BE71" s="210"/>
      <c r="BF71" s="210"/>
      <c r="BG71" s="210"/>
      <c r="BH71" s="210"/>
    </row>
    <row r="72" spans="1:60" outlineLevel="1" x14ac:dyDescent="0.2">
      <c r="A72" s="231">
        <v>16</v>
      </c>
      <c r="B72" s="232" t="s">
        <v>327</v>
      </c>
      <c r="C72" s="250" t="s">
        <v>328</v>
      </c>
      <c r="D72" s="233" t="s">
        <v>310</v>
      </c>
      <c r="E72" s="234">
        <v>228</v>
      </c>
      <c r="F72" s="235"/>
      <c r="G72" s="236">
        <f>ROUND(E72*F72,2)</f>
        <v>0</v>
      </c>
      <c r="H72" s="235"/>
      <c r="I72" s="236">
        <f>ROUND(E72*H72,2)</f>
        <v>0</v>
      </c>
      <c r="J72" s="235"/>
      <c r="K72" s="236">
        <f>ROUND(E72*J72,2)</f>
        <v>0</v>
      </c>
      <c r="L72" s="236">
        <v>21</v>
      </c>
      <c r="M72" s="236">
        <f>G72*(1+L72/100)</f>
        <v>0</v>
      </c>
      <c r="N72" s="234">
        <v>0</v>
      </c>
      <c r="O72" s="234">
        <f>ROUND(E72*N72,2)</f>
        <v>0</v>
      </c>
      <c r="P72" s="234">
        <v>0.35499999999999998</v>
      </c>
      <c r="Q72" s="234">
        <f>ROUND(E72*P72,2)</f>
        <v>80.94</v>
      </c>
      <c r="R72" s="236" t="s">
        <v>329</v>
      </c>
      <c r="S72" s="236" t="s">
        <v>293</v>
      </c>
      <c r="T72" s="237" t="s">
        <v>294</v>
      </c>
      <c r="U72" s="220">
        <v>6.2E-2</v>
      </c>
      <c r="V72" s="220">
        <f>ROUND(E72*U72,2)</f>
        <v>14.14</v>
      </c>
      <c r="W72" s="220"/>
      <c r="X72" s="220" t="s">
        <v>295</v>
      </c>
      <c r="Y72" s="220" t="s">
        <v>296</v>
      </c>
      <c r="Z72" s="210"/>
      <c r="AA72" s="210"/>
      <c r="AB72" s="210"/>
      <c r="AC72" s="210"/>
      <c r="AD72" s="210"/>
      <c r="AE72" s="210"/>
      <c r="AF72" s="210"/>
      <c r="AG72" s="210" t="s">
        <v>297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2" x14ac:dyDescent="0.2">
      <c r="A73" s="217"/>
      <c r="B73" s="218"/>
      <c r="C73" s="251" t="s">
        <v>330</v>
      </c>
      <c r="D73" s="239"/>
      <c r="E73" s="239"/>
      <c r="F73" s="239"/>
      <c r="G73" s="239"/>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299</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2" x14ac:dyDescent="0.2">
      <c r="A74" s="217"/>
      <c r="B74" s="218"/>
      <c r="C74" s="252" t="s">
        <v>330</v>
      </c>
      <c r="D74" s="240"/>
      <c r="E74" s="240"/>
      <c r="F74" s="240"/>
      <c r="G74" s="24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300</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2" x14ac:dyDescent="0.2">
      <c r="A75" s="217"/>
      <c r="B75" s="218"/>
      <c r="C75" s="253" t="s">
        <v>2203</v>
      </c>
      <c r="D75" s="221"/>
      <c r="E75" s="222"/>
      <c r="F75" s="220"/>
      <c r="G75" s="220"/>
      <c r="H75" s="220"/>
      <c r="I75" s="220"/>
      <c r="J75" s="220"/>
      <c r="K75" s="220"/>
      <c r="L75" s="220"/>
      <c r="M75" s="220"/>
      <c r="N75" s="219"/>
      <c r="O75" s="219"/>
      <c r="P75" s="219"/>
      <c r="Q75" s="219"/>
      <c r="R75" s="220"/>
      <c r="S75" s="220"/>
      <c r="T75" s="220"/>
      <c r="U75" s="220"/>
      <c r="V75" s="220"/>
      <c r="W75" s="220"/>
      <c r="X75" s="220"/>
      <c r="Y75" s="220"/>
      <c r="Z75" s="210"/>
      <c r="AA75" s="210"/>
      <c r="AB75" s="210"/>
      <c r="AC75" s="210"/>
      <c r="AD75" s="210"/>
      <c r="AE75" s="210"/>
      <c r="AF75" s="210"/>
      <c r="AG75" s="210" t="s">
        <v>314</v>
      </c>
      <c r="AH75" s="210">
        <v>0</v>
      </c>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3" x14ac:dyDescent="0.2">
      <c r="A76" s="217"/>
      <c r="B76" s="218"/>
      <c r="C76" s="253" t="s">
        <v>332</v>
      </c>
      <c r="D76" s="221"/>
      <c r="E76" s="222">
        <v>228</v>
      </c>
      <c r="F76" s="220"/>
      <c r="G76" s="220"/>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314</v>
      </c>
      <c r="AH76" s="210">
        <v>0</v>
      </c>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31">
        <v>17</v>
      </c>
      <c r="B77" s="232" t="s">
        <v>404</v>
      </c>
      <c r="C77" s="250" t="s">
        <v>405</v>
      </c>
      <c r="D77" s="233" t="s">
        <v>343</v>
      </c>
      <c r="E77" s="234">
        <v>428.18</v>
      </c>
      <c r="F77" s="235"/>
      <c r="G77" s="236">
        <f>ROUND(E77*F77,2)</f>
        <v>0</v>
      </c>
      <c r="H77" s="235"/>
      <c r="I77" s="236">
        <f>ROUND(E77*H77,2)</f>
        <v>0</v>
      </c>
      <c r="J77" s="235"/>
      <c r="K77" s="236">
        <f>ROUND(E77*J77,2)</f>
        <v>0</v>
      </c>
      <c r="L77" s="236">
        <v>21</v>
      </c>
      <c r="M77" s="236">
        <f>G77*(1+L77/100)</f>
        <v>0</v>
      </c>
      <c r="N77" s="234">
        <v>0</v>
      </c>
      <c r="O77" s="234">
        <f>ROUND(E77*N77,2)</f>
        <v>0</v>
      </c>
      <c r="P77" s="234">
        <v>0</v>
      </c>
      <c r="Q77" s="234">
        <f>ROUND(E77*P77,2)</f>
        <v>0</v>
      </c>
      <c r="R77" s="236" t="s">
        <v>292</v>
      </c>
      <c r="S77" s="236" t="s">
        <v>293</v>
      </c>
      <c r="T77" s="237" t="s">
        <v>294</v>
      </c>
      <c r="U77" s="220">
        <v>0</v>
      </c>
      <c r="V77" s="220">
        <f>ROUND(E77*U77,2)</f>
        <v>0</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2" x14ac:dyDescent="0.2">
      <c r="A78" s="217"/>
      <c r="B78" s="218"/>
      <c r="C78" s="253" t="s">
        <v>2180</v>
      </c>
      <c r="D78" s="221"/>
      <c r="E78" s="222"/>
      <c r="F78" s="220"/>
      <c r="G78" s="220"/>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314</v>
      </c>
      <c r="AH78" s="210">
        <v>0</v>
      </c>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3" x14ac:dyDescent="0.2">
      <c r="A79" s="217"/>
      <c r="B79" s="218"/>
      <c r="C79" s="253" t="s">
        <v>2179</v>
      </c>
      <c r="D79" s="221"/>
      <c r="E79" s="222">
        <v>428.18</v>
      </c>
      <c r="F79" s="220"/>
      <c r="G79" s="22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314</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18</v>
      </c>
      <c r="B80" s="242" t="s">
        <v>2204</v>
      </c>
      <c r="C80" s="254" t="s">
        <v>2205</v>
      </c>
      <c r="D80" s="243" t="s">
        <v>1899</v>
      </c>
      <c r="E80" s="244">
        <v>13</v>
      </c>
      <c r="F80" s="245"/>
      <c r="G80" s="246">
        <f>ROUND(E80*F80,2)</f>
        <v>0</v>
      </c>
      <c r="H80" s="245"/>
      <c r="I80" s="246">
        <f>ROUND(E80*H80,2)</f>
        <v>0</v>
      </c>
      <c r="J80" s="245"/>
      <c r="K80" s="246">
        <f>ROUND(E80*J80,2)</f>
        <v>0</v>
      </c>
      <c r="L80" s="246">
        <v>21</v>
      </c>
      <c r="M80" s="246">
        <f>G80*(1+L80/100)</f>
        <v>0</v>
      </c>
      <c r="N80" s="244">
        <v>1E-3</v>
      </c>
      <c r="O80" s="244">
        <f>ROUND(E80*N80,2)</f>
        <v>0.01</v>
      </c>
      <c r="P80" s="244">
        <v>0</v>
      </c>
      <c r="Q80" s="244">
        <f>ROUND(E80*P80,2)</f>
        <v>0</v>
      </c>
      <c r="R80" s="246" t="s">
        <v>663</v>
      </c>
      <c r="S80" s="246" t="s">
        <v>293</v>
      </c>
      <c r="T80" s="247" t="s">
        <v>294</v>
      </c>
      <c r="U80" s="220">
        <v>0</v>
      </c>
      <c r="V80" s="220">
        <f>ROUND(E80*U80,2)</f>
        <v>0</v>
      </c>
      <c r="W80" s="220"/>
      <c r="X80" s="220" t="s">
        <v>664</v>
      </c>
      <c r="Y80" s="220" t="s">
        <v>296</v>
      </c>
      <c r="Z80" s="210"/>
      <c r="AA80" s="210"/>
      <c r="AB80" s="210"/>
      <c r="AC80" s="210"/>
      <c r="AD80" s="210"/>
      <c r="AE80" s="210"/>
      <c r="AF80" s="210"/>
      <c r="AG80" s="210" t="s">
        <v>665</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19</v>
      </c>
      <c r="B81" s="242" t="s">
        <v>2206</v>
      </c>
      <c r="C81" s="254" t="s">
        <v>2207</v>
      </c>
      <c r="D81" s="243" t="s">
        <v>291</v>
      </c>
      <c r="E81" s="244">
        <v>9</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664</v>
      </c>
      <c r="Y81" s="220" t="s">
        <v>296</v>
      </c>
      <c r="Z81" s="210"/>
      <c r="AA81" s="210"/>
      <c r="AB81" s="210"/>
      <c r="AC81" s="210"/>
      <c r="AD81" s="210"/>
      <c r="AE81" s="210"/>
      <c r="AF81" s="210"/>
      <c r="AG81" s="210" t="s">
        <v>665</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x14ac:dyDescent="0.2">
      <c r="A82" s="224" t="s">
        <v>287</v>
      </c>
      <c r="B82" s="225" t="s">
        <v>167</v>
      </c>
      <c r="C82" s="249" t="s">
        <v>52</v>
      </c>
      <c r="D82" s="226"/>
      <c r="E82" s="227"/>
      <c r="F82" s="228"/>
      <c r="G82" s="228">
        <f>SUMIF(AG83:AG147,"&lt;&gt;NOR",G83:G147)</f>
        <v>0</v>
      </c>
      <c r="H82" s="228"/>
      <c r="I82" s="228">
        <f>SUM(I83:I147)</f>
        <v>0</v>
      </c>
      <c r="J82" s="228"/>
      <c r="K82" s="228">
        <f>SUM(K83:K147)</f>
        <v>0</v>
      </c>
      <c r="L82" s="228"/>
      <c r="M82" s="228">
        <f>SUM(M83:M147)</f>
        <v>0</v>
      </c>
      <c r="N82" s="227"/>
      <c r="O82" s="227">
        <f>SUM(O83:O147)</f>
        <v>1273.3799999999999</v>
      </c>
      <c r="P82" s="227"/>
      <c r="Q82" s="227">
        <f>SUM(Q83:Q147)</f>
        <v>0</v>
      </c>
      <c r="R82" s="228"/>
      <c r="S82" s="228"/>
      <c r="T82" s="229"/>
      <c r="U82" s="223"/>
      <c r="V82" s="223">
        <f>SUM(V83:V147)</f>
        <v>634.87</v>
      </c>
      <c r="W82" s="223"/>
      <c r="X82" s="223"/>
      <c r="Y82" s="223"/>
      <c r="AG82" t="s">
        <v>288</v>
      </c>
    </row>
    <row r="83" spans="1:60" ht="22.5" outlineLevel="1" x14ac:dyDescent="0.2">
      <c r="A83" s="231">
        <v>20</v>
      </c>
      <c r="B83" s="232" t="s">
        <v>2208</v>
      </c>
      <c r="C83" s="250" t="s">
        <v>2209</v>
      </c>
      <c r="D83" s="233" t="s">
        <v>310</v>
      </c>
      <c r="E83" s="234">
        <v>821.3</v>
      </c>
      <c r="F83" s="235"/>
      <c r="G83" s="236">
        <f>ROUND(E83*F83,2)</f>
        <v>0</v>
      </c>
      <c r="H83" s="235"/>
      <c r="I83" s="236">
        <f>ROUND(E83*H83,2)</f>
        <v>0</v>
      </c>
      <c r="J83" s="235"/>
      <c r="K83" s="236">
        <f>ROUND(E83*J83,2)</f>
        <v>0</v>
      </c>
      <c r="L83" s="236">
        <v>21</v>
      </c>
      <c r="M83" s="236">
        <f>G83*(1+L83/100)</f>
        <v>0</v>
      </c>
      <c r="N83" s="234">
        <v>0.2024</v>
      </c>
      <c r="O83" s="234">
        <f>ROUND(E83*N83,2)</f>
        <v>166.23</v>
      </c>
      <c r="P83" s="234">
        <v>0</v>
      </c>
      <c r="Q83" s="234">
        <f>ROUND(E83*P83,2)</f>
        <v>0</v>
      </c>
      <c r="R83" s="236" t="s">
        <v>311</v>
      </c>
      <c r="S83" s="236" t="s">
        <v>293</v>
      </c>
      <c r="T83" s="237" t="s">
        <v>294</v>
      </c>
      <c r="U83" s="220">
        <v>2.5999999999999999E-2</v>
      </c>
      <c r="V83" s="220">
        <f>ROUND(E83*U83,2)</f>
        <v>21.35</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1" t="s">
        <v>2210</v>
      </c>
      <c r="D84" s="239"/>
      <c r="E84" s="239"/>
      <c r="F84" s="239"/>
      <c r="G84" s="239"/>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299</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2" t="s">
        <v>2210</v>
      </c>
      <c r="D85" s="240"/>
      <c r="E85" s="240"/>
      <c r="F85" s="240"/>
      <c r="G85" s="240"/>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300</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3" x14ac:dyDescent="0.2">
      <c r="A86" s="217"/>
      <c r="B86" s="218"/>
      <c r="C86" s="252" t="s">
        <v>2210</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2" x14ac:dyDescent="0.2">
      <c r="A87" s="217"/>
      <c r="B87" s="218"/>
      <c r="C87" s="253" t="s">
        <v>2211</v>
      </c>
      <c r="D87" s="221"/>
      <c r="E87" s="222"/>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3" t="s">
        <v>2212</v>
      </c>
      <c r="D88" s="221"/>
      <c r="E88" s="222">
        <v>821.3</v>
      </c>
      <c r="F88" s="220"/>
      <c r="G88" s="220"/>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314</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ht="22.5" outlineLevel="1" x14ac:dyDescent="0.2">
      <c r="A89" s="231">
        <v>21</v>
      </c>
      <c r="B89" s="232" t="s">
        <v>2213</v>
      </c>
      <c r="C89" s="250" t="s">
        <v>2214</v>
      </c>
      <c r="D89" s="233" t="s">
        <v>310</v>
      </c>
      <c r="E89" s="234">
        <v>821.3</v>
      </c>
      <c r="F89" s="235"/>
      <c r="G89" s="236">
        <f>ROUND(E89*F89,2)</f>
        <v>0</v>
      </c>
      <c r="H89" s="235"/>
      <c r="I89" s="236">
        <f>ROUND(E89*H89,2)</f>
        <v>0</v>
      </c>
      <c r="J89" s="235"/>
      <c r="K89" s="236">
        <f>ROUND(E89*J89,2)</f>
        <v>0</v>
      </c>
      <c r="L89" s="236">
        <v>21</v>
      </c>
      <c r="M89" s="236">
        <f>G89*(1+L89/100)</f>
        <v>0</v>
      </c>
      <c r="N89" s="234">
        <v>0.23</v>
      </c>
      <c r="O89" s="234">
        <f>ROUND(E89*N89,2)</f>
        <v>188.9</v>
      </c>
      <c r="P89" s="234">
        <v>0</v>
      </c>
      <c r="Q89" s="234">
        <f>ROUND(E89*P89,2)</f>
        <v>0</v>
      </c>
      <c r="R89" s="236" t="s">
        <v>311</v>
      </c>
      <c r="S89" s="236" t="s">
        <v>293</v>
      </c>
      <c r="T89" s="237" t="s">
        <v>294</v>
      </c>
      <c r="U89" s="220">
        <v>2.3E-2</v>
      </c>
      <c r="V89" s="220">
        <f>ROUND(E89*U89,2)</f>
        <v>18.89</v>
      </c>
      <c r="W89" s="220"/>
      <c r="X89" s="220" t="s">
        <v>295</v>
      </c>
      <c r="Y89" s="220" t="s">
        <v>296</v>
      </c>
      <c r="Z89" s="210"/>
      <c r="AA89" s="210"/>
      <c r="AB89" s="210"/>
      <c r="AC89" s="210"/>
      <c r="AD89" s="210"/>
      <c r="AE89" s="210"/>
      <c r="AF89" s="210"/>
      <c r="AG89" s="210" t="s">
        <v>297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2" x14ac:dyDescent="0.2">
      <c r="A90" s="217"/>
      <c r="B90" s="218"/>
      <c r="C90" s="253" t="s">
        <v>2215</v>
      </c>
      <c r="D90" s="221"/>
      <c r="E90" s="222"/>
      <c r="F90" s="220"/>
      <c r="G90" s="220"/>
      <c r="H90" s="220"/>
      <c r="I90" s="220"/>
      <c r="J90" s="220"/>
      <c r="K90" s="220"/>
      <c r="L90" s="220"/>
      <c r="M90" s="220"/>
      <c r="N90" s="219"/>
      <c r="O90" s="219"/>
      <c r="P90" s="219"/>
      <c r="Q90" s="219"/>
      <c r="R90" s="220"/>
      <c r="S90" s="220"/>
      <c r="T90" s="220"/>
      <c r="U90" s="220"/>
      <c r="V90" s="220"/>
      <c r="W90" s="220"/>
      <c r="X90" s="220"/>
      <c r="Y90" s="220"/>
      <c r="Z90" s="210"/>
      <c r="AA90" s="210"/>
      <c r="AB90" s="210"/>
      <c r="AC90" s="210"/>
      <c r="AD90" s="210"/>
      <c r="AE90" s="210"/>
      <c r="AF90" s="210"/>
      <c r="AG90" s="210" t="s">
        <v>314</v>
      </c>
      <c r="AH90" s="210">
        <v>0</v>
      </c>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3" x14ac:dyDescent="0.2">
      <c r="A91" s="217"/>
      <c r="B91" s="218"/>
      <c r="C91" s="253" t="s">
        <v>2212</v>
      </c>
      <c r="D91" s="221"/>
      <c r="E91" s="222">
        <v>821.3</v>
      </c>
      <c r="F91" s="220"/>
      <c r="G91" s="220"/>
      <c r="H91" s="220"/>
      <c r="I91" s="220"/>
      <c r="J91" s="220"/>
      <c r="K91" s="220"/>
      <c r="L91" s="220"/>
      <c r="M91" s="220"/>
      <c r="N91" s="219"/>
      <c r="O91" s="219"/>
      <c r="P91" s="219"/>
      <c r="Q91" s="219"/>
      <c r="R91" s="220"/>
      <c r="S91" s="220"/>
      <c r="T91" s="220"/>
      <c r="U91" s="220"/>
      <c r="V91" s="220"/>
      <c r="W91" s="220"/>
      <c r="X91" s="220"/>
      <c r="Y91" s="220"/>
      <c r="Z91" s="210"/>
      <c r="AA91" s="210"/>
      <c r="AB91" s="210"/>
      <c r="AC91" s="210"/>
      <c r="AD91" s="210"/>
      <c r="AE91" s="210"/>
      <c r="AF91" s="210"/>
      <c r="AG91" s="210" t="s">
        <v>314</v>
      </c>
      <c r="AH91" s="210">
        <v>0</v>
      </c>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31">
        <v>22</v>
      </c>
      <c r="B92" s="232" t="s">
        <v>2216</v>
      </c>
      <c r="C92" s="250" t="s">
        <v>2217</v>
      </c>
      <c r="D92" s="233" t="s">
        <v>310</v>
      </c>
      <c r="E92" s="234">
        <v>439.6</v>
      </c>
      <c r="F92" s="235"/>
      <c r="G92" s="236">
        <f>ROUND(E92*F92,2)</f>
        <v>0</v>
      </c>
      <c r="H92" s="235"/>
      <c r="I92" s="236">
        <f>ROUND(E92*H92,2)</f>
        <v>0</v>
      </c>
      <c r="J92" s="235"/>
      <c r="K92" s="236">
        <f>ROUND(E92*J92,2)</f>
        <v>0</v>
      </c>
      <c r="L92" s="236">
        <v>21</v>
      </c>
      <c r="M92" s="236">
        <f>G92*(1+L92/100)</f>
        <v>0</v>
      </c>
      <c r="N92" s="234">
        <v>0.34499999999999997</v>
      </c>
      <c r="O92" s="234">
        <f>ROUND(E92*N92,2)</f>
        <v>151.66</v>
      </c>
      <c r="P92" s="234">
        <v>0</v>
      </c>
      <c r="Q92" s="234">
        <f>ROUND(E92*P92,2)</f>
        <v>0</v>
      </c>
      <c r="R92" s="236" t="s">
        <v>311</v>
      </c>
      <c r="S92" s="236" t="s">
        <v>293</v>
      </c>
      <c r="T92" s="237" t="s">
        <v>294</v>
      </c>
      <c r="U92" s="220">
        <v>2.5999999999999999E-2</v>
      </c>
      <c r="V92" s="220">
        <f>ROUND(E92*U92,2)</f>
        <v>11.43</v>
      </c>
      <c r="W92" s="220"/>
      <c r="X92" s="220" t="s">
        <v>295</v>
      </c>
      <c r="Y92" s="220" t="s">
        <v>296</v>
      </c>
      <c r="Z92" s="210"/>
      <c r="AA92" s="210"/>
      <c r="AB92" s="210"/>
      <c r="AC92" s="210"/>
      <c r="AD92" s="210"/>
      <c r="AE92" s="210"/>
      <c r="AF92" s="210"/>
      <c r="AG92" s="210" t="s">
        <v>297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3" t="s">
        <v>2218</v>
      </c>
      <c r="D93" s="221"/>
      <c r="E93" s="222"/>
      <c r="F93" s="220"/>
      <c r="G93" s="220"/>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314</v>
      </c>
      <c r="AH93" s="210">
        <v>0</v>
      </c>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3" x14ac:dyDescent="0.2">
      <c r="A94" s="217"/>
      <c r="B94" s="218"/>
      <c r="C94" s="253" t="s">
        <v>2219</v>
      </c>
      <c r="D94" s="221"/>
      <c r="E94" s="222"/>
      <c r="F94" s="220"/>
      <c r="G94" s="22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314</v>
      </c>
      <c r="AH94" s="210">
        <v>0</v>
      </c>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3" x14ac:dyDescent="0.2">
      <c r="A95" s="217"/>
      <c r="B95" s="218"/>
      <c r="C95" s="253" t="s">
        <v>2220</v>
      </c>
      <c r="D95" s="221"/>
      <c r="E95" s="222">
        <v>439.6</v>
      </c>
      <c r="F95" s="220"/>
      <c r="G95" s="220"/>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314</v>
      </c>
      <c r="AH95" s="210">
        <v>0</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31">
        <v>23</v>
      </c>
      <c r="B96" s="232" t="s">
        <v>2221</v>
      </c>
      <c r="C96" s="250" t="s">
        <v>2222</v>
      </c>
      <c r="D96" s="233" t="s">
        <v>310</v>
      </c>
      <c r="E96" s="234">
        <v>821.3</v>
      </c>
      <c r="F96" s="235"/>
      <c r="G96" s="236">
        <f>ROUND(E96*F96,2)</f>
        <v>0</v>
      </c>
      <c r="H96" s="235"/>
      <c r="I96" s="236">
        <f>ROUND(E96*H96,2)</f>
        <v>0</v>
      </c>
      <c r="J96" s="235"/>
      <c r="K96" s="236">
        <f>ROUND(E96*J96,2)</f>
        <v>0</v>
      </c>
      <c r="L96" s="236">
        <v>21</v>
      </c>
      <c r="M96" s="236">
        <f>G96*(1+L96/100)</f>
        <v>0</v>
      </c>
      <c r="N96" s="234">
        <v>0.46</v>
      </c>
      <c r="O96" s="234">
        <f>ROUND(E96*N96,2)</f>
        <v>377.8</v>
      </c>
      <c r="P96" s="234">
        <v>0</v>
      </c>
      <c r="Q96" s="234">
        <f>ROUND(E96*P96,2)</f>
        <v>0</v>
      </c>
      <c r="R96" s="236" t="s">
        <v>311</v>
      </c>
      <c r="S96" s="236" t="s">
        <v>293</v>
      </c>
      <c r="T96" s="237" t="s">
        <v>294</v>
      </c>
      <c r="U96" s="220">
        <v>2.9000000000000001E-2</v>
      </c>
      <c r="V96" s="220">
        <f>ROUND(E96*U96,2)</f>
        <v>23.82</v>
      </c>
      <c r="W96" s="220"/>
      <c r="X96" s="220" t="s">
        <v>295</v>
      </c>
      <c r="Y96" s="220" t="s">
        <v>296</v>
      </c>
      <c r="Z96" s="210"/>
      <c r="AA96" s="210"/>
      <c r="AB96" s="210"/>
      <c r="AC96" s="210"/>
      <c r="AD96" s="210"/>
      <c r="AE96" s="210"/>
      <c r="AF96" s="210"/>
      <c r="AG96" s="210" t="s">
        <v>297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2" x14ac:dyDescent="0.2">
      <c r="A97" s="217"/>
      <c r="B97" s="218"/>
      <c r="C97" s="253" t="s">
        <v>2211</v>
      </c>
      <c r="D97" s="221"/>
      <c r="E97" s="222"/>
      <c r="F97" s="220"/>
      <c r="G97" s="22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314</v>
      </c>
      <c r="AH97" s="210">
        <v>0</v>
      </c>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3" x14ac:dyDescent="0.2">
      <c r="A98" s="217"/>
      <c r="B98" s="218"/>
      <c r="C98" s="253" t="s">
        <v>2212</v>
      </c>
      <c r="D98" s="221"/>
      <c r="E98" s="222">
        <v>821.3</v>
      </c>
      <c r="F98" s="220"/>
      <c r="G98" s="220"/>
      <c r="H98" s="220"/>
      <c r="I98" s="220"/>
      <c r="J98" s="220"/>
      <c r="K98" s="220"/>
      <c r="L98" s="220"/>
      <c r="M98" s="220"/>
      <c r="N98" s="219"/>
      <c r="O98" s="219"/>
      <c r="P98" s="219"/>
      <c r="Q98" s="219"/>
      <c r="R98" s="220"/>
      <c r="S98" s="220"/>
      <c r="T98" s="220"/>
      <c r="U98" s="220"/>
      <c r="V98" s="220"/>
      <c r="W98" s="220"/>
      <c r="X98" s="220"/>
      <c r="Y98" s="220"/>
      <c r="Z98" s="210"/>
      <c r="AA98" s="210"/>
      <c r="AB98" s="210"/>
      <c r="AC98" s="210"/>
      <c r="AD98" s="210"/>
      <c r="AE98" s="210"/>
      <c r="AF98" s="210"/>
      <c r="AG98" s="210" t="s">
        <v>314</v>
      </c>
      <c r="AH98" s="210">
        <v>0</v>
      </c>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1">
        <v>24</v>
      </c>
      <c r="B99" s="232" t="s">
        <v>2223</v>
      </c>
      <c r="C99" s="250" t="s">
        <v>2224</v>
      </c>
      <c r="D99" s="233" t="s">
        <v>310</v>
      </c>
      <c r="E99" s="234">
        <v>107.765</v>
      </c>
      <c r="F99" s="235"/>
      <c r="G99" s="236">
        <f>ROUND(E99*F99,2)</f>
        <v>0</v>
      </c>
      <c r="H99" s="235"/>
      <c r="I99" s="236">
        <f>ROUND(E99*H99,2)</f>
        <v>0</v>
      </c>
      <c r="J99" s="235"/>
      <c r="K99" s="236">
        <f>ROUND(E99*J99,2)</f>
        <v>0</v>
      </c>
      <c r="L99" s="236">
        <v>21</v>
      </c>
      <c r="M99" s="236">
        <f>G99*(1+L99/100)</f>
        <v>0</v>
      </c>
      <c r="N99" s="234">
        <v>0.38041999999999998</v>
      </c>
      <c r="O99" s="234">
        <f>ROUND(E99*N99,2)</f>
        <v>41</v>
      </c>
      <c r="P99" s="234">
        <v>0</v>
      </c>
      <c r="Q99" s="234">
        <f>ROUND(E99*P99,2)</f>
        <v>0</v>
      </c>
      <c r="R99" s="236" t="s">
        <v>311</v>
      </c>
      <c r="S99" s="236" t="s">
        <v>293</v>
      </c>
      <c r="T99" s="237" t="s">
        <v>294</v>
      </c>
      <c r="U99" s="220">
        <v>0.151</v>
      </c>
      <c r="V99" s="220">
        <f>ROUND(E99*U99,2)</f>
        <v>16.27</v>
      </c>
      <c r="W99" s="220"/>
      <c r="X99" s="220" t="s">
        <v>295</v>
      </c>
      <c r="Y99" s="220" t="s">
        <v>296</v>
      </c>
      <c r="Z99" s="210"/>
      <c r="AA99" s="210"/>
      <c r="AB99" s="210"/>
      <c r="AC99" s="210"/>
      <c r="AD99" s="210"/>
      <c r="AE99" s="210"/>
      <c r="AF99" s="210"/>
      <c r="AG99" s="210" t="s">
        <v>297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3" t="s">
        <v>2225</v>
      </c>
      <c r="D100" s="221"/>
      <c r="E100" s="222"/>
      <c r="F100" s="220"/>
      <c r="G100" s="22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314</v>
      </c>
      <c r="AH100" s="210">
        <v>0</v>
      </c>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3" t="s">
        <v>2226</v>
      </c>
      <c r="D101" s="221"/>
      <c r="E101" s="222"/>
      <c r="F101" s="220"/>
      <c r="G101" s="22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314</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3" t="s">
        <v>2227</v>
      </c>
      <c r="D102" s="221"/>
      <c r="E102" s="222"/>
      <c r="F102" s="220"/>
      <c r="G102" s="220"/>
      <c r="H102" s="220"/>
      <c r="I102" s="220"/>
      <c r="J102" s="220"/>
      <c r="K102" s="220"/>
      <c r="L102" s="220"/>
      <c r="M102" s="220"/>
      <c r="N102" s="219"/>
      <c r="O102" s="219"/>
      <c r="P102" s="219"/>
      <c r="Q102" s="219"/>
      <c r="R102" s="220"/>
      <c r="S102" s="220"/>
      <c r="T102" s="220"/>
      <c r="U102" s="220"/>
      <c r="V102" s="220"/>
      <c r="W102" s="220"/>
      <c r="X102" s="220"/>
      <c r="Y102" s="220"/>
      <c r="Z102" s="210"/>
      <c r="AA102" s="210"/>
      <c r="AB102" s="210"/>
      <c r="AC102" s="210"/>
      <c r="AD102" s="210"/>
      <c r="AE102" s="210"/>
      <c r="AF102" s="210"/>
      <c r="AG102" s="210" t="s">
        <v>314</v>
      </c>
      <c r="AH102" s="210">
        <v>0</v>
      </c>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3" x14ac:dyDescent="0.2">
      <c r="A103" s="217"/>
      <c r="B103" s="218"/>
      <c r="C103" s="253" t="s">
        <v>2228</v>
      </c>
      <c r="D103" s="221"/>
      <c r="E103" s="222">
        <v>107.77</v>
      </c>
      <c r="F103" s="220"/>
      <c r="G103" s="220"/>
      <c r="H103" s="220"/>
      <c r="I103" s="220"/>
      <c r="J103" s="220"/>
      <c r="K103" s="220"/>
      <c r="L103" s="220"/>
      <c r="M103" s="220"/>
      <c r="N103" s="219"/>
      <c r="O103" s="219"/>
      <c r="P103" s="219"/>
      <c r="Q103" s="219"/>
      <c r="R103" s="220"/>
      <c r="S103" s="220"/>
      <c r="T103" s="220"/>
      <c r="U103" s="220"/>
      <c r="V103" s="220"/>
      <c r="W103" s="220"/>
      <c r="X103" s="220"/>
      <c r="Y103" s="220"/>
      <c r="Z103" s="210"/>
      <c r="AA103" s="210"/>
      <c r="AB103" s="210"/>
      <c r="AC103" s="210"/>
      <c r="AD103" s="210"/>
      <c r="AE103" s="210"/>
      <c r="AF103" s="210"/>
      <c r="AG103" s="210" t="s">
        <v>314</v>
      </c>
      <c r="AH103" s="210">
        <v>0</v>
      </c>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31">
        <v>25</v>
      </c>
      <c r="B104" s="232" t="s">
        <v>2229</v>
      </c>
      <c r="C104" s="250" t="s">
        <v>2230</v>
      </c>
      <c r="D104" s="233" t="s">
        <v>310</v>
      </c>
      <c r="E104" s="234">
        <v>839.3</v>
      </c>
      <c r="F104" s="235"/>
      <c r="G104" s="236">
        <f>ROUND(E104*F104,2)</f>
        <v>0</v>
      </c>
      <c r="H104" s="235"/>
      <c r="I104" s="236">
        <f>ROUND(E104*H104,2)</f>
        <v>0</v>
      </c>
      <c r="J104" s="235"/>
      <c r="K104" s="236">
        <f>ROUND(E104*J104,2)</f>
        <v>0</v>
      </c>
      <c r="L104" s="236">
        <v>21</v>
      </c>
      <c r="M104" s="236">
        <f>G104*(1+L104/100)</f>
        <v>0</v>
      </c>
      <c r="N104" s="234">
        <v>9.2799999999999994E-2</v>
      </c>
      <c r="O104" s="234">
        <f>ROUND(E104*N104,2)</f>
        <v>77.89</v>
      </c>
      <c r="P104" s="234">
        <v>0</v>
      </c>
      <c r="Q104" s="234">
        <f>ROUND(E104*P104,2)</f>
        <v>0</v>
      </c>
      <c r="R104" s="236" t="s">
        <v>311</v>
      </c>
      <c r="S104" s="236" t="s">
        <v>293</v>
      </c>
      <c r="T104" s="237" t="s">
        <v>294</v>
      </c>
      <c r="U104" s="220">
        <v>0.47799999999999998</v>
      </c>
      <c r="V104" s="220">
        <f>ROUND(E104*U104,2)</f>
        <v>401.19</v>
      </c>
      <c r="W104" s="220"/>
      <c r="X104" s="220" t="s">
        <v>295</v>
      </c>
      <c r="Y104" s="220" t="s">
        <v>296</v>
      </c>
      <c r="Z104" s="210"/>
      <c r="AA104" s="210"/>
      <c r="AB104" s="210"/>
      <c r="AC104" s="210"/>
      <c r="AD104" s="210"/>
      <c r="AE104" s="210"/>
      <c r="AF104" s="210"/>
      <c r="AG104" s="210" t="s">
        <v>297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ht="22.5" outlineLevel="2" x14ac:dyDescent="0.2">
      <c r="A105" s="217"/>
      <c r="B105" s="218"/>
      <c r="C105" s="251" t="s">
        <v>760</v>
      </c>
      <c r="D105" s="239"/>
      <c r="E105" s="239"/>
      <c r="F105" s="239"/>
      <c r="G105" s="239"/>
      <c r="H105" s="220"/>
      <c r="I105" s="220"/>
      <c r="J105" s="220"/>
      <c r="K105" s="220"/>
      <c r="L105" s="220"/>
      <c r="M105" s="220"/>
      <c r="N105" s="219"/>
      <c r="O105" s="219"/>
      <c r="P105" s="219"/>
      <c r="Q105" s="219"/>
      <c r="R105" s="220"/>
      <c r="S105" s="220"/>
      <c r="T105" s="220"/>
      <c r="U105" s="220"/>
      <c r="V105" s="220"/>
      <c r="W105" s="220"/>
      <c r="X105" s="220"/>
      <c r="Y105" s="220"/>
      <c r="Z105" s="210"/>
      <c r="AA105" s="210"/>
      <c r="AB105" s="210"/>
      <c r="AC105" s="210"/>
      <c r="AD105" s="210"/>
      <c r="AE105" s="210"/>
      <c r="AF105" s="210"/>
      <c r="AG105" s="210" t="s">
        <v>299</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38" t="str">
        <f>C105</f>
        <v>s provedením lože z kameniva drceného, s vyplněním spár, s dvojitým hutněním a se smetením přebytečného materiálu na krajnici. S dodáním hmot pro lože a výplň spár.</v>
      </c>
      <c r="BB105" s="210"/>
      <c r="BC105" s="210"/>
      <c r="BD105" s="210"/>
      <c r="BE105" s="210"/>
      <c r="BF105" s="210"/>
      <c r="BG105" s="210"/>
      <c r="BH105" s="210"/>
    </row>
    <row r="106" spans="1:60" ht="22.5" outlineLevel="2" x14ac:dyDescent="0.2">
      <c r="A106" s="217"/>
      <c r="B106" s="218"/>
      <c r="C106" s="252" t="s">
        <v>760</v>
      </c>
      <c r="D106" s="240"/>
      <c r="E106" s="240"/>
      <c r="F106" s="240"/>
      <c r="G106" s="240"/>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300</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38" t="str">
        <f>C106</f>
        <v>s provedením lože z kameniva drceného, s vyplněním spár, s dvojitým hutněním a se smetením přebytečného materiálu na krajnici. S dodáním hmot pro lože a výplň spár.</v>
      </c>
      <c r="BB106" s="210"/>
      <c r="BC106" s="210"/>
      <c r="BD106" s="210"/>
      <c r="BE106" s="210"/>
      <c r="BF106" s="210"/>
      <c r="BG106" s="210"/>
      <c r="BH106" s="210"/>
    </row>
    <row r="107" spans="1:60" ht="22.5" outlineLevel="3" x14ac:dyDescent="0.2">
      <c r="A107" s="217"/>
      <c r="B107" s="218"/>
      <c r="C107" s="252" t="s">
        <v>760</v>
      </c>
      <c r="D107" s="240"/>
      <c r="E107" s="240"/>
      <c r="F107" s="240"/>
      <c r="G107" s="240"/>
      <c r="H107" s="220"/>
      <c r="I107" s="220"/>
      <c r="J107" s="220"/>
      <c r="K107" s="220"/>
      <c r="L107" s="220"/>
      <c r="M107" s="220"/>
      <c r="N107" s="219"/>
      <c r="O107" s="219"/>
      <c r="P107" s="219"/>
      <c r="Q107" s="219"/>
      <c r="R107" s="220"/>
      <c r="S107" s="220"/>
      <c r="T107" s="220"/>
      <c r="U107" s="220"/>
      <c r="V107" s="220"/>
      <c r="W107" s="220"/>
      <c r="X107" s="220"/>
      <c r="Y107" s="220"/>
      <c r="Z107" s="210"/>
      <c r="AA107" s="210"/>
      <c r="AB107" s="210"/>
      <c r="AC107" s="210"/>
      <c r="AD107" s="210"/>
      <c r="AE107" s="210"/>
      <c r="AF107" s="210"/>
      <c r="AG107" s="210" t="s">
        <v>300</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38" t="str">
        <f>C107</f>
        <v>s provedením lože z kameniva drceného, s vyplněním spár, s dvojitým hutněním a se smetením přebytečného materiálu na krajnici. S dodáním hmot pro lože a výplň spár.</v>
      </c>
      <c r="BB107" s="210"/>
      <c r="BC107" s="210"/>
      <c r="BD107" s="210"/>
      <c r="BE107" s="210"/>
      <c r="BF107" s="210"/>
      <c r="BG107" s="210"/>
      <c r="BH107" s="210"/>
    </row>
    <row r="108" spans="1:60" outlineLevel="2" x14ac:dyDescent="0.2">
      <c r="A108" s="217"/>
      <c r="B108" s="218"/>
      <c r="C108" s="253" t="s">
        <v>2231</v>
      </c>
      <c r="D108" s="221"/>
      <c r="E108" s="222"/>
      <c r="F108" s="220"/>
      <c r="G108" s="220"/>
      <c r="H108" s="220"/>
      <c r="I108" s="220"/>
      <c r="J108" s="220"/>
      <c r="K108" s="220"/>
      <c r="L108" s="220"/>
      <c r="M108" s="220"/>
      <c r="N108" s="219"/>
      <c r="O108" s="219"/>
      <c r="P108" s="219"/>
      <c r="Q108" s="219"/>
      <c r="R108" s="220"/>
      <c r="S108" s="220"/>
      <c r="T108" s="220"/>
      <c r="U108" s="220"/>
      <c r="V108" s="220"/>
      <c r="W108" s="220"/>
      <c r="X108" s="220"/>
      <c r="Y108" s="220"/>
      <c r="Z108" s="210"/>
      <c r="AA108" s="210"/>
      <c r="AB108" s="210"/>
      <c r="AC108" s="210"/>
      <c r="AD108" s="210"/>
      <c r="AE108" s="210"/>
      <c r="AF108" s="210"/>
      <c r="AG108" s="210" t="s">
        <v>314</v>
      </c>
      <c r="AH108" s="210">
        <v>0</v>
      </c>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3" x14ac:dyDescent="0.2">
      <c r="A109" s="217"/>
      <c r="B109" s="218"/>
      <c r="C109" s="253" t="s">
        <v>2232</v>
      </c>
      <c r="D109" s="221"/>
      <c r="E109" s="222"/>
      <c r="F109" s="220"/>
      <c r="G109" s="220"/>
      <c r="H109" s="220"/>
      <c r="I109" s="220"/>
      <c r="J109" s="220"/>
      <c r="K109" s="220"/>
      <c r="L109" s="220"/>
      <c r="M109" s="220"/>
      <c r="N109" s="219"/>
      <c r="O109" s="219"/>
      <c r="P109" s="219"/>
      <c r="Q109" s="219"/>
      <c r="R109" s="220"/>
      <c r="S109" s="220"/>
      <c r="T109" s="220"/>
      <c r="U109" s="220"/>
      <c r="V109" s="220"/>
      <c r="W109" s="220"/>
      <c r="X109" s="220"/>
      <c r="Y109" s="220"/>
      <c r="Z109" s="210"/>
      <c r="AA109" s="210"/>
      <c r="AB109" s="210"/>
      <c r="AC109" s="210"/>
      <c r="AD109" s="210"/>
      <c r="AE109" s="210"/>
      <c r="AF109" s="210"/>
      <c r="AG109" s="210" t="s">
        <v>314</v>
      </c>
      <c r="AH109" s="210">
        <v>0</v>
      </c>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3" x14ac:dyDescent="0.2">
      <c r="A110" s="217"/>
      <c r="B110" s="218"/>
      <c r="C110" s="253" t="s">
        <v>2233</v>
      </c>
      <c r="D110" s="221"/>
      <c r="E110" s="222"/>
      <c r="F110" s="220"/>
      <c r="G110" s="220"/>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314</v>
      </c>
      <c r="AH110" s="210">
        <v>0</v>
      </c>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3" x14ac:dyDescent="0.2">
      <c r="A111" s="217"/>
      <c r="B111" s="218"/>
      <c r="C111" s="253" t="s">
        <v>2234</v>
      </c>
      <c r="D111" s="221"/>
      <c r="E111" s="222">
        <v>839.3</v>
      </c>
      <c r="F111" s="220"/>
      <c r="G111" s="22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314</v>
      </c>
      <c r="AH111" s="210">
        <v>0</v>
      </c>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1">
        <v>26</v>
      </c>
      <c r="B112" s="242" t="s">
        <v>2235</v>
      </c>
      <c r="C112" s="254" t="s">
        <v>2236</v>
      </c>
      <c r="D112" s="243" t="s">
        <v>335</v>
      </c>
      <c r="E112" s="244">
        <v>226</v>
      </c>
      <c r="F112" s="245"/>
      <c r="G112" s="246">
        <f>ROUND(E112*F112,2)</f>
        <v>0</v>
      </c>
      <c r="H112" s="245"/>
      <c r="I112" s="246">
        <f>ROUND(E112*H112,2)</f>
        <v>0</v>
      </c>
      <c r="J112" s="245"/>
      <c r="K112" s="246">
        <f>ROUND(E112*J112,2)</f>
        <v>0</v>
      </c>
      <c r="L112" s="246">
        <v>21</v>
      </c>
      <c r="M112" s="246">
        <f>G112*(1+L112/100)</f>
        <v>0</v>
      </c>
      <c r="N112" s="244">
        <v>3.3E-4</v>
      </c>
      <c r="O112" s="244">
        <f>ROUND(E112*N112,2)</f>
        <v>7.0000000000000007E-2</v>
      </c>
      <c r="P112" s="244">
        <v>0</v>
      </c>
      <c r="Q112" s="244">
        <f>ROUND(E112*P112,2)</f>
        <v>0</v>
      </c>
      <c r="R112" s="246" t="s">
        <v>311</v>
      </c>
      <c r="S112" s="246" t="s">
        <v>293</v>
      </c>
      <c r="T112" s="247" t="s">
        <v>294</v>
      </c>
      <c r="U112" s="220">
        <v>0.41</v>
      </c>
      <c r="V112" s="220">
        <f>ROUND(E112*U112,2)</f>
        <v>92.66</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1">
        <v>27</v>
      </c>
      <c r="B113" s="242" t="s">
        <v>2237</v>
      </c>
      <c r="C113" s="254" t="s">
        <v>2238</v>
      </c>
      <c r="D113" s="243" t="s">
        <v>335</v>
      </c>
      <c r="E113" s="244">
        <v>98</v>
      </c>
      <c r="F113" s="245"/>
      <c r="G113" s="246">
        <f>ROUND(E113*F113,2)</f>
        <v>0</v>
      </c>
      <c r="H113" s="245"/>
      <c r="I113" s="246">
        <f>ROUND(E113*H113,2)</f>
        <v>0</v>
      </c>
      <c r="J113" s="245"/>
      <c r="K113" s="246">
        <f>ROUND(E113*J113,2)</f>
        <v>0</v>
      </c>
      <c r="L113" s="246">
        <v>21</v>
      </c>
      <c r="M113" s="246">
        <f>G113*(1+L113/100)</f>
        <v>0</v>
      </c>
      <c r="N113" s="244">
        <v>3.6000000000000002E-4</v>
      </c>
      <c r="O113" s="244">
        <f>ROUND(E113*N113,2)</f>
        <v>0.04</v>
      </c>
      <c r="P113" s="244">
        <v>0</v>
      </c>
      <c r="Q113" s="244">
        <f>ROUND(E113*P113,2)</f>
        <v>0</v>
      </c>
      <c r="R113" s="246" t="s">
        <v>311</v>
      </c>
      <c r="S113" s="246" t="s">
        <v>293</v>
      </c>
      <c r="T113" s="247" t="s">
        <v>294</v>
      </c>
      <c r="U113" s="220">
        <v>0.43</v>
      </c>
      <c r="V113" s="220">
        <f>ROUND(E113*U113,2)</f>
        <v>42.14</v>
      </c>
      <c r="W113" s="220"/>
      <c r="X113" s="220" t="s">
        <v>295</v>
      </c>
      <c r="Y113" s="220" t="s">
        <v>296</v>
      </c>
      <c r="Z113" s="210"/>
      <c r="AA113" s="210"/>
      <c r="AB113" s="210"/>
      <c r="AC113" s="210"/>
      <c r="AD113" s="210"/>
      <c r="AE113" s="210"/>
      <c r="AF113" s="210"/>
      <c r="AG113" s="210" t="s">
        <v>297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31">
        <v>28</v>
      </c>
      <c r="B114" s="232" t="s">
        <v>2239</v>
      </c>
      <c r="C114" s="250" t="s">
        <v>2240</v>
      </c>
      <c r="D114" s="233" t="s">
        <v>310</v>
      </c>
      <c r="E114" s="234">
        <v>421.6</v>
      </c>
      <c r="F114" s="235"/>
      <c r="G114" s="236">
        <f>ROUND(E114*F114,2)</f>
        <v>0</v>
      </c>
      <c r="H114" s="235"/>
      <c r="I114" s="236">
        <f>ROUND(E114*H114,2)</f>
        <v>0</v>
      </c>
      <c r="J114" s="235"/>
      <c r="K114" s="236">
        <f>ROUND(E114*J114,2)</f>
        <v>0</v>
      </c>
      <c r="L114" s="236">
        <v>21</v>
      </c>
      <c r="M114" s="236">
        <f>G114*(1+L114/100)</f>
        <v>0</v>
      </c>
      <c r="N114" s="234">
        <v>7.3899999999999993E-2</v>
      </c>
      <c r="O114" s="234">
        <f>ROUND(E114*N114,2)</f>
        <v>31.16</v>
      </c>
      <c r="P114" s="234">
        <v>0</v>
      </c>
      <c r="Q114" s="234">
        <f>ROUND(E114*P114,2)</f>
        <v>0</v>
      </c>
      <c r="R114" s="236"/>
      <c r="S114" s="236" t="s">
        <v>861</v>
      </c>
      <c r="T114" s="237" t="s">
        <v>294</v>
      </c>
      <c r="U114" s="220">
        <v>0</v>
      </c>
      <c r="V114" s="220">
        <f>ROUND(E114*U114,2)</f>
        <v>0</v>
      </c>
      <c r="W114" s="220"/>
      <c r="X114" s="220" t="s">
        <v>295</v>
      </c>
      <c r="Y114" s="220" t="s">
        <v>296</v>
      </c>
      <c r="Z114" s="210"/>
      <c r="AA114" s="210"/>
      <c r="AB114" s="210"/>
      <c r="AC114" s="210"/>
      <c r="AD114" s="210"/>
      <c r="AE114" s="210"/>
      <c r="AF114" s="210"/>
      <c r="AG114" s="210" t="s">
        <v>297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2" x14ac:dyDescent="0.2">
      <c r="A115" s="217"/>
      <c r="B115" s="218"/>
      <c r="C115" s="253" t="s">
        <v>2218</v>
      </c>
      <c r="D115" s="221"/>
      <c r="E115" s="222"/>
      <c r="F115" s="220"/>
      <c r="G115" s="220"/>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314</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3" t="s">
        <v>2241</v>
      </c>
      <c r="D116" s="221"/>
      <c r="E116" s="222">
        <v>421.6</v>
      </c>
      <c r="F116" s="220"/>
      <c r="G116" s="22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314</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ht="33.75" outlineLevel="1" x14ac:dyDescent="0.2">
      <c r="A117" s="231">
        <v>29</v>
      </c>
      <c r="B117" s="232" t="s">
        <v>2242</v>
      </c>
      <c r="C117" s="250" t="s">
        <v>2243</v>
      </c>
      <c r="D117" s="233" t="s">
        <v>335</v>
      </c>
      <c r="E117" s="234">
        <v>9.5</v>
      </c>
      <c r="F117" s="235"/>
      <c r="G117" s="236">
        <f>ROUND(E117*F117,2)</f>
        <v>0</v>
      </c>
      <c r="H117" s="235"/>
      <c r="I117" s="236">
        <f>ROUND(E117*H117,2)</f>
        <v>0</v>
      </c>
      <c r="J117" s="235"/>
      <c r="K117" s="236">
        <f>ROUND(E117*J117,2)</f>
        <v>0</v>
      </c>
      <c r="L117" s="236">
        <v>21</v>
      </c>
      <c r="M117" s="236">
        <f>G117*(1+L117/100)</f>
        <v>0</v>
      </c>
      <c r="N117" s="234">
        <v>0.27551999999999999</v>
      </c>
      <c r="O117" s="234">
        <f>ROUND(E117*N117,2)</f>
        <v>2.62</v>
      </c>
      <c r="P117" s="234">
        <v>0</v>
      </c>
      <c r="Q117" s="234">
        <f>ROUND(E117*P117,2)</f>
        <v>0</v>
      </c>
      <c r="R117" s="236" t="s">
        <v>725</v>
      </c>
      <c r="S117" s="236" t="s">
        <v>293</v>
      </c>
      <c r="T117" s="237" t="s">
        <v>294</v>
      </c>
      <c r="U117" s="220">
        <v>0.74904999999999999</v>
      </c>
      <c r="V117" s="220">
        <f>ROUND(E117*U117,2)</f>
        <v>7.12</v>
      </c>
      <c r="W117" s="220"/>
      <c r="X117" s="220" t="s">
        <v>726</v>
      </c>
      <c r="Y117" s="220" t="s">
        <v>296</v>
      </c>
      <c r="Z117" s="210"/>
      <c r="AA117" s="210"/>
      <c r="AB117" s="210"/>
      <c r="AC117" s="210"/>
      <c r="AD117" s="210"/>
      <c r="AE117" s="210"/>
      <c r="AF117" s="210"/>
      <c r="AG117" s="210" t="s">
        <v>727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2" x14ac:dyDescent="0.2">
      <c r="A118" s="217"/>
      <c r="B118" s="218"/>
      <c r="C118" s="251" t="s">
        <v>2244</v>
      </c>
      <c r="D118" s="239"/>
      <c r="E118" s="239"/>
      <c r="F118" s="239"/>
      <c r="G118" s="239"/>
      <c r="H118" s="220"/>
      <c r="I118" s="220"/>
      <c r="J118" s="220"/>
      <c r="K118" s="220"/>
      <c r="L118" s="220"/>
      <c r="M118" s="220"/>
      <c r="N118" s="219"/>
      <c r="O118" s="219"/>
      <c r="P118" s="219"/>
      <c r="Q118" s="219"/>
      <c r="R118" s="220"/>
      <c r="S118" s="220"/>
      <c r="T118" s="220"/>
      <c r="U118" s="220"/>
      <c r="V118" s="220"/>
      <c r="W118" s="220"/>
      <c r="X118" s="220"/>
      <c r="Y118" s="220"/>
      <c r="Z118" s="210"/>
      <c r="AA118" s="210"/>
      <c r="AB118" s="210"/>
      <c r="AC118" s="210"/>
      <c r="AD118" s="210"/>
      <c r="AE118" s="210"/>
      <c r="AF118" s="210"/>
      <c r="AG118" s="210" t="s">
        <v>299</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38" t="str">
        <f>C118</f>
        <v>montáž odvodňovacích žlabů a vpustí k odvodňovacím žlabům z polymerbetonu, včetně betonového lože popř. obetonování, s dodávkou žlabů a vpustí.</v>
      </c>
      <c r="BB118" s="210"/>
      <c r="BC118" s="210"/>
      <c r="BD118" s="210"/>
      <c r="BE118" s="210"/>
      <c r="BF118" s="210"/>
      <c r="BG118" s="210"/>
      <c r="BH118" s="210"/>
    </row>
    <row r="119" spans="1:60" outlineLevel="2" x14ac:dyDescent="0.2">
      <c r="A119" s="217"/>
      <c r="B119" s="218"/>
      <c r="C119" s="252" t="s">
        <v>2245</v>
      </c>
      <c r="D119" s="240"/>
      <c r="E119" s="240"/>
      <c r="F119" s="240"/>
      <c r="G119" s="240"/>
      <c r="H119" s="220"/>
      <c r="I119" s="220"/>
      <c r="J119" s="220"/>
      <c r="K119" s="220"/>
      <c r="L119" s="220"/>
      <c r="M119" s="220"/>
      <c r="N119" s="219"/>
      <c r="O119" s="219"/>
      <c r="P119" s="219"/>
      <c r="Q119" s="219"/>
      <c r="R119" s="220"/>
      <c r="S119" s="220"/>
      <c r="T119" s="220"/>
      <c r="U119" s="220"/>
      <c r="V119" s="220"/>
      <c r="W119" s="220"/>
      <c r="X119" s="220"/>
      <c r="Y119" s="220"/>
      <c r="Z119" s="210"/>
      <c r="AA119" s="210"/>
      <c r="AB119" s="210"/>
      <c r="AC119" s="210"/>
      <c r="AD119" s="210"/>
      <c r="AE119" s="210"/>
      <c r="AF119" s="210"/>
      <c r="AG119" s="210" t="s">
        <v>300</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ht="22.5" outlineLevel="3" x14ac:dyDescent="0.2">
      <c r="A120" s="217"/>
      <c r="B120" s="218"/>
      <c r="C120" s="252" t="s">
        <v>2244</v>
      </c>
      <c r="D120" s="240"/>
      <c r="E120" s="240"/>
      <c r="F120" s="240"/>
      <c r="G120" s="240"/>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300</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38" t="str">
        <f>C120</f>
        <v>montáž odvodňovacích žlabů a vpustí k odvodňovacím žlabům z polymerbetonu, včetně betonového lože popř. obetonování, s dodávkou žlabů a vpustí.</v>
      </c>
      <c r="BB120" s="210"/>
      <c r="BC120" s="210"/>
      <c r="BD120" s="210"/>
      <c r="BE120" s="210"/>
      <c r="BF120" s="210"/>
      <c r="BG120" s="210"/>
      <c r="BH120" s="210"/>
    </row>
    <row r="121" spans="1:60" ht="22.5" outlineLevel="3" x14ac:dyDescent="0.2">
      <c r="A121" s="217"/>
      <c r="B121" s="218"/>
      <c r="C121" s="252" t="s">
        <v>2244</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38" t="str">
        <f>C121</f>
        <v>montáž odvodňovacích žlabů a vpustí k odvodňovacím žlabům z polymerbetonu, včetně betonového lože popř. obetonování, s dodávkou žlabů a vpustí.</v>
      </c>
      <c r="BB121" s="210"/>
      <c r="BC121" s="210"/>
      <c r="BD121" s="210"/>
      <c r="BE121" s="210"/>
      <c r="BF121" s="210"/>
      <c r="BG121" s="210"/>
      <c r="BH121" s="210"/>
    </row>
    <row r="122" spans="1:60" outlineLevel="2" x14ac:dyDescent="0.2">
      <c r="A122" s="217"/>
      <c r="B122" s="218"/>
      <c r="C122" s="253" t="s">
        <v>2246</v>
      </c>
      <c r="D122" s="221"/>
      <c r="E122" s="222"/>
      <c r="F122" s="220"/>
      <c r="G122" s="220"/>
      <c r="H122" s="220"/>
      <c r="I122" s="220"/>
      <c r="J122" s="220"/>
      <c r="K122" s="220"/>
      <c r="L122" s="220"/>
      <c r="M122" s="220"/>
      <c r="N122" s="219"/>
      <c r="O122" s="219"/>
      <c r="P122" s="219"/>
      <c r="Q122" s="219"/>
      <c r="R122" s="220"/>
      <c r="S122" s="220"/>
      <c r="T122" s="220"/>
      <c r="U122" s="220"/>
      <c r="V122" s="220"/>
      <c r="W122" s="220"/>
      <c r="X122" s="220"/>
      <c r="Y122" s="220"/>
      <c r="Z122" s="210"/>
      <c r="AA122" s="210"/>
      <c r="AB122" s="210"/>
      <c r="AC122" s="210"/>
      <c r="AD122" s="210"/>
      <c r="AE122" s="210"/>
      <c r="AF122" s="210"/>
      <c r="AG122" s="210" t="s">
        <v>314</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3" x14ac:dyDescent="0.2">
      <c r="A123" s="217"/>
      <c r="B123" s="218"/>
      <c r="C123" s="253" t="s">
        <v>2247</v>
      </c>
      <c r="D123" s="221"/>
      <c r="E123" s="222">
        <v>9.5</v>
      </c>
      <c r="F123" s="220"/>
      <c r="G123" s="220"/>
      <c r="H123" s="220"/>
      <c r="I123" s="220"/>
      <c r="J123" s="220"/>
      <c r="K123" s="220"/>
      <c r="L123" s="220"/>
      <c r="M123" s="220"/>
      <c r="N123" s="219"/>
      <c r="O123" s="219"/>
      <c r="P123" s="219"/>
      <c r="Q123" s="219"/>
      <c r="R123" s="220"/>
      <c r="S123" s="220"/>
      <c r="T123" s="220"/>
      <c r="U123" s="220"/>
      <c r="V123" s="220"/>
      <c r="W123" s="220"/>
      <c r="X123" s="220"/>
      <c r="Y123" s="220"/>
      <c r="Z123" s="210"/>
      <c r="AA123" s="210"/>
      <c r="AB123" s="210"/>
      <c r="AC123" s="210"/>
      <c r="AD123" s="210"/>
      <c r="AE123" s="210"/>
      <c r="AF123" s="210"/>
      <c r="AG123" s="210" t="s">
        <v>314</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31">
        <v>30</v>
      </c>
      <c r="B124" s="232" t="s">
        <v>2248</v>
      </c>
      <c r="C124" s="250" t="s">
        <v>2249</v>
      </c>
      <c r="D124" s="233" t="s">
        <v>310</v>
      </c>
      <c r="E124" s="234">
        <v>5.1660000000000004</v>
      </c>
      <c r="F124" s="235"/>
      <c r="G124" s="236">
        <f>ROUND(E124*F124,2)</f>
        <v>0</v>
      </c>
      <c r="H124" s="235"/>
      <c r="I124" s="236">
        <f>ROUND(E124*H124,2)</f>
        <v>0</v>
      </c>
      <c r="J124" s="235"/>
      <c r="K124" s="236">
        <f>ROUND(E124*J124,2)</f>
        <v>0</v>
      </c>
      <c r="L124" s="236">
        <v>21</v>
      </c>
      <c r="M124" s="236">
        <f>G124*(1+L124/100)</f>
        <v>0</v>
      </c>
      <c r="N124" s="234">
        <v>0.13150000000000001</v>
      </c>
      <c r="O124" s="234">
        <f>ROUND(E124*N124,2)</f>
        <v>0.68</v>
      </c>
      <c r="P124" s="234">
        <v>0</v>
      </c>
      <c r="Q124" s="234">
        <f>ROUND(E124*P124,2)</f>
        <v>0</v>
      </c>
      <c r="R124" s="236" t="s">
        <v>663</v>
      </c>
      <c r="S124" s="236" t="s">
        <v>293</v>
      </c>
      <c r="T124" s="237" t="s">
        <v>294</v>
      </c>
      <c r="U124" s="220">
        <v>0</v>
      </c>
      <c r="V124" s="220">
        <f>ROUND(E124*U124,2)</f>
        <v>0</v>
      </c>
      <c r="W124" s="220"/>
      <c r="X124" s="220" t="s">
        <v>664</v>
      </c>
      <c r="Y124" s="220" t="s">
        <v>296</v>
      </c>
      <c r="Z124" s="210"/>
      <c r="AA124" s="210"/>
      <c r="AB124" s="210"/>
      <c r="AC124" s="210"/>
      <c r="AD124" s="210"/>
      <c r="AE124" s="210"/>
      <c r="AF124" s="210"/>
      <c r="AG124" s="210" t="s">
        <v>665</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2" x14ac:dyDescent="0.2">
      <c r="A125" s="217"/>
      <c r="B125" s="218"/>
      <c r="C125" s="253" t="s">
        <v>2250</v>
      </c>
      <c r="D125" s="221"/>
      <c r="E125" s="222"/>
      <c r="F125" s="220"/>
      <c r="G125" s="220"/>
      <c r="H125" s="220"/>
      <c r="I125" s="220"/>
      <c r="J125" s="220"/>
      <c r="K125" s="220"/>
      <c r="L125" s="220"/>
      <c r="M125" s="220"/>
      <c r="N125" s="219"/>
      <c r="O125" s="219"/>
      <c r="P125" s="219"/>
      <c r="Q125" s="219"/>
      <c r="R125" s="220"/>
      <c r="S125" s="220"/>
      <c r="T125" s="220"/>
      <c r="U125" s="220"/>
      <c r="V125" s="220"/>
      <c r="W125" s="220"/>
      <c r="X125" s="220"/>
      <c r="Y125" s="220"/>
      <c r="Z125" s="210"/>
      <c r="AA125" s="210"/>
      <c r="AB125" s="210"/>
      <c r="AC125" s="210"/>
      <c r="AD125" s="210"/>
      <c r="AE125" s="210"/>
      <c r="AF125" s="210"/>
      <c r="AG125" s="210" t="s">
        <v>314</v>
      </c>
      <c r="AH125" s="210">
        <v>0</v>
      </c>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3" x14ac:dyDescent="0.2">
      <c r="A126" s="217"/>
      <c r="B126" s="218"/>
      <c r="C126" s="253" t="s">
        <v>1577</v>
      </c>
      <c r="D126" s="221"/>
      <c r="E126" s="222"/>
      <c r="F126" s="220"/>
      <c r="G126" s="220"/>
      <c r="H126" s="220"/>
      <c r="I126" s="220"/>
      <c r="J126" s="220"/>
      <c r="K126" s="220"/>
      <c r="L126" s="220"/>
      <c r="M126" s="220"/>
      <c r="N126" s="219"/>
      <c r="O126" s="219"/>
      <c r="P126" s="219"/>
      <c r="Q126" s="219"/>
      <c r="R126" s="220"/>
      <c r="S126" s="220"/>
      <c r="T126" s="220"/>
      <c r="U126" s="220"/>
      <c r="V126" s="220"/>
      <c r="W126" s="220"/>
      <c r="X126" s="220"/>
      <c r="Y126" s="220"/>
      <c r="Z126" s="210"/>
      <c r="AA126" s="210"/>
      <c r="AB126" s="210"/>
      <c r="AC126" s="210"/>
      <c r="AD126" s="210"/>
      <c r="AE126" s="210"/>
      <c r="AF126" s="210"/>
      <c r="AG126" s="210" t="s">
        <v>314</v>
      </c>
      <c r="AH126" s="210">
        <v>0</v>
      </c>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3" x14ac:dyDescent="0.2">
      <c r="A127" s="217"/>
      <c r="B127" s="218"/>
      <c r="C127" s="253" t="s">
        <v>2251</v>
      </c>
      <c r="D127" s="221"/>
      <c r="E127" s="222">
        <v>5.17</v>
      </c>
      <c r="F127" s="220"/>
      <c r="G127" s="220"/>
      <c r="H127" s="220"/>
      <c r="I127" s="220"/>
      <c r="J127" s="220"/>
      <c r="K127" s="220"/>
      <c r="L127" s="220"/>
      <c r="M127" s="220"/>
      <c r="N127" s="219"/>
      <c r="O127" s="219"/>
      <c r="P127" s="219"/>
      <c r="Q127" s="219"/>
      <c r="R127" s="220"/>
      <c r="S127" s="220"/>
      <c r="T127" s="220"/>
      <c r="U127" s="220"/>
      <c r="V127" s="220"/>
      <c r="W127" s="220"/>
      <c r="X127" s="220"/>
      <c r="Y127" s="220"/>
      <c r="Z127" s="210"/>
      <c r="AA127" s="210"/>
      <c r="AB127" s="210"/>
      <c r="AC127" s="210"/>
      <c r="AD127" s="210"/>
      <c r="AE127" s="210"/>
      <c r="AF127" s="210"/>
      <c r="AG127" s="210" t="s">
        <v>314</v>
      </c>
      <c r="AH127" s="210">
        <v>0</v>
      </c>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31">
        <v>31</v>
      </c>
      <c r="B128" s="232" t="s">
        <v>2252</v>
      </c>
      <c r="C128" s="250" t="s">
        <v>2253</v>
      </c>
      <c r="D128" s="233" t="s">
        <v>310</v>
      </c>
      <c r="E128" s="234">
        <v>456.41399999999999</v>
      </c>
      <c r="F128" s="235"/>
      <c r="G128" s="236">
        <f>ROUND(E128*F128,2)</f>
        <v>0</v>
      </c>
      <c r="H128" s="235"/>
      <c r="I128" s="236">
        <f>ROUND(E128*H128,2)</f>
        <v>0</v>
      </c>
      <c r="J128" s="235"/>
      <c r="K128" s="236">
        <f>ROUND(E128*J128,2)</f>
        <v>0</v>
      </c>
      <c r="L128" s="236">
        <v>21</v>
      </c>
      <c r="M128" s="236">
        <f>G128*(1+L128/100)</f>
        <v>0</v>
      </c>
      <c r="N128" s="234">
        <v>0.13100000000000001</v>
      </c>
      <c r="O128" s="234">
        <f>ROUND(E128*N128,2)</f>
        <v>59.79</v>
      </c>
      <c r="P128" s="234">
        <v>0</v>
      </c>
      <c r="Q128" s="234">
        <f>ROUND(E128*P128,2)</f>
        <v>0</v>
      </c>
      <c r="R128" s="236" t="s">
        <v>663</v>
      </c>
      <c r="S128" s="236" t="s">
        <v>293</v>
      </c>
      <c r="T128" s="237" t="s">
        <v>294</v>
      </c>
      <c r="U128" s="220">
        <v>0</v>
      </c>
      <c r="V128" s="220">
        <f>ROUND(E128*U128,2)</f>
        <v>0</v>
      </c>
      <c r="W128" s="220"/>
      <c r="X128" s="220" t="s">
        <v>664</v>
      </c>
      <c r="Y128" s="220" t="s">
        <v>296</v>
      </c>
      <c r="Z128" s="210"/>
      <c r="AA128" s="210"/>
      <c r="AB128" s="210"/>
      <c r="AC128" s="210"/>
      <c r="AD128" s="210"/>
      <c r="AE128" s="210"/>
      <c r="AF128" s="210"/>
      <c r="AG128" s="210" t="s">
        <v>665</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2" x14ac:dyDescent="0.2">
      <c r="A129" s="217"/>
      <c r="B129" s="218"/>
      <c r="C129" s="253" t="s">
        <v>2254</v>
      </c>
      <c r="D129" s="221"/>
      <c r="E129" s="222"/>
      <c r="F129" s="220"/>
      <c r="G129" s="220"/>
      <c r="H129" s="220"/>
      <c r="I129" s="220"/>
      <c r="J129" s="220"/>
      <c r="K129" s="220"/>
      <c r="L129" s="220"/>
      <c r="M129" s="220"/>
      <c r="N129" s="219"/>
      <c r="O129" s="219"/>
      <c r="P129" s="219"/>
      <c r="Q129" s="219"/>
      <c r="R129" s="220"/>
      <c r="S129" s="220"/>
      <c r="T129" s="220"/>
      <c r="U129" s="220"/>
      <c r="V129" s="220"/>
      <c r="W129" s="220"/>
      <c r="X129" s="220"/>
      <c r="Y129" s="220"/>
      <c r="Z129" s="210"/>
      <c r="AA129" s="210"/>
      <c r="AB129" s="210"/>
      <c r="AC129" s="210"/>
      <c r="AD129" s="210"/>
      <c r="AE129" s="210"/>
      <c r="AF129" s="210"/>
      <c r="AG129" s="210" t="s">
        <v>314</v>
      </c>
      <c r="AH129" s="210">
        <v>0</v>
      </c>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3" x14ac:dyDescent="0.2">
      <c r="A130" s="217"/>
      <c r="B130" s="218"/>
      <c r="C130" s="253" t="s">
        <v>1577</v>
      </c>
      <c r="D130" s="221"/>
      <c r="E130" s="222"/>
      <c r="F130" s="220"/>
      <c r="G130" s="220"/>
      <c r="H130" s="220"/>
      <c r="I130" s="220"/>
      <c r="J130" s="220"/>
      <c r="K130" s="220"/>
      <c r="L130" s="220"/>
      <c r="M130" s="220"/>
      <c r="N130" s="219"/>
      <c r="O130" s="219"/>
      <c r="P130" s="219"/>
      <c r="Q130" s="219"/>
      <c r="R130" s="220"/>
      <c r="S130" s="220"/>
      <c r="T130" s="220"/>
      <c r="U130" s="220"/>
      <c r="V130" s="220"/>
      <c r="W130" s="220"/>
      <c r="X130" s="220"/>
      <c r="Y130" s="220"/>
      <c r="Z130" s="210"/>
      <c r="AA130" s="210"/>
      <c r="AB130" s="210"/>
      <c r="AC130" s="210"/>
      <c r="AD130" s="210"/>
      <c r="AE130" s="210"/>
      <c r="AF130" s="210"/>
      <c r="AG130" s="210" t="s">
        <v>314</v>
      </c>
      <c r="AH130" s="210">
        <v>0</v>
      </c>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3" x14ac:dyDescent="0.2">
      <c r="A131" s="217"/>
      <c r="B131" s="218"/>
      <c r="C131" s="253" t="s">
        <v>2255</v>
      </c>
      <c r="D131" s="221"/>
      <c r="E131" s="222">
        <v>456.41</v>
      </c>
      <c r="F131" s="220"/>
      <c r="G131" s="220"/>
      <c r="H131" s="220"/>
      <c r="I131" s="220"/>
      <c r="J131" s="220"/>
      <c r="K131" s="220"/>
      <c r="L131" s="220"/>
      <c r="M131" s="220"/>
      <c r="N131" s="219"/>
      <c r="O131" s="219"/>
      <c r="P131" s="219"/>
      <c r="Q131" s="219"/>
      <c r="R131" s="220"/>
      <c r="S131" s="220"/>
      <c r="T131" s="220"/>
      <c r="U131" s="220"/>
      <c r="V131" s="220"/>
      <c r="W131" s="220"/>
      <c r="X131" s="220"/>
      <c r="Y131" s="220"/>
      <c r="Z131" s="210"/>
      <c r="AA131" s="210"/>
      <c r="AB131" s="210"/>
      <c r="AC131" s="210"/>
      <c r="AD131" s="210"/>
      <c r="AE131" s="210"/>
      <c r="AF131" s="210"/>
      <c r="AG131" s="210" t="s">
        <v>314</v>
      </c>
      <c r="AH131" s="210">
        <v>0</v>
      </c>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ht="22.5" outlineLevel="1" x14ac:dyDescent="0.2">
      <c r="A132" s="231">
        <v>32</v>
      </c>
      <c r="B132" s="232" t="s">
        <v>2256</v>
      </c>
      <c r="C132" s="250" t="s">
        <v>2257</v>
      </c>
      <c r="D132" s="233" t="s">
        <v>310</v>
      </c>
      <c r="E132" s="234">
        <v>511.39499999999998</v>
      </c>
      <c r="F132" s="235"/>
      <c r="G132" s="236">
        <f>ROUND(E132*F132,2)</f>
        <v>0</v>
      </c>
      <c r="H132" s="235"/>
      <c r="I132" s="236">
        <f>ROUND(E132*H132,2)</f>
        <v>0</v>
      </c>
      <c r="J132" s="235"/>
      <c r="K132" s="236">
        <f>ROUND(E132*J132,2)</f>
        <v>0</v>
      </c>
      <c r="L132" s="236">
        <v>21</v>
      </c>
      <c r="M132" s="236">
        <f>G132*(1+L132/100)</f>
        <v>0</v>
      </c>
      <c r="N132" s="234">
        <v>0.17499999999999999</v>
      </c>
      <c r="O132" s="234">
        <f>ROUND(E132*N132,2)</f>
        <v>89.49</v>
      </c>
      <c r="P132" s="234">
        <v>0</v>
      </c>
      <c r="Q132" s="234">
        <f>ROUND(E132*P132,2)</f>
        <v>0</v>
      </c>
      <c r="R132" s="236" t="s">
        <v>663</v>
      </c>
      <c r="S132" s="236" t="s">
        <v>293</v>
      </c>
      <c r="T132" s="237" t="s">
        <v>294</v>
      </c>
      <c r="U132" s="220">
        <v>0</v>
      </c>
      <c r="V132" s="220">
        <f>ROUND(E132*U132,2)</f>
        <v>0</v>
      </c>
      <c r="W132" s="220"/>
      <c r="X132" s="220" t="s">
        <v>664</v>
      </c>
      <c r="Y132" s="220" t="s">
        <v>296</v>
      </c>
      <c r="Z132" s="210"/>
      <c r="AA132" s="210"/>
      <c r="AB132" s="210"/>
      <c r="AC132" s="210"/>
      <c r="AD132" s="210"/>
      <c r="AE132" s="210"/>
      <c r="AF132" s="210"/>
      <c r="AG132" s="210" t="s">
        <v>665</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3" t="s">
        <v>2232</v>
      </c>
      <c r="D133" s="221"/>
      <c r="E133" s="222"/>
      <c r="F133" s="220"/>
      <c r="G133" s="22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314</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3" x14ac:dyDescent="0.2">
      <c r="A134" s="217"/>
      <c r="B134" s="218"/>
      <c r="C134" s="253" t="s">
        <v>1572</v>
      </c>
      <c r="D134" s="221"/>
      <c r="E134" s="222"/>
      <c r="F134" s="220"/>
      <c r="G134" s="220"/>
      <c r="H134" s="220"/>
      <c r="I134" s="220"/>
      <c r="J134" s="220"/>
      <c r="K134" s="220"/>
      <c r="L134" s="220"/>
      <c r="M134" s="220"/>
      <c r="N134" s="219"/>
      <c r="O134" s="219"/>
      <c r="P134" s="219"/>
      <c r="Q134" s="219"/>
      <c r="R134" s="220"/>
      <c r="S134" s="220"/>
      <c r="T134" s="220"/>
      <c r="U134" s="220"/>
      <c r="V134" s="220"/>
      <c r="W134" s="220"/>
      <c r="X134" s="220"/>
      <c r="Y134" s="220"/>
      <c r="Z134" s="210"/>
      <c r="AA134" s="210"/>
      <c r="AB134" s="210"/>
      <c r="AC134" s="210"/>
      <c r="AD134" s="210"/>
      <c r="AE134" s="210"/>
      <c r="AF134" s="210"/>
      <c r="AG134" s="210" t="s">
        <v>314</v>
      </c>
      <c r="AH134" s="210">
        <v>0</v>
      </c>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3" x14ac:dyDescent="0.2">
      <c r="A135" s="217"/>
      <c r="B135" s="218"/>
      <c r="C135" s="253" t="s">
        <v>2258</v>
      </c>
      <c r="D135" s="221"/>
      <c r="E135" s="222">
        <v>511.39</v>
      </c>
      <c r="F135" s="220"/>
      <c r="G135" s="220"/>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314</v>
      </c>
      <c r="AH135" s="210">
        <v>0</v>
      </c>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ht="22.5" outlineLevel="1" x14ac:dyDescent="0.2">
      <c r="A136" s="231">
        <v>33</v>
      </c>
      <c r="B136" s="232" t="s">
        <v>2259</v>
      </c>
      <c r="C136" s="250" t="s">
        <v>2260</v>
      </c>
      <c r="D136" s="233" t="s">
        <v>310</v>
      </c>
      <c r="E136" s="234">
        <v>18.899999999999999</v>
      </c>
      <c r="F136" s="235"/>
      <c r="G136" s="236">
        <f>ROUND(E136*F136,2)</f>
        <v>0</v>
      </c>
      <c r="H136" s="235"/>
      <c r="I136" s="236">
        <f>ROUND(E136*H136,2)</f>
        <v>0</v>
      </c>
      <c r="J136" s="235"/>
      <c r="K136" s="236">
        <f>ROUND(E136*J136,2)</f>
        <v>0</v>
      </c>
      <c r="L136" s="236">
        <v>21</v>
      </c>
      <c r="M136" s="236">
        <f>G136*(1+L136/100)</f>
        <v>0</v>
      </c>
      <c r="N136" s="234">
        <v>0.17599999999999999</v>
      </c>
      <c r="O136" s="234">
        <f>ROUND(E136*N136,2)</f>
        <v>3.33</v>
      </c>
      <c r="P136" s="234">
        <v>0</v>
      </c>
      <c r="Q136" s="234">
        <f>ROUND(E136*P136,2)</f>
        <v>0</v>
      </c>
      <c r="R136" s="236" t="s">
        <v>663</v>
      </c>
      <c r="S136" s="236" t="s">
        <v>293</v>
      </c>
      <c r="T136" s="237" t="s">
        <v>294</v>
      </c>
      <c r="U136" s="220">
        <v>0</v>
      </c>
      <c r="V136" s="220">
        <f>ROUND(E136*U136,2)</f>
        <v>0</v>
      </c>
      <c r="W136" s="220"/>
      <c r="X136" s="220" t="s">
        <v>664</v>
      </c>
      <c r="Y136" s="220" t="s">
        <v>296</v>
      </c>
      <c r="Z136" s="210"/>
      <c r="AA136" s="210"/>
      <c r="AB136" s="210"/>
      <c r="AC136" s="210"/>
      <c r="AD136" s="210"/>
      <c r="AE136" s="210"/>
      <c r="AF136" s="210"/>
      <c r="AG136" s="210" t="s">
        <v>665</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2" x14ac:dyDescent="0.2">
      <c r="A137" s="217"/>
      <c r="B137" s="218"/>
      <c r="C137" s="253" t="s">
        <v>2219</v>
      </c>
      <c r="D137" s="221"/>
      <c r="E137" s="222"/>
      <c r="F137" s="220"/>
      <c r="G137" s="220"/>
      <c r="H137" s="220"/>
      <c r="I137" s="220"/>
      <c r="J137" s="220"/>
      <c r="K137" s="220"/>
      <c r="L137" s="220"/>
      <c r="M137" s="220"/>
      <c r="N137" s="219"/>
      <c r="O137" s="219"/>
      <c r="P137" s="219"/>
      <c r="Q137" s="219"/>
      <c r="R137" s="220"/>
      <c r="S137" s="220"/>
      <c r="T137" s="220"/>
      <c r="U137" s="220"/>
      <c r="V137" s="220"/>
      <c r="W137" s="220"/>
      <c r="X137" s="220"/>
      <c r="Y137" s="220"/>
      <c r="Z137" s="210"/>
      <c r="AA137" s="210"/>
      <c r="AB137" s="210"/>
      <c r="AC137" s="210"/>
      <c r="AD137" s="210"/>
      <c r="AE137" s="210"/>
      <c r="AF137" s="210"/>
      <c r="AG137" s="210" t="s">
        <v>314</v>
      </c>
      <c r="AH137" s="210">
        <v>0</v>
      </c>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3" x14ac:dyDescent="0.2">
      <c r="A138" s="217"/>
      <c r="B138" s="218"/>
      <c r="C138" s="253" t="s">
        <v>1577</v>
      </c>
      <c r="D138" s="221"/>
      <c r="E138" s="222"/>
      <c r="F138" s="220"/>
      <c r="G138" s="220"/>
      <c r="H138" s="220"/>
      <c r="I138" s="220"/>
      <c r="J138" s="220"/>
      <c r="K138" s="220"/>
      <c r="L138" s="220"/>
      <c r="M138" s="220"/>
      <c r="N138" s="219"/>
      <c r="O138" s="219"/>
      <c r="P138" s="219"/>
      <c r="Q138" s="219"/>
      <c r="R138" s="220"/>
      <c r="S138" s="220"/>
      <c r="T138" s="220"/>
      <c r="U138" s="220"/>
      <c r="V138" s="220"/>
      <c r="W138" s="220"/>
      <c r="X138" s="220"/>
      <c r="Y138" s="220"/>
      <c r="Z138" s="210"/>
      <c r="AA138" s="210"/>
      <c r="AB138" s="210"/>
      <c r="AC138" s="210"/>
      <c r="AD138" s="210"/>
      <c r="AE138" s="210"/>
      <c r="AF138" s="210"/>
      <c r="AG138" s="210" t="s">
        <v>314</v>
      </c>
      <c r="AH138" s="210">
        <v>0</v>
      </c>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3" x14ac:dyDescent="0.2">
      <c r="A139" s="217"/>
      <c r="B139" s="218"/>
      <c r="C139" s="253" t="s">
        <v>2261</v>
      </c>
      <c r="D139" s="221"/>
      <c r="E139" s="222">
        <v>18.899999999999999</v>
      </c>
      <c r="F139" s="220"/>
      <c r="G139" s="220"/>
      <c r="H139" s="220"/>
      <c r="I139" s="220"/>
      <c r="J139" s="220"/>
      <c r="K139" s="220"/>
      <c r="L139" s="220"/>
      <c r="M139" s="220"/>
      <c r="N139" s="219"/>
      <c r="O139" s="219"/>
      <c r="P139" s="219"/>
      <c r="Q139" s="219"/>
      <c r="R139" s="220"/>
      <c r="S139" s="220"/>
      <c r="T139" s="220"/>
      <c r="U139" s="220"/>
      <c r="V139" s="220"/>
      <c r="W139" s="220"/>
      <c r="X139" s="220"/>
      <c r="Y139" s="220"/>
      <c r="Z139" s="210"/>
      <c r="AA139" s="210"/>
      <c r="AB139" s="210"/>
      <c r="AC139" s="210"/>
      <c r="AD139" s="210"/>
      <c r="AE139" s="210"/>
      <c r="AF139" s="210"/>
      <c r="AG139" s="210" t="s">
        <v>314</v>
      </c>
      <c r="AH139" s="210">
        <v>0</v>
      </c>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31">
        <v>34</v>
      </c>
      <c r="B140" s="232" t="s">
        <v>2262</v>
      </c>
      <c r="C140" s="250" t="s">
        <v>2263</v>
      </c>
      <c r="D140" s="233" t="s">
        <v>310</v>
      </c>
      <c r="E140" s="234">
        <v>480.91534000000001</v>
      </c>
      <c r="F140" s="235"/>
      <c r="G140" s="236">
        <f>ROUND(E140*F140,2)</f>
        <v>0</v>
      </c>
      <c r="H140" s="235"/>
      <c r="I140" s="236">
        <f>ROUND(E140*H140,2)</f>
        <v>0</v>
      </c>
      <c r="J140" s="235"/>
      <c r="K140" s="236">
        <f>ROUND(E140*J140,2)</f>
        <v>0</v>
      </c>
      <c r="L140" s="236">
        <v>21</v>
      </c>
      <c r="M140" s="236">
        <f>G140*(1+L140/100)</f>
        <v>0</v>
      </c>
      <c r="N140" s="234">
        <v>0.17199999999999999</v>
      </c>
      <c r="O140" s="234">
        <f>ROUND(E140*N140,2)</f>
        <v>82.72</v>
      </c>
      <c r="P140" s="234">
        <v>0</v>
      </c>
      <c r="Q140" s="234">
        <f>ROUND(E140*P140,2)</f>
        <v>0</v>
      </c>
      <c r="R140" s="236"/>
      <c r="S140" s="236" t="s">
        <v>861</v>
      </c>
      <c r="T140" s="237" t="s">
        <v>294</v>
      </c>
      <c r="U140" s="220">
        <v>0</v>
      </c>
      <c r="V140" s="220">
        <f>ROUND(E140*U140,2)</f>
        <v>0</v>
      </c>
      <c r="W140" s="220"/>
      <c r="X140" s="220" t="s">
        <v>664</v>
      </c>
      <c r="Y140" s="220" t="s">
        <v>296</v>
      </c>
      <c r="Z140" s="210"/>
      <c r="AA140" s="210"/>
      <c r="AB140" s="210"/>
      <c r="AC140" s="210"/>
      <c r="AD140" s="210"/>
      <c r="AE140" s="210"/>
      <c r="AF140" s="210"/>
      <c r="AG140" s="210" t="s">
        <v>665</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2" x14ac:dyDescent="0.2">
      <c r="A141" s="217"/>
      <c r="B141" s="218"/>
      <c r="C141" s="253" t="s">
        <v>2264</v>
      </c>
      <c r="D141" s="221"/>
      <c r="E141" s="222"/>
      <c r="F141" s="220"/>
      <c r="G141" s="220"/>
      <c r="H141" s="220"/>
      <c r="I141" s="220"/>
      <c r="J141" s="220"/>
      <c r="K141" s="220"/>
      <c r="L141" s="220"/>
      <c r="M141" s="220"/>
      <c r="N141" s="219"/>
      <c r="O141" s="219"/>
      <c r="P141" s="219"/>
      <c r="Q141" s="219"/>
      <c r="R141" s="220"/>
      <c r="S141" s="220"/>
      <c r="T141" s="220"/>
      <c r="U141" s="220"/>
      <c r="V141" s="220"/>
      <c r="W141" s="220"/>
      <c r="X141" s="220"/>
      <c r="Y141" s="220"/>
      <c r="Z141" s="210"/>
      <c r="AA141" s="210"/>
      <c r="AB141" s="210"/>
      <c r="AC141" s="210"/>
      <c r="AD141" s="210"/>
      <c r="AE141" s="210"/>
      <c r="AF141" s="210"/>
      <c r="AG141" s="210" t="s">
        <v>314</v>
      </c>
      <c r="AH141" s="210">
        <v>0</v>
      </c>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3" x14ac:dyDescent="0.2">
      <c r="A142" s="217"/>
      <c r="B142" s="218"/>
      <c r="C142" s="253" t="s">
        <v>1572</v>
      </c>
      <c r="D142" s="221"/>
      <c r="E142" s="222"/>
      <c r="F142" s="220"/>
      <c r="G142" s="220"/>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314</v>
      </c>
      <c r="AH142" s="210">
        <v>0</v>
      </c>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3" x14ac:dyDescent="0.2">
      <c r="A143" s="217"/>
      <c r="B143" s="218"/>
      <c r="C143" s="253" t="s">
        <v>2265</v>
      </c>
      <c r="D143" s="221"/>
      <c r="E143" s="222">
        <v>480.92</v>
      </c>
      <c r="F143" s="220"/>
      <c r="G143" s="22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314</v>
      </c>
      <c r="AH143" s="210">
        <v>0</v>
      </c>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31">
        <v>35</v>
      </c>
      <c r="B144" s="232" t="s">
        <v>2266</v>
      </c>
      <c r="C144" s="250" t="s">
        <v>2267</v>
      </c>
      <c r="D144" s="233" t="s">
        <v>310</v>
      </c>
      <c r="E144" s="234">
        <v>36.554699999999997</v>
      </c>
      <c r="F144" s="235"/>
      <c r="G144" s="236">
        <f>ROUND(E144*F144,2)</f>
        <v>0</v>
      </c>
      <c r="H144" s="235"/>
      <c r="I144" s="236">
        <f>ROUND(E144*H144,2)</f>
        <v>0</v>
      </c>
      <c r="J144" s="235"/>
      <c r="K144" s="236">
        <f>ROUND(E144*J144,2)</f>
        <v>0</v>
      </c>
      <c r="L144" s="236">
        <v>21</v>
      </c>
      <c r="M144" s="236">
        <f>G144*(1+L144/100)</f>
        <v>0</v>
      </c>
      <c r="N144" s="234">
        <v>0</v>
      </c>
      <c r="O144" s="234">
        <f>ROUND(E144*N144,2)</f>
        <v>0</v>
      </c>
      <c r="P144" s="234">
        <v>0</v>
      </c>
      <c r="Q144" s="234">
        <f>ROUND(E144*P144,2)</f>
        <v>0</v>
      </c>
      <c r="R144" s="236"/>
      <c r="S144" s="236" t="s">
        <v>861</v>
      </c>
      <c r="T144" s="237" t="s">
        <v>294</v>
      </c>
      <c r="U144" s="220">
        <v>0</v>
      </c>
      <c r="V144" s="220">
        <f>ROUND(E144*U144,2)</f>
        <v>0</v>
      </c>
      <c r="W144" s="220"/>
      <c r="X144" s="220" t="s">
        <v>664</v>
      </c>
      <c r="Y144" s="220" t="s">
        <v>296</v>
      </c>
      <c r="Z144" s="210"/>
      <c r="AA144" s="210"/>
      <c r="AB144" s="210"/>
      <c r="AC144" s="210"/>
      <c r="AD144" s="210"/>
      <c r="AE144" s="210"/>
      <c r="AF144" s="210"/>
      <c r="AG144" s="210" t="s">
        <v>665</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2" x14ac:dyDescent="0.2">
      <c r="A145" s="217"/>
      <c r="B145" s="218"/>
      <c r="C145" s="253" t="s">
        <v>2268</v>
      </c>
      <c r="D145" s="221"/>
      <c r="E145" s="222"/>
      <c r="F145" s="220"/>
      <c r="G145" s="220"/>
      <c r="H145" s="220"/>
      <c r="I145" s="220"/>
      <c r="J145" s="220"/>
      <c r="K145" s="220"/>
      <c r="L145" s="220"/>
      <c r="M145" s="220"/>
      <c r="N145" s="219"/>
      <c r="O145" s="219"/>
      <c r="P145" s="219"/>
      <c r="Q145" s="219"/>
      <c r="R145" s="220"/>
      <c r="S145" s="220"/>
      <c r="T145" s="220"/>
      <c r="U145" s="220"/>
      <c r="V145" s="220"/>
      <c r="W145" s="220"/>
      <c r="X145" s="220"/>
      <c r="Y145" s="220"/>
      <c r="Z145" s="210"/>
      <c r="AA145" s="210"/>
      <c r="AB145" s="210"/>
      <c r="AC145" s="210"/>
      <c r="AD145" s="210"/>
      <c r="AE145" s="210"/>
      <c r="AF145" s="210"/>
      <c r="AG145" s="210" t="s">
        <v>314</v>
      </c>
      <c r="AH145" s="210">
        <v>0</v>
      </c>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3" x14ac:dyDescent="0.2">
      <c r="A146" s="217"/>
      <c r="B146" s="218"/>
      <c r="C146" s="253" t="s">
        <v>1577</v>
      </c>
      <c r="D146" s="221"/>
      <c r="E146" s="222"/>
      <c r="F146" s="220"/>
      <c r="G146" s="220"/>
      <c r="H146" s="220"/>
      <c r="I146" s="220"/>
      <c r="J146" s="220"/>
      <c r="K146" s="220"/>
      <c r="L146" s="220"/>
      <c r="M146" s="220"/>
      <c r="N146" s="219"/>
      <c r="O146" s="219"/>
      <c r="P146" s="219"/>
      <c r="Q146" s="219"/>
      <c r="R146" s="220"/>
      <c r="S146" s="220"/>
      <c r="T146" s="220"/>
      <c r="U146" s="220"/>
      <c r="V146" s="220"/>
      <c r="W146" s="220"/>
      <c r="X146" s="220"/>
      <c r="Y146" s="220"/>
      <c r="Z146" s="210"/>
      <c r="AA146" s="210"/>
      <c r="AB146" s="210"/>
      <c r="AC146" s="210"/>
      <c r="AD146" s="210"/>
      <c r="AE146" s="210"/>
      <c r="AF146" s="210"/>
      <c r="AG146" s="210" t="s">
        <v>314</v>
      </c>
      <c r="AH146" s="210">
        <v>0</v>
      </c>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3" x14ac:dyDescent="0.2">
      <c r="A147" s="217"/>
      <c r="B147" s="218"/>
      <c r="C147" s="253" t="s">
        <v>2269</v>
      </c>
      <c r="D147" s="221"/>
      <c r="E147" s="222">
        <v>36.549999999999997</v>
      </c>
      <c r="F147" s="220"/>
      <c r="G147" s="220"/>
      <c r="H147" s="220"/>
      <c r="I147" s="220"/>
      <c r="J147" s="220"/>
      <c r="K147" s="220"/>
      <c r="L147" s="220"/>
      <c r="M147" s="220"/>
      <c r="N147" s="219"/>
      <c r="O147" s="219"/>
      <c r="P147" s="219"/>
      <c r="Q147" s="219"/>
      <c r="R147" s="220"/>
      <c r="S147" s="220"/>
      <c r="T147" s="220"/>
      <c r="U147" s="220"/>
      <c r="V147" s="220"/>
      <c r="W147" s="220"/>
      <c r="X147" s="220"/>
      <c r="Y147" s="220"/>
      <c r="Z147" s="210"/>
      <c r="AA147" s="210"/>
      <c r="AB147" s="210"/>
      <c r="AC147" s="210"/>
      <c r="AD147" s="210"/>
      <c r="AE147" s="210"/>
      <c r="AF147" s="210"/>
      <c r="AG147" s="210" t="s">
        <v>314</v>
      </c>
      <c r="AH147" s="210">
        <v>0</v>
      </c>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x14ac:dyDescent="0.2">
      <c r="A148" s="224" t="s">
        <v>287</v>
      </c>
      <c r="B148" s="225" t="s">
        <v>182</v>
      </c>
      <c r="C148" s="249" t="s">
        <v>183</v>
      </c>
      <c r="D148" s="226"/>
      <c r="E148" s="227"/>
      <c r="F148" s="228"/>
      <c r="G148" s="228">
        <f>SUMIF(AG149:AG175,"&lt;&gt;NOR",G149:G175)</f>
        <v>0</v>
      </c>
      <c r="H148" s="228"/>
      <c r="I148" s="228">
        <f>SUM(I149:I175)</f>
        <v>0</v>
      </c>
      <c r="J148" s="228"/>
      <c r="K148" s="228">
        <f>SUM(K149:K175)</f>
        <v>0</v>
      </c>
      <c r="L148" s="228"/>
      <c r="M148" s="228">
        <f>SUM(M149:M175)</f>
        <v>0</v>
      </c>
      <c r="N148" s="227"/>
      <c r="O148" s="227">
        <f>SUM(O149:O175)</f>
        <v>94.52</v>
      </c>
      <c r="P148" s="227"/>
      <c r="Q148" s="227">
        <f>SUM(Q149:Q175)</f>
        <v>0</v>
      </c>
      <c r="R148" s="228"/>
      <c r="S148" s="228"/>
      <c r="T148" s="229"/>
      <c r="U148" s="223"/>
      <c r="V148" s="223">
        <f>SUM(V149:V175)</f>
        <v>108.05</v>
      </c>
      <c r="W148" s="223"/>
      <c r="X148" s="223"/>
      <c r="Y148" s="223"/>
      <c r="AG148" t="s">
        <v>288</v>
      </c>
    </row>
    <row r="149" spans="1:60" ht="33.75" outlineLevel="1" x14ac:dyDescent="0.2">
      <c r="A149" s="231">
        <v>36</v>
      </c>
      <c r="B149" s="232" t="s">
        <v>2270</v>
      </c>
      <c r="C149" s="250" t="s">
        <v>2271</v>
      </c>
      <c r="D149" s="233" t="s">
        <v>335</v>
      </c>
      <c r="E149" s="234">
        <v>228.2</v>
      </c>
      <c r="F149" s="235"/>
      <c r="G149" s="236">
        <f>ROUND(E149*F149,2)</f>
        <v>0</v>
      </c>
      <c r="H149" s="235"/>
      <c r="I149" s="236">
        <f>ROUND(E149*H149,2)</f>
        <v>0</v>
      </c>
      <c r="J149" s="235"/>
      <c r="K149" s="236">
        <f>ROUND(E149*J149,2)</f>
        <v>0</v>
      </c>
      <c r="L149" s="236">
        <v>21</v>
      </c>
      <c r="M149" s="236">
        <f>G149*(1+L149/100)</f>
        <v>0</v>
      </c>
      <c r="N149" s="234">
        <v>0.22133</v>
      </c>
      <c r="O149" s="234">
        <f>ROUND(E149*N149,2)</f>
        <v>50.51</v>
      </c>
      <c r="P149" s="234">
        <v>0</v>
      </c>
      <c r="Q149" s="234">
        <f>ROUND(E149*P149,2)</f>
        <v>0</v>
      </c>
      <c r="R149" s="236" t="s">
        <v>311</v>
      </c>
      <c r="S149" s="236" t="s">
        <v>293</v>
      </c>
      <c r="T149" s="237" t="s">
        <v>294</v>
      </c>
      <c r="U149" s="220">
        <v>0.27200000000000002</v>
      </c>
      <c r="V149" s="220">
        <f>ROUND(E149*U149,2)</f>
        <v>62.07</v>
      </c>
      <c r="W149" s="220"/>
      <c r="X149" s="220" t="s">
        <v>295</v>
      </c>
      <c r="Y149" s="220" t="s">
        <v>296</v>
      </c>
      <c r="Z149" s="210"/>
      <c r="AA149" s="210"/>
      <c r="AB149" s="210"/>
      <c r="AC149" s="210"/>
      <c r="AD149" s="210"/>
      <c r="AE149" s="210"/>
      <c r="AF149" s="210"/>
      <c r="AG149" s="210" t="s">
        <v>297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2" x14ac:dyDescent="0.2">
      <c r="A150" s="217"/>
      <c r="B150" s="218"/>
      <c r="C150" s="251" t="s">
        <v>2272</v>
      </c>
      <c r="D150" s="239"/>
      <c r="E150" s="239"/>
      <c r="F150" s="239"/>
      <c r="G150" s="239"/>
      <c r="H150" s="220"/>
      <c r="I150" s="220"/>
      <c r="J150" s="220"/>
      <c r="K150" s="220"/>
      <c r="L150" s="220"/>
      <c r="M150" s="220"/>
      <c r="N150" s="219"/>
      <c r="O150" s="219"/>
      <c r="P150" s="219"/>
      <c r="Q150" s="219"/>
      <c r="R150" s="220"/>
      <c r="S150" s="220"/>
      <c r="T150" s="220"/>
      <c r="U150" s="220"/>
      <c r="V150" s="220"/>
      <c r="W150" s="220"/>
      <c r="X150" s="220"/>
      <c r="Y150" s="220"/>
      <c r="Z150" s="210"/>
      <c r="AA150" s="210"/>
      <c r="AB150" s="210"/>
      <c r="AC150" s="210"/>
      <c r="AD150" s="210"/>
      <c r="AE150" s="210"/>
      <c r="AF150" s="210"/>
      <c r="AG150" s="210" t="s">
        <v>299</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2" x14ac:dyDescent="0.2">
      <c r="A151" s="217"/>
      <c r="B151" s="218"/>
      <c r="C151" s="252" t="s">
        <v>2272</v>
      </c>
      <c r="D151" s="240"/>
      <c r="E151" s="240"/>
      <c r="F151" s="240"/>
      <c r="G151" s="240"/>
      <c r="H151" s="220"/>
      <c r="I151" s="220"/>
      <c r="J151" s="220"/>
      <c r="K151" s="220"/>
      <c r="L151" s="220"/>
      <c r="M151" s="220"/>
      <c r="N151" s="219"/>
      <c r="O151" s="219"/>
      <c r="P151" s="219"/>
      <c r="Q151" s="219"/>
      <c r="R151" s="220"/>
      <c r="S151" s="220"/>
      <c r="T151" s="220"/>
      <c r="U151" s="220"/>
      <c r="V151" s="220"/>
      <c r="W151" s="220"/>
      <c r="X151" s="220"/>
      <c r="Y151" s="220"/>
      <c r="Z151" s="210"/>
      <c r="AA151" s="210"/>
      <c r="AB151" s="210"/>
      <c r="AC151" s="210"/>
      <c r="AD151" s="210"/>
      <c r="AE151" s="210"/>
      <c r="AF151" s="210"/>
      <c r="AG151" s="210" t="s">
        <v>300</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3" x14ac:dyDescent="0.2">
      <c r="A152" s="217"/>
      <c r="B152" s="218"/>
      <c r="C152" s="252" t="s">
        <v>2272</v>
      </c>
      <c r="D152" s="240"/>
      <c r="E152" s="240"/>
      <c r="F152" s="240"/>
      <c r="G152" s="240"/>
      <c r="H152" s="220"/>
      <c r="I152" s="220"/>
      <c r="J152" s="220"/>
      <c r="K152" s="220"/>
      <c r="L152" s="220"/>
      <c r="M152" s="220"/>
      <c r="N152" s="219"/>
      <c r="O152" s="219"/>
      <c r="P152" s="219"/>
      <c r="Q152" s="219"/>
      <c r="R152" s="220"/>
      <c r="S152" s="220"/>
      <c r="T152" s="220"/>
      <c r="U152" s="220"/>
      <c r="V152" s="220"/>
      <c r="W152" s="220"/>
      <c r="X152" s="220"/>
      <c r="Y152" s="220"/>
      <c r="Z152" s="210"/>
      <c r="AA152" s="210"/>
      <c r="AB152" s="210"/>
      <c r="AC152" s="210"/>
      <c r="AD152" s="210"/>
      <c r="AE152" s="210"/>
      <c r="AF152" s="210"/>
      <c r="AG152" s="210" t="s">
        <v>300</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3" x14ac:dyDescent="0.2">
      <c r="A153" s="217"/>
      <c r="B153" s="218"/>
      <c r="C153" s="252" t="s">
        <v>2273</v>
      </c>
      <c r="D153" s="240"/>
      <c r="E153" s="240"/>
      <c r="F153" s="240"/>
      <c r="G153" s="240"/>
      <c r="H153" s="220"/>
      <c r="I153" s="220"/>
      <c r="J153" s="220"/>
      <c r="K153" s="220"/>
      <c r="L153" s="220"/>
      <c r="M153" s="220"/>
      <c r="N153" s="219"/>
      <c r="O153" s="219"/>
      <c r="P153" s="219"/>
      <c r="Q153" s="219"/>
      <c r="R153" s="220"/>
      <c r="S153" s="220"/>
      <c r="T153" s="220"/>
      <c r="U153" s="220"/>
      <c r="V153" s="220"/>
      <c r="W153" s="220"/>
      <c r="X153" s="220"/>
      <c r="Y153" s="220"/>
      <c r="Z153" s="210"/>
      <c r="AA153" s="210"/>
      <c r="AB153" s="210"/>
      <c r="AC153" s="210"/>
      <c r="AD153" s="210"/>
      <c r="AE153" s="210"/>
      <c r="AF153" s="210"/>
      <c r="AG153" s="210" t="s">
        <v>300</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2" x14ac:dyDescent="0.2">
      <c r="A154" s="217"/>
      <c r="B154" s="218"/>
      <c r="C154" s="253" t="s">
        <v>2274</v>
      </c>
      <c r="D154" s="221"/>
      <c r="E154" s="222"/>
      <c r="F154" s="220"/>
      <c r="G154" s="220"/>
      <c r="H154" s="220"/>
      <c r="I154" s="220"/>
      <c r="J154" s="220"/>
      <c r="K154" s="220"/>
      <c r="L154" s="220"/>
      <c r="M154" s="220"/>
      <c r="N154" s="219"/>
      <c r="O154" s="219"/>
      <c r="P154" s="219"/>
      <c r="Q154" s="219"/>
      <c r="R154" s="220"/>
      <c r="S154" s="220"/>
      <c r="T154" s="220"/>
      <c r="U154" s="220"/>
      <c r="V154" s="220"/>
      <c r="W154" s="220"/>
      <c r="X154" s="220"/>
      <c r="Y154" s="220"/>
      <c r="Z154" s="210"/>
      <c r="AA154" s="210"/>
      <c r="AB154" s="210"/>
      <c r="AC154" s="210"/>
      <c r="AD154" s="210"/>
      <c r="AE154" s="210"/>
      <c r="AF154" s="210"/>
      <c r="AG154" s="210" t="s">
        <v>314</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3" t="s">
        <v>2275</v>
      </c>
      <c r="D155" s="221"/>
      <c r="E155" s="222">
        <v>228.2</v>
      </c>
      <c r="F155" s="220"/>
      <c r="G155" s="220"/>
      <c r="H155" s="220"/>
      <c r="I155" s="220"/>
      <c r="J155" s="220"/>
      <c r="K155" s="220"/>
      <c r="L155" s="220"/>
      <c r="M155" s="220"/>
      <c r="N155" s="219"/>
      <c r="O155" s="219"/>
      <c r="P155" s="219"/>
      <c r="Q155" s="219"/>
      <c r="R155" s="220"/>
      <c r="S155" s="220"/>
      <c r="T155" s="220"/>
      <c r="U155" s="220"/>
      <c r="V155" s="220"/>
      <c r="W155" s="220"/>
      <c r="X155" s="220"/>
      <c r="Y155" s="220"/>
      <c r="Z155" s="210"/>
      <c r="AA155" s="210"/>
      <c r="AB155" s="210"/>
      <c r="AC155" s="210"/>
      <c r="AD155" s="210"/>
      <c r="AE155" s="210"/>
      <c r="AF155" s="210"/>
      <c r="AG155" s="210" t="s">
        <v>314</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33.75" outlineLevel="1" x14ac:dyDescent="0.2">
      <c r="A156" s="231">
        <v>37</v>
      </c>
      <c r="B156" s="232" t="s">
        <v>2276</v>
      </c>
      <c r="C156" s="250" t="s">
        <v>2277</v>
      </c>
      <c r="D156" s="233" t="s">
        <v>335</v>
      </c>
      <c r="E156" s="234">
        <v>149.6</v>
      </c>
      <c r="F156" s="235"/>
      <c r="G156" s="236">
        <f>ROUND(E156*F156,2)</f>
        <v>0</v>
      </c>
      <c r="H156" s="235"/>
      <c r="I156" s="236">
        <f>ROUND(E156*H156,2)</f>
        <v>0</v>
      </c>
      <c r="J156" s="235"/>
      <c r="K156" s="236">
        <f>ROUND(E156*J156,2)</f>
        <v>0</v>
      </c>
      <c r="L156" s="236">
        <v>21</v>
      </c>
      <c r="M156" s="236">
        <f>G156*(1+L156/100)</f>
        <v>0</v>
      </c>
      <c r="N156" s="234">
        <v>0.26879999999999998</v>
      </c>
      <c r="O156" s="234">
        <f>ROUND(E156*N156,2)</f>
        <v>40.21</v>
      </c>
      <c r="P156" s="234">
        <v>0</v>
      </c>
      <c r="Q156" s="234">
        <f>ROUND(E156*P156,2)</f>
        <v>0</v>
      </c>
      <c r="R156" s="236" t="s">
        <v>311</v>
      </c>
      <c r="S156" s="236" t="s">
        <v>293</v>
      </c>
      <c r="T156" s="237" t="s">
        <v>294</v>
      </c>
      <c r="U156" s="220">
        <v>0.27200000000000002</v>
      </c>
      <c r="V156" s="220">
        <f>ROUND(E156*U156,2)</f>
        <v>40.69</v>
      </c>
      <c r="W156" s="220"/>
      <c r="X156" s="220" t="s">
        <v>295</v>
      </c>
      <c r="Y156" s="220" t="s">
        <v>296</v>
      </c>
      <c r="Z156" s="210"/>
      <c r="AA156" s="210"/>
      <c r="AB156" s="210"/>
      <c r="AC156" s="210"/>
      <c r="AD156" s="210"/>
      <c r="AE156" s="210"/>
      <c r="AF156" s="210"/>
      <c r="AG156" s="210" t="s">
        <v>297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2" x14ac:dyDescent="0.2">
      <c r="A157" s="217"/>
      <c r="B157" s="218"/>
      <c r="C157" s="251" t="s">
        <v>2272</v>
      </c>
      <c r="D157" s="239"/>
      <c r="E157" s="239"/>
      <c r="F157" s="239"/>
      <c r="G157" s="239"/>
      <c r="H157" s="220"/>
      <c r="I157" s="220"/>
      <c r="J157" s="220"/>
      <c r="K157" s="220"/>
      <c r="L157" s="220"/>
      <c r="M157" s="220"/>
      <c r="N157" s="219"/>
      <c r="O157" s="219"/>
      <c r="P157" s="219"/>
      <c r="Q157" s="219"/>
      <c r="R157" s="220"/>
      <c r="S157" s="220"/>
      <c r="T157" s="220"/>
      <c r="U157" s="220"/>
      <c r="V157" s="220"/>
      <c r="W157" s="220"/>
      <c r="X157" s="220"/>
      <c r="Y157" s="220"/>
      <c r="Z157" s="210"/>
      <c r="AA157" s="210"/>
      <c r="AB157" s="210"/>
      <c r="AC157" s="210"/>
      <c r="AD157" s="210"/>
      <c r="AE157" s="210"/>
      <c r="AF157" s="210"/>
      <c r="AG157" s="210" t="s">
        <v>299</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2" t="s">
        <v>2272</v>
      </c>
      <c r="D158" s="240"/>
      <c r="E158" s="240"/>
      <c r="F158" s="240"/>
      <c r="G158" s="240"/>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2" t="s">
        <v>2272</v>
      </c>
      <c r="D159" s="240"/>
      <c r="E159" s="240"/>
      <c r="F159" s="240"/>
      <c r="G159" s="24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300</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2" t="s">
        <v>2273</v>
      </c>
      <c r="D160" s="240"/>
      <c r="E160" s="240"/>
      <c r="F160" s="240"/>
      <c r="G160" s="24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300</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2" x14ac:dyDescent="0.2">
      <c r="A161" s="217"/>
      <c r="B161" s="218"/>
      <c r="C161" s="253" t="s">
        <v>2278</v>
      </c>
      <c r="D161" s="221"/>
      <c r="E161" s="222"/>
      <c r="F161" s="220"/>
      <c r="G161" s="220"/>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314</v>
      </c>
      <c r="AH161" s="210">
        <v>0</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3" x14ac:dyDescent="0.2">
      <c r="A162" s="217"/>
      <c r="B162" s="218"/>
      <c r="C162" s="253" t="s">
        <v>2279</v>
      </c>
      <c r="D162" s="221"/>
      <c r="E162" s="222">
        <v>149.6</v>
      </c>
      <c r="F162" s="220"/>
      <c r="G162" s="22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314</v>
      </c>
      <c r="AH162" s="210">
        <v>0</v>
      </c>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ht="33.75" outlineLevel="1" x14ac:dyDescent="0.2">
      <c r="A163" s="231">
        <v>38</v>
      </c>
      <c r="B163" s="232" t="s">
        <v>2280</v>
      </c>
      <c r="C163" s="250" t="s">
        <v>2281</v>
      </c>
      <c r="D163" s="233" t="s">
        <v>335</v>
      </c>
      <c r="E163" s="234">
        <v>19.45</v>
      </c>
      <c r="F163" s="235"/>
      <c r="G163" s="236">
        <f>ROUND(E163*F163,2)</f>
        <v>0</v>
      </c>
      <c r="H163" s="235"/>
      <c r="I163" s="236">
        <f>ROUND(E163*H163,2)</f>
        <v>0</v>
      </c>
      <c r="J163" s="235"/>
      <c r="K163" s="236">
        <f>ROUND(E163*J163,2)</f>
        <v>0</v>
      </c>
      <c r="L163" s="236">
        <v>21</v>
      </c>
      <c r="M163" s="236">
        <f>G163*(1+L163/100)</f>
        <v>0</v>
      </c>
      <c r="N163" s="234">
        <v>0.19520000000000001</v>
      </c>
      <c r="O163" s="234">
        <f>ROUND(E163*N163,2)</f>
        <v>3.8</v>
      </c>
      <c r="P163" s="234">
        <v>0</v>
      </c>
      <c r="Q163" s="234">
        <f>ROUND(E163*P163,2)</f>
        <v>0</v>
      </c>
      <c r="R163" s="236" t="s">
        <v>311</v>
      </c>
      <c r="S163" s="236" t="s">
        <v>293</v>
      </c>
      <c r="T163" s="237" t="s">
        <v>294</v>
      </c>
      <c r="U163" s="220">
        <v>0.27200000000000002</v>
      </c>
      <c r="V163" s="220">
        <f>ROUND(E163*U163,2)</f>
        <v>5.29</v>
      </c>
      <c r="W163" s="220"/>
      <c r="X163" s="220" t="s">
        <v>295</v>
      </c>
      <c r="Y163" s="220" t="s">
        <v>296</v>
      </c>
      <c r="Z163" s="210"/>
      <c r="AA163" s="210"/>
      <c r="AB163" s="210"/>
      <c r="AC163" s="210"/>
      <c r="AD163" s="210"/>
      <c r="AE163" s="210"/>
      <c r="AF163" s="210"/>
      <c r="AG163" s="210" t="s">
        <v>297</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2" x14ac:dyDescent="0.2">
      <c r="A164" s="217"/>
      <c r="B164" s="218"/>
      <c r="C164" s="251" t="s">
        <v>2272</v>
      </c>
      <c r="D164" s="239"/>
      <c r="E164" s="239"/>
      <c r="F164" s="239"/>
      <c r="G164" s="239"/>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299</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2" x14ac:dyDescent="0.2">
      <c r="A165" s="217"/>
      <c r="B165" s="218"/>
      <c r="C165" s="252" t="s">
        <v>2272</v>
      </c>
      <c r="D165" s="240"/>
      <c r="E165" s="240"/>
      <c r="F165" s="240"/>
      <c r="G165" s="240"/>
      <c r="H165" s="220"/>
      <c r="I165" s="220"/>
      <c r="J165" s="220"/>
      <c r="K165" s="220"/>
      <c r="L165" s="220"/>
      <c r="M165" s="220"/>
      <c r="N165" s="219"/>
      <c r="O165" s="219"/>
      <c r="P165" s="219"/>
      <c r="Q165" s="219"/>
      <c r="R165" s="220"/>
      <c r="S165" s="220"/>
      <c r="T165" s="220"/>
      <c r="U165" s="220"/>
      <c r="V165" s="220"/>
      <c r="W165" s="220"/>
      <c r="X165" s="220"/>
      <c r="Y165" s="220"/>
      <c r="Z165" s="210"/>
      <c r="AA165" s="210"/>
      <c r="AB165" s="210"/>
      <c r="AC165" s="210"/>
      <c r="AD165" s="210"/>
      <c r="AE165" s="210"/>
      <c r="AF165" s="210"/>
      <c r="AG165" s="210" t="s">
        <v>300</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3" x14ac:dyDescent="0.2">
      <c r="A166" s="217"/>
      <c r="B166" s="218"/>
      <c r="C166" s="252" t="s">
        <v>2272</v>
      </c>
      <c r="D166" s="240"/>
      <c r="E166" s="240"/>
      <c r="F166" s="240"/>
      <c r="G166" s="240"/>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300</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3" x14ac:dyDescent="0.2">
      <c r="A167" s="217"/>
      <c r="B167" s="218"/>
      <c r="C167" s="252" t="s">
        <v>2282</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2" x14ac:dyDescent="0.2">
      <c r="A168" s="217"/>
      <c r="B168" s="218"/>
      <c r="C168" s="253" t="s">
        <v>2283</v>
      </c>
      <c r="D168" s="221"/>
      <c r="E168" s="222"/>
      <c r="F168" s="220"/>
      <c r="G168" s="22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314</v>
      </c>
      <c r="AH168" s="210">
        <v>0</v>
      </c>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3" x14ac:dyDescent="0.2">
      <c r="A169" s="217"/>
      <c r="B169" s="218"/>
      <c r="C169" s="253" t="s">
        <v>2284</v>
      </c>
      <c r="D169" s="221"/>
      <c r="E169" s="222">
        <v>19.45</v>
      </c>
      <c r="F169" s="220"/>
      <c r="G169" s="220"/>
      <c r="H169" s="220"/>
      <c r="I169" s="220"/>
      <c r="J169" s="220"/>
      <c r="K169" s="220"/>
      <c r="L169" s="220"/>
      <c r="M169" s="220"/>
      <c r="N169" s="219"/>
      <c r="O169" s="219"/>
      <c r="P169" s="219"/>
      <c r="Q169" s="219"/>
      <c r="R169" s="220"/>
      <c r="S169" s="220"/>
      <c r="T169" s="220"/>
      <c r="U169" s="220"/>
      <c r="V169" s="220"/>
      <c r="W169" s="220"/>
      <c r="X169" s="220"/>
      <c r="Y169" s="220"/>
      <c r="Z169" s="210"/>
      <c r="AA169" s="210"/>
      <c r="AB169" s="210"/>
      <c r="AC169" s="210"/>
      <c r="AD169" s="210"/>
      <c r="AE169" s="210"/>
      <c r="AF169" s="210"/>
      <c r="AG169" s="210" t="s">
        <v>314</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1">
        <v>39</v>
      </c>
      <c r="B170" s="242" t="s">
        <v>2285</v>
      </c>
      <c r="C170" s="254" t="s">
        <v>2286</v>
      </c>
      <c r="D170" s="243" t="s">
        <v>291</v>
      </c>
      <c r="E170" s="244">
        <v>2</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664</v>
      </c>
      <c r="Y170" s="220" t="s">
        <v>296</v>
      </c>
      <c r="Z170" s="210"/>
      <c r="AA170" s="210"/>
      <c r="AB170" s="210"/>
      <c r="AC170" s="210"/>
      <c r="AD170" s="210"/>
      <c r="AE170" s="210"/>
      <c r="AF170" s="210"/>
      <c r="AG170" s="210" t="s">
        <v>665</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40</v>
      </c>
      <c r="B171" s="242" t="s">
        <v>2287</v>
      </c>
      <c r="C171" s="254" t="s">
        <v>2288</v>
      </c>
      <c r="D171" s="243" t="s">
        <v>2289</v>
      </c>
      <c r="E171" s="244">
        <v>6</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664</v>
      </c>
      <c r="Y171" s="220" t="s">
        <v>296</v>
      </c>
      <c r="Z171" s="210"/>
      <c r="AA171" s="210"/>
      <c r="AB171" s="210"/>
      <c r="AC171" s="210"/>
      <c r="AD171" s="210"/>
      <c r="AE171" s="210"/>
      <c r="AF171" s="210"/>
      <c r="AG171" s="210" t="s">
        <v>665</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31">
        <v>41</v>
      </c>
      <c r="B172" s="232" t="s">
        <v>2290</v>
      </c>
      <c r="C172" s="250" t="s">
        <v>2291</v>
      </c>
      <c r="D172" s="233" t="s">
        <v>291</v>
      </c>
      <c r="E172" s="234">
        <v>29</v>
      </c>
      <c r="F172" s="235"/>
      <c r="G172" s="236">
        <f>ROUND(E172*F172,2)</f>
        <v>0</v>
      </c>
      <c r="H172" s="235"/>
      <c r="I172" s="236">
        <f>ROUND(E172*H172,2)</f>
        <v>0</v>
      </c>
      <c r="J172" s="235"/>
      <c r="K172" s="236">
        <f>ROUND(E172*J172,2)</f>
        <v>0</v>
      </c>
      <c r="L172" s="236">
        <v>21</v>
      </c>
      <c r="M172" s="236">
        <f>G172*(1+L172/100)</f>
        <v>0</v>
      </c>
      <c r="N172" s="234">
        <v>0</v>
      </c>
      <c r="O172" s="234">
        <f>ROUND(E172*N172,2)</f>
        <v>0</v>
      </c>
      <c r="P172" s="234">
        <v>0</v>
      </c>
      <c r="Q172" s="234">
        <f>ROUND(E172*P172,2)</f>
        <v>0</v>
      </c>
      <c r="R172" s="236"/>
      <c r="S172" s="236" t="s">
        <v>861</v>
      </c>
      <c r="T172" s="237" t="s">
        <v>294</v>
      </c>
      <c r="U172" s="220">
        <v>0</v>
      </c>
      <c r="V172" s="220">
        <f>ROUND(E172*U172,2)</f>
        <v>0</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2" x14ac:dyDescent="0.2">
      <c r="A173" s="217"/>
      <c r="B173" s="218"/>
      <c r="C173" s="253" t="s">
        <v>2292</v>
      </c>
      <c r="D173" s="221"/>
      <c r="E173" s="222"/>
      <c r="F173" s="220"/>
      <c r="G173" s="220"/>
      <c r="H173" s="220"/>
      <c r="I173" s="220"/>
      <c r="J173" s="220"/>
      <c r="K173" s="220"/>
      <c r="L173" s="220"/>
      <c r="M173" s="220"/>
      <c r="N173" s="219"/>
      <c r="O173" s="219"/>
      <c r="P173" s="219"/>
      <c r="Q173" s="219"/>
      <c r="R173" s="220"/>
      <c r="S173" s="220"/>
      <c r="T173" s="220"/>
      <c r="U173" s="220"/>
      <c r="V173" s="220"/>
      <c r="W173" s="220"/>
      <c r="X173" s="220"/>
      <c r="Y173" s="220"/>
      <c r="Z173" s="210"/>
      <c r="AA173" s="210"/>
      <c r="AB173" s="210"/>
      <c r="AC173" s="210"/>
      <c r="AD173" s="210"/>
      <c r="AE173" s="210"/>
      <c r="AF173" s="210"/>
      <c r="AG173" s="210" t="s">
        <v>314</v>
      </c>
      <c r="AH173" s="210">
        <v>0</v>
      </c>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3" x14ac:dyDescent="0.2">
      <c r="A174" s="217"/>
      <c r="B174" s="218"/>
      <c r="C174" s="253" t="s">
        <v>2293</v>
      </c>
      <c r="D174" s="221"/>
      <c r="E174" s="222"/>
      <c r="F174" s="220"/>
      <c r="G174" s="220"/>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314</v>
      </c>
      <c r="AH174" s="210">
        <v>0</v>
      </c>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3" x14ac:dyDescent="0.2">
      <c r="A175" s="217"/>
      <c r="B175" s="218"/>
      <c r="C175" s="253" t="s">
        <v>2294</v>
      </c>
      <c r="D175" s="221"/>
      <c r="E175" s="222">
        <v>29</v>
      </c>
      <c r="F175" s="220"/>
      <c r="G175" s="22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314</v>
      </c>
      <c r="AH175" s="210">
        <v>0</v>
      </c>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x14ac:dyDescent="0.2">
      <c r="A176" s="224" t="s">
        <v>287</v>
      </c>
      <c r="B176" s="225" t="s">
        <v>192</v>
      </c>
      <c r="C176" s="249" t="s">
        <v>193</v>
      </c>
      <c r="D176" s="226"/>
      <c r="E176" s="227"/>
      <c r="F176" s="228"/>
      <c r="G176" s="228">
        <f>SUMIF(AG177:AG179,"&lt;&gt;NOR",G177:G179)</f>
        <v>0</v>
      </c>
      <c r="H176" s="228"/>
      <c r="I176" s="228">
        <f>SUM(I177:I179)</f>
        <v>0</v>
      </c>
      <c r="J176" s="228"/>
      <c r="K176" s="228">
        <f>SUM(K177:K179)</f>
        <v>0</v>
      </c>
      <c r="L176" s="228"/>
      <c r="M176" s="228">
        <f>SUM(M177:M179)</f>
        <v>0</v>
      </c>
      <c r="N176" s="227"/>
      <c r="O176" s="227">
        <f>SUM(O177:O179)</f>
        <v>0</v>
      </c>
      <c r="P176" s="227"/>
      <c r="Q176" s="227">
        <f>SUM(Q177:Q179)</f>
        <v>0</v>
      </c>
      <c r="R176" s="228"/>
      <c r="S176" s="228"/>
      <c r="T176" s="229"/>
      <c r="U176" s="223"/>
      <c r="V176" s="223">
        <f>SUM(V177:V179)</f>
        <v>532.41</v>
      </c>
      <c r="W176" s="223"/>
      <c r="X176" s="223"/>
      <c r="Y176" s="223"/>
      <c r="AG176" t="s">
        <v>288</v>
      </c>
    </row>
    <row r="177" spans="1:60" outlineLevel="1" x14ac:dyDescent="0.2">
      <c r="A177" s="231">
        <v>42</v>
      </c>
      <c r="B177" s="232" t="s">
        <v>2295</v>
      </c>
      <c r="C177" s="250" t="s">
        <v>2296</v>
      </c>
      <c r="D177" s="233" t="s">
        <v>439</v>
      </c>
      <c r="E177" s="234">
        <v>1365.16651</v>
      </c>
      <c r="F177" s="235"/>
      <c r="G177" s="236">
        <f>ROUND(E177*F177,2)</f>
        <v>0</v>
      </c>
      <c r="H177" s="235"/>
      <c r="I177" s="236">
        <f>ROUND(E177*H177,2)</f>
        <v>0</v>
      </c>
      <c r="J177" s="235"/>
      <c r="K177" s="236">
        <f>ROUND(E177*J177,2)</f>
        <v>0</v>
      </c>
      <c r="L177" s="236">
        <v>21</v>
      </c>
      <c r="M177" s="236">
        <f>G177*(1+L177/100)</f>
        <v>0</v>
      </c>
      <c r="N177" s="234">
        <v>0</v>
      </c>
      <c r="O177" s="234">
        <f>ROUND(E177*N177,2)</f>
        <v>0</v>
      </c>
      <c r="P177" s="234">
        <v>0</v>
      </c>
      <c r="Q177" s="234">
        <f>ROUND(E177*P177,2)</f>
        <v>0</v>
      </c>
      <c r="R177" s="236" t="s">
        <v>311</v>
      </c>
      <c r="S177" s="236" t="s">
        <v>293</v>
      </c>
      <c r="T177" s="237" t="s">
        <v>294</v>
      </c>
      <c r="U177" s="220">
        <v>0.39</v>
      </c>
      <c r="V177" s="220">
        <f>ROUND(E177*U177,2)</f>
        <v>532.41</v>
      </c>
      <c r="W177" s="220"/>
      <c r="X177" s="220" t="s">
        <v>295</v>
      </c>
      <c r="Y177" s="220" t="s">
        <v>296</v>
      </c>
      <c r="Z177" s="210"/>
      <c r="AA177" s="210"/>
      <c r="AB177" s="210"/>
      <c r="AC177" s="210"/>
      <c r="AD177" s="210"/>
      <c r="AE177" s="210"/>
      <c r="AF177" s="210"/>
      <c r="AG177" s="210" t="s">
        <v>297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2" x14ac:dyDescent="0.2">
      <c r="A178" s="217"/>
      <c r="B178" s="218"/>
      <c r="C178" s="251" t="s">
        <v>2297</v>
      </c>
      <c r="D178" s="239"/>
      <c r="E178" s="239"/>
      <c r="F178" s="239"/>
      <c r="G178" s="239"/>
      <c r="H178" s="220"/>
      <c r="I178" s="220"/>
      <c r="J178" s="220"/>
      <c r="K178" s="220"/>
      <c r="L178" s="220"/>
      <c r="M178" s="220"/>
      <c r="N178" s="219"/>
      <c r="O178" s="219"/>
      <c r="P178" s="219"/>
      <c r="Q178" s="219"/>
      <c r="R178" s="220"/>
      <c r="S178" s="220"/>
      <c r="T178" s="220"/>
      <c r="U178" s="220"/>
      <c r="V178" s="220"/>
      <c r="W178" s="220"/>
      <c r="X178" s="220"/>
      <c r="Y178" s="220"/>
      <c r="Z178" s="210"/>
      <c r="AA178" s="210"/>
      <c r="AB178" s="210"/>
      <c r="AC178" s="210"/>
      <c r="AD178" s="210"/>
      <c r="AE178" s="210"/>
      <c r="AF178" s="210"/>
      <c r="AG178" s="210" t="s">
        <v>299</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2" x14ac:dyDescent="0.2">
      <c r="A179" s="217"/>
      <c r="B179" s="218"/>
      <c r="C179" s="252" t="s">
        <v>2297</v>
      </c>
      <c r="D179" s="240"/>
      <c r="E179" s="240"/>
      <c r="F179" s="240"/>
      <c r="G179" s="240"/>
      <c r="H179" s="220"/>
      <c r="I179" s="220"/>
      <c r="J179" s="220"/>
      <c r="K179" s="220"/>
      <c r="L179" s="220"/>
      <c r="M179" s="220"/>
      <c r="N179" s="219"/>
      <c r="O179" s="219"/>
      <c r="P179" s="219"/>
      <c r="Q179" s="219"/>
      <c r="R179" s="220"/>
      <c r="S179" s="220"/>
      <c r="T179" s="220"/>
      <c r="U179" s="220"/>
      <c r="V179" s="220"/>
      <c r="W179" s="220"/>
      <c r="X179" s="220"/>
      <c r="Y179" s="220"/>
      <c r="Z179" s="210"/>
      <c r="AA179" s="210"/>
      <c r="AB179" s="210"/>
      <c r="AC179" s="210"/>
      <c r="AD179" s="210"/>
      <c r="AE179" s="210"/>
      <c r="AF179" s="210"/>
      <c r="AG179" s="210" t="s">
        <v>300</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x14ac:dyDescent="0.2">
      <c r="A180" s="224" t="s">
        <v>287</v>
      </c>
      <c r="B180" s="225" t="s">
        <v>259</v>
      </c>
      <c r="C180" s="249" t="s">
        <v>28</v>
      </c>
      <c r="D180" s="226"/>
      <c r="E180" s="227"/>
      <c r="F180" s="228"/>
      <c r="G180" s="228">
        <f>SUMIF(AG181:AG193,"&lt;&gt;NOR",G181:G193)</f>
        <v>0</v>
      </c>
      <c r="H180" s="228"/>
      <c r="I180" s="228">
        <f>SUM(I181:I193)</f>
        <v>0</v>
      </c>
      <c r="J180" s="228"/>
      <c r="K180" s="228">
        <f>SUM(K181:K193)</f>
        <v>0</v>
      </c>
      <c r="L180" s="228"/>
      <c r="M180" s="228">
        <f>SUM(M181:M193)</f>
        <v>0</v>
      </c>
      <c r="N180" s="227"/>
      <c r="O180" s="227">
        <f>SUM(O181:O193)</f>
        <v>0</v>
      </c>
      <c r="P180" s="227"/>
      <c r="Q180" s="227">
        <f>SUM(Q181:Q193)</f>
        <v>0</v>
      </c>
      <c r="R180" s="228"/>
      <c r="S180" s="228"/>
      <c r="T180" s="229"/>
      <c r="U180" s="223"/>
      <c r="V180" s="223">
        <f>SUM(V181:V193)</f>
        <v>0</v>
      </c>
      <c r="W180" s="223"/>
      <c r="X180" s="223"/>
      <c r="Y180" s="223"/>
      <c r="AG180" t="s">
        <v>288</v>
      </c>
    </row>
    <row r="181" spans="1:60" outlineLevel="1" x14ac:dyDescent="0.2">
      <c r="A181" s="231">
        <v>43</v>
      </c>
      <c r="B181" s="232" t="s">
        <v>2298</v>
      </c>
      <c r="C181" s="250" t="s">
        <v>2299</v>
      </c>
      <c r="D181" s="233" t="s">
        <v>2145</v>
      </c>
      <c r="E181" s="234">
        <v>1</v>
      </c>
      <c r="F181" s="235"/>
      <c r="G181" s="236">
        <f>ROUND(E181*F181,2)</f>
        <v>0</v>
      </c>
      <c r="H181" s="235"/>
      <c r="I181" s="236">
        <f>ROUND(E181*H181,2)</f>
        <v>0</v>
      </c>
      <c r="J181" s="235"/>
      <c r="K181" s="236">
        <f>ROUND(E181*J181,2)</f>
        <v>0</v>
      </c>
      <c r="L181" s="236">
        <v>21</v>
      </c>
      <c r="M181" s="236">
        <f>G181*(1+L181/100)</f>
        <v>0</v>
      </c>
      <c r="N181" s="234">
        <v>0</v>
      </c>
      <c r="O181" s="234">
        <f>ROUND(E181*N181,2)</f>
        <v>0</v>
      </c>
      <c r="P181" s="234">
        <v>0</v>
      </c>
      <c r="Q181" s="234">
        <f>ROUND(E181*P181,2)</f>
        <v>0</v>
      </c>
      <c r="R181" s="236"/>
      <c r="S181" s="236" t="s">
        <v>861</v>
      </c>
      <c r="T181" s="237" t="s">
        <v>294</v>
      </c>
      <c r="U181" s="220">
        <v>0</v>
      </c>
      <c r="V181" s="220">
        <f>ROUND(E181*U181,2)</f>
        <v>0</v>
      </c>
      <c r="W181" s="220"/>
      <c r="X181" s="220" t="s">
        <v>2300</v>
      </c>
      <c r="Y181" s="220" t="s">
        <v>296</v>
      </c>
      <c r="Z181" s="210"/>
      <c r="AA181" s="210"/>
      <c r="AB181" s="210"/>
      <c r="AC181" s="210"/>
      <c r="AD181" s="210"/>
      <c r="AE181" s="210"/>
      <c r="AF181" s="210"/>
      <c r="AG181" s="210" t="s">
        <v>2301</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5" t="s">
        <v>2152</v>
      </c>
      <c r="D182" s="248"/>
      <c r="E182" s="248"/>
      <c r="F182" s="248"/>
      <c r="G182" s="248"/>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2" t="s">
        <v>2302</v>
      </c>
      <c r="D183" s="240"/>
      <c r="E183" s="240"/>
      <c r="F183" s="240"/>
      <c r="G183" s="24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300</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2" t="s">
        <v>2303</v>
      </c>
      <c r="D184" s="240"/>
      <c r="E184" s="240"/>
      <c r="F184" s="240"/>
      <c r="G184" s="240"/>
      <c r="H184" s="220"/>
      <c r="I184" s="220"/>
      <c r="J184" s="220"/>
      <c r="K184" s="220"/>
      <c r="L184" s="220"/>
      <c r="M184" s="220"/>
      <c r="N184" s="219"/>
      <c r="O184" s="219"/>
      <c r="P184" s="219"/>
      <c r="Q184" s="219"/>
      <c r="R184" s="220"/>
      <c r="S184" s="220"/>
      <c r="T184" s="220"/>
      <c r="U184" s="220"/>
      <c r="V184" s="220"/>
      <c r="W184" s="220"/>
      <c r="X184" s="220"/>
      <c r="Y184" s="220"/>
      <c r="Z184" s="210"/>
      <c r="AA184" s="210"/>
      <c r="AB184" s="210"/>
      <c r="AC184" s="210"/>
      <c r="AD184" s="210"/>
      <c r="AE184" s="210"/>
      <c r="AF184" s="210"/>
      <c r="AG184" s="210" t="s">
        <v>300</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31">
        <v>44</v>
      </c>
      <c r="B185" s="232" t="s">
        <v>2143</v>
      </c>
      <c r="C185" s="250" t="s">
        <v>2144</v>
      </c>
      <c r="D185" s="233" t="s">
        <v>2145</v>
      </c>
      <c r="E185" s="234">
        <v>1</v>
      </c>
      <c r="F185" s="235"/>
      <c r="G185" s="236">
        <f>ROUND(E185*F185,2)</f>
        <v>0</v>
      </c>
      <c r="H185" s="235"/>
      <c r="I185" s="236">
        <f>ROUND(E185*H185,2)</f>
        <v>0</v>
      </c>
      <c r="J185" s="235"/>
      <c r="K185" s="236">
        <f>ROUND(E185*J185,2)</f>
        <v>0</v>
      </c>
      <c r="L185" s="236">
        <v>21</v>
      </c>
      <c r="M185" s="236">
        <f>G185*(1+L185/100)</f>
        <v>0</v>
      </c>
      <c r="N185" s="234">
        <v>0</v>
      </c>
      <c r="O185" s="234">
        <f>ROUND(E185*N185,2)</f>
        <v>0</v>
      </c>
      <c r="P185" s="234">
        <v>0</v>
      </c>
      <c r="Q185" s="234">
        <f>ROUND(E185*P185,2)</f>
        <v>0</v>
      </c>
      <c r="R185" s="236"/>
      <c r="S185" s="236" t="s">
        <v>861</v>
      </c>
      <c r="T185" s="237" t="s">
        <v>294</v>
      </c>
      <c r="U185" s="220">
        <v>0</v>
      </c>
      <c r="V185" s="220">
        <f>ROUND(E185*U185,2)</f>
        <v>0</v>
      </c>
      <c r="W185" s="220"/>
      <c r="X185" s="220" t="s">
        <v>295</v>
      </c>
      <c r="Y185" s="220" t="s">
        <v>296</v>
      </c>
      <c r="Z185" s="210"/>
      <c r="AA185" s="210"/>
      <c r="AB185" s="210"/>
      <c r="AC185" s="210"/>
      <c r="AD185" s="210"/>
      <c r="AE185" s="210"/>
      <c r="AF185" s="210"/>
      <c r="AG185" s="210" t="s">
        <v>2106</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2" x14ac:dyDescent="0.2">
      <c r="A186" s="217"/>
      <c r="B186" s="218"/>
      <c r="C186" s="255" t="s">
        <v>2146</v>
      </c>
      <c r="D186" s="248"/>
      <c r="E186" s="248"/>
      <c r="F186" s="248"/>
      <c r="G186" s="248"/>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300</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3" x14ac:dyDescent="0.2">
      <c r="A187" s="217"/>
      <c r="B187" s="218"/>
      <c r="C187" s="252" t="s">
        <v>2147</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2148</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3" x14ac:dyDescent="0.2">
      <c r="A189" s="217"/>
      <c r="B189" s="218"/>
      <c r="C189" s="252" t="s">
        <v>2149</v>
      </c>
      <c r="D189" s="240"/>
      <c r="E189" s="240"/>
      <c r="F189" s="240"/>
      <c r="G189" s="24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300</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1" x14ac:dyDescent="0.2">
      <c r="A190" s="231">
        <v>45</v>
      </c>
      <c r="B190" s="232" t="s">
        <v>2150</v>
      </c>
      <c r="C190" s="250" t="s">
        <v>2151</v>
      </c>
      <c r="D190" s="233" t="s">
        <v>2145</v>
      </c>
      <c r="E190" s="234">
        <v>1</v>
      </c>
      <c r="F190" s="235"/>
      <c r="G190" s="236">
        <f>ROUND(E190*F190,2)</f>
        <v>0</v>
      </c>
      <c r="H190" s="235"/>
      <c r="I190" s="236">
        <f>ROUND(E190*H190,2)</f>
        <v>0</v>
      </c>
      <c r="J190" s="235"/>
      <c r="K190" s="236">
        <f>ROUND(E190*J190,2)</f>
        <v>0</v>
      </c>
      <c r="L190" s="236">
        <v>21</v>
      </c>
      <c r="M190" s="236">
        <f>G190*(1+L190/100)</f>
        <v>0</v>
      </c>
      <c r="N190" s="234">
        <v>0</v>
      </c>
      <c r="O190" s="234">
        <f>ROUND(E190*N190,2)</f>
        <v>0</v>
      </c>
      <c r="P190" s="234">
        <v>0</v>
      </c>
      <c r="Q190" s="234">
        <f>ROUND(E190*P190,2)</f>
        <v>0</v>
      </c>
      <c r="R190" s="236"/>
      <c r="S190" s="236" t="s">
        <v>861</v>
      </c>
      <c r="T190" s="237" t="s">
        <v>294</v>
      </c>
      <c r="U190" s="220">
        <v>0</v>
      </c>
      <c r="V190" s="220">
        <f>ROUND(E190*U190,2)</f>
        <v>0</v>
      </c>
      <c r="W190" s="220"/>
      <c r="X190" s="220" t="s">
        <v>664</v>
      </c>
      <c r="Y190" s="220" t="s">
        <v>296</v>
      </c>
      <c r="Z190" s="210"/>
      <c r="AA190" s="210"/>
      <c r="AB190" s="210"/>
      <c r="AC190" s="210"/>
      <c r="AD190" s="210"/>
      <c r="AE190" s="210"/>
      <c r="AF190" s="210"/>
      <c r="AG190" s="210" t="s">
        <v>665</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2" x14ac:dyDescent="0.2">
      <c r="A191" s="217"/>
      <c r="B191" s="218"/>
      <c r="C191" s="255" t="s">
        <v>2152</v>
      </c>
      <c r="D191" s="248"/>
      <c r="E191" s="248"/>
      <c r="F191" s="248"/>
      <c r="G191" s="248"/>
      <c r="H191" s="220"/>
      <c r="I191" s="220"/>
      <c r="J191" s="220"/>
      <c r="K191" s="220"/>
      <c r="L191" s="220"/>
      <c r="M191" s="220"/>
      <c r="N191" s="219"/>
      <c r="O191" s="219"/>
      <c r="P191" s="219"/>
      <c r="Q191" s="219"/>
      <c r="R191" s="220"/>
      <c r="S191" s="220"/>
      <c r="T191" s="220"/>
      <c r="U191" s="220"/>
      <c r="V191" s="220"/>
      <c r="W191" s="220"/>
      <c r="X191" s="220"/>
      <c r="Y191" s="220"/>
      <c r="Z191" s="210"/>
      <c r="AA191" s="210"/>
      <c r="AB191" s="210"/>
      <c r="AC191" s="210"/>
      <c r="AD191" s="210"/>
      <c r="AE191" s="210"/>
      <c r="AF191" s="210"/>
      <c r="AG191" s="210" t="s">
        <v>300</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31">
        <v>46</v>
      </c>
      <c r="B192" s="232" t="s">
        <v>2158</v>
      </c>
      <c r="C192" s="250" t="s">
        <v>2159</v>
      </c>
      <c r="D192" s="233" t="s">
        <v>2145</v>
      </c>
      <c r="E192" s="234">
        <v>1</v>
      </c>
      <c r="F192" s="235"/>
      <c r="G192" s="236">
        <f>ROUND(E192*F192,2)</f>
        <v>0</v>
      </c>
      <c r="H192" s="235"/>
      <c r="I192" s="236">
        <f>ROUND(E192*H192,2)</f>
        <v>0</v>
      </c>
      <c r="J192" s="235"/>
      <c r="K192" s="236">
        <f>ROUND(E192*J192,2)</f>
        <v>0</v>
      </c>
      <c r="L192" s="236">
        <v>21</v>
      </c>
      <c r="M192" s="236">
        <f>G192*(1+L192/100)</f>
        <v>0</v>
      </c>
      <c r="N192" s="234">
        <v>0</v>
      </c>
      <c r="O192" s="234">
        <f>ROUND(E192*N192,2)</f>
        <v>0</v>
      </c>
      <c r="P192" s="234">
        <v>0</v>
      </c>
      <c r="Q192" s="234">
        <f>ROUND(E192*P192,2)</f>
        <v>0</v>
      </c>
      <c r="R192" s="236"/>
      <c r="S192" s="236" t="s">
        <v>293</v>
      </c>
      <c r="T192" s="237" t="s">
        <v>294</v>
      </c>
      <c r="U192" s="220">
        <v>0</v>
      </c>
      <c r="V192" s="220">
        <f>ROUND(E192*U192,2)</f>
        <v>0</v>
      </c>
      <c r="W192" s="220"/>
      <c r="X192" s="220" t="s">
        <v>2155</v>
      </c>
      <c r="Y192" s="220" t="s">
        <v>296</v>
      </c>
      <c r="Z192" s="210"/>
      <c r="AA192" s="210"/>
      <c r="AB192" s="210"/>
      <c r="AC192" s="210"/>
      <c r="AD192" s="210"/>
      <c r="AE192" s="210"/>
      <c r="AF192" s="210"/>
      <c r="AG192" s="210" t="s">
        <v>2156</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2" x14ac:dyDescent="0.2">
      <c r="A193" s="217"/>
      <c r="B193" s="218"/>
      <c r="C193" s="255" t="s">
        <v>2160</v>
      </c>
      <c r="D193" s="248"/>
      <c r="E193" s="248"/>
      <c r="F193" s="248"/>
      <c r="G193" s="248"/>
      <c r="H193" s="220"/>
      <c r="I193" s="220"/>
      <c r="J193" s="220"/>
      <c r="K193" s="220"/>
      <c r="L193" s="220"/>
      <c r="M193" s="220"/>
      <c r="N193" s="219"/>
      <c r="O193" s="219"/>
      <c r="P193" s="219"/>
      <c r="Q193" s="219"/>
      <c r="R193" s="220"/>
      <c r="S193" s="220"/>
      <c r="T193" s="220"/>
      <c r="U193" s="220"/>
      <c r="V193" s="220"/>
      <c r="W193" s="220"/>
      <c r="X193" s="220"/>
      <c r="Y193" s="220"/>
      <c r="Z193" s="210"/>
      <c r="AA193" s="210"/>
      <c r="AB193" s="210"/>
      <c r="AC193" s="210"/>
      <c r="AD193" s="210"/>
      <c r="AE193" s="210"/>
      <c r="AF193" s="210"/>
      <c r="AG193" s="210" t="s">
        <v>300</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x14ac:dyDescent="0.2">
      <c r="A194" s="3"/>
      <c r="B194" s="4"/>
      <c r="C194" s="256"/>
      <c r="D194" s="6"/>
      <c r="E194" s="3"/>
      <c r="F194" s="3"/>
      <c r="G194" s="3"/>
      <c r="H194" s="3"/>
      <c r="I194" s="3"/>
      <c r="J194" s="3"/>
      <c r="K194" s="3"/>
      <c r="L194" s="3"/>
      <c r="M194" s="3"/>
      <c r="N194" s="3"/>
      <c r="O194" s="3"/>
      <c r="P194" s="3"/>
      <c r="Q194" s="3"/>
      <c r="R194" s="3"/>
      <c r="S194" s="3"/>
      <c r="T194" s="3"/>
      <c r="U194" s="3"/>
      <c r="V194" s="3"/>
      <c r="W194" s="3"/>
      <c r="X194" s="3"/>
      <c r="Y194" s="3"/>
      <c r="AE194">
        <v>12</v>
      </c>
      <c r="AF194">
        <v>21</v>
      </c>
      <c r="AG194" t="s">
        <v>273</v>
      </c>
    </row>
    <row r="195" spans="1:60" x14ac:dyDescent="0.2">
      <c r="A195" s="213"/>
      <c r="B195" s="214" t="s">
        <v>29</v>
      </c>
      <c r="C195" s="257"/>
      <c r="D195" s="215"/>
      <c r="E195" s="216"/>
      <c r="F195" s="216"/>
      <c r="G195" s="230">
        <f>G8+G56+G62+G82+G148+G176+G180</f>
        <v>0</v>
      </c>
      <c r="H195" s="3"/>
      <c r="I195" s="3"/>
      <c r="J195" s="3"/>
      <c r="K195" s="3"/>
      <c r="L195" s="3"/>
      <c r="M195" s="3"/>
      <c r="N195" s="3"/>
      <c r="O195" s="3"/>
      <c r="P195" s="3"/>
      <c r="Q195" s="3"/>
      <c r="R195" s="3"/>
      <c r="S195" s="3"/>
      <c r="T195" s="3"/>
      <c r="U195" s="3"/>
      <c r="V195" s="3"/>
      <c r="W195" s="3"/>
      <c r="X195" s="3"/>
      <c r="Y195" s="3"/>
      <c r="AE195">
        <f>SUMIF(L7:L193,AE194,G7:G193)</f>
        <v>0</v>
      </c>
      <c r="AF195">
        <f>SUMIF(L7:L193,AF194,G7:G193)</f>
        <v>0</v>
      </c>
      <c r="AG195" t="s">
        <v>2161</v>
      </c>
    </row>
    <row r="196" spans="1:60" x14ac:dyDescent="0.2">
      <c r="C196" s="258"/>
      <c r="D196" s="10"/>
      <c r="AG196" t="s">
        <v>2162</v>
      </c>
    </row>
    <row r="197" spans="1:60" x14ac:dyDescent="0.2">
      <c r="D197" s="10"/>
    </row>
    <row r="198" spans="1:60" x14ac:dyDescent="0.2">
      <c r="D198" s="10"/>
    </row>
    <row r="199" spans="1:60" x14ac:dyDescent="0.2">
      <c r="D199" s="10"/>
    </row>
    <row r="200" spans="1:60" x14ac:dyDescent="0.2">
      <c r="D200" s="10"/>
    </row>
    <row r="201" spans="1:60" x14ac:dyDescent="0.2">
      <c r="D201" s="10"/>
    </row>
    <row r="202" spans="1:60" x14ac:dyDescent="0.2">
      <c r="D202" s="10"/>
    </row>
    <row r="203" spans="1:60" x14ac:dyDescent="0.2">
      <c r="D203" s="10"/>
    </row>
    <row r="204" spans="1:60" x14ac:dyDescent="0.2">
      <c r="D204" s="10"/>
    </row>
    <row r="205" spans="1:60" x14ac:dyDescent="0.2">
      <c r="D205" s="10"/>
    </row>
    <row r="206" spans="1:60" x14ac:dyDescent="0.2">
      <c r="D206" s="10"/>
    </row>
    <row r="207" spans="1:60" x14ac:dyDescent="0.2">
      <c r="D207" s="10"/>
    </row>
    <row r="208" spans="1:60"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U52V28d/Wa4tSm1bgTf/Xpo+o8UcxyzhVEsAS6X50s/w8aF9EDfLvt2mo8P9Bc4vzcNWnKjeK553R2tog85Gg==" saltValue="eQleIcWe7obyCaXa+gEpcQ==" spinCount="100000" sheet="1" formatRows="0"/>
  <mergeCells count="67">
    <mergeCell ref="C193:G193"/>
    <mergeCell ref="C184:G184"/>
    <mergeCell ref="C186:G186"/>
    <mergeCell ref="C187:G187"/>
    <mergeCell ref="C188:G188"/>
    <mergeCell ref="C189:G189"/>
    <mergeCell ref="C191:G191"/>
    <mergeCell ref="C166:G166"/>
    <mergeCell ref="C167:G167"/>
    <mergeCell ref="C178:G178"/>
    <mergeCell ref="C179:G179"/>
    <mergeCell ref="C182:G182"/>
    <mergeCell ref="C183:G183"/>
    <mergeCell ref="C157:G157"/>
    <mergeCell ref="C158:G158"/>
    <mergeCell ref="C159:G159"/>
    <mergeCell ref="C160:G160"/>
    <mergeCell ref="C164:G164"/>
    <mergeCell ref="C165:G165"/>
    <mergeCell ref="C120:G120"/>
    <mergeCell ref="C121:G121"/>
    <mergeCell ref="C150:G150"/>
    <mergeCell ref="C151:G151"/>
    <mergeCell ref="C152:G152"/>
    <mergeCell ref="C153:G153"/>
    <mergeCell ref="C86:G86"/>
    <mergeCell ref="C105:G105"/>
    <mergeCell ref="C106:G106"/>
    <mergeCell ref="C107:G107"/>
    <mergeCell ref="C118:G118"/>
    <mergeCell ref="C119:G119"/>
    <mergeCell ref="C70:G70"/>
    <mergeCell ref="C71:G71"/>
    <mergeCell ref="C73:G73"/>
    <mergeCell ref="C74:G74"/>
    <mergeCell ref="C84:G84"/>
    <mergeCell ref="C85:G85"/>
    <mergeCell ref="C51:G51"/>
    <mergeCell ref="C58:G58"/>
    <mergeCell ref="C65:G65"/>
    <mergeCell ref="C66:G66"/>
    <mergeCell ref="C67:G67"/>
    <mergeCell ref="C69:G69"/>
    <mergeCell ref="C43:G43"/>
    <mergeCell ref="C45:G45"/>
    <mergeCell ref="C46:G46"/>
    <mergeCell ref="C47:G47"/>
    <mergeCell ref="C49:G49"/>
    <mergeCell ref="C50:G50"/>
    <mergeCell ref="C27:G27"/>
    <mergeCell ref="C31:G31"/>
    <mergeCell ref="C32:G32"/>
    <mergeCell ref="C33:G33"/>
    <mergeCell ref="C41:G41"/>
    <mergeCell ref="C42:G42"/>
    <mergeCell ref="C12:G12"/>
    <mergeCell ref="C19:G19"/>
    <mergeCell ref="C20:G20"/>
    <mergeCell ref="C21:G21"/>
    <mergeCell ref="C25:G25"/>
    <mergeCell ref="C26:G26"/>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53</v>
      </c>
      <c r="C4" s="202" t="s">
        <v>54</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SUMIF(AG9:AG31,"&lt;&gt;NOR",G9:G31)</f>
        <v>0</v>
      </c>
      <c r="H8" s="228"/>
      <c r="I8" s="228">
        <f>SUM(I9:I31)</f>
        <v>0</v>
      </c>
      <c r="J8" s="228"/>
      <c r="K8" s="228">
        <f>SUM(K9:K31)</f>
        <v>0</v>
      </c>
      <c r="L8" s="228"/>
      <c r="M8" s="228">
        <f>SUM(M9:M31)</f>
        <v>0</v>
      </c>
      <c r="N8" s="227"/>
      <c r="O8" s="227">
        <f>SUM(O9:O31)</f>
        <v>13.54</v>
      </c>
      <c r="P8" s="227"/>
      <c r="Q8" s="227">
        <f>SUM(Q9:Q31)</f>
        <v>0</v>
      </c>
      <c r="R8" s="228"/>
      <c r="S8" s="228"/>
      <c r="T8" s="229"/>
      <c r="U8" s="223"/>
      <c r="V8" s="223">
        <f>SUM(V9:V31)</f>
        <v>213.66999999999996</v>
      </c>
      <c r="W8" s="223"/>
      <c r="X8" s="223"/>
      <c r="Y8" s="223"/>
      <c r="AG8" t="s">
        <v>288</v>
      </c>
    </row>
    <row r="9" spans="1:60" outlineLevel="1" x14ac:dyDescent="0.2">
      <c r="A9" s="231">
        <v>1</v>
      </c>
      <c r="B9" s="232" t="s">
        <v>2304</v>
      </c>
      <c r="C9" s="250" t="s">
        <v>2305</v>
      </c>
      <c r="D9" s="233" t="s">
        <v>343</v>
      </c>
      <c r="E9" s="234">
        <v>16.64</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0.2</v>
      </c>
      <c r="V9" s="220">
        <f>ROUND(E9*U9,2)</f>
        <v>3.33</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1" t="s">
        <v>360</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0"/>
      <c r="BC10" s="210"/>
      <c r="BD10" s="210"/>
      <c r="BE10" s="210"/>
      <c r="BF10" s="210"/>
      <c r="BG10" s="210"/>
      <c r="BH10" s="210"/>
    </row>
    <row r="11" spans="1:60" ht="33.75" outlineLevel="2" x14ac:dyDescent="0.2">
      <c r="A11" s="217"/>
      <c r="B11" s="218"/>
      <c r="C11" s="252" t="s">
        <v>360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210"/>
      <c r="BC11" s="210"/>
      <c r="BD11" s="210"/>
      <c r="BE11" s="210"/>
      <c r="BF11" s="210"/>
      <c r="BG11" s="210"/>
      <c r="BH11" s="210"/>
    </row>
    <row r="12" spans="1:60" outlineLevel="1" x14ac:dyDescent="0.2">
      <c r="A12" s="231">
        <v>2</v>
      </c>
      <c r="B12" s="232" t="s">
        <v>364</v>
      </c>
      <c r="C12" s="250" t="s">
        <v>365</v>
      </c>
      <c r="D12" s="233" t="s">
        <v>343</v>
      </c>
      <c r="E12" s="234">
        <v>16.64</v>
      </c>
      <c r="F12" s="235"/>
      <c r="G12" s="236">
        <f>ROUND(E12*F12,2)</f>
        <v>0</v>
      </c>
      <c r="H12" s="235"/>
      <c r="I12" s="236">
        <f>ROUND(E12*H12,2)</f>
        <v>0</v>
      </c>
      <c r="J12" s="235"/>
      <c r="K12" s="236">
        <f>ROUND(E12*J12,2)</f>
        <v>0</v>
      </c>
      <c r="L12" s="236">
        <v>21</v>
      </c>
      <c r="M12" s="236">
        <f>G12*(1+L12/100)</f>
        <v>0</v>
      </c>
      <c r="N12" s="234">
        <v>0</v>
      </c>
      <c r="O12" s="234">
        <f>ROUND(E12*N12,2)</f>
        <v>0</v>
      </c>
      <c r="P12" s="234">
        <v>0</v>
      </c>
      <c r="Q12" s="234">
        <f>ROUND(E12*P12,2)</f>
        <v>0</v>
      </c>
      <c r="R12" s="236" t="s">
        <v>292</v>
      </c>
      <c r="S12" s="236" t="s">
        <v>293</v>
      </c>
      <c r="T12" s="237" t="s">
        <v>294</v>
      </c>
      <c r="U12" s="220">
        <v>8.4000000000000005E-2</v>
      </c>
      <c r="V12" s="220">
        <f>ROUND(E12*U12,2)</f>
        <v>1.4</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33.75" outlineLevel="2" x14ac:dyDescent="0.2">
      <c r="A13" s="217"/>
      <c r="B13" s="218"/>
      <c r="C13" s="251" t="s">
        <v>360</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38"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0"/>
      <c r="BC13" s="210"/>
      <c r="BD13" s="210"/>
      <c r="BE13" s="210"/>
      <c r="BF13" s="210"/>
      <c r="BG13" s="210"/>
      <c r="BH13" s="210"/>
    </row>
    <row r="14" spans="1:60" ht="33.75" outlineLevel="2" x14ac:dyDescent="0.2">
      <c r="A14" s="217"/>
      <c r="B14" s="218"/>
      <c r="C14" s="252" t="s">
        <v>360</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outlineLevel="1" x14ac:dyDescent="0.2">
      <c r="A15" s="231">
        <v>3</v>
      </c>
      <c r="B15" s="232" t="s">
        <v>2174</v>
      </c>
      <c r="C15" s="250" t="s">
        <v>2175</v>
      </c>
      <c r="D15" s="233" t="s">
        <v>343</v>
      </c>
      <c r="E15" s="234">
        <v>41.16</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3.5329999999999999</v>
      </c>
      <c r="V15" s="220">
        <f>ROUND(E15*U15,2)</f>
        <v>145.41999999999999</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376</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2" t="s">
        <v>376</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1" x14ac:dyDescent="0.2">
      <c r="A18" s="231">
        <v>4</v>
      </c>
      <c r="B18" s="232" t="s">
        <v>2306</v>
      </c>
      <c r="C18" s="250" t="s">
        <v>2307</v>
      </c>
      <c r="D18" s="233" t="s">
        <v>343</v>
      </c>
      <c r="E18" s="234">
        <v>7.16</v>
      </c>
      <c r="F18" s="235"/>
      <c r="G18" s="236">
        <f>ROUND(E18*F18,2)</f>
        <v>0</v>
      </c>
      <c r="H18" s="235"/>
      <c r="I18" s="236">
        <f>ROUND(E18*H18,2)</f>
        <v>0</v>
      </c>
      <c r="J18" s="235"/>
      <c r="K18" s="236">
        <f>ROUND(E18*J18,2)</f>
        <v>0</v>
      </c>
      <c r="L18" s="236">
        <v>21</v>
      </c>
      <c r="M18" s="236">
        <f>G18*(1+L18/100)</f>
        <v>0</v>
      </c>
      <c r="N18" s="234">
        <v>1.8907700000000001</v>
      </c>
      <c r="O18" s="234">
        <f>ROUND(E18*N18,2)</f>
        <v>13.54</v>
      </c>
      <c r="P18" s="234">
        <v>0</v>
      </c>
      <c r="Q18" s="234">
        <f>ROUND(E18*P18,2)</f>
        <v>0</v>
      </c>
      <c r="R18" s="236" t="s">
        <v>2308</v>
      </c>
      <c r="S18" s="236" t="s">
        <v>293</v>
      </c>
      <c r="T18" s="237" t="s">
        <v>294</v>
      </c>
      <c r="U18" s="220">
        <v>1.3169999999999999</v>
      </c>
      <c r="V18" s="220">
        <f>ROUND(E18*U18,2)</f>
        <v>9.43</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2" x14ac:dyDescent="0.2">
      <c r="A19" s="217"/>
      <c r="B19" s="218"/>
      <c r="C19" s="251" t="s">
        <v>2309</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2" x14ac:dyDescent="0.2">
      <c r="A20" s="217"/>
      <c r="B20" s="218"/>
      <c r="C20" s="252" t="s">
        <v>2309</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31">
        <v>5</v>
      </c>
      <c r="B21" s="232" t="s">
        <v>2310</v>
      </c>
      <c r="C21" s="250" t="s">
        <v>2311</v>
      </c>
      <c r="D21" s="233" t="s">
        <v>343</v>
      </c>
      <c r="E21" s="234">
        <v>30.53</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1.587</v>
      </c>
      <c r="V21" s="220">
        <f>ROUND(E21*U21,2)</f>
        <v>48.45</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ht="22.5" outlineLevel="2" x14ac:dyDescent="0.2">
      <c r="A22" s="217"/>
      <c r="B22" s="218"/>
      <c r="C22" s="251" t="s">
        <v>2312</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38" t="str">
        <f>C22</f>
        <v>sypaninou z vhodných hornin tř. 1 - 4 nebo materiálem připraveným podél výkopu ve vzdálenosti do 3 m od jeho kraje, pro jakoukoliv hloubku výkopu a jakoukoliv míru zhutnění,</v>
      </c>
      <c r="BB22" s="210"/>
      <c r="BC22" s="210"/>
      <c r="BD22" s="210"/>
      <c r="BE22" s="210"/>
      <c r="BF22" s="210"/>
      <c r="BG22" s="210"/>
      <c r="BH22" s="210"/>
    </row>
    <row r="23" spans="1:60" ht="22.5" outlineLevel="2" x14ac:dyDescent="0.2">
      <c r="A23" s="217"/>
      <c r="B23" s="218"/>
      <c r="C23" s="252" t="s">
        <v>2312</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38" t="str">
        <f>C23</f>
        <v>sypaninou z vhodných hornin tř. 1 - 4 nebo materiálem připraveným podél výkopu ve vzdálenosti do 3 m od jeho kraje, pro jakoukoliv hloubku výkopu a jakoukoliv míru zhutnění,</v>
      </c>
      <c r="BB23" s="210"/>
      <c r="BC23" s="210"/>
      <c r="BD23" s="210"/>
      <c r="BE23" s="210"/>
      <c r="BF23" s="210"/>
      <c r="BG23" s="210"/>
      <c r="BH23" s="210"/>
    </row>
    <row r="24" spans="1:60" ht="22.5" outlineLevel="1" x14ac:dyDescent="0.2">
      <c r="A24" s="231">
        <v>6</v>
      </c>
      <c r="B24" s="232" t="s">
        <v>393</v>
      </c>
      <c r="C24" s="250" t="s">
        <v>394</v>
      </c>
      <c r="D24" s="233" t="s">
        <v>343</v>
      </c>
      <c r="E24" s="234">
        <v>20.11</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0.20200000000000001</v>
      </c>
      <c r="V24" s="220">
        <f>ROUND(E24*U24,2)</f>
        <v>4.0599999999999996</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395</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395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22.5" outlineLevel="1" x14ac:dyDescent="0.2">
      <c r="A27" s="231">
        <v>7</v>
      </c>
      <c r="B27" s="232" t="s">
        <v>383</v>
      </c>
      <c r="C27" s="250" t="s">
        <v>384</v>
      </c>
      <c r="D27" s="233" t="s">
        <v>343</v>
      </c>
      <c r="E27" s="234">
        <v>37.69</v>
      </c>
      <c r="F27" s="235"/>
      <c r="G27" s="236">
        <f>ROUND(E27*F27,2)</f>
        <v>0</v>
      </c>
      <c r="H27" s="235"/>
      <c r="I27" s="236">
        <f>ROUND(E27*H27,2)</f>
        <v>0</v>
      </c>
      <c r="J27" s="235"/>
      <c r="K27" s="236">
        <f>ROUND(E27*J27,2)</f>
        <v>0</v>
      </c>
      <c r="L27" s="236">
        <v>21</v>
      </c>
      <c r="M27" s="236">
        <f>G27*(1+L27/100)</f>
        <v>0</v>
      </c>
      <c r="N27" s="234">
        <v>0</v>
      </c>
      <c r="O27" s="234">
        <f>ROUND(E27*N27,2)</f>
        <v>0</v>
      </c>
      <c r="P27" s="234">
        <v>0</v>
      </c>
      <c r="Q27" s="234">
        <f>ROUND(E27*P27,2)</f>
        <v>0</v>
      </c>
      <c r="R27" s="236" t="s">
        <v>292</v>
      </c>
      <c r="S27" s="236" t="s">
        <v>293</v>
      </c>
      <c r="T27" s="237" t="s">
        <v>294</v>
      </c>
      <c r="U27" s="220">
        <v>1.0999999999999999E-2</v>
      </c>
      <c r="V27" s="220">
        <f>ROUND(E27*U27,2)</f>
        <v>0.41</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1" t="s">
        <v>385</v>
      </c>
      <c r="D28" s="239"/>
      <c r="E28" s="239"/>
      <c r="F28" s="239"/>
      <c r="G28" s="239"/>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299</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2" t="s">
        <v>385</v>
      </c>
      <c r="D29" s="240"/>
      <c r="E29" s="240"/>
      <c r="F29" s="240"/>
      <c r="G29" s="240"/>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300</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8</v>
      </c>
      <c r="B30" s="242" t="s">
        <v>2313</v>
      </c>
      <c r="C30" s="254" t="s">
        <v>2314</v>
      </c>
      <c r="D30" s="243" t="s">
        <v>343</v>
      </c>
      <c r="E30" s="244">
        <v>37.69</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t="s">
        <v>292</v>
      </c>
      <c r="S30" s="246" t="s">
        <v>293</v>
      </c>
      <c r="T30" s="247" t="s">
        <v>294</v>
      </c>
      <c r="U30" s="220">
        <v>3.1E-2</v>
      </c>
      <c r="V30" s="220">
        <f>ROUND(E30*U30,2)</f>
        <v>1.17</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9</v>
      </c>
      <c r="B31" s="242" t="s">
        <v>404</v>
      </c>
      <c r="C31" s="254" t="s">
        <v>405</v>
      </c>
      <c r="D31" s="243" t="s">
        <v>343</v>
      </c>
      <c r="E31" s="244">
        <v>37.69</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t="s">
        <v>292</v>
      </c>
      <c r="S31" s="246" t="s">
        <v>293</v>
      </c>
      <c r="T31" s="247" t="s">
        <v>294</v>
      </c>
      <c r="U31" s="220">
        <v>0</v>
      </c>
      <c r="V31" s="220">
        <f>ROUND(E31*U31,2)</f>
        <v>0</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x14ac:dyDescent="0.2">
      <c r="A32" s="224" t="s">
        <v>287</v>
      </c>
      <c r="B32" s="225" t="s">
        <v>190</v>
      </c>
      <c r="C32" s="249" t="s">
        <v>191</v>
      </c>
      <c r="D32" s="226"/>
      <c r="E32" s="227"/>
      <c r="F32" s="228"/>
      <c r="G32" s="228">
        <f>SUMIF(AG33:AG41,"&lt;&gt;NOR",G33:G41)</f>
        <v>0</v>
      </c>
      <c r="H32" s="228"/>
      <c r="I32" s="228">
        <f>SUM(I33:I41)</f>
        <v>0</v>
      </c>
      <c r="J32" s="228"/>
      <c r="K32" s="228">
        <f>SUM(K33:K41)</f>
        <v>0</v>
      </c>
      <c r="L32" s="228"/>
      <c r="M32" s="228">
        <f>SUM(M33:M41)</f>
        <v>0</v>
      </c>
      <c r="N32" s="227"/>
      <c r="O32" s="227">
        <f>SUM(O33:O41)</f>
        <v>0.01</v>
      </c>
      <c r="P32" s="227"/>
      <c r="Q32" s="227">
        <f>SUM(Q33:Q41)</f>
        <v>0.33</v>
      </c>
      <c r="R32" s="228"/>
      <c r="S32" s="228"/>
      <c r="T32" s="229"/>
      <c r="U32" s="223"/>
      <c r="V32" s="223">
        <f>SUM(V33:V41)</f>
        <v>32.749999999999993</v>
      </c>
      <c r="W32" s="223"/>
      <c r="X32" s="223"/>
      <c r="Y32" s="223"/>
      <c r="AG32" t="s">
        <v>288</v>
      </c>
    </row>
    <row r="33" spans="1:60" outlineLevel="1" x14ac:dyDescent="0.2">
      <c r="A33" s="241">
        <v>10</v>
      </c>
      <c r="B33" s="242" t="s">
        <v>2315</v>
      </c>
      <c r="C33" s="254" t="s">
        <v>2316</v>
      </c>
      <c r="D33" s="243" t="s">
        <v>335</v>
      </c>
      <c r="E33" s="244">
        <v>2</v>
      </c>
      <c r="F33" s="245"/>
      <c r="G33" s="246">
        <f>ROUND(E33*F33,2)</f>
        <v>0</v>
      </c>
      <c r="H33" s="245"/>
      <c r="I33" s="246">
        <f>ROUND(E33*H33,2)</f>
        <v>0</v>
      </c>
      <c r="J33" s="245"/>
      <c r="K33" s="246">
        <f>ROUND(E33*J33,2)</f>
        <v>0</v>
      </c>
      <c r="L33" s="246">
        <v>21</v>
      </c>
      <c r="M33" s="246">
        <f>G33*(1+L33/100)</f>
        <v>0</v>
      </c>
      <c r="N33" s="244">
        <v>1.58E-3</v>
      </c>
      <c r="O33" s="244">
        <f>ROUND(E33*N33,2)</f>
        <v>0</v>
      </c>
      <c r="P33" s="244">
        <v>1.256E-2</v>
      </c>
      <c r="Q33" s="244">
        <f>ROUND(E33*P33,2)</f>
        <v>0.03</v>
      </c>
      <c r="R33" s="246" t="s">
        <v>1141</v>
      </c>
      <c r="S33" s="246" t="s">
        <v>293</v>
      </c>
      <c r="T33" s="247" t="s">
        <v>294</v>
      </c>
      <c r="U33" s="220">
        <v>2.7</v>
      </c>
      <c r="V33" s="220">
        <f>ROUND(E33*U33,2)</f>
        <v>5.4</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11</v>
      </c>
      <c r="B34" s="242" t="s">
        <v>2317</v>
      </c>
      <c r="C34" s="254" t="s">
        <v>2318</v>
      </c>
      <c r="D34" s="243" t="s">
        <v>335</v>
      </c>
      <c r="E34" s="244">
        <v>2.5</v>
      </c>
      <c r="F34" s="245"/>
      <c r="G34" s="246">
        <f>ROUND(E34*F34,2)</f>
        <v>0</v>
      </c>
      <c r="H34" s="245"/>
      <c r="I34" s="246">
        <f>ROUND(E34*H34,2)</f>
        <v>0</v>
      </c>
      <c r="J34" s="245"/>
      <c r="K34" s="246">
        <f>ROUND(E34*J34,2)</f>
        <v>0</v>
      </c>
      <c r="L34" s="246">
        <v>21</v>
      </c>
      <c r="M34" s="246">
        <f>G34*(1+L34/100)</f>
        <v>0</v>
      </c>
      <c r="N34" s="244">
        <v>1.92E-3</v>
      </c>
      <c r="O34" s="244">
        <f>ROUND(E34*N34,2)</f>
        <v>0</v>
      </c>
      <c r="P34" s="244">
        <v>3.3169999999999998E-2</v>
      </c>
      <c r="Q34" s="244">
        <f>ROUND(E34*P34,2)</f>
        <v>0.08</v>
      </c>
      <c r="R34" s="246" t="s">
        <v>1141</v>
      </c>
      <c r="S34" s="246" t="s">
        <v>293</v>
      </c>
      <c r="T34" s="247" t="s">
        <v>294</v>
      </c>
      <c r="U34" s="220">
        <v>3.9</v>
      </c>
      <c r="V34" s="220">
        <f>ROUND(E34*U34,2)</f>
        <v>9.75</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12</v>
      </c>
      <c r="B35" s="242" t="s">
        <v>2319</v>
      </c>
      <c r="C35" s="254" t="s">
        <v>2320</v>
      </c>
      <c r="D35" s="243" t="s">
        <v>335</v>
      </c>
      <c r="E35" s="244">
        <v>2.8</v>
      </c>
      <c r="F35" s="245"/>
      <c r="G35" s="246">
        <f>ROUND(E35*F35,2)</f>
        <v>0</v>
      </c>
      <c r="H35" s="245"/>
      <c r="I35" s="246">
        <f>ROUND(E35*H35,2)</f>
        <v>0</v>
      </c>
      <c r="J35" s="245"/>
      <c r="K35" s="246">
        <f>ROUND(E35*J35,2)</f>
        <v>0</v>
      </c>
      <c r="L35" s="246">
        <v>21</v>
      </c>
      <c r="M35" s="246">
        <f>G35*(1+L35/100)</f>
        <v>0</v>
      </c>
      <c r="N35" s="244">
        <v>3.3300000000000001E-3</v>
      </c>
      <c r="O35" s="244">
        <f>ROUND(E35*N35,2)</f>
        <v>0.01</v>
      </c>
      <c r="P35" s="244">
        <v>7.85E-2</v>
      </c>
      <c r="Q35" s="244">
        <f>ROUND(E35*P35,2)</f>
        <v>0.22</v>
      </c>
      <c r="R35" s="246" t="s">
        <v>1141</v>
      </c>
      <c r="S35" s="246" t="s">
        <v>293</v>
      </c>
      <c r="T35" s="247" t="s">
        <v>294</v>
      </c>
      <c r="U35" s="220">
        <v>6.2</v>
      </c>
      <c r="V35" s="220">
        <f>ROUND(E35*U35,2)</f>
        <v>17.36</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13</v>
      </c>
      <c r="B36" s="232" t="s">
        <v>1401</v>
      </c>
      <c r="C36" s="250" t="s">
        <v>1402</v>
      </c>
      <c r="D36" s="233" t="s">
        <v>439</v>
      </c>
      <c r="E36" s="234">
        <v>0.1</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583</v>
      </c>
      <c r="S36" s="236" t="s">
        <v>293</v>
      </c>
      <c r="T36" s="237" t="s">
        <v>294</v>
      </c>
      <c r="U36" s="220">
        <v>1.8919999999999999</v>
      </c>
      <c r="V36" s="220">
        <f>ROUND(E36*U36,2)</f>
        <v>0.19</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1" t="s">
        <v>1403</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2" t="s">
        <v>1403</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14</v>
      </c>
      <c r="B39" s="242" t="s">
        <v>2122</v>
      </c>
      <c r="C39" s="254" t="s">
        <v>2123</v>
      </c>
      <c r="D39" s="243" t="s">
        <v>439</v>
      </c>
      <c r="E39" s="244">
        <v>0.1</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t="s">
        <v>1141</v>
      </c>
      <c r="S39" s="246" t="s">
        <v>293</v>
      </c>
      <c r="T39" s="247" t="s">
        <v>294</v>
      </c>
      <c r="U39" s="220">
        <v>0.49</v>
      </c>
      <c r="V39" s="220">
        <f>ROUND(E39*U39,2)</f>
        <v>0.05</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15</v>
      </c>
      <c r="B40" s="242" t="s">
        <v>2124</v>
      </c>
      <c r="C40" s="254" t="s">
        <v>2125</v>
      </c>
      <c r="D40" s="243" t="s">
        <v>439</v>
      </c>
      <c r="E40" s="244">
        <v>0.9</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t="s">
        <v>1141</v>
      </c>
      <c r="S40" s="246" t="s">
        <v>293</v>
      </c>
      <c r="T40" s="247" t="s">
        <v>294</v>
      </c>
      <c r="U40" s="220">
        <v>0</v>
      </c>
      <c r="V40" s="220">
        <f>ROUND(E40*U40,2)</f>
        <v>0</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ht="22.5" outlineLevel="1" x14ac:dyDescent="0.2">
      <c r="A41" s="241">
        <v>16</v>
      </c>
      <c r="B41" s="242" t="s">
        <v>2130</v>
      </c>
      <c r="C41" s="254" t="s">
        <v>2131</v>
      </c>
      <c r="D41" s="243" t="s">
        <v>439</v>
      </c>
      <c r="E41" s="244">
        <v>0.1</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t="s">
        <v>1141</v>
      </c>
      <c r="S41" s="246" t="s">
        <v>2132</v>
      </c>
      <c r="T41" s="247" t="s">
        <v>294</v>
      </c>
      <c r="U41" s="220">
        <v>0</v>
      </c>
      <c r="V41" s="220">
        <f>ROUND(E41*U41,2)</f>
        <v>0</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x14ac:dyDescent="0.2">
      <c r="A42" s="224" t="s">
        <v>287</v>
      </c>
      <c r="B42" s="225" t="s">
        <v>134</v>
      </c>
      <c r="C42" s="249" t="s">
        <v>135</v>
      </c>
      <c r="D42" s="226"/>
      <c r="E42" s="227"/>
      <c r="F42" s="228"/>
      <c r="G42" s="228">
        <f>SUMIF(AG43:AG63,"&lt;&gt;NOR",G43:G63)</f>
        <v>0</v>
      </c>
      <c r="H42" s="228"/>
      <c r="I42" s="228">
        <f>SUM(I43:I63)</f>
        <v>0</v>
      </c>
      <c r="J42" s="228"/>
      <c r="K42" s="228">
        <f>SUM(K43:K63)</f>
        <v>0</v>
      </c>
      <c r="L42" s="228"/>
      <c r="M42" s="228">
        <f>SUM(M43:M63)</f>
        <v>0</v>
      </c>
      <c r="N42" s="227"/>
      <c r="O42" s="227">
        <f>SUM(O43:O63)</f>
        <v>0.09</v>
      </c>
      <c r="P42" s="227"/>
      <c r="Q42" s="227">
        <f>SUM(Q43:Q63)</f>
        <v>0</v>
      </c>
      <c r="R42" s="228"/>
      <c r="S42" s="228"/>
      <c r="T42" s="229"/>
      <c r="U42" s="223"/>
      <c r="V42" s="223">
        <f>SUM(V43:V63)</f>
        <v>22.529999999999998</v>
      </c>
      <c r="W42" s="223"/>
      <c r="X42" s="223"/>
      <c r="Y42" s="223"/>
      <c r="AG42" t="s">
        <v>288</v>
      </c>
    </row>
    <row r="43" spans="1:60" outlineLevel="1" x14ac:dyDescent="0.2">
      <c r="A43" s="241">
        <v>17</v>
      </c>
      <c r="B43" s="242" t="s">
        <v>2321</v>
      </c>
      <c r="C43" s="254" t="s">
        <v>2322</v>
      </c>
      <c r="D43" s="243" t="s">
        <v>335</v>
      </c>
      <c r="E43" s="244">
        <v>38</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ht="33.75" outlineLevel="1" x14ac:dyDescent="0.2">
      <c r="A44" s="231">
        <v>18</v>
      </c>
      <c r="B44" s="232" t="s">
        <v>2323</v>
      </c>
      <c r="C44" s="250" t="s">
        <v>2324</v>
      </c>
      <c r="D44" s="233" t="s">
        <v>335</v>
      </c>
      <c r="E44" s="234">
        <v>10</v>
      </c>
      <c r="F44" s="235"/>
      <c r="G44" s="236">
        <f>ROUND(E44*F44,2)</f>
        <v>0</v>
      </c>
      <c r="H44" s="235"/>
      <c r="I44" s="236">
        <f>ROUND(E44*H44,2)</f>
        <v>0</v>
      </c>
      <c r="J44" s="235"/>
      <c r="K44" s="236">
        <f>ROUND(E44*J44,2)</f>
        <v>0</v>
      </c>
      <c r="L44" s="236">
        <v>21</v>
      </c>
      <c r="M44" s="236">
        <f>G44*(1+L44/100)</f>
        <v>0</v>
      </c>
      <c r="N44" s="234">
        <v>3.2000000000000002E-3</v>
      </c>
      <c r="O44" s="234">
        <f>ROUND(E44*N44,2)</f>
        <v>0.03</v>
      </c>
      <c r="P44" s="234">
        <v>0</v>
      </c>
      <c r="Q44" s="234">
        <f>ROUND(E44*P44,2)</f>
        <v>0</v>
      </c>
      <c r="R44" s="236" t="s">
        <v>1613</v>
      </c>
      <c r="S44" s="236" t="s">
        <v>293</v>
      </c>
      <c r="T44" s="237" t="s">
        <v>294</v>
      </c>
      <c r="U44" s="220">
        <v>0.55000000000000004</v>
      </c>
      <c r="V44" s="220">
        <f>ROUND(E44*U44,2)</f>
        <v>5.5</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1" t="s">
        <v>2325</v>
      </c>
      <c r="D45" s="239"/>
      <c r="E45" s="239"/>
      <c r="F45" s="239"/>
      <c r="G45" s="239"/>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299</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2" t="s">
        <v>2325</v>
      </c>
      <c r="D46" s="240"/>
      <c r="E46" s="240"/>
      <c r="F46" s="240"/>
      <c r="G46" s="24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300</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ht="33.75" outlineLevel="1" x14ac:dyDescent="0.2">
      <c r="A47" s="231">
        <v>19</v>
      </c>
      <c r="B47" s="232" t="s">
        <v>2326</v>
      </c>
      <c r="C47" s="250" t="s">
        <v>2327</v>
      </c>
      <c r="D47" s="233" t="s">
        <v>335</v>
      </c>
      <c r="E47" s="234">
        <v>14</v>
      </c>
      <c r="F47" s="235"/>
      <c r="G47" s="236">
        <f>ROUND(E47*F47,2)</f>
        <v>0</v>
      </c>
      <c r="H47" s="235"/>
      <c r="I47" s="236">
        <f>ROUND(E47*H47,2)</f>
        <v>0</v>
      </c>
      <c r="J47" s="235"/>
      <c r="K47" s="236">
        <f>ROUND(E47*J47,2)</f>
        <v>0</v>
      </c>
      <c r="L47" s="236">
        <v>21</v>
      </c>
      <c r="M47" s="236">
        <f>G47*(1+L47/100)</f>
        <v>0</v>
      </c>
      <c r="N47" s="234">
        <v>2.0899999999999998E-3</v>
      </c>
      <c r="O47" s="234">
        <f>ROUND(E47*N47,2)</f>
        <v>0.03</v>
      </c>
      <c r="P47" s="234">
        <v>0</v>
      </c>
      <c r="Q47" s="234">
        <f>ROUND(E47*P47,2)</f>
        <v>0</v>
      </c>
      <c r="R47" s="236" t="s">
        <v>1613</v>
      </c>
      <c r="S47" s="236" t="s">
        <v>293</v>
      </c>
      <c r="T47" s="237" t="s">
        <v>294</v>
      </c>
      <c r="U47" s="220">
        <v>0.43933</v>
      </c>
      <c r="V47" s="220">
        <f>ROUND(E47*U47,2)</f>
        <v>6.15</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1" t="s">
        <v>2328</v>
      </c>
      <c r="D48" s="239"/>
      <c r="E48" s="239"/>
      <c r="F48" s="239"/>
      <c r="G48" s="239"/>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299</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2" t="s">
        <v>2328</v>
      </c>
      <c r="D49" s="240"/>
      <c r="E49" s="240"/>
      <c r="F49" s="240"/>
      <c r="G49" s="24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300</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33.75" outlineLevel="1" x14ac:dyDescent="0.2">
      <c r="A50" s="231">
        <v>20</v>
      </c>
      <c r="B50" s="232" t="s">
        <v>2329</v>
      </c>
      <c r="C50" s="250" t="s">
        <v>2330</v>
      </c>
      <c r="D50" s="233" t="s">
        <v>335</v>
      </c>
      <c r="E50" s="234">
        <v>16</v>
      </c>
      <c r="F50" s="235"/>
      <c r="G50" s="236">
        <f>ROUND(E50*F50,2)</f>
        <v>0</v>
      </c>
      <c r="H50" s="235"/>
      <c r="I50" s="236">
        <f>ROUND(E50*H50,2)</f>
        <v>0</v>
      </c>
      <c r="J50" s="235"/>
      <c r="K50" s="236">
        <f>ROUND(E50*J50,2)</f>
        <v>0</v>
      </c>
      <c r="L50" s="236">
        <v>21</v>
      </c>
      <c r="M50" s="236">
        <f>G50*(1+L50/100)</f>
        <v>0</v>
      </c>
      <c r="N50" s="234">
        <v>2.1099999999999999E-3</v>
      </c>
      <c r="O50" s="234">
        <f>ROUND(E50*N50,2)</f>
        <v>0.03</v>
      </c>
      <c r="P50" s="234">
        <v>0</v>
      </c>
      <c r="Q50" s="234">
        <f>ROUND(E50*P50,2)</f>
        <v>0</v>
      </c>
      <c r="R50" s="236" t="s">
        <v>1613</v>
      </c>
      <c r="S50" s="236" t="s">
        <v>293</v>
      </c>
      <c r="T50" s="237" t="s">
        <v>294</v>
      </c>
      <c r="U50" s="220">
        <v>0.43933</v>
      </c>
      <c r="V50" s="220">
        <f>ROUND(E50*U50,2)</f>
        <v>7.03</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2" x14ac:dyDescent="0.2">
      <c r="A51" s="217"/>
      <c r="B51" s="218"/>
      <c r="C51" s="251" t="s">
        <v>2328</v>
      </c>
      <c r="D51" s="239"/>
      <c r="E51" s="239"/>
      <c r="F51" s="239"/>
      <c r="G51" s="239"/>
      <c r="H51" s="220"/>
      <c r="I51" s="220"/>
      <c r="J51" s="220"/>
      <c r="K51" s="220"/>
      <c r="L51" s="220"/>
      <c r="M51" s="220"/>
      <c r="N51" s="219"/>
      <c r="O51" s="219"/>
      <c r="P51" s="219"/>
      <c r="Q51" s="219"/>
      <c r="R51" s="220"/>
      <c r="S51" s="220"/>
      <c r="T51" s="220"/>
      <c r="U51" s="220"/>
      <c r="V51" s="220"/>
      <c r="W51" s="220"/>
      <c r="X51" s="220"/>
      <c r="Y51" s="220"/>
      <c r="Z51" s="210"/>
      <c r="AA51" s="210"/>
      <c r="AB51" s="210"/>
      <c r="AC51" s="210"/>
      <c r="AD51" s="210"/>
      <c r="AE51" s="210"/>
      <c r="AF51" s="210"/>
      <c r="AG51" s="210" t="s">
        <v>299</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2" t="s">
        <v>2328</v>
      </c>
      <c r="D52" s="240"/>
      <c r="E52" s="240"/>
      <c r="F52" s="240"/>
      <c r="G52" s="240"/>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300</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21</v>
      </c>
      <c r="B53" s="242" t="s">
        <v>2331</v>
      </c>
      <c r="C53" s="254" t="s">
        <v>2332</v>
      </c>
      <c r="D53" s="243" t="s">
        <v>335</v>
      </c>
      <c r="E53" s="244">
        <v>68</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t="s">
        <v>1613</v>
      </c>
      <c r="S53" s="246" t="s">
        <v>293</v>
      </c>
      <c r="T53" s="247" t="s">
        <v>294</v>
      </c>
      <c r="U53" s="220">
        <v>4.8000000000000001E-2</v>
      </c>
      <c r="V53" s="220">
        <f>ROUND(E53*U53,2)</f>
        <v>3.26</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22</v>
      </c>
      <c r="B54" s="242" t="s">
        <v>2333</v>
      </c>
      <c r="C54" s="254" t="s">
        <v>2334</v>
      </c>
      <c r="D54" s="243" t="s">
        <v>335</v>
      </c>
      <c r="E54" s="244">
        <v>10</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t="s">
        <v>1613</v>
      </c>
      <c r="S54" s="246" t="s">
        <v>293</v>
      </c>
      <c r="T54" s="247" t="s">
        <v>294</v>
      </c>
      <c r="U54" s="220">
        <v>5.8999999999999997E-2</v>
      </c>
      <c r="V54" s="220">
        <f>ROUND(E54*U54,2)</f>
        <v>0.59</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33.75" outlineLevel="1" x14ac:dyDescent="0.2">
      <c r="A55" s="231">
        <v>23</v>
      </c>
      <c r="B55" s="232" t="s">
        <v>2335</v>
      </c>
      <c r="C55" s="250" t="s">
        <v>2336</v>
      </c>
      <c r="D55" s="233" t="s">
        <v>2337</v>
      </c>
      <c r="E55" s="234">
        <v>5</v>
      </c>
      <c r="F55" s="235"/>
      <c r="G55" s="236">
        <f>ROUND(E55*F55,2)</f>
        <v>0</v>
      </c>
      <c r="H55" s="235"/>
      <c r="I55" s="236">
        <f>ROUND(E55*H55,2)</f>
        <v>0</v>
      </c>
      <c r="J55" s="235"/>
      <c r="K55" s="236">
        <f>ROUND(E55*J55,2)</f>
        <v>0</v>
      </c>
      <c r="L55" s="236">
        <v>21</v>
      </c>
      <c r="M55" s="236">
        <f>G55*(1+L55/100)</f>
        <v>0</v>
      </c>
      <c r="N55" s="234">
        <v>0</v>
      </c>
      <c r="O55" s="234">
        <f>ROUND(E55*N55,2)</f>
        <v>0</v>
      </c>
      <c r="P55" s="234">
        <v>0</v>
      </c>
      <c r="Q55" s="234">
        <f>ROUND(E55*P55,2)</f>
        <v>0</v>
      </c>
      <c r="R55" s="236"/>
      <c r="S55" s="236" t="s">
        <v>861</v>
      </c>
      <c r="T55" s="23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2" x14ac:dyDescent="0.2">
      <c r="A56" s="217"/>
      <c r="B56" s="218"/>
      <c r="C56" s="255" t="s">
        <v>2338</v>
      </c>
      <c r="D56" s="248"/>
      <c r="E56" s="248"/>
      <c r="F56" s="248"/>
      <c r="G56" s="248"/>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300</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24</v>
      </c>
      <c r="B57" s="242" t="s">
        <v>2339</v>
      </c>
      <c r="C57" s="254" t="s">
        <v>2340</v>
      </c>
      <c r="D57" s="243" t="s">
        <v>2337</v>
      </c>
      <c r="E57" s="244">
        <v>5</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25</v>
      </c>
      <c r="B58" s="242" t="s">
        <v>2341</v>
      </c>
      <c r="C58" s="254" t="s">
        <v>2342</v>
      </c>
      <c r="D58" s="243" t="s">
        <v>2337</v>
      </c>
      <c r="E58" s="244">
        <v>5</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297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26</v>
      </c>
      <c r="B59" s="242" t="s">
        <v>2343</v>
      </c>
      <c r="C59" s="254" t="s">
        <v>2344</v>
      </c>
      <c r="D59" s="243" t="s">
        <v>2337</v>
      </c>
      <c r="E59" s="244">
        <v>5</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27</v>
      </c>
      <c r="B60" s="242" t="s">
        <v>2345</v>
      </c>
      <c r="C60" s="254" t="s">
        <v>2346</v>
      </c>
      <c r="D60" s="243" t="s">
        <v>2347</v>
      </c>
      <c r="E60" s="244">
        <v>10</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31">
        <v>28</v>
      </c>
      <c r="B61" s="232" t="s">
        <v>2348</v>
      </c>
      <c r="C61" s="250" t="s">
        <v>2349</v>
      </c>
      <c r="D61" s="233" t="s">
        <v>0</v>
      </c>
      <c r="E61" s="234">
        <v>2.4500000000000002</v>
      </c>
      <c r="F61" s="235"/>
      <c r="G61" s="236">
        <f>ROUND(E61*F61,2)</f>
        <v>0</v>
      </c>
      <c r="H61" s="235"/>
      <c r="I61" s="236">
        <f>ROUND(E61*H61,2)</f>
        <v>0</v>
      </c>
      <c r="J61" s="235"/>
      <c r="K61" s="236">
        <f>ROUND(E61*J61,2)</f>
        <v>0</v>
      </c>
      <c r="L61" s="236">
        <v>21</v>
      </c>
      <c r="M61" s="236">
        <f>G61*(1+L61/100)</f>
        <v>0</v>
      </c>
      <c r="N61" s="234">
        <v>0</v>
      </c>
      <c r="O61" s="234">
        <f>ROUND(E61*N61,2)</f>
        <v>0</v>
      </c>
      <c r="P61" s="234">
        <v>0</v>
      </c>
      <c r="Q61" s="234">
        <f>ROUND(E61*P61,2)</f>
        <v>0</v>
      </c>
      <c r="R61" s="236" t="s">
        <v>1613</v>
      </c>
      <c r="S61" s="236" t="s">
        <v>293</v>
      </c>
      <c r="T61" s="237" t="s">
        <v>294</v>
      </c>
      <c r="U61" s="220">
        <v>0</v>
      </c>
      <c r="V61" s="220">
        <f>ROUND(E61*U61,2)</f>
        <v>0</v>
      </c>
      <c r="W61" s="220"/>
      <c r="X61" s="220" t="s">
        <v>295</v>
      </c>
      <c r="Y61" s="220" t="s">
        <v>296</v>
      </c>
      <c r="Z61" s="210"/>
      <c r="AA61" s="210"/>
      <c r="AB61" s="210"/>
      <c r="AC61" s="210"/>
      <c r="AD61" s="210"/>
      <c r="AE61" s="210"/>
      <c r="AF61" s="210"/>
      <c r="AG61" s="210" t="s">
        <v>297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2" x14ac:dyDescent="0.2">
      <c r="A62" s="217"/>
      <c r="B62" s="218"/>
      <c r="C62" s="251" t="s">
        <v>2350</v>
      </c>
      <c r="D62" s="239"/>
      <c r="E62" s="239"/>
      <c r="F62" s="239"/>
      <c r="G62" s="239"/>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299</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2" t="s">
        <v>2350</v>
      </c>
      <c r="D63" s="240"/>
      <c r="E63" s="240"/>
      <c r="F63" s="240"/>
      <c r="G63" s="24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300</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x14ac:dyDescent="0.2">
      <c r="A64" s="224" t="s">
        <v>287</v>
      </c>
      <c r="B64" s="225" t="s">
        <v>202</v>
      </c>
      <c r="C64" s="249" t="s">
        <v>203</v>
      </c>
      <c r="D64" s="226"/>
      <c r="E64" s="227"/>
      <c r="F64" s="228"/>
      <c r="G64" s="228">
        <f>SUMIF(AG65:AG113,"&lt;&gt;NOR",G65:G113)</f>
        <v>0</v>
      </c>
      <c r="H64" s="228"/>
      <c r="I64" s="228">
        <f>SUM(I65:I113)</f>
        <v>0</v>
      </c>
      <c r="J64" s="228"/>
      <c r="K64" s="228">
        <f>SUM(K65:K113)</f>
        <v>0</v>
      </c>
      <c r="L64" s="228"/>
      <c r="M64" s="228">
        <f>SUM(M65:M113)</f>
        <v>0</v>
      </c>
      <c r="N64" s="227"/>
      <c r="O64" s="227">
        <f>SUM(O65:O113)</f>
        <v>0.25</v>
      </c>
      <c r="P64" s="227"/>
      <c r="Q64" s="227">
        <f>SUM(Q65:Q113)</f>
        <v>0</v>
      </c>
      <c r="R64" s="228"/>
      <c r="S64" s="228"/>
      <c r="T64" s="229"/>
      <c r="U64" s="223"/>
      <c r="V64" s="223">
        <f>SUM(V65:V113)</f>
        <v>165.14</v>
      </c>
      <c r="W64" s="223"/>
      <c r="X64" s="223"/>
      <c r="Y64" s="223"/>
      <c r="AG64" t="s">
        <v>288</v>
      </c>
    </row>
    <row r="65" spans="1:60" ht="33.75" outlineLevel="1" x14ac:dyDescent="0.2">
      <c r="A65" s="231">
        <v>29</v>
      </c>
      <c r="B65" s="232" t="s">
        <v>2351</v>
      </c>
      <c r="C65" s="250" t="s">
        <v>2352</v>
      </c>
      <c r="D65" s="233" t="s">
        <v>335</v>
      </c>
      <c r="E65" s="234">
        <v>70</v>
      </c>
      <c r="F65" s="235"/>
      <c r="G65" s="236">
        <f>ROUND(E65*F65,2)</f>
        <v>0</v>
      </c>
      <c r="H65" s="235"/>
      <c r="I65" s="236">
        <f>ROUND(E65*H65,2)</f>
        <v>0</v>
      </c>
      <c r="J65" s="235"/>
      <c r="K65" s="236">
        <f>ROUND(E65*J65,2)</f>
        <v>0</v>
      </c>
      <c r="L65" s="236">
        <v>21</v>
      </c>
      <c r="M65" s="236">
        <f>G65*(1+L65/100)</f>
        <v>0</v>
      </c>
      <c r="N65" s="234">
        <v>1.7700000000000001E-3</v>
      </c>
      <c r="O65" s="234">
        <f>ROUND(E65*N65,2)</f>
        <v>0.12</v>
      </c>
      <c r="P65" s="234">
        <v>0</v>
      </c>
      <c r="Q65" s="234">
        <f>ROUND(E65*P65,2)</f>
        <v>0</v>
      </c>
      <c r="R65" s="236" t="s">
        <v>1613</v>
      </c>
      <c r="S65" s="236" t="s">
        <v>293</v>
      </c>
      <c r="T65" s="237" t="s">
        <v>294</v>
      </c>
      <c r="U65" s="220">
        <v>0.8</v>
      </c>
      <c r="V65" s="220">
        <f>ROUND(E65*U65,2)</f>
        <v>56</v>
      </c>
      <c r="W65" s="220"/>
      <c r="X65" s="220" t="s">
        <v>295</v>
      </c>
      <c r="Y65" s="220" t="s">
        <v>296</v>
      </c>
      <c r="Z65" s="210"/>
      <c r="AA65" s="210"/>
      <c r="AB65" s="210"/>
      <c r="AC65" s="210"/>
      <c r="AD65" s="210"/>
      <c r="AE65" s="210"/>
      <c r="AF65" s="210"/>
      <c r="AG65" s="210" t="s">
        <v>1407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1" t="s">
        <v>2325</v>
      </c>
      <c r="D66" s="239"/>
      <c r="E66" s="239"/>
      <c r="F66" s="239"/>
      <c r="G66" s="239"/>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299</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2" x14ac:dyDescent="0.2">
      <c r="A67" s="217"/>
      <c r="B67" s="218"/>
      <c r="C67" s="252" t="s">
        <v>2325</v>
      </c>
      <c r="D67" s="240"/>
      <c r="E67" s="240"/>
      <c r="F67" s="240"/>
      <c r="G67" s="24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30</v>
      </c>
      <c r="B68" s="242" t="s">
        <v>2321</v>
      </c>
      <c r="C68" s="254" t="s">
        <v>2322</v>
      </c>
      <c r="D68" s="243" t="s">
        <v>335</v>
      </c>
      <c r="E68" s="244">
        <v>61</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1407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33.75" outlineLevel="1" x14ac:dyDescent="0.2">
      <c r="A69" s="231">
        <v>31</v>
      </c>
      <c r="B69" s="232" t="s">
        <v>2323</v>
      </c>
      <c r="C69" s="250" t="s">
        <v>2324</v>
      </c>
      <c r="D69" s="233" t="s">
        <v>335</v>
      </c>
      <c r="E69" s="234">
        <v>4</v>
      </c>
      <c r="F69" s="235"/>
      <c r="G69" s="236">
        <f>ROUND(E69*F69,2)</f>
        <v>0</v>
      </c>
      <c r="H69" s="235"/>
      <c r="I69" s="236">
        <f>ROUND(E69*H69,2)</f>
        <v>0</v>
      </c>
      <c r="J69" s="235"/>
      <c r="K69" s="236">
        <f>ROUND(E69*J69,2)</f>
        <v>0</v>
      </c>
      <c r="L69" s="236">
        <v>21</v>
      </c>
      <c r="M69" s="236">
        <f>G69*(1+L69/100)</f>
        <v>0</v>
      </c>
      <c r="N69" s="234">
        <v>3.2000000000000002E-3</v>
      </c>
      <c r="O69" s="234">
        <f>ROUND(E69*N69,2)</f>
        <v>0.01</v>
      </c>
      <c r="P69" s="234">
        <v>0</v>
      </c>
      <c r="Q69" s="234">
        <f>ROUND(E69*P69,2)</f>
        <v>0</v>
      </c>
      <c r="R69" s="236" t="s">
        <v>1613</v>
      </c>
      <c r="S69" s="236" t="s">
        <v>293</v>
      </c>
      <c r="T69" s="237" t="s">
        <v>294</v>
      </c>
      <c r="U69" s="220">
        <v>0.55000000000000004</v>
      </c>
      <c r="V69" s="220">
        <f>ROUND(E69*U69,2)</f>
        <v>2.2000000000000002</v>
      </c>
      <c r="W69" s="220"/>
      <c r="X69" s="220" t="s">
        <v>295</v>
      </c>
      <c r="Y69" s="220" t="s">
        <v>296</v>
      </c>
      <c r="Z69" s="210"/>
      <c r="AA69" s="210"/>
      <c r="AB69" s="210"/>
      <c r="AC69" s="210"/>
      <c r="AD69" s="210"/>
      <c r="AE69" s="210"/>
      <c r="AF69" s="210"/>
      <c r="AG69" s="210" t="s">
        <v>1407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2" x14ac:dyDescent="0.2">
      <c r="A70" s="217"/>
      <c r="B70" s="218"/>
      <c r="C70" s="251" t="s">
        <v>2325</v>
      </c>
      <c r="D70" s="239"/>
      <c r="E70" s="239"/>
      <c r="F70" s="239"/>
      <c r="G70" s="239"/>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299</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2" x14ac:dyDescent="0.2">
      <c r="A71" s="217"/>
      <c r="B71" s="218"/>
      <c r="C71" s="252" t="s">
        <v>2325</v>
      </c>
      <c r="D71" s="240"/>
      <c r="E71" s="240"/>
      <c r="F71" s="240"/>
      <c r="G71" s="24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300</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22.5" outlineLevel="1" x14ac:dyDescent="0.2">
      <c r="A72" s="231">
        <v>32</v>
      </c>
      <c r="B72" s="232" t="s">
        <v>2353</v>
      </c>
      <c r="C72" s="250" t="s">
        <v>2354</v>
      </c>
      <c r="D72" s="233" t="s">
        <v>335</v>
      </c>
      <c r="E72" s="234">
        <v>26</v>
      </c>
      <c r="F72" s="235"/>
      <c r="G72" s="236">
        <f>ROUND(E72*F72,2)</f>
        <v>0</v>
      </c>
      <c r="H72" s="235"/>
      <c r="I72" s="236">
        <f>ROUND(E72*H72,2)</f>
        <v>0</v>
      </c>
      <c r="J72" s="235"/>
      <c r="K72" s="236">
        <f>ROUND(E72*J72,2)</f>
        <v>0</v>
      </c>
      <c r="L72" s="236">
        <v>21</v>
      </c>
      <c r="M72" s="236">
        <f>G72*(1+L72/100)</f>
        <v>0</v>
      </c>
      <c r="N72" s="234">
        <v>3.8999999999999999E-4</v>
      </c>
      <c r="O72" s="234">
        <f>ROUND(E72*N72,2)</f>
        <v>0.01</v>
      </c>
      <c r="P72" s="234">
        <v>0</v>
      </c>
      <c r="Q72" s="234">
        <f>ROUND(E72*P72,2)</f>
        <v>0</v>
      </c>
      <c r="R72" s="236" t="s">
        <v>1613</v>
      </c>
      <c r="S72" s="236" t="s">
        <v>293</v>
      </c>
      <c r="T72" s="237" t="s">
        <v>294</v>
      </c>
      <c r="U72" s="220">
        <v>0.32</v>
      </c>
      <c r="V72" s="220">
        <f>ROUND(E72*U72,2)</f>
        <v>8.32</v>
      </c>
      <c r="W72" s="220"/>
      <c r="X72" s="220" t="s">
        <v>295</v>
      </c>
      <c r="Y72" s="220" t="s">
        <v>296</v>
      </c>
      <c r="Z72" s="210"/>
      <c r="AA72" s="210"/>
      <c r="AB72" s="210"/>
      <c r="AC72" s="210"/>
      <c r="AD72" s="210"/>
      <c r="AE72" s="210"/>
      <c r="AF72" s="210"/>
      <c r="AG72" s="210" t="s">
        <v>1407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2" x14ac:dyDescent="0.2">
      <c r="A73" s="217"/>
      <c r="B73" s="218"/>
      <c r="C73" s="251" t="s">
        <v>2325</v>
      </c>
      <c r="D73" s="239"/>
      <c r="E73" s="239"/>
      <c r="F73" s="239"/>
      <c r="G73" s="239"/>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299</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2" x14ac:dyDescent="0.2">
      <c r="A74" s="217"/>
      <c r="B74" s="218"/>
      <c r="C74" s="252" t="s">
        <v>2325</v>
      </c>
      <c r="D74" s="240"/>
      <c r="E74" s="240"/>
      <c r="F74" s="240"/>
      <c r="G74" s="24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300</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31">
        <v>33</v>
      </c>
      <c r="B75" s="232" t="s">
        <v>2355</v>
      </c>
      <c r="C75" s="250" t="s">
        <v>2356</v>
      </c>
      <c r="D75" s="233" t="s">
        <v>335</v>
      </c>
      <c r="E75" s="234">
        <v>19</v>
      </c>
      <c r="F75" s="235"/>
      <c r="G75" s="236">
        <f>ROUND(E75*F75,2)</f>
        <v>0</v>
      </c>
      <c r="H75" s="235"/>
      <c r="I75" s="236">
        <f>ROUND(E75*H75,2)</f>
        <v>0</v>
      </c>
      <c r="J75" s="235"/>
      <c r="K75" s="236">
        <f>ROUND(E75*J75,2)</f>
        <v>0</v>
      </c>
      <c r="L75" s="236">
        <v>21</v>
      </c>
      <c r="M75" s="236">
        <f>G75*(1+L75/100)</f>
        <v>0</v>
      </c>
      <c r="N75" s="234">
        <v>4.8000000000000001E-4</v>
      </c>
      <c r="O75" s="234">
        <f>ROUND(E75*N75,2)</f>
        <v>0.01</v>
      </c>
      <c r="P75" s="234">
        <v>0</v>
      </c>
      <c r="Q75" s="234">
        <f>ROUND(E75*P75,2)</f>
        <v>0</v>
      </c>
      <c r="R75" s="236" t="s">
        <v>1613</v>
      </c>
      <c r="S75" s="236" t="s">
        <v>293</v>
      </c>
      <c r="T75" s="237" t="s">
        <v>294</v>
      </c>
      <c r="U75" s="220">
        <v>0.35899999999999999</v>
      </c>
      <c r="V75" s="220">
        <f>ROUND(E75*U75,2)</f>
        <v>6.82</v>
      </c>
      <c r="W75" s="220"/>
      <c r="X75" s="220" t="s">
        <v>295</v>
      </c>
      <c r="Y75" s="220" t="s">
        <v>296</v>
      </c>
      <c r="Z75" s="210"/>
      <c r="AA75" s="210"/>
      <c r="AB75" s="210"/>
      <c r="AC75" s="210"/>
      <c r="AD75" s="210"/>
      <c r="AE75" s="210"/>
      <c r="AF75" s="210"/>
      <c r="AG75" s="210" t="s">
        <v>1407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2" x14ac:dyDescent="0.2">
      <c r="A76" s="217"/>
      <c r="B76" s="218"/>
      <c r="C76" s="251" t="s">
        <v>2325</v>
      </c>
      <c r="D76" s="239"/>
      <c r="E76" s="239"/>
      <c r="F76" s="239"/>
      <c r="G76" s="239"/>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299</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2" x14ac:dyDescent="0.2">
      <c r="A77" s="217"/>
      <c r="B77" s="218"/>
      <c r="C77" s="252" t="s">
        <v>2325</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1" x14ac:dyDescent="0.2">
      <c r="A78" s="231">
        <v>34</v>
      </c>
      <c r="B78" s="232" t="s">
        <v>2357</v>
      </c>
      <c r="C78" s="250" t="s">
        <v>2358</v>
      </c>
      <c r="D78" s="233" t="s">
        <v>335</v>
      </c>
      <c r="E78" s="234">
        <v>4</v>
      </c>
      <c r="F78" s="235"/>
      <c r="G78" s="236">
        <f>ROUND(E78*F78,2)</f>
        <v>0</v>
      </c>
      <c r="H78" s="235"/>
      <c r="I78" s="236">
        <f>ROUND(E78*H78,2)</f>
        <v>0</v>
      </c>
      <c r="J78" s="235"/>
      <c r="K78" s="236">
        <f>ROUND(E78*J78,2)</f>
        <v>0</v>
      </c>
      <c r="L78" s="236">
        <v>21</v>
      </c>
      <c r="M78" s="236">
        <f>G78*(1+L78/100)</f>
        <v>0</v>
      </c>
      <c r="N78" s="234">
        <v>7.1000000000000002E-4</v>
      </c>
      <c r="O78" s="234">
        <f>ROUND(E78*N78,2)</f>
        <v>0</v>
      </c>
      <c r="P78" s="234">
        <v>0</v>
      </c>
      <c r="Q78" s="234">
        <f>ROUND(E78*P78,2)</f>
        <v>0</v>
      </c>
      <c r="R78" s="236" t="s">
        <v>1613</v>
      </c>
      <c r="S78" s="236" t="s">
        <v>293</v>
      </c>
      <c r="T78" s="237" t="s">
        <v>294</v>
      </c>
      <c r="U78" s="220">
        <v>0.45200000000000001</v>
      </c>
      <c r="V78" s="220">
        <f>ROUND(E78*U78,2)</f>
        <v>1.81</v>
      </c>
      <c r="W78" s="220"/>
      <c r="X78" s="220" t="s">
        <v>295</v>
      </c>
      <c r="Y78" s="220" t="s">
        <v>296</v>
      </c>
      <c r="Z78" s="210"/>
      <c r="AA78" s="210"/>
      <c r="AB78" s="210"/>
      <c r="AC78" s="210"/>
      <c r="AD78" s="210"/>
      <c r="AE78" s="210"/>
      <c r="AF78" s="210"/>
      <c r="AG78" s="210" t="s">
        <v>1407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2" x14ac:dyDescent="0.2">
      <c r="A79" s="217"/>
      <c r="B79" s="218"/>
      <c r="C79" s="251" t="s">
        <v>2325</v>
      </c>
      <c r="D79" s="239"/>
      <c r="E79" s="239"/>
      <c r="F79" s="239"/>
      <c r="G79" s="239"/>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299</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2" t="s">
        <v>2325</v>
      </c>
      <c r="D80" s="240"/>
      <c r="E80" s="240"/>
      <c r="F80" s="240"/>
      <c r="G80" s="24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300</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ht="22.5" outlineLevel="1" x14ac:dyDescent="0.2">
      <c r="A81" s="231">
        <v>35</v>
      </c>
      <c r="B81" s="232" t="s">
        <v>2359</v>
      </c>
      <c r="C81" s="250" t="s">
        <v>2360</v>
      </c>
      <c r="D81" s="233" t="s">
        <v>335</v>
      </c>
      <c r="E81" s="234">
        <v>14</v>
      </c>
      <c r="F81" s="235"/>
      <c r="G81" s="236">
        <f>ROUND(E81*F81,2)</f>
        <v>0</v>
      </c>
      <c r="H81" s="235"/>
      <c r="I81" s="236">
        <f>ROUND(E81*H81,2)</f>
        <v>0</v>
      </c>
      <c r="J81" s="235"/>
      <c r="K81" s="236">
        <f>ROUND(E81*J81,2)</f>
        <v>0</v>
      </c>
      <c r="L81" s="236">
        <v>21</v>
      </c>
      <c r="M81" s="236">
        <f>G81*(1+L81/100)</f>
        <v>0</v>
      </c>
      <c r="N81" s="234">
        <v>1.49E-3</v>
      </c>
      <c r="O81" s="234">
        <f>ROUND(E81*N81,2)</f>
        <v>0.02</v>
      </c>
      <c r="P81" s="234">
        <v>0</v>
      </c>
      <c r="Q81" s="234">
        <f>ROUND(E81*P81,2)</f>
        <v>0</v>
      </c>
      <c r="R81" s="236" t="s">
        <v>1613</v>
      </c>
      <c r="S81" s="236" t="s">
        <v>293</v>
      </c>
      <c r="T81" s="237" t="s">
        <v>294</v>
      </c>
      <c r="U81" s="220">
        <v>1.173</v>
      </c>
      <c r="V81" s="220">
        <f>ROUND(E81*U81,2)</f>
        <v>16.420000000000002</v>
      </c>
      <c r="W81" s="220"/>
      <c r="X81" s="220" t="s">
        <v>295</v>
      </c>
      <c r="Y81" s="220" t="s">
        <v>296</v>
      </c>
      <c r="Z81" s="210"/>
      <c r="AA81" s="210"/>
      <c r="AB81" s="210"/>
      <c r="AC81" s="210"/>
      <c r="AD81" s="210"/>
      <c r="AE81" s="210"/>
      <c r="AF81" s="210"/>
      <c r="AG81" s="210" t="s">
        <v>1407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1" t="s">
        <v>2325</v>
      </c>
      <c r="D82" s="239"/>
      <c r="E82" s="239"/>
      <c r="F82" s="239"/>
      <c r="G82" s="239"/>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299</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2" t="s">
        <v>2325</v>
      </c>
      <c r="D83" s="240"/>
      <c r="E83" s="240"/>
      <c r="F83" s="240"/>
      <c r="G83" s="240"/>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300</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ht="22.5" outlineLevel="1" x14ac:dyDescent="0.2">
      <c r="A84" s="231">
        <v>36</v>
      </c>
      <c r="B84" s="232" t="s">
        <v>2361</v>
      </c>
      <c r="C84" s="250" t="s">
        <v>2362</v>
      </c>
      <c r="D84" s="233" t="s">
        <v>335</v>
      </c>
      <c r="E84" s="234">
        <v>36</v>
      </c>
      <c r="F84" s="235"/>
      <c r="G84" s="236">
        <f>ROUND(E84*F84,2)</f>
        <v>0</v>
      </c>
      <c r="H84" s="235"/>
      <c r="I84" s="236">
        <f>ROUND(E84*H84,2)</f>
        <v>0</v>
      </c>
      <c r="J84" s="235"/>
      <c r="K84" s="236">
        <f>ROUND(E84*J84,2)</f>
        <v>0</v>
      </c>
      <c r="L84" s="236">
        <v>21</v>
      </c>
      <c r="M84" s="236">
        <f>G84*(1+L84/100)</f>
        <v>0</v>
      </c>
      <c r="N84" s="234">
        <v>8.7000000000000001E-4</v>
      </c>
      <c r="O84" s="234">
        <f>ROUND(E84*N84,2)</f>
        <v>0.03</v>
      </c>
      <c r="P84" s="234">
        <v>0</v>
      </c>
      <c r="Q84" s="234">
        <f>ROUND(E84*P84,2)</f>
        <v>0</v>
      </c>
      <c r="R84" s="236" t="s">
        <v>1613</v>
      </c>
      <c r="S84" s="236" t="s">
        <v>293</v>
      </c>
      <c r="T84" s="237" t="s">
        <v>294</v>
      </c>
      <c r="U84" s="220">
        <v>0.81899999999999995</v>
      </c>
      <c r="V84" s="220">
        <f>ROUND(E84*U84,2)</f>
        <v>29.48</v>
      </c>
      <c r="W84" s="220"/>
      <c r="X84" s="220" t="s">
        <v>295</v>
      </c>
      <c r="Y84" s="220" t="s">
        <v>296</v>
      </c>
      <c r="Z84" s="210"/>
      <c r="AA84" s="210"/>
      <c r="AB84" s="210"/>
      <c r="AC84" s="210"/>
      <c r="AD84" s="210"/>
      <c r="AE84" s="210"/>
      <c r="AF84" s="210"/>
      <c r="AG84" s="210" t="s">
        <v>1407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1" t="s">
        <v>2325</v>
      </c>
      <c r="D85" s="239"/>
      <c r="E85" s="239"/>
      <c r="F85" s="239"/>
      <c r="G85" s="239"/>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299</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2" t="s">
        <v>2325</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ht="33.75" outlineLevel="1" x14ac:dyDescent="0.2">
      <c r="A87" s="231">
        <v>37</v>
      </c>
      <c r="B87" s="232" t="s">
        <v>2363</v>
      </c>
      <c r="C87" s="250" t="s">
        <v>2364</v>
      </c>
      <c r="D87" s="233" t="s">
        <v>335</v>
      </c>
      <c r="E87" s="234">
        <v>27</v>
      </c>
      <c r="F87" s="235"/>
      <c r="G87" s="236">
        <f>ROUND(E87*F87,2)</f>
        <v>0</v>
      </c>
      <c r="H87" s="235"/>
      <c r="I87" s="236">
        <f>ROUND(E87*H87,2)</f>
        <v>0</v>
      </c>
      <c r="J87" s="235"/>
      <c r="K87" s="236">
        <f>ROUND(E87*J87,2)</f>
        <v>0</v>
      </c>
      <c r="L87" s="236">
        <v>21</v>
      </c>
      <c r="M87" s="236">
        <f>G87*(1+L87/100)</f>
        <v>0</v>
      </c>
      <c r="N87" s="234">
        <v>1.73E-3</v>
      </c>
      <c r="O87" s="234">
        <f>ROUND(E87*N87,2)</f>
        <v>0.05</v>
      </c>
      <c r="P87" s="234">
        <v>0</v>
      </c>
      <c r="Q87" s="234">
        <f>ROUND(E87*P87,2)</f>
        <v>0</v>
      </c>
      <c r="R87" s="236" t="s">
        <v>1613</v>
      </c>
      <c r="S87" s="236" t="s">
        <v>293</v>
      </c>
      <c r="T87" s="237" t="s">
        <v>294</v>
      </c>
      <c r="U87" s="220">
        <v>0.73899999999999999</v>
      </c>
      <c r="V87" s="220">
        <f>ROUND(E87*U87,2)</f>
        <v>19.95</v>
      </c>
      <c r="W87" s="220"/>
      <c r="X87" s="220" t="s">
        <v>295</v>
      </c>
      <c r="Y87" s="220" t="s">
        <v>296</v>
      </c>
      <c r="Z87" s="210"/>
      <c r="AA87" s="210"/>
      <c r="AB87" s="210"/>
      <c r="AC87" s="210"/>
      <c r="AD87" s="210"/>
      <c r="AE87" s="210"/>
      <c r="AF87" s="210"/>
      <c r="AG87" s="210" t="s">
        <v>1407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2" x14ac:dyDescent="0.2">
      <c r="A88" s="217"/>
      <c r="B88" s="218"/>
      <c r="C88" s="251" t="s">
        <v>2325</v>
      </c>
      <c r="D88" s="239"/>
      <c r="E88" s="239"/>
      <c r="F88" s="239"/>
      <c r="G88" s="239"/>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299</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2" x14ac:dyDescent="0.2">
      <c r="A89" s="217"/>
      <c r="B89" s="218"/>
      <c r="C89" s="252" t="s">
        <v>2325</v>
      </c>
      <c r="D89" s="240"/>
      <c r="E89" s="240"/>
      <c r="F89" s="240"/>
      <c r="G89" s="240"/>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300</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38</v>
      </c>
      <c r="B90" s="242" t="s">
        <v>2331</v>
      </c>
      <c r="C90" s="254" t="s">
        <v>2332</v>
      </c>
      <c r="D90" s="243" t="s">
        <v>335</v>
      </c>
      <c r="E90" s="244">
        <v>257</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t="s">
        <v>1613</v>
      </c>
      <c r="S90" s="246" t="s">
        <v>293</v>
      </c>
      <c r="T90" s="247" t="s">
        <v>294</v>
      </c>
      <c r="U90" s="220">
        <v>4.8000000000000001E-2</v>
      </c>
      <c r="V90" s="220">
        <f>ROUND(E90*U90,2)</f>
        <v>12.34</v>
      </c>
      <c r="W90" s="220"/>
      <c r="X90" s="220" t="s">
        <v>295</v>
      </c>
      <c r="Y90" s="220" t="s">
        <v>296</v>
      </c>
      <c r="Z90" s="210"/>
      <c r="AA90" s="210"/>
      <c r="AB90" s="210"/>
      <c r="AC90" s="210"/>
      <c r="AD90" s="210"/>
      <c r="AE90" s="210"/>
      <c r="AF90" s="210"/>
      <c r="AG90" s="210" t="s">
        <v>1407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39</v>
      </c>
      <c r="B91" s="242" t="s">
        <v>2333</v>
      </c>
      <c r="C91" s="254" t="s">
        <v>2334</v>
      </c>
      <c r="D91" s="243" t="s">
        <v>335</v>
      </c>
      <c r="E91" s="244">
        <v>4</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t="s">
        <v>1613</v>
      </c>
      <c r="S91" s="246" t="s">
        <v>293</v>
      </c>
      <c r="T91" s="247" t="s">
        <v>294</v>
      </c>
      <c r="U91" s="220">
        <v>5.8999999999999997E-2</v>
      </c>
      <c r="V91" s="220">
        <f>ROUND(E91*U91,2)</f>
        <v>0.24</v>
      </c>
      <c r="W91" s="220"/>
      <c r="X91" s="220" t="s">
        <v>295</v>
      </c>
      <c r="Y91" s="220" t="s">
        <v>296</v>
      </c>
      <c r="Z91" s="210"/>
      <c r="AA91" s="210"/>
      <c r="AB91" s="210"/>
      <c r="AC91" s="210"/>
      <c r="AD91" s="210"/>
      <c r="AE91" s="210"/>
      <c r="AF91" s="210"/>
      <c r="AG91" s="210" t="s">
        <v>1407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31">
        <v>40</v>
      </c>
      <c r="B92" s="232" t="s">
        <v>2365</v>
      </c>
      <c r="C92" s="250" t="s">
        <v>2366</v>
      </c>
      <c r="D92" s="233" t="s">
        <v>291</v>
      </c>
      <c r="E92" s="234">
        <v>31</v>
      </c>
      <c r="F92" s="235"/>
      <c r="G92" s="236">
        <f>ROUND(E92*F92,2)</f>
        <v>0</v>
      </c>
      <c r="H92" s="235"/>
      <c r="I92" s="236">
        <f>ROUND(E92*H92,2)</f>
        <v>0</v>
      </c>
      <c r="J92" s="235"/>
      <c r="K92" s="236">
        <f>ROUND(E92*J92,2)</f>
        <v>0</v>
      </c>
      <c r="L92" s="236">
        <v>21</v>
      </c>
      <c r="M92" s="236">
        <f>G92*(1+L92/100)</f>
        <v>0</v>
      </c>
      <c r="N92" s="234">
        <v>0</v>
      </c>
      <c r="O92" s="234">
        <f>ROUND(E92*N92,2)</f>
        <v>0</v>
      </c>
      <c r="P92" s="234">
        <v>0</v>
      </c>
      <c r="Q92" s="234">
        <f>ROUND(E92*P92,2)</f>
        <v>0</v>
      </c>
      <c r="R92" s="236" t="s">
        <v>1613</v>
      </c>
      <c r="S92" s="236" t="s">
        <v>293</v>
      </c>
      <c r="T92" s="237" t="s">
        <v>294</v>
      </c>
      <c r="U92" s="220">
        <v>0.157</v>
      </c>
      <c r="V92" s="220">
        <f>ROUND(E92*U92,2)</f>
        <v>4.87</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1" t="s">
        <v>2367</v>
      </c>
      <c r="D93" s="239"/>
      <c r="E93" s="239"/>
      <c r="F93" s="239"/>
      <c r="G93" s="239"/>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299</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2" x14ac:dyDescent="0.2">
      <c r="A94" s="217"/>
      <c r="B94" s="218"/>
      <c r="C94" s="252" t="s">
        <v>2367</v>
      </c>
      <c r="D94" s="240"/>
      <c r="E94" s="240"/>
      <c r="F94" s="240"/>
      <c r="G94" s="24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300</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31">
        <v>41</v>
      </c>
      <c r="B95" s="232" t="s">
        <v>2368</v>
      </c>
      <c r="C95" s="250" t="s">
        <v>2369</v>
      </c>
      <c r="D95" s="233" t="s">
        <v>291</v>
      </c>
      <c r="E95" s="234">
        <v>9</v>
      </c>
      <c r="F95" s="235"/>
      <c r="G95" s="236">
        <f>ROUND(E95*F95,2)</f>
        <v>0</v>
      </c>
      <c r="H95" s="235"/>
      <c r="I95" s="236">
        <f>ROUND(E95*H95,2)</f>
        <v>0</v>
      </c>
      <c r="J95" s="235"/>
      <c r="K95" s="236">
        <f>ROUND(E95*J95,2)</f>
        <v>0</v>
      </c>
      <c r="L95" s="236">
        <v>21</v>
      </c>
      <c r="M95" s="236">
        <f>G95*(1+L95/100)</f>
        <v>0</v>
      </c>
      <c r="N95" s="234">
        <v>0</v>
      </c>
      <c r="O95" s="234">
        <f>ROUND(E95*N95,2)</f>
        <v>0</v>
      </c>
      <c r="P95" s="234">
        <v>0</v>
      </c>
      <c r="Q95" s="234">
        <f>ROUND(E95*P95,2)</f>
        <v>0</v>
      </c>
      <c r="R95" s="236" t="s">
        <v>1613</v>
      </c>
      <c r="S95" s="236" t="s">
        <v>293</v>
      </c>
      <c r="T95" s="237" t="s">
        <v>294</v>
      </c>
      <c r="U95" s="220">
        <v>0.17399999999999999</v>
      </c>
      <c r="V95" s="220">
        <f>ROUND(E95*U95,2)</f>
        <v>1.57</v>
      </c>
      <c r="W95" s="220"/>
      <c r="X95" s="220" t="s">
        <v>295</v>
      </c>
      <c r="Y95" s="220" t="s">
        <v>296</v>
      </c>
      <c r="Z95" s="210"/>
      <c r="AA95" s="210"/>
      <c r="AB95" s="210"/>
      <c r="AC95" s="210"/>
      <c r="AD95" s="210"/>
      <c r="AE95" s="210"/>
      <c r="AF95" s="210"/>
      <c r="AG95" s="210" t="s">
        <v>1407</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2" x14ac:dyDescent="0.2">
      <c r="A96" s="217"/>
      <c r="B96" s="218"/>
      <c r="C96" s="251" t="s">
        <v>2367</v>
      </c>
      <c r="D96" s="239"/>
      <c r="E96" s="239"/>
      <c r="F96" s="239"/>
      <c r="G96" s="239"/>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299</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2" x14ac:dyDescent="0.2">
      <c r="A97" s="217"/>
      <c r="B97" s="218"/>
      <c r="C97" s="252" t="s">
        <v>2367</v>
      </c>
      <c r="D97" s="240"/>
      <c r="E97" s="240"/>
      <c r="F97" s="240"/>
      <c r="G97" s="24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300</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31">
        <v>42</v>
      </c>
      <c r="B98" s="232" t="s">
        <v>2370</v>
      </c>
      <c r="C98" s="250" t="s">
        <v>2371</v>
      </c>
      <c r="D98" s="233" t="s">
        <v>291</v>
      </c>
      <c r="E98" s="234">
        <v>15</v>
      </c>
      <c r="F98" s="235"/>
      <c r="G98" s="236">
        <f>ROUND(E98*F98,2)</f>
        <v>0</v>
      </c>
      <c r="H98" s="235"/>
      <c r="I98" s="236">
        <f>ROUND(E98*H98,2)</f>
        <v>0</v>
      </c>
      <c r="J98" s="235"/>
      <c r="K98" s="236">
        <f>ROUND(E98*J98,2)</f>
        <v>0</v>
      </c>
      <c r="L98" s="236">
        <v>21</v>
      </c>
      <c r="M98" s="236">
        <f>G98*(1+L98/100)</f>
        <v>0</v>
      </c>
      <c r="N98" s="234">
        <v>0</v>
      </c>
      <c r="O98" s="234">
        <f>ROUND(E98*N98,2)</f>
        <v>0</v>
      </c>
      <c r="P98" s="234">
        <v>0</v>
      </c>
      <c r="Q98" s="234">
        <f>ROUND(E98*P98,2)</f>
        <v>0</v>
      </c>
      <c r="R98" s="236" t="s">
        <v>1613</v>
      </c>
      <c r="S98" s="236" t="s">
        <v>293</v>
      </c>
      <c r="T98" s="237" t="s">
        <v>294</v>
      </c>
      <c r="U98" s="220">
        <v>0.25900000000000001</v>
      </c>
      <c r="V98" s="220">
        <f>ROUND(E98*U98,2)</f>
        <v>3.89</v>
      </c>
      <c r="W98" s="220"/>
      <c r="X98" s="220" t="s">
        <v>295</v>
      </c>
      <c r="Y98" s="220" t="s">
        <v>296</v>
      </c>
      <c r="Z98" s="210"/>
      <c r="AA98" s="210"/>
      <c r="AB98" s="210"/>
      <c r="AC98" s="210"/>
      <c r="AD98" s="210"/>
      <c r="AE98" s="210"/>
      <c r="AF98" s="210"/>
      <c r="AG98" s="210" t="s">
        <v>1407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2" x14ac:dyDescent="0.2">
      <c r="A99" s="217"/>
      <c r="B99" s="218"/>
      <c r="C99" s="251" t="s">
        <v>2367</v>
      </c>
      <c r="D99" s="239"/>
      <c r="E99" s="239"/>
      <c r="F99" s="239"/>
      <c r="G99" s="239"/>
      <c r="H99" s="220"/>
      <c r="I99" s="220"/>
      <c r="J99" s="220"/>
      <c r="K99" s="220"/>
      <c r="L99" s="220"/>
      <c r="M99" s="220"/>
      <c r="N99" s="219"/>
      <c r="O99" s="219"/>
      <c r="P99" s="219"/>
      <c r="Q99" s="219"/>
      <c r="R99" s="220"/>
      <c r="S99" s="220"/>
      <c r="T99" s="220"/>
      <c r="U99" s="220"/>
      <c r="V99" s="220"/>
      <c r="W99" s="220"/>
      <c r="X99" s="220"/>
      <c r="Y99" s="220"/>
      <c r="Z99" s="210"/>
      <c r="AA99" s="210"/>
      <c r="AB99" s="210"/>
      <c r="AC99" s="210"/>
      <c r="AD99" s="210"/>
      <c r="AE99" s="210"/>
      <c r="AF99" s="210"/>
      <c r="AG99" s="210" t="s">
        <v>299</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2" t="s">
        <v>2367</v>
      </c>
      <c r="D100" s="240"/>
      <c r="E100" s="240"/>
      <c r="F100" s="240"/>
      <c r="G100" s="24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300</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1">
        <v>43</v>
      </c>
      <c r="B101" s="242" t="s">
        <v>2372</v>
      </c>
      <c r="C101" s="254" t="s">
        <v>2373</v>
      </c>
      <c r="D101" s="243" t="s">
        <v>2337</v>
      </c>
      <c r="E101" s="244">
        <v>3</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1407</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44</v>
      </c>
      <c r="B102" s="242" t="s">
        <v>2374</v>
      </c>
      <c r="C102" s="254" t="s">
        <v>2375</v>
      </c>
      <c r="D102" s="243" t="s">
        <v>2337</v>
      </c>
      <c r="E102" s="244">
        <v>3</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1407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22.5" outlineLevel="1" x14ac:dyDescent="0.2">
      <c r="A103" s="241">
        <v>45</v>
      </c>
      <c r="B103" s="242" t="s">
        <v>2376</v>
      </c>
      <c r="C103" s="254" t="s">
        <v>2377</v>
      </c>
      <c r="D103" s="243" t="s">
        <v>2337</v>
      </c>
      <c r="E103" s="244">
        <v>4</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1407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41">
        <v>46</v>
      </c>
      <c r="B104" s="242" t="s">
        <v>2378</v>
      </c>
      <c r="C104" s="254" t="s">
        <v>2379</v>
      </c>
      <c r="D104" s="243" t="s">
        <v>2337</v>
      </c>
      <c r="E104" s="244">
        <v>1</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1407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47</v>
      </c>
      <c r="B105" s="242" t="s">
        <v>2380</v>
      </c>
      <c r="C105" s="254" t="s">
        <v>2381</v>
      </c>
      <c r="D105" s="243" t="s">
        <v>291</v>
      </c>
      <c r="E105" s="244">
        <v>5</v>
      </c>
      <c r="F105" s="245"/>
      <c r="G105" s="246">
        <f>ROUND(E105*F105,2)</f>
        <v>0</v>
      </c>
      <c r="H105" s="245"/>
      <c r="I105" s="246">
        <f>ROUND(E105*H105,2)</f>
        <v>0</v>
      </c>
      <c r="J105" s="245"/>
      <c r="K105" s="246">
        <f>ROUND(E105*J105,2)</f>
        <v>0</v>
      </c>
      <c r="L105" s="246">
        <v>21</v>
      </c>
      <c r="M105" s="246">
        <f>G105*(1+L105/100)</f>
        <v>0</v>
      </c>
      <c r="N105" s="244">
        <v>1.3999999999999999E-4</v>
      </c>
      <c r="O105" s="244">
        <f>ROUND(E105*N105,2)</f>
        <v>0</v>
      </c>
      <c r="P105" s="244">
        <v>0</v>
      </c>
      <c r="Q105" s="244">
        <f>ROUND(E105*P105,2)</f>
        <v>0</v>
      </c>
      <c r="R105" s="246" t="s">
        <v>1613</v>
      </c>
      <c r="S105" s="246" t="s">
        <v>293</v>
      </c>
      <c r="T105" s="247" t="s">
        <v>294</v>
      </c>
      <c r="U105" s="220">
        <v>0.246</v>
      </c>
      <c r="V105" s="220">
        <f>ROUND(E105*U105,2)</f>
        <v>1.23</v>
      </c>
      <c r="W105" s="220"/>
      <c r="X105" s="220" t="s">
        <v>295</v>
      </c>
      <c r="Y105" s="220" t="s">
        <v>296</v>
      </c>
      <c r="Z105" s="210"/>
      <c r="AA105" s="210"/>
      <c r="AB105" s="210"/>
      <c r="AC105" s="210"/>
      <c r="AD105" s="210"/>
      <c r="AE105" s="210"/>
      <c r="AF105" s="210"/>
      <c r="AG105" s="210" t="s">
        <v>1407</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ht="22.5" outlineLevel="1" x14ac:dyDescent="0.2">
      <c r="A106" s="241">
        <v>48</v>
      </c>
      <c r="B106" s="242" t="s">
        <v>2382</v>
      </c>
      <c r="C106" s="254" t="s">
        <v>2383</v>
      </c>
      <c r="D106" s="243" t="s">
        <v>2337</v>
      </c>
      <c r="E106" s="244">
        <v>3</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1407</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49</v>
      </c>
      <c r="B107" s="242" t="s">
        <v>2384</v>
      </c>
      <c r="C107" s="254" t="s">
        <v>2385</v>
      </c>
      <c r="D107" s="243" t="s">
        <v>2337</v>
      </c>
      <c r="E107" s="244">
        <v>3</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1407</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50</v>
      </c>
      <c r="B108" s="242" t="s">
        <v>2386</v>
      </c>
      <c r="C108" s="254" t="s">
        <v>2387</v>
      </c>
      <c r="D108" s="243" t="s">
        <v>2337</v>
      </c>
      <c r="E108" s="244">
        <v>4</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1407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51</v>
      </c>
      <c r="B109" s="242" t="s">
        <v>2343</v>
      </c>
      <c r="C109" s="254" t="s">
        <v>2344</v>
      </c>
      <c r="D109" s="243" t="s">
        <v>2337</v>
      </c>
      <c r="E109" s="244">
        <v>4</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1407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52</v>
      </c>
      <c r="B110" s="242" t="s">
        <v>2345</v>
      </c>
      <c r="C110" s="254" t="s">
        <v>2346</v>
      </c>
      <c r="D110" s="243" t="s">
        <v>2347</v>
      </c>
      <c r="E110" s="244">
        <v>20</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295</v>
      </c>
      <c r="Y110" s="220" t="s">
        <v>296</v>
      </c>
      <c r="Z110" s="210"/>
      <c r="AA110" s="210"/>
      <c r="AB110" s="210"/>
      <c r="AC110" s="210"/>
      <c r="AD110" s="210"/>
      <c r="AE110" s="210"/>
      <c r="AF110" s="210"/>
      <c r="AG110" s="210" t="s">
        <v>1407</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31">
        <v>53</v>
      </c>
      <c r="B111" s="232" t="s">
        <v>2348</v>
      </c>
      <c r="C111" s="250" t="s">
        <v>2349</v>
      </c>
      <c r="D111" s="233" t="s">
        <v>0</v>
      </c>
      <c r="E111" s="234">
        <v>2.4500000000000002</v>
      </c>
      <c r="F111" s="235"/>
      <c r="G111" s="236">
        <f>ROUND(E111*F111,2)</f>
        <v>0</v>
      </c>
      <c r="H111" s="235"/>
      <c r="I111" s="236">
        <f>ROUND(E111*H111,2)</f>
        <v>0</v>
      </c>
      <c r="J111" s="235"/>
      <c r="K111" s="236">
        <f>ROUND(E111*J111,2)</f>
        <v>0</v>
      </c>
      <c r="L111" s="236">
        <v>21</v>
      </c>
      <c r="M111" s="236">
        <f>G111*(1+L111/100)</f>
        <v>0</v>
      </c>
      <c r="N111" s="234">
        <v>0</v>
      </c>
      <c r="O111" s="234">
        <f>ROUND(E111*N111,2)</f>
        <v>0</v>
      </c>
      <c r="P111" s="234">
        <v>0</v>
      </c>
      <c r="Q111" s="234">
        <f>ROUND(E111*P111,2)</f>
        <v>0</v>
      </c>
      <c r="R111" s="236" t="s">
        <v>1613</v>
      </c>
      <c r="S111" s="236" t="s">
        <v>293</v>
      </c>
      <c r="T111" s="237" t="s">
        <v>294</v>
      </c>
      <c r="U111" s="220">
        <v>0</v>
      </c>
      <c r="V111" s="220">
        <f>ROUND(E111*U111,2)</f>
        <v>0</v>
      </c>
      <c r="W111" s="220"/>
      <c r="X111" s="220" t="s">
        <v>295</v>
      </c>
      <c r="Y111" s="220" t="s">
        <v>296</v>
      </c>
      <c r="Z111" s="210"/>
      <c r="AA111" s="210"/>
      <c r="AB111" s="210"/>
      <c r="AC111" s="210"/>
      <c r="AD111" s="210"/>
      <c r="AE111" s="210"/>
      <c r="AF111" s="210"/>
      <c r="AG111" s="210" t="s">
        <v>1407</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2" x14ac:dyDescent="0.2">
      <c r="A112" s="217"/>
      <c r="B112" s="218"/>
      <c r="C112" s="251" t="s">
        <v>2350</v>
      </c>
      <c r="D112" s="239"/>
      <c r="E112" s="239"/>
      <c r="F112" s="239"/>
      <c r="G112" s="239"/>
      <c r="H112" s="220"/>
      <c r="I112" s="220"/>
      <c r="J112" s="220"/>
      <c r="K112" s="220"/>
      <c r="L112" s="220"/>
      <c r="M112" s="220"/>
      <c r="N112" s="219"/>
      <c r="O112" s="219"/>
      <c r="P112" s="219"/>
      <c r="Q112" s="219"/>
      <c r="R112" s="220"/>
      <c r="S112" s="220"/>
      <c r="T112" s="220"/>
      <c r="U112" s="220"/>
      <c r="V112" s="220"/>
      <c r="W112" s="220"/>
      <c r="X112" s="220"/>
      <c r="Y112" s="220"/>
      <c r="Z112" s="210"/>
      <c r="AA112" s="210"/>
      <c r="AB112" s="210"/>
      <c r="AC112" s="210"/>
      <c r="AD112" s="210"/>
      <c r="AE112" s="210"/>
      <c r="AF112" s="210"/>
      <c r="AG112" s="210" t="s">
        <v>299</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2" x14ac:dyDescent="0.2">
      <c r="A113" s="217"/>
      <c r="B113" s="218"/>
      <c r="C113" s="252" t="s">
        <v>2350</v>
      </c>
      <c r="D113" s="240"/>
      <c r="E113" s="240"/>
      <c r="F113" s="240"/>
      <c r="G113" s="240"/>
      <c r="H113" s="220"/>
      <c r="I113" s="220"/>
      <c r="J113" s="220"/>
      <c r="K113" s="220"/>
      <c r="L113" s="220"/>
      <c r="M113" s="220"/>
      <c r="N113" s="219"/>
      <c r="O113" s="219"/>
      <c r="P113" s="219"/>
      <c r="Q113" s="219"/>
      <c r="R113" s="220"/>
      <c r="S113" s="220"/>
      <c r="T113" s="220"/>
      <c r="U113" s="220"/>
      <c r="V113" s="220"/>
      <c r="W113" s="220"/>
      <c r="X113" s="220"/>
      <c r="Y113" s="220"/>
      <c r="Z113" s="210"/>
      <c r="AA113" s="210"/>
      <c r="AB113" s="210"/>
      <c r="AC113" s="210"/>
      <c r="AD113" s="210"/>
      <c r="AE113" s="210"/>
      <c r="AF113" s="210"/>
      <c r="AG113" s="210" t="s">
        <v>300</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x14ac:dyDescent="0.2">
      <c r="A114" s="224" t="s">
        <v>287</v>
      </c>
      <c r="B114" s="225" t="s">
        <v>204</v>
      </c>
      <c r="C114" s="249" t="s">
        <v>205</v>
      </c>
      <c r="D114" s="226"/>
      <c r="E114" s="227"/>
      <c r="F114" s="228"/>
      <c r="G114" s="228">
        <f>SUMIF(AG115:AG168,"&lt;&gt;NOR",G115:G168)</f>
        <v>0</v>
      </c>
      <c r="H114" s="228"/>
      <c r="I114" s="228">
        <f>SUM(I115:I168)</f>
        <v>0</v>
      </c>
      <c r="J114" s="228"/>
      <c r="K114" s="228">
        <f>SUM(K115:K168)</f>
        <v>0</v>
      </c>
      <c r="L114" s="228"/>
      <c r="M114" s="228">
        <f>SUM(M115:M168)</f>
        <v>0</v>
      </c>
      <c r="N114" s="227"/>
      <c r="O114" s="227">
        <f>SUM(O115:O168)</f>
        <v>0.05</v>
      </c>
      <c r="P114" s="227"/>
      <c r="Q114" s="227">
        <f>SUM(Q115:Q168)</f>
        <v>0</v>
      </c>
      <c r="R114" s="228"/>
      <c r="S114" s="228"/>
      <c r="T114" s="229"/>
      <c r="U114" s="223"/>
      <c r="V114" s="223">
        <f>SUM(V115:V168)</f>
        <v>126.47999999999999</v>
      </c>
      <c r="W114" s="223"/>
      <c r="X114" s="223"/>
      <c r="Y114" s="223"/>
      <c r="AG114" t="s">
        <v>288</v>
      </c>
    </row>
    <row r="115" spans="1:60" ht="33.75" outlineLevel="1" x14ac:dyDescent="0.2">
      <c r="A115" s="231">
        <v>54</v>
      </c>
      <c r="B115" s="232" t="s">
        <v>2351</v>
      </c>
      <c r="C115" s="250" t="s">
        <v>2352</v>
      </c>
      <c r="D115" s="233" t="s">
        <v>335</v>
      </c>
      <c r="E115" s="234">
        <v>18</v>
      </c>
      <c r="F115" s="235"/>
      <c r="G115" s="236">
        <f>ROUND(E115*F115,2)</f>
        <v>0</v>
      </c>
      <c r="H115" s="235"/>
      <c r="I115" s="236">
        <f>ROUND(E115*H115,2)</f>
        <v>0</v>
      </c>
      <c r="J115" s="235"/>
      <c r="K115" s="236">
        <f>ROUND(E115*J115,2)</f>
        <v>0</v>
      </c>
      <c r="L115" s="236">
        <v>21</v>
      </c>
      <c r="M115" s="236">
        <f>G115*(1+L115/100)</f>
        <v>0</v>
      </c>
      <c r="N115" s="234">
        <v>1.7700000000000001E-3</v>
      </c>
      <c r="O115" s="234">
        <f>ROUND(E115*N115,2)</f>
        <v>0.03</v>
      </c>
      <c r="P115" s="234">
        <v>0</v>
      </c>
      <c r="Q115" s="234">
        <f>ROUND(E115*P115,2)</f>
        <v>0</v>
      </c>
      <c r="R115" s="236" t="s">
        <v>1613</v>
      </c>
      <c r="S115" s="236" t="s">
        <v>293</v>
      </c>
      <c r="T115" s="237" t="s">
        <v>294</v>
      </c>
      <c r="U115" s="220">
        <v>0.8</v>
      </c>
      <c r="V115" s="220">
        <f>ROUND(E115*U115,2)</f>
        <v>14.4</v>
      </c>
      <c r="W115" s="220"/>
      <c r="X115" s="220" t="s">
        <v>295</v>
      </c>
      <c r="Y115" s="220" t="s">
        <v>296</v>
      </c>
      <c r="Z115" s="210"/>
      <c r="AA115" s="210"/>
      <c r="AB115" s="210"/>
      <c r="AC115" s="210"/>
      <c r="AD115" s="210"/>
      <c r="AE115" s="210"/>
      <c r="AF115" s="210"/>
      <c r="AG115" s="210" t="s">
        <v>1407</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2" x14ac:dyDescent="0.2">
      <c r="A116" s="217"/>
      <c r="B116" s="218"/>
      <c r="C116" s="251" t="s">
        <v>2325</v>
      </c>
      <c r="D116" s="239"/>
      <c r="E116" s="239"/>
      <c r="F116" s="239"/>
      <c r="G116" s="239"/>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299</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2" x14ac:dyDescent="0.2">
      <c r="A117" s="217"/>
      <c r="B117" s="218"/>
      <c r="C117" s="252" t="s">
        <v>2325</v>
      </c>
      <c r="D117" s="240"/>
      <c r="E117" s="240"/>
      <c r="F117" s="240"/>
      <c r="G117" s="240"/>
      <c r="H117" s="220"/>
      <c r="I117" s="220"/>
      <c r="J117" s="220"/>
      <c r="K117" s="220"/>
      <c r="L117" s="220"/>
      <c r="M117" s="220"/>
      <c r="N117" s="219"/>
      <c r="O117" s="219"/>
      <c r="P117" s="219"/>
      <c r="Q117" s="219"/>
      <c r="R117" s="220"/>
      <c r="S117" s="220"/>
      <c r="T117" s="220"/>
      <c r="U117" s="220"/>
      <c r="V117" s="220"/>
      <c r="W117" s="220"/>
      <c r="X117" s="220"/>
      <c r="Y117" s="220"/>
      <c r="Z117" s="210"/>
      <c r="AA117" s="210"/>
      <c r="AB117" s="210"/>
      <c r="AC117" s="210"/>
      <c r="AD117" s="210"/>
      <c r="AE117" s="210"/>
      <c r="AF117" s="210"/>
      <c r="AG117" s="210" t="s">
        <v>300</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55</v>
      </c>
      <c r="B118" s="242" t="s">
        <v>2388</v>
      </c>
      <c r="C118" s="254" t="s">
        <v>2389</v>
      </c>
      <c r="D118" s="243" t="s">
        <v>335</v>
      </c>
      <c r="E118" s="244">
        <v>18</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1407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56</v>
      </c>
      <c r="B119" s="242" t="s">
        <v>2390</v>
      </c>
      <c r="C119" s="254" t="s">
        <v>2391</v>
      </c>
      <c r="D119" s="243" t="s">
        <v>335</v>
      </c>
      <c r="E119" s="244">
        <v>18</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295</v>
      </c>
      <c r="Y119" s="220" t="s">
        <v>296</v>
      </c>
      <c r="Z119" s="210"/>
      <c r="AA119" s="210"/>
      <c r="AB119" s="210"/>
      <c r="AC119" s="210"/>
      <c r="AD119" s="210"/>
      <c r="AE119" s="210"/>
      <c r="AF119" s="210"/>
      <c r="AG119" s="210" t="s">
        <v>1407</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ht="22.5" outlineLevel="1" x14ac:dyDescent="0.2">
      <c r="A120" s="241">
        <v>57</v>
      </c>
      <c r="B120" s="242" t="s">
        <v>2392</v>
      </c>
      <c r="C120" s="254" t="s">
        <v>2393</v>
      </c>
      <c r="D120" s="243" t="s">
        <v>335</v>
      </c>
      <c r="E120" s="244">
        <v>108</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295</v>
      </c>
      <c r="Y120" s="220" t="s">
        <v>296</v>
      </c>
      <c r="Z120" s="210"/>
      <c r="AA120" s="210"/>
      <c r="AB120" s="210"/>
      <c r="AC120" s="210"/>
      <c r="AD120" s="210"/>
      <c r="AE120" s="210"/>
      <c r="AF120" s="210"/>
      <c r="AG120" s="210" t="s">
        <v>1407</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ht="22.5" outlineLevel="1" x14ac:dyDescent="0.2">
      <c r="A121" s="241">
        <v>58</v>
      </c>
      <c r="B121" s="242" t="s">
        <v>2394</v>
      </c>
      <c r="C121" s="254" t="s">
        <v>2395</v>
      </c>
      <c r="D121" s="243" t="s">
        <v>335</v>
      </c>
      <c r="E121" s="244">
        <v>98</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295</v>
      </c>
      <c r="Y121" s="220" t="s">
        <v>296</v>
      </c>
      <c r="Z121" s="210"/>
      <c r="AA121" s="210"/>
      <c r="AB121" s="210"/>
      <c r="AC121" s="210"/>
      <c r="AD121" s="210"/>
      <c r="AE121" s="210"/>
      <c r="AF121" s="210"/>
      <c r="AG121" s="210" t="s">
        <v>1407</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ht="22.5" outlineLevel="1" x14ac:dyDescent="0.2">
      <c r="A122" s="241">
        <v>59</v>
      </c>
      <c r="B122" s="242" t="s">
        <v>2396</v>
      </c>
      <c r="C122" s="254" t="s">
        <v>2397</v>
      </c>
      <c r="D122" s="243" t="s">
        <v>335</v>
      </c>
      <c r="E122" s="244">
        <v>81</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861</v>
      </c>
      <c r="T122" s="247" t="s">
        <v>294</v>
      </c>
      <c r="U122" s="220">
        <v>0</v>
      </c>
      <c r="V122" s="220">
        <f>ROUND(E122*U122,2)</f>
        <v>0</v>
      </c>
      <c r="W122" s="220"/>
      <c r="X122" s="220" t="s">
        <v>295</v>
      </c>
      <c r="Y122" s="220" t="s">
        <v>296</v>
      </c>
      <c r="Z122" s="210"/>
      <c r="AA122" s="210"/>
      <c r="AB122" s="210"/>
      <c r="AC122" s="210"/>
      <c r="AD122" s="210"/>
      <c r="AE122" s="210"/>
      <c r="AF122" s="210"/>
      <c r="AG122" s="210" t="s">
        <v>1407</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ht="22.5" outlineLevel="1" x14ac:dyDescent="0.2">
      <c r="A123" s="241">
        <v>60</v>
      </c>
      <c r="B123" s="242" t="s">
        <v>2398</v>
      </c>
      <c r="C123" s="254" t="s">
        <v>2399</v>
      </c>
      <c r="D123" s="243" t="s">
        <v>335</v>
      </c>
      <c r="E123" s="244">
        <v>27</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1407</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41">
        <v>61</v>
      </c>
      <c r="B124" s="242" t="s">
        <v>2400</v>
      </c>
      <c r="C124" s="254" t="s">
        <v>2401</v>
      </c>
      <c r="D124" s="243" t="s">
        <v>335</v>
      </c>
      <c r="E124" s="244">
        <v>39</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1407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ht="22.5" outlineLevel="1" x14ac:dyDescent="0.2">
      <c r="A125" s="241">
        <v>62</v>
      </c>
      <c r="B125" s="242" t="s">
        <v>2402</v>
      </c>
      <c r="C125" s="254" t="s">
        <v>2403</v>
      </c>
      <c r="D125" s="243" t="s">
        <v>335</v>
      </c>
      <c r="E125" s="244">
        <v>65</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1407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ht="22.5" outlineLevel="1" x14ac:dyDescent="0.2">
      <c r="A126" s="241">
        <v>63</v>
      </c>
      <c r="B126" s="242" t="s">
        <v>2404</v>
      </c>
      <c r="C126" s="254" t="s">
        <v>2405</v>
      </c>
      <c r="D126" s="243" t="s">
        <v>335</v>
      </c>
      <c r="E126" s="244">
        <v>20</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1407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64</v>
      </c>
      <c r="B127" s="242" t="s">
        <v>2406</v>
      </c>
      <c r="C127" s="254" t="s">
        <v>2407</v>
      </c>
      <c r="D127" s="243" t="s">
        <v>335</v>
      </c>
      <c r="E127" s="244">
        <v>456</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t="s">
        <v>1613</v>
      </c>
      <c r="S127" s="246" t="s">
        <v>293</v>
      </c>
      <c r="T127" s="247" t="s">
        <v>294</v>
      </c>
      <c r="U127" s="220">
        <v>2.9000000000000001E-2</v>
      </c>
      <c r="V127" s="220">
        <f>ROUND(E127*U127,2)</f>
        <v>13.22</v>
      </c>
      <c r="W127" s="220"/>
      <c r="X127" s="220" t="s">
        <v>295</v>
      </c>
      <c r="Y127" s="220" t="s">
        <v>296</v>
      </c>
      <c r="Z127" s="210"/>
      <c r="AA127" s="210"/>
      <c r="AB127" s="210"/>
      <c r="AC127" s="210"/>
      <c r="AD127" s="210"/>
      <c r="AE127" s="210"/>
      <c r="AF127" s="210"/>
      <c r="AG127" s="210" t="s">
        <v>1407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41">
        <v>65</v>
      </c>
      <c r="B128" s="242" t="s">
        <v>2408</v>
      </c>
      <c r="C128" s="254" t="s">
        <v>2409</v>
      </c>
      <c r="D128" s="243" t="s">
        <v>335</v>
      </c>
      <c r="E128" s="244">
        <v>456</v>
      </c>
      <c r="F128" s="245"/>
      <c r="G128" s="246">
        <f>ROUND(E128*F128,2)</f>
        <v>0</v>
      </c>
      <c r="H128" s="245"/>
      <c r="I128" s="246">
        <f>ROUND(E128*H128,2)</f>
        <v>0</v>
      </c>
      <c r="J128" s="245"/>
      <c r="K128" s="246">
        <f>ROUND(E128*J128,2)</f>
        <v>0</v>
      </c>
      <c r="L128" s="246">
        <v>21</v>
      </c>
      <c r="M128" s="246">
        <f>G128*(1+L128/100)</f>
        <v>0</v>
      </c>
      <c r="N128" s="244">
        <v>1.0000000000000001E-5</v>
      </c>
      <c r="O128" s="244">
        <f>ROUND(E128*N128,2)</f>
        <v>0</v>
      </c>
      <c r="P128" s="244">
        <v>0</v>
      </c>
      <c r="Q128" s="244">
        <f>ROUND(E128*P128,2)</f>
        <v>0</v>
      </c>
      <c r="R128" s="246" t="s">
        <v>1613</v>
      </c>
      <c r="S128" s="246" t="s">
        <v>293</v>
      </c>
      <c r="T128" s="247" t="s">
        <v>294</v>
      </c>
      <c r="U128" s="220">
        <v>6.2E-2</v>
      </c>
      <c r="V128" s="220">
        <f>ROUND(E128*U128,2)</f>
        <v>28.27</v>
      </c>
      <c r="W128" s="220"/>
      <c r="X128" s="220" t="s">
        <v>295</v>
      </c>
      <c r="Y128" s="220" t="s">
        <v>296</v>
      </c>
      <c r="Z128" s="210"/>
      <c r="AA128" s="210"/>
      <c r="AB128" s="210"/>
      <c r="AC128" s="210"/>
      <c r="AD128" s="210"/>
      <c r="AE128" s="210"/>
      <c r="AF128" s="210"/>
      <c r="AG128" s="210" t="s">
        <v>1407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66</v>
      </c>
      <c r="B129" s="242" t="s">
        <v>2410</v>
      </c>
      <c r="C129" s="254" t="s">
        <v>2411</v>
      </c>
      <c r="D129" s="243" t="s">
        <v>335</v>
      </c>
      <c r="E129" s="244">
        <v>16</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295</v>
      </c>
      <c r="Y129" s="220" t="s">
        <v>296</v>
      </c>
      <c r="Z129" s="210"/>
      <c r="AA129" s="210"/>
      <c r="AB129" s="210"/>
      <c r="AC129" s="210"/>
      <c r="AD129" s="210"/>
      <c r="AE129" s="210"/>
      <c r="AF129" s="210"/>
      <c r="AG129" s="210" t="s">
        <v>1407</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67</v>
      </c>
      <c r="B130" s="242" t="s">
        <v>2412</v>
      </c>
      <c r="C130" s="254" t="s">
        <v>2413</v>
      </c>
      <c r="D130" s="243" t="s">
        <v>335</v>
      </c>
      <c r="E130" s="244">
        <v>16</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c r="S130" s="246" t="s">
        <v>861</v>
      </c>
      <c r="T130" s="247" t="s">
        <v>294</v>
      </c>
      <c r="U130" s="220">
        <v>0</v>
      </c>
      <c r="V130" s="220">
        <f>ROUND(E130*U130,2)</f>
        <v>0</v>
      </c>
      <c r="W130" s="220"/>
      <c r="X130" s="220" t="s">
        <v>295</v>
      </c>
      <c r="Y130" s="220" t="s">
        <v>296</v>
      </c>
      <c r="Z130" s="210"/>
      <c r="AA130" s="210"/>
      <c r="AB130" s="210"/>
      <c r="AC130" s="210"/>
      <c r="AD130" s="210"/>
      <c r="AE130" s="210"/>
      <c r="AF130" s="210"/>
      <c r="AG130" s="210" t="s">
        <v>1407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41">
        <v>68</v>
      </c>
      <c r="B131" s="242" t="s">
        <v>2414</v>
      </c>
      <c r="C131" s="254" t="s">
        <v>2415</v>
      </c>
      <c r="D131" s="243" t="s">
        <v>291</v>
      </c>
      <c r="E131" s="244">
        <v>87</v>
      </c>
      <c r="F131" s="245"/>
      <c r="G131" s="246">
        <f>ROUND(E131*F131,2)</f>
        <v>0</v>
      </c>
      <c r="H131" s="245"/>
      <c r="I131" s="246">
        <f>ROUND(E131*H131,2)</f>
        <v>0</v>
      </c>
      <c r="J131" s="245"/>
      <c r="K131" s="246">
        <f>ROUND(E131*J131,2)</f>
        <v>0</v>
      </c>
      <c r="L131" s="246">
        <v>21</v>
      </c>
      <c r="M131" s="246">
        <f>G131*(1+L131/100)</f>
        <v>0</v>
      </c>
      <c r="N131" s="244">
        <v>0</v>
      </c>
      <c r="O131" s="244">
        <f>ROUND(E131*N131,2)</f>
        <v>0</v>
      </c>
      <c r="P131" s="244">
        <v>0</v>
      </c>
      <c r="Q131" s="244">
        <f>ROUND(E131*P131,2)</f>
        <v>0</v>
      </c>
      <c r="R131" s="246" t="s">
        <v>1613</v>
      </c>
      <c r="S131" s="246" t="s">
        <v>293</v>
      </c>
      <c r="T131" s="247" t="s">
        <v>294</v>
      </c>
      <c r="U131" s="220">
        <v>0.42499999999999999</v>
      </c>
      <c r="V131" s="220">
        <f>ROUND(E131*U131,2)</f>
        <v>36.979999999999997</v>
      </c>
      <c r="W131" s="220"/>
      <c r="X131" s="220" t="s">
        <v>295</v>
      </c>
      <c r="Y131" s="220" t="s">
        <v>296</v>
      </c>
      <c r="Z131" s="210"/>
      <c r="AA131" s="210"/>
      <c r="AB131" s="210"/>
      <c r="AC131" s="210"/>
      <c r="AD131" s="210"/>
      <c r="AE131" s="210"/>
      <c r="AF131" s="210"/>
      <c r="AG131" s="210" t="s">
        <v>1407</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1" x14ac:dyDescent="0.2">
      <c r="A132" s="241">
        <v>69</v>
      </c>
      <c r="B132" s="242" t="s">
        <v>2416</v>
      </c>
      <c r="C132" s="254" t="s">
        <v>2417</v>
      </c>
      <c r="D132" s="243" t="s">
        <v>291</v>
      </c>
      <c r="E132" s="244">
        <v>8</v>
      </c>
      <c r="F132" s="245"/>
      <c r="G132" s="246">
        <f>ROUND(E132*F132,2)</f>
        <v>0</v>
      </c>
      <c r="H132" s="245"/>
      <c r="I132" s="246">
        <f>ROUND(E132*H132,2)</f>
        <v>0</v>
      </c>
      <c r="J132" s="245"/>
      <c r="K132" s="246">
        <f>ROUND(E132*J132,2)</f>
        <v>0</v>
      </c>
      <c r="L132" s="246">
        <v>21</v>
      </c>
      <c r="M132" s="246">
        <f>G132*(1+L132/100)</f>
        <v>0</v>
      </c>
      <c r="N132" s="244">
        <v>0</v>
      </c>
      <c r="O132" s="244">
        <f>ROUND(E132*N132,2)</f>
        <v>0</v>
      </c>
      <c r="P132" s="244">
        <v>0</v>
      </c>
      <c r="Q132" s="244">
        <f>ROUND(E132*P132,2)</f>
        <v>0</v>
      </c>
      <c r="R132" s="246" t="s">
        <v>1613</v>
      </c>
      <c r="S132" s="246" t="s">
        <v>293</v>
      </c>
      <c r="T132" s="247" t="s">
        <v>294</v>
      </c>
      <c r="U132" s="220">
        <v>0.42499999999999999</v>
      </c>
      <c r="V132" s="220">
        <f>ROUND(E132*U132,2)</f>
        <v>3.4</v>
      </c>
      <c r="W132" s="220"/>
      <c r="X132" s="220" t="s">
        <v>295</v>
      </c>
      <c r="Y132" s="220" t="s">
        <v>296</v>
      </c>
      <c r="Z132" s="210"/>
      <c r="AA132" s="210"/>
      <c r="AB132" s="210"/>
      <c r="AC132" s="210"/>
      <c r="AD132" s="210"/>
      <c r="AE132" s="210"/>
      <c r="AF132" s="210"/>
      <c r="AG132" s="210" t="s">
        <v>1407</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1">
        <v>70</v>
      </c>
      <c r="B133" s="242" t="s">
        <v>2418</v>
      </c>
      <c r="C133" s="254" t="s">
        <v>2419</v>
      </c>
      <c r="D133" s="243" t="s">
        <v>291</v>
      </c>
      <c r="E133" s="244">
        <v>87</v>
      </c>
      <c r="F133" s="245"/>
      <c r="G133" s="246">
        <f>ROUND(E133*F133,2)</f>
        <v>0</v>
      </c>
      <c r="H133" s="245"/>
      <c r="I133" s="246">
        <f>ROUND(E133*H133,2)</f>
        <v>0</v>
      </c>
      <c r="J133" s="245"/>
      <c r="K133" s="246">
        <f>ROUND(E133*J133,2)</f>
        <v>0</v>
      </c>
      <c r="L133" s="246">
        <v>21</v>
      </c>
      <c r="M133" s="246">
        <f>G133*(1+L133/100)</f>
        <v>0</v>
      </c>
      <c r="N133" s="244">
        <v>1.8000000000000001E-4</v>
      </c>
      <c r="O133" s="244">
        <f>ROUND(E133*N133,2)</f>
        <v>0.02</v>
      </c>
      <c r="P133" s="244">
        <v>0</v>
      </c>
      <c r="Q133" s="244">
        <f>ROUND(E133*P133,2)</f>
        <v>0</v>
      </c>
      <c r="R133" s="246" t="s">
        <v>1613</v>
      </c>
      <c r="S133" s="246" t="s">
        <v>293</v>
      </c>
      <c r="T133" s="247" t="s">
        <v>294</v>
      </c>
      <c r="U133" s="220">
        <v>0.254</v>
      </c>
      <c r="V133" s="220">
        <f>ROUND(E133*U133,2)</f>
        <v>22.1</v>
      </c>
      <c r="W133" s="220"/>
      <c r="X133" s="220" t="s">
        <v>295</v>
      </c>
      <c r="Y133" s="220" t="s">
        <v>296</v>
      </c>
      <c r="Z133" s="210"/>
      <c r="AA133" s="210"/>
      <c r="AB133" s="210"/>
      <c r="AC133" s="210"/>
      <c r="AD133" s="210"/>
      <c r="AE133" s="210"/>
      <c r="AF133" s="210"/>
      <c r="AG133" s="210" t="s">
        <v>1407</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1">
        <v>71</v>
      </c>
      <c r="B134" s="242" t="s">
        <v>2420</v>
      </c>
      <c r="C134" s="254" t="s">
        <v>2421</v>
      </c>
      <c r="D134" s="243" t="s">
        <v>1120</v>
      </c>
      <c r="E134" s="244">
        <v>1</v>
      </c>
      <c r="F134" s="245"/>
      <c r="G134" s="246">
        <f>ROUND(E134*F134,2)</f>
        <v>0</v>
      </c>
      <c r="H134" s="245"/>
      <c r="I134" s="246">
        <f>ROUND(E134*H134,2)</f>
        <v>0</v>
      </c>
      <c r="J134" s="245"/>
      <c r="K134" s="246">
        <f>ROUND(E134*J134,2)</f>
        <v>0</v>
      </c>
      <c r="L134" s="246">
        <v>21</v>
      </c>
      <c r="M134" s="246">
        <f>G134*(1+L134/100)</f>
        <v>0</v>
      </c>
      <c r="N134" s="244">
        <v>0</v>
      </c>
      <c r="O134" s="244">
        <f>ROUND(E134*N134,2)</f>
        <v>0</v>
      </c>
      <c r="P134" s="244">
        <v>0</v>
      </c>
      <c r="Q134" s="244">
        <f>ROUND(E134*P134,2)</f>
        <v>0</v>
      </c>
      <c r="R134" s="246"/>
      <c r="S134" s="246" t="s">
        <v>861</v>
      </c>
      <c r="T134" s="247" t="s">
        <v>294</v>
      </c>
      <c r="U134" s="220">
        <v>0</v>
      </c>
      <c r="V134" s="220">
        <f>ROUND(E134*U134,2)</f>
        <v>0</v>
      </c>
      <c r="W134" s="220"/>
      <c r="X134" s="220" t="s">
        <v>295</v>
      </c>
      <c r="Y134" s="220" t="s">
        <v>296</v>
      </c>
      <c r="Z134" s="210"/>
      <c r="AA134" s="210"/>
      <c r="AB134" s="210"/>
      <c r="AC134" s="210"/>
      <c r="AD134" s="210"/>
      <c r="AE134" s="210"/>
      <c r="AF134" s="210"/>
      <c r="AG134" s="210" t="s">
        <v>1407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ht="22.5" outlineLevel="1" x14ac:dyDescent="0.2">
      <c r="A135" s="241">
        <v>72</v>
      </c>
      <c r="B135" s="242" t="s">
        <v>2422</v>
      </c>
      <c r="C135" s="254" t="s">
        <v>2423</v>
      </c>
      <c r="D135" s="243" t="s">
        <v>2337</v>
      </c>
      <c r="E135" s="244">
        <v>5</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1407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ht="22.5" outlineLevel="1" x14ac:dyDescent="0.2">
      <c r="A136" s="241">
        <v>73</v>
      </c>
      <c r="B136" s="242" t="s">
        <v>2424</v>
      </c>
      <c r="C136" s="254" t="s">
        <v>2425</v>
      </c>
      <c r="D136" s="243" t="s">
        <v>2337</v>
      </c>
      <c r="E136" s="244">
        <v>5</v>
      </c>
      <c r="F136" s="245"/>
      <c r="G136" s="246">
        <f>ROUND(E136*F136,2)</f>
        <v>0</v>
      </c>
      <c r="H136" s="245"/>
      <c r="I136" s="246">
        <f>ROUND(E136*H136,2)</f>
        <v>0</v>
      </c>
      <c r="J136" s="245"/>
      <c r="K136" s="246">
        <f>ROUND(E136*J136,2)</f>
        <v>0</v>
      </c>
      <c r="L136" s="246">
        <v>21</v>
      </c>
      <c r="M136" s="246">
        <f>G136*(1+L136/100)</f>
        <v>0</v>
      </c>
      <c r="N136" s="244">
        <v>0</v>
      </c>
      <c r="O136" s="244">
        <f>ROUND(E136*N136,2)</f>
        <v>0</v>
      </c>
      <c r="P136" s="244">
        <v>0</v>
      </c>
      <c r="Q136" s="244">
        <f>ROUND(E136*P136,2)</f>
        <v>0</v>
      </c>
      <c r="R136" s="246"/>
      <c r="S136" s="246" t="s">
        <v>861</v>
      </c>
      <c r="T136" s="247" t="s">
        <v>294</v>
      </c>
      <c r="U136" s="220">
        <v>0</v>
      </c>
      <c r="V136" s="220">
        <f>ROUND(E136*U136,2)</f>
        <v>0</v>
      </c>
      <c r="W136" s="220"/>
      <c r="X136" s="220" t="s">
        <v>295</v>
      </c>
      <c r="Y136" s="220" t="s">
        <v>296</v>
      </c>
      <c r="Z136" s="210"/>
      <c r="AA136" s="210"/>
      <c r="AB136" s="210"/>
      <c r="AC136" s="210"/>
      <c r="AD136" s="210"/>
      <c r="AE136" s="210"/>
      <c r="AF136" s="210"/>
      <c r="AG136" s="210" t="s">
        <v>1407</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ht="22.5" outlineLevel="1" x14ac:dyDescent="0.2">
      <c r="A137" s="241">
        <v>74</v>
      </c>
      <c r="B137" s="242" t="s">
        <v>2426</v>
      </c>
      <c r="C137" s="254" t="s">
        <v>2427</v>
      </c>
      <c r="D137" s="243" t="s">
        <v>2337</v>
      </c>
      <c r="E137" s="244">
        <v>2</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295</v>
      </c>
      <c r="Y137" s="220" t="s">
        <v>296</v>
      </c>
      <c r="Z137" s="210"/>
      <c r="AA137" s="210"/>
      <c r="AB137" s="210"/>
      <c r="AC137" s="210"/>
      <c r="AD137" s="210"/>
      <c r="AE137" s="210"/>
      <c r="AF137" s="210"/>
      <c r="AG137" s="210" t="s">
        <v>1407</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75</v>
      </c>
      <c r="B138" s="242" t="s">
        <v>2428</v>
      </c>
      <c r="C138" s="254" t="s">
        <v>2429</v>
      </c>
      <c r="D138" s="243" t="s">
        <v>291</v>
      </c>
      <c r="E138" s="244">
        <v>12</v>
      </c>
      <c r="F138" s="245"/>
      <c r="G138" s="246">
        <f>ROUND(E138*F138,2)</f>
        <v>0</v>
      </c>
      <c r="H138" s="245"/>
      <c r="I138" s="246">
        <f>ROUND(E138*H138,2)</f>
        <v>0</v>
      </c>
      <c r="J138" s="245"/>
      <c r="K138" s="246">
        <f>ROUND(E138*J138,2)</f>
        <v>0</v>
      </c>
      <c r="L138" s="246">
        <v>21</v>
      </c>
      <c r="M138" s="246">
        <f>G138*(1+L138/100)</f>
        <v>0</v>
      </c>
      <c r="N138" s="244">
        <v>4.0000000000000003E-5</v>
      </c>
      <c r="O138" s="244">
        <f>ROUND(E138*N138,2)</f>
        <v>0</v>
      </c>
      <c r="P138" s="244">
        <v>0</v>
      </c>
      <c r="Q138" s="244">
        <f>ROUND(E138*P138,2)</f>
        <v>0</v>
      </c>
      <c r="R138" s="246" t="s">
        <v>1613</v>
      </c>
      <c r="S138" s="246" t="s">
        <v>293</v>
      </c>
      <c r="T138" s="247" t="s">
        <v>294</v>
      </c>
      <c r="U138" s="220">
        <v>0.14499999999999999</v>
      </c>
      <c r="V138" s="220">
        <f>ROUND(E138*U138,2)</f>
        <v>1.74</v>
      </c>
      <c r="W138" s="220"/>
      <c r="X138" s="220" t="s">
        <v>295</v>
      </c>
      <c r="Y138" s="220" t="s">
        <v>296</v>
      </c>
      <c r="Z138" s="210"/>
      <c r="AA138" s="210"/>
      <c r="AB138" s="210"/>
      <c r="AC138" s="210"/>
      <c r="AD138" s="210"/>
      <c r="AE138" s="210"/>
      <c r="AF138" s="210"/>
      <c r="AG138" s="210" t="s">
        <v>1407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ht="22.5" outlineLevel="1" x14ac:dyDescent="0.2">
      <c r="A139" s="241">
        <v>76</v>
      </c>
      <c r="B139" s="242" t="s">
        <v>2430</v>
      </c>
      <c r="C139" s="254" t="s">
        <v>2431</v>
      </c>
      <c r="D139" s="243" t="s">
        <v>2337</v>
      </c>
      <c r="E139" s="244">
        <v>1</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295</v>
      </c>
      <c r="Y139" s="220" t="s">
        <v>296</v>
      </c>
      <c r="Z139" s="210"/>
      <c r="AA139" s="210"/>
      <c r="AB139" s="210"/>
      <c r="AC139" s="210"/>
      <c r="AD139" s="210"/>
      <c r="AE139" s="210"/>
      <c r="AF139" s="210"/>
      <c r="AG139" s="210" t="s">
        <v>1407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ht="22.5" outlineLevel="1" x14ac:dyDescent="0.2">
      <c r="A140" s="241">
        <v>77</v>
      </c>
      <c r="B140" s="242" t="s">
        <v>2432</v>
      </c>
      <c r="C140" s="254" t="s">
        <v>2433</v>
      </c>
      <c r="D140" s="243" t="s">
        <v>2337</v>
      </c>
      <c r="E140" s="244">
        <v>2</v>
      </c>
      <c r="F140" s="245"/>
      <c r="G140" s="246">
        <f>ROUND(E140*F140,2)</f>
        <v>0</v>
      </c>
      <c r="H140" s="245"/>
      <c r="I140" s="246">
        <f>ROUND(E140*H140,2)</f>
        <v>0</v>
      </c>
      <c r="J140" s="245"/>
      <c r="K140" s="246">
        <f>ROUND(E140*J140,2)</f>
        <v>0</v>
      </c>
      <c r="L140" s="246">
        <v>21</v>
      </c>
      <c r="M140" s="246">
        <f>G140*(1+L140/100)</f>
        <v>0</v>
      </c>
      <c r="N140" s="244">
        <v>0</v>
      </c>
      <c r="O140" s="244">
        <f>ROUND(E140*N140,2)</f>
        <v>0</v>
      </c>
      <c r="P140" s="244">
        <v>0</v>
      </c>
      <c r="Q140" s="244">
        <f>ROUND(E140*P140,2)</f>
        <v>0</v>
      </c>
      <c r="R140" s="246"/>
      <c r="S140" s="246" t="s">
        <v>861</v>
      </c>
      <c r="T140" s="247" t="s">
        <v>294</v>
      </c>
      <c r="U140" s="220">
        <v>0</v>
      </c>
      <c r="V140" s="220">
        <f>ROUND(E140*U140,2)</f>
        <v>0</v>
      </c>
      <c r="W140" s="220"/>
      <c r="X140" s="220" t="s">
        <v>664</v>
      </c>
      <c r="Y140" s="220" t="s">
        <v>296</v>
      </c>
      <c r="Z140" s="210"/>
      <c r="AA140" s="210"/>
      <c r="AB140" s="210"/>
      <c r="AC140" s="210"/>
      <c r="AD140" s="210"/>
      <c r="AE140" s="210"/>
      <c r="AF140" s="210"/>
      <c r="AG140" s="210" t="s">
        <v>665</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ht="22.5" outlineLevel="1" x14ac:dyDescent="0.2">
      <c r="A141" s="241">
        <v>78</v>
      </c>
      <c r="B141" s="242" t="s">
        <v>2434</v>
      </c>
      <c r="C141" s="254" t="s">
        <v>2435</v>
      </c>
      <c r="D141" s="243" t="s">
        <v>2337</v>
      </c>
      <c r="E141" s="244">
        <v>7</v>
      </c>
      <c r="F141" s="245"/>
      <c r="G141" s="246">
        <f>ROUND(E141*F141,2)</f>
        <v>0</v>
      </c>
      <c r="H141" s="245"/>
      <c r="I141" s="246">
        <f>ROUND(E141*H141,2)</f>
        <v>0</v>
      </c>
      <c r="J141" s="245"/>
      <c r="K141" s="246">
        <f>ROUND(E141*J141,2)</f>
        <v>0</v>
      </c>
      <c r="L141" s="246">
        <v>21</v>
      </c>
      <c r="M141" s="246">
        <f>G141*(1+L141/100)</f>
        <v>0</v>
      </c>
      <c r="N141" s="244">
        <v>0</v>
      </c>
      <c r="O141" s="244">
        <f>ROUND(E141*N141,2)</f>
        <v>0</v>
      </c>
      <c r="P141" s="244">
        <v>0</v>
      </c>
      <c r="Q141" s="244">
        <f>ROUND(E141*P141,2)</f>
        <v>0</v>
      </c>
      <c r="R141" s="246"/>
      <c r="S141" s="246" t="s">
        <v>861</v>
      </c>
      <c r="T141" s="247" t="s">
        <v>294</v>
      </c>
      <c r="U141" s="220">
        <v>0</v>
      </c>
      <c r="V141" s="220">
        <f>ROUND(E141*U141,2)</f>
        <v>0</v>
      </c>
      <c r="W141" s="220"/>
      <c r="X141" s="220" t="s">
        <v>295</v>
      </c>
      <c r="Y141" s="220" t="s">
        <v>296</v>
      </c>
      <c r="Z141" s="210"/>
      <c r="AA141" s="210"/>
      <c r="AB141" s="210"/>
      <c r="AC141" s="210"/>
      <c r="AD141" s="210"/>
      <c r="AE141" s="210"/>
      <c r="AF141" s="210"/>
      <c r="AG141" s="210" t="s">
        <v>1407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ht="22.5" outlineLevel="1" x14ac:dyDescent="0.2">
      <c r="A142" s="241">
        <v>79</v>
      </c>
      <c r="B142" s="242" t="s">
        <v>2436</v>
      </c>
      <c r="C142" s="254" t="s">
        <v>2437</v>
      </c>
      <c r="D142" s="243" t="s">
        <v>2337</v>
      </c>
      <c r="E142" s="244">
        <v>3</v>
      </c>
      <c r="F142" s="245"/>
      <c r="G142" s="246">
        <f>ROUND(E142*F142,2)</f>
        <v>0</v>
      </c>
      <c r="H142" s="245"/>
      <c r="I142" s="246">
        <f>ROUND(E142*H142,2)</f>
        <v>0</v>
      </c>
      <c r="J142" s="245"/>
      <c r="K142" s="246">
        <f>ROUND(E142*J142,2)</f>
        <v>0</v>
      </c>
      <c r="L142" s="246">
        <v>21</v>
      </c>
      <c r="M142" s="246">
        <f>G142*(1+L142/100)</f>
        <v>0</v>
      </c>
      <c r="N142" s="244">
        <v>0</v>
      </c>
      <c r="O142" s="244">
        <f>ROUND(E142*N142,2)</f>
        <v>0</v>
      </c>
      <c r="P142" s="244">
        <v>0</v>
      </c>
      <c r="Q142" s="244">
        <f>ROUND(E142*P142,2)</f>
        <v>0</v>
      </c>
      <c r="R142" s="246"/>
      <c r="S142" s="246" t="s">
        <v>861</v>
      </c>
      <c r="T142" s="247" t="s">
        <v>294</v>
      </c>
      <c r="U142" s="220">
        <v>0</v>
      </c>
      <c r="V142" s="220">
        <f>ROUND(E142*U142,2)</f>
        <v>0</v>
      </c>
      <c r="W142" s="220"/>
      <c r="X142" s="220" t="s">
        <v>295</v>
      </c>
      <c r="Y142" s="220" t="s">
        <v>296</v>
      </c>
      <c r="Z142" s="210"/>
      <c r="AA142" s="210"/>
      <c r="AB142" s="210"/>
      <c r="AC142" s="210"/>
      <c r="AD142" s="210"/>
      <c r="AE142" s="210"/>
      <c r="AF142" s="210"/>
      <c r="AG142" s="210" t="s">
        <v>1407</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1">
        <v>80</v>
      </c>
      <c r="B143" s="242" t="s">
        <v>2438</v>
      </c>
      <c r="C143" s="254" t="s">
        <v>2439</v>
      </c>
      <c r="D143" s="243" t="s">
        <v>2337</v>
      </c>
      <c r="E143" s="244">
        <v>2</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c r="S143" s="246" t="s">
        <v>861</v>
      </c>
      <c r="T143" s="247" t="s">
        <v>294</v>
      </c>
      <c r="U143" s="220">
        <v>0</v>
      </c>
      <c r="V143" s="220">
        <f>ROUND(E143*U143,2)</f>
        <v>0</v>
      </c>
      <c r="W143" s="220"/>
      <c r="X143" s="220" t="s">
        <v>295</v>
      </c>
      <c r="Y143" s="220" t="s">
        <v>296</v>
      </c>
      <c r="Z143" s="210"/>
      <c r="AA143" s="210"/>
      <c r="AB143" s="210"/>
      <c r="AC143" s="210"/>
      <c r="AD143" s="210"/>
      <c r="AE143" s="210"/>
      <c r="AF143" s="210"/>
      <c r="AG143" s="210" t="s">
        <v>1407</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1">
        <v>81</v>
      </c>
      <c r="B144" s="242" t="s">
        <v>2440</v>
      </c>
      <c r="C144" s="254" t="s">
        <v>2441</v>
      </c>
      <c r="D144" s="243" t="s">
        <v>2337</v>
      </c>
      <c r="E144" s="244">
        <v>1</v>
      </c>
      <c r="F144" s="245"/>
      <c r="G144" s="246">
        <f>ROUND(E144*F144,2)</f>
        <v>0</v>
      </c>
      <c r="H144" s="245"/>
      <c r="I144" s="246">
        <f>ROUND(E144*H144,2)</f>
        <v>0</v>
      </c>
      <c r="J144" s="245"/>
      <c r="K144" s="246">
        <f>ROUND(E144*J144,2)</f>
        <v>0</v>
      </c>
      <c r="L144" s="246">
        <v>21</v>
      </c>
      <c r="M144" s="246">
        <f>G144*(1+L144/100)</f>
        <v>0</v>
      </c>
      <c r="N144" s="244">
        <v>0</v>
      </c>
      <c r="O144" s="244">
        <f>ROUND(E144*N144,2)</f>
        <v>0</v>
      </c>
      <c r="P144" s="244">
        <v>0</v>
      </c>
      <c r="Q144" s="244">
        <f>ROUND(E144*P144,2)</f>
        <v>0</v>
      </c>
      <c r="R144" s="246"/>
      <c r="S144" s="246" t="s">
        <v>861</v>
      </c>
      <c r="T144" s="247" t="s">
        <v>294</v>
      </c>
      <c r="U144" s="220">
        <v>0</v>
      </c>
      <c r="V144" s="220">
        <f>ROUND(E144*U144,2)</f>
        <v>0</v>
      </c>
      <c r="W144" s="220"/>
      <c r="X144" s="220" t="s">
        <v>295</v>
      </c>
      <c r="Y144" s="220" t="s">
        <v>296</v>
      </c>
      <c r="Z144" s="210"/>
      <c r="AA144" s="210"/>
      <c r="AB144" s="210"/>
      <c r="AC144" s="210"/>
      <c r="AD144" s="210"/>
      <c r="AE144" s="210"/>
      <c r="AF144" s="210"/>
      <c r="AG144" s="210" t="s">
        <v>1407</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82</v>
      </c>
      <c r="B145" s="242" t="s">
        <v>2442</v>
      </c>
      <c r="C145" s="254" t="s">
        <v>2443</v>
      </c>
      <c r="D145" s="243" t="s">
        <v>2337</v>
      </c>
      <c r="E145" s="244">
        <v>1</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1407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1">
        <v>83</v>
      </c>
      <c r="B146" s="242" t="s">
        <v>2444</v>
      </c>
      <c r="C146" s="254" t="s">
        <v>2445</v>
      </c>
      <c r="D146" s="243" t="s">
        <v>2337</v>
      </c>
      <c r="E146" s="244">
        <v>1</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861</v>
      </c>
      <c r="T146" s="247" t="s">
        <v>294</v>
      </c>
      <c r="U146" s="220">
        <v>0</v>
      </c>
      <c r="V146" s="220">
        <f>ROUND(E146*U146,2)</f>
        <v>0</v>
      </c>
      <c r="W146" s="220"/>
      <c r="X146" s="220" t="s">
        <v>295</v>
      </c>
      <c r="Y146" s="220" t="s">
        <v>296</v>
      </c>
      <c r="Z146" s="210"/>
      <c r="AA146" s="210"/>
      <c r="AB146" s="210"/>
      <c r="AC146" s="210"/>
      <c r="AD146" s="210"/>
      <c r="AE146" s="210"/>
      <c r="AF146" s="210"/>
      <c r="AG146" s="210" t="s">
        <v>1407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ht="22.5" outlineLevel="1" x14ac:dyDescent="0.2">
      <c r="A147" s="241">
        <v>84</v>
      </c>
      <c r="B147" s="242" t="s">
        <v>2446</v>
      </c>
      <c r="C147" s="254" t="s">
        <v>2447</v>
      </c>
      <c r="D147" s="243" t="s">
        <v>2337</v>
      </c>
      <c r="E147" s="244">
        <v>1</v>
      </c>
      <c r="F147" s="245"/>
      <c r="G147" s="246">
        <f>ROUND(E147*F147,2)</f>
        <v>0</v>
      </c>
      <c r="H147" s="245"/>
      <c r="I147" s="246">
        <f>ROUND(E147*H147,2)</f>
        <v>0</v>
      </c>
      <c r="J147" s="245"/>
      <c r="K147" s="246">
        <f>ROUND(E147*J147,2)</f>
        <v>0</v>
      </c>
      <c r="L147" s="246">
        <v>21</v>
      </c>
      <c r="M147" s="246">
        <f>G147*(1+L147/100)</f>
        <v>0</v>
      </c>
      <c r="N147" s="244">
        <v>0</v>
      </c>
      <c r="O147" s="244">
        <f>ROUND(E147*N147,2)</f>
        <v>0</v>
      </c>
      <c r="P147" s="244">
        <v>0</v>
      </c>
      <c r="Q147" s="244">
        <f>ROUND(E147*P147,2)</f>
        <v>0</v>
      </c>
      <c r="R147" s="246"/>
      <c r="S147" s="246" t="s">
        <v>861</v>
      </c>
      <c r="T147" s="247" t="s">
        <v>294</v>
      </c>
      <c r="U147" s="220">
        <v>0</v>
      </c>
      <c r="V147" s="220">
        <f>ROUND(E147*U147,2)</f>
        <v>0</v>
      </c>
      <c r="W147" s="220"/>
      <c r="X147" s="220" t="s">
        <v>295</v>
      </c>
      <c r="Y147" s="220" t="s">
        <v>296</v>
      </c>
      <c r="Z147" s="210"/>
      <c r="AA147" s="210"/>
      <c r="AB147" s="210"/>
      <c r="AC147" s="210"/>
      <c r="AD147" s="210"/>
      <c r="AE147" s="210"/>
      <c r="AF147" s="210"/>
      <c r="AG147" s="210" t="s">
        <v>1407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ht="22.5" outlineLevel="1" x14ac:dyDescent="0.2">
      <c r="A148" s="241">
        <v>85</v>
      </c>
      <c r="B148" s="242" t="s">
        <v>2448</v>
      </c>
      <c r="C148" s="254" t="s">
        <v>2449</v>
      </c>
      <c r="D148" s="243" t="s">
        <v>2337</v>
      </c>
      <c r="E148" s="244">
        <v>1</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861</v>
      </c>
      <c r="T148" s="247" t="s">
        <v>294</v>
      </c>
      <c r="U148" s="220">
        <v>0</v>
      </c>
      <c r="V148" s="220">
        <f>ROUND(E148*U148,2)</f>
        <v>0</v>
      </c>
      <c r="W148" s="220"/>
      <c r="X148" s="220" t="s">
        <v>295</v>
      </c>
      <c r="Y148" s="220" t="s">
        <v>296</v>
      </c>
      <c r="Z148" s="210"/>
      <c r="AA148" s="210"/>
      <c r="AB148" s="210"/>
      <c r="AC148" s="210"/>
      <c r="AD148" s="210"/>
      <c r="AE148" s="210"/>
      <c r="AF148" s="210"/>
      <c r="AG148" s="210" t="s">
        <v>1407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1">
        <v>86</v>
      </c>
      <c r="B149" s="242" t="s">
        <v>2450</v>
      </c>
      <c r="C149" s="254" t="s">
        <v>2451</v>
      </c>
      <c r="D149" s="243" t="s">
        <v>291</v>
      </c>
      <c r="E149" s="244">
        <v>5</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t="s">
        <v>1613</v>
      </c>
      <c r="S149" s="246" t="s">
        <v>293</v>
      </c>
      <c r="T149" s="247" t="s">
        <v>294</v>
      </c>
      <c r="U149" s="220">
        <v>0.16500000000000001</v>
      </c>
      <c r="V149" s="220">
        <f>ROUND(E149*U149,2)</f>
        <v>0.83</v>
      </c>
      <c r="W149" s="220"/>
      <c r="X149" s="220" t="s">
        <v>295</v>
      </c>
      <c r="Y149" s="220" t="s">
        <v>296</v>
      </c>
      <c r="Z149" s="210"/>
      <c r="AA149" s="210"/>
      <c r="AB149" s="210"/>
      <c r="AC149" s="210"/>
      <c r="AD149" s="210"/>
      <c r="AE149" s="210"/>
      <c r="AF149" s="210"/>
      <c r="AG149" s="210" t="s">
        <v>1407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1">
        <v>87</v>
      </c>
      <c r="B150" s="242" t="s">
        <v>2452</v>
      </c>
      <c r="C150" s="254" t="s">
        <v>2453</v>
      </c>
      <c r="D150" s="243" t="s">
        <v>291</v>
      </c>
      <c r="E150" s="244">
        <v>1</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t="s">
        <v>1613</v>
      </c>
      <c r="S150" s="246" t="s">
        <v>293</v>
      </c>
      <c r="T150" s="247" t="s">
        <v>294</v>
      </c>
      <c r="U150" s="220">
        <v>0.20699999999999999</v>
      </c>
      <c r="V150" s="220">
        <f>ROUND(E150*U150,2)</f>
        <v>0.21</v>
      </c>
      <c r="W150" s="220"/>
      <c r="X150" s="220" t="s">
        <v>295</v>
      </c>
      <c r="Y150" s="220" t="s">
        <v>296</v>
      </c>
      <c r="Z150" s="210"/>
      <c r="AA150" s="210"/>
      <c r="AB150" s="210"/>
      <c r="AC150" s="210"/>
      <c r="AD150" s="210"/>
      <c r="AE150" s="210"/>
      <c r="AF150" s="210"/>
      <c r="AG150" s="210" t="s">
        <v>1407</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1" x14ac:dyDescent="0.2">
      <c r="A151" s="241">
        <v>88</v>
      </c>
      <c r="B151" s="242" t="s">
        <v>2454</v>
      </c>
      <c r="C151" s="254" t="s">
        <v>2455</v>
      </c>
      <c r="D151" s="243" t="s">
        <v>291</v>
      </c>
      <c r="E151" s="244">
        <v>10</v>
      </c>
      <c r="F151" s="245"/>
      <c r="G151" s="246">
        <f>ROUND(E151*F151,2)</f>
        <v>0</v>
      </c>
      <c r="H151" s="245"/>
      <c r="I151" s="246">
        <f>ROUND(E151*H151,2)</f>
        <v>0</v>
      </c>
      <c r="J151" s="245"/>
      <c r="K151" s="246">
        <f>ROUND(E151*J151,2)</f>
        <v>0</v>
      </c>
      <c r="L151" s="246">
        <v>21</v>
      </c>
      <c r="M151" s="246">
        <f>G151*(1+L151/100)</f>
        <v>0</v>
      </c>
      <c r="N151" s="244">
        <v>0</v>
      </c>
      <c r="O151" s="244">
        <f>ROUND(E151*N151,2)</f>
        <v>0</v>
      </c>
      <c r="P151" s="244">
        <v>0</v>
      </c>
      <c r="Q151" s="244">
        <f>ROUND(E151*P151,2)</f>
        <v>0</v>
      </c>
      <c r="R151" s="246" t="s">
        <v>1613</v>
      </c>
      <c r="S151" s="246" t="s">
        <v>293</v>
      </c>
      <c r="T151" s="247" t="s">
        <v>294</v>
      </c>
      <c r="U151" s="220">
        <v>0.22700000000000001</v>
      </c>
      <c r="V151" s="220">
        <f>ROUND(E151*U151,2)</f>
        <v>2.27</v>
      </c>
      <c r="W151" s="220"/>
      <c r="X151" s="220" t="s">
        <v>295</v>
      </c>
      <c r="Y151" s="220" t="s">
        <v>296</v>
      </c>
      <c r="Z151" s="210"/>
      <c r="AA151" s="210"/>
      <c r="AB151" s="210"/>
      <c r="AC151" s="210"/>
      <c r="AD151" s="210"/>
      <c r="AE151" s="210"/>
      <c r="AF151" s="210"/>
      <c r="AG151" s="210" t="s">
        <v>1407</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1" x14ac:dyDescent="0.2">
      <c r="A152" s="241">
        <v>89</v>
      </c>
      <c r="B152" s="242" t="s">
        <v>2456</v>
      </c>
      <c r="C152" s="254" t="s">
        <v>2457</v>
      </c>
      <c r="D152" s="243" t="s">
        <v>291</v>
      </c>
      <c r="E152" s="244">
        <v>5</v>
      </c>
      <c r="F152" s="245"/>
      <c r="G152" s="246">
        <f>ROUND(E152*F152,2)</f>
        <v>0</v>
      </c>
      <c r="H152" s="245"/>
      <c r="I152" s="246">
        <f>ROUND(E152*H152,2)</f>
        <v>0</v>
      </c>
      <c r="J152" s="245"/>
      <c r="K152" s="246">
        <f>ROUND(E152*J152,2)</f>
        <v>0</v>
      </c>
      <c r="L152" s="246">
        <v>21</v>
      </c>
      <c r="M152" s="246">
        <f>G152*(1+L152/100)</f>
        <v>0</v>
      </c>
      <c r="N152" s="244">
        <v>0</v>
      </c>
      <c r="O152" s="244">
        <f>ROUND(E152*N152,2)</f>
        <v>0</v>
      </c>
      <c r="P152" s="244">
        <v>0</v>
      </c>
      <c r="Q152" s="244">
        <f>ROUND(E152*P152,2)</f>
        <v>0</v>
      </c>
      <c r="R152" s="246" t="s">
        <v>1613</v>
      </c>
      <c r="S152" s="246" t="s">
        <v>293</v>
      </c>
      <c r="T152" s="247" t="s">
        <v>294</v>
      </c>
      <c r="U152" s="220">
        <v>0.26900000000000002</v>
      </c>
      <c r="V152" s="220">
        <f>ROUND(E152*U152,2)</f>
        <v>1.35</v>
      </c>
      <c r="W152" s="220"/>
      <c r="X152" s="220" t="s">
        <v>295</v>
      </c>
      <c r="Y152" s="220" t="s">
        <v>296</v>
      </c>
      <c r="Z152" s="210"/>
      <c r="AA152" s="210"/>
      <c r="AB152" s="210"/>
      <c r="AC152" s="210"/>
      <c r="AD152" s="210"/>
      <c r="AE152" s="210"/>
      <c r="AF152" s="210"/>
      <c r="AG152" s="210" t="s">
        <v>1407</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ht="33.75" outlineLevel="1" x14ac:dyDescent="0.2">
      <c r="A153" s="241">
        <v>90</v>
      </c>
      <c r="B153" s="242" t="s">
        <v>2458</v>
      </c>
      <c r="C153" s="254" t="s">
        <v>2459</v>
      </c>
      <c r="D153" s="243" t="s">
        <v>2337</v>
      </c>
      <c r="E153" s="244">
        <v>1</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1407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91</v>
      </c>
      <c r="B154" s="242" t="s">
        <v>2460</v>
      </c>
      <c r="C154" s="254" t="s">
        <v>2461</v>
      </c>
      <c r="D154" s="243" t="s">
        <v>291</v>
      </c>
      <c r="E154" s="244">
        <v>1</v>
      </c>
      <c r="F154" s="245"/>
      <c r="G154" s="246">
        <f>ROUND(E154*F154,2)</f>
        <v>0</v>
      </c>
      <c r="H154" s="245"/>
      <c r="I154" s="246">
        <f>ROUND(E154*H154,2)</f>
        <v>0</v>
      </c>
      <c r="J154" s="245"/>
      <c r="K154" s="246">
        <f>ROUND(E154*J154,2)</f>
        <v>0</v>
      </c>
      <c r="L154" s="246">
        <v>21</v>
      </c>
      <c r="M154" s="246">
        <f>G154*(1+L154/100)</f>
        <v>0</v>
      </c>
      <c r="N154" s="244">
        <v>0</v>
      </c>
      <c r="O154" s="244">
        <f>ROUND(E154*N154,2)</f>
        <v>0</v>
      </c>
      <c r="P154" s="244">
        <v>0</v>
      </c>
      <c r="Q154" s="244">
        <f>ROUND(E154*P154,2)</f>
        <v>0</v>
      </c>
      <c r="R154" s="246" t="s">
        <v>2462</v>
      </c>
      <c r="S154" s="246" t="s">
        <v>293</v>
      </c>
      <c r="T154" s="247" t="s">
        <v>294</v>
      </c>
      <c r="U154" s="220">
        <v>0.28799999999999998</v>
      </c>
      <c r="V154" s="220">
        <f>ROUND(E154*U154,2)</f>
        <v>0.28999999999999998</v>
      </c>
      <c r="W154" s="220"/>
      <c r="X154" s="220" t="s">
        <v>295</v>
      </c>
      <c r="Y154" s="220" t="s">
        <v>296</v>
      </c>
      <c r="Z154" s="210"/>
      <c r="AA154" s="210"/>
      <c r="AB154" s="210"/>
      <c r="AC154" s="210"/>
      <c r="AD154" s="210"/>
      <c r="AE154" s="210"/>
      <c r="AF154" s="210"/>
      <c r="AG154" s="210" t="s">
        <v>1407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92</v>
      </c>
      <c r="B155" s="242" t="s">
        <v>2463</v>
      </c>
      <c r="C155" s="254" t="s">
        <v>2464</v>
      </c>
      <c r="D155" s="243" t="s">
        <v>2337</v>
      </c>
      <c r="E155" s="244">
        <v>1</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1407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1" x14ac:dyDescent="0.2">
      <c r="A156" s="241">
        <v>93</v>
      </c>
      <c r="B156" s="242" t="s">
        <v>2465</v>
      </c>
      <c r="C156" s="254" t="s">
        <v>2466</v>
      </c>
      <c r="D156" s="243" t="s">
        <v>1612</v>
      </c>
      <c r="E156" s="244">
        <v>1</v>
      </c>
      <c r="F156" s="245"/>
      <c r="G156" s="246">
        <f>ROUND(E156*F156,2)</f>
        <v>0</v>
      </c>
      <c r="H156" s="245"/>
      <c r="I156" s="246">
        <f>ROUND(E156*H156,2)</f>
        <v>0</v>
      </c>
      <c r="J156" s="245"/>
      <c r="K156" s="246">
        <f>ROUND(E156*J156,2)</f>
        <v>0</v>
      </c>
      <c r="L156" s="246">
        <v>21</v>
      </c>
      <c r="M156" s="246">
        <f>G156*(1+L156/100)</f>
        <v>0</v>
      </c>
      <c r="N156" s="244">
        <v>8.0000000000000007E-5</v>
      </c>
      <c r="O156" s="244">
        <f>ROUND(E156*N156,2)</f>
        <v>0</v>
      </c>
      <c r="P156" s="244">
        <v>0</v>
      </c>
      <c r="Q156" s="244">
        <f>ROUND(E156*P156,2)</f>
        <v>0</v>
      </c>
      <c r="R156" s="246" t="s">
        <v>1613</v>
      </c>
      <c r="S156" s="246" t="s">
        <v>293</v>
      </c>
      <c r="T156" s="247" t="s">
        <v>294</v>
      </c>
      <c r="U156" s="220">
        <v>0.28999999999999998</v>
      </c>
      <c r="V156" s="220">
        <f>ROUND(E156*U156,2)</f>
        <v>0.28999999999999998</v>
      </c>
      <c r="W156" s="220"/>
      <c r="X156" s="220" t="s">
        <v>295</v>
      </c>
      <c r="Y156" s="220" t="s">
        <v>296</v>
      </c>
      <c r="Z156" s="210"/>
      <c r="AA156" s="210"/>
      <c r="AB156" s="210"/>
      <c r="AC156" s="210"/>
      <c r="AD156" s="210"/>
      <c r="AE156" s="210"/>
      <c r="AF156" s="210"/>
      <c r="AG156" s="210" t="s">
        <v>1407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ht="22.5" outlineLevel="1" x14ac:dyDescent="0.2">
      <c r="A157" s="241">
        <v>94</v>
      </c>
      <c r="B157" s="242" t="s">
        <v>2467</v>
      </c>
      <c r="C157" s="254" t="s">
        <v>2468</v>
      </c>
      <c r="D157" s="243" t="s">
        <v>2337</v>
      </c>
      <c r="E157" s="244">
        <v>2</v>
      </c>
      <c r="F157" s="245"/>
      <c r="G157" s="246">
        <f>ROUND(E157*F157,2)</f>
        <v>0</v>
      </c>
      <c r="H157" s="245"/>
      <c r="I157" s="246">
        <f>ROUND(E157*H157,2)</f>
        <v>0</v>
      </c>
      <c r="J157" s="245"/>
      <c r="K157" s="246">
        <f>ROUND(E157*J157,2)</f>
        <v>0</v>
      </c>
      <c r="L157" s="246">
        <v>21</v>
      </c>
      <c r="M157" s="246">
        <f>G157*(1+L157/100)</f>
        <v>0</v>
      </c>
      <c r="N157" s="244">
        <v>0</v>
      </c>
      <c r="O157" s="244">
        <f>ROUND(E157*N157,2)</f>
        <v>0</v>
      </c>
      <c r="P157" s="244">
        <v>0</v>
      </c>
      <c r="Q157" s="244">
        <f>ROUND(E157*P157,2)</f>
        <v>0</v>
      </c>
      <c r="R157" s="246"/>
      <c r="S157" s="246" t="s">
        <v>861</v>
      </c>
      <c r="T157" s="247" t="s">
        <v>294</v>
      </c>
      <c r="U157" s="220">
        <v>0</v>
      </c>
      <c r="V157" s="220">
        <f>ROUND(E157*U157,2)</f>
        <v>0</v>
      </c>
      <c r="W157" s="220"/>
      <c r="X157" s="220" t="s">
        <v>295</v>
      </c>
      <c r="Y157" s="220" t="s">
        <v>296</v>
      </c>
      <c r="Z157" s="210"/>
      <c r="AA157" s="210"/>
      <c r="AB157" s="210"/>
      <c r="AC157" s="210"/>
      <c r="AD157" s="210"/>
      <c r="AE157" s="210"/>
      <c r="AF157" s="210"/>
      <c r="AG157" s="210" t="s">
        <v>1407</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1" x14ac:dyDescent="0.2">
      <c r="A158" s="241">
        <v>95</v>
      </c>
      <c r="B158" s="242" t="s">
        <v>2469</v>
      </c>
      <c r="C158" s="254" t="s">
        <v>2470</v>
      </c>
      <c r="D158" s="243" t="s">
        <v>2337</v>
      </c>
      <c r="E158" s="244">
        <v>1</v>
      </c>
      <c r="F158" s="245"/>
      <c r="G158" s="246">
        <f>ROUND(E158*F158,2)</f>
        <v>0</v>
      </c>
      <c r="H158" s="245"/>
      <c r="I158" s="246">
        <f>ROUND(E158*H158,2)</f>
        <v>0</v>
      </c>
      <c r="J158" s="245"/>
      <c r="K158" s="246">
        <f>ROUND(E158*J158,2)</f>
        <v>0</v>
      </c>
      <c r="L158" s="246">
        <v>21</v>
      </c>
      <c r="M158" s="246">
        <f>G158*(1+L158/100)</f>
        <v>0</v>
      </c>
      <c r="N158" s="244">
        <v>0</v>
      </c>
      <c r="O158" s="244">
        <f>ROUND(E158*N158,2)</f>
        <v>0</v>
      </c>
      <c r="P158" s="244">
        <v>0</v>
      </c>
      <c r="Q158" s="244">
        <f>ROUND(E158*P158,2)</f>
        <v>0</v>
      </c>
      <c r="R158" s="246"/>
      <c r="S158" s="246" t="s">
        <v>861</v>
      </c>
      <c r="T158" s="247" t="s">
        <v>294</v>
      </c>
      <c r="U158" s="220">
        <v>0</v>
      </c>
      <c r="V158" s="220">
        <f>ROUND(E158*U158,2)</f>
        <v>0</v>
      </c>
      <c r="W158" s="220"/>
      <c r="X158" s="220" t="s">
        <v>295</v>
      </c>
      <c r="Y158" s="220" t="s">
        <v>296</v>
      </c>
      <c r="Z158" s="210"/>
      <c r="AA158" s="210"/>
      <c r="AB158" s="210"/>
      <c r="AC158" s="210"/>
      <c r="AD158" s="210"/>
      <c r="AE158" s="210"/>
      <c r="AF158" s="210"/>
      <c r="AG158" s="210" t="s">
        <v>1407</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1">
        <v>96</v>
      </c>
      <c r="B159" s="242" t="s">
        <v>2471</v>
      </c>
      <c r="C159" s="254" t="s">
        <v>2472</v>
      </c>
      <c r="D159" s="243" t="s">
        <v>291</v>
      </c>
      <c r="E159" s="244">
        <v>2</v>
      </c>
      <c r="F159" s="245"/>
      <c r="G159" s="246">
        <f>ROUND(E159*F159,2)</f>
        <v>0</v>
      </c>
      <c r="H159" s="245"/>
      <c r="I159" s="246">
        <f>ROUND(E159*H159,2)</f>
        <v>0</v>
      </c>
      <c r="J159" s="245"/>
      <c r="K159" s="246">
        <f>ROUND(E159*J159,2)</f>
        <v>0</v>
      </c>
      <c r="L159" s="246">
        <v>21</v>
      </c>
      <c r="M159" s="246">
        <f>G159*(1+L159/100)</f>
        <v>0</v>
      </c>
      <c r="N159" s="244">
        <v>1.64E-3</v>
      </c>
      <c r="O159" s="244">
        <f>ROUND(E159*N159,2)</f>
        <v>0</v>
      </c>
      <c r="P159" s="244">
        <v>0</v>
      </c>
      <c r="Q159" s="244">
        <f>ROUND(E159*P159,2)</f>
        <v>0</v>
      </c>
      <c r="R159" s="246" t="s">
        <v>1613</v>
      </c>
      <c r="S159" s="246" t="s">
        <v>293</v>
      </c>
      <c r="T159" s="247" t="s">
        <v>294</v>
      </c>
      <c r="U159" s="220">
        <v>0.372</v>
      </c>
      <c r="V159" s="220">
        <f>ROUND(E159*U159,2)</f>
        <v>0.74</v>
      </c>
      <c r="W159" s="220"/>
      <c r="X159" s="220" t="s">
        <v>295</v>
      </c>
      <c r="Y159" s="220" t="s">
        <v>296</v>
      </c>
      <c r="Z159" s="210"/>
      <c r="AA159" s="210"/>
      <c r="AB159" s="210"/>
      <c r="AC159" s="210"/>
      <c r="AD159" s="210"/>
      <c r="AE159" s="210"/>
      <c r="AF159" s="210"/>
      <c r="AG159" s="210" t="s">
        <v>1407</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41">
        <v>97</v>
      </c>
      <c r="B160" s="242" t="s">
        <v>2473</v>
      </c>
      <c r="C160" s="254" t="s">
        <v>2474</v>
      </c>
      <c r="D160" s="243" t="s">
        <v>291</v>
      </c>
      <c r="E160" s="244">
        <v>1</v>
      </c>
      <c r="F160" s="245"/>
      <c r="G160" s="246">
        <f>ROUND(E160*F160,2)</f>
        <v>0</v>
      </c>
      <c r="H160" s="245"/>
      <c r="I160" s="246">
        <f>ROUND(E160*H160,2)</f>
        <v>0</v>
      </c>
      <c r="J160" s="245"/>
      <c r="K160" s="246">
        <f>ROUND(E160*J160,2)</f>
        <v>0</v>
      </c>
      <c r="L160" s="246">
        <v>21</v>
      </c>
      <c r="M160" s="246">
        <f>G160*(1+L160/100)</f>
        <v>0</v>
      </c>
      <c r="N160" s="244">
        <v>1.9400000000000001E-3</v>
      </c>
      <c r="O160" s="244">
        <f>ROUND(E160*N160,2)</f>
        <v>0</v>
      </c>
      <c r="P160" s="244">
        <v>0</v>
      </c>
      <c r="Q160" s="244">
        <f>ROUND(E160*P160,2)</f>
        <v>0</v>
      </c>
      <c r="R160" s="246" t="s">
        <v>1613</v>
      </c>
      <c r="S160" s="246" t="s">
        <v>293</v>
      </c>
      <c r="T160" s="247" t="s">
        <v>294</v>
      </c>
      <c r="U160" s="220">
        <v>0.39300000000000002</v>
      </c>
      <c r="V160" s="220">
        <f>ROUND(E160*U160,2)</f>
        <v>0.39</v>
      </c>
      <c r="W160" s="220"/>
      <c r="X160" s="220" t="s">
        <v>295</v>
      </c>
      <c r="Y160" s="220" t="s">
        <v>296</v>
      </c>
      <c r="Z160" s="210"/>
      <c r="AA160" s="210"/>
      <c r="AB160" s="210"/>
      <c r="AC160" s="210"/>
      <c r="AD160" s="210"/>
      <c r="AE160" s="210"/>
      <c r="AF160" s="210"/>
      <c r="AG160" s="210" t="s">
        <v>1407</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1">
        <v>98</v>
      </c>
      <c r="B161" s="242" t="s">
        <v>2475</v>
      </c>
      <c r="C161" s="254" t="s">
        <v>2476</v>
      </c>
      <c r="D161" s="243" t="s">
        <v>2337</v>
      </c>
      <c r="E161" s="244">
        <v>1</v>
      </c>
      <c r="F161" s="245"/>
      <c r="G161" s="246">
        <f>ROUND(E161*F161,2)</f>
        <v>0</v>
      </c>
      <c r="H161" s="245"/>
      <c r="I161" s="246">
        <f>ROUND(E161*H161,2)</f>
        <v>0</v>
      </c>
      <c r="J161" s="245"/>
      <c r="K161" s="246">
        <f>ROUND(E161*J161,2)</f>
        <v>0</v>
      </c>
      <c r="L161" s="246">
        <v>21</v>
      </c>
      <c r="M161" s="246">
        <f>G161*(1+L161/100)</f>
        <v>0</v>
      </c>
      <c r="N161" s="244">
        <v>0</v>
      </c>
      <c r="O161" s="244">
        <f>ROUND(E161*N161,2)</f>
        <v>0</v>
      </c>
      <c r="P161" s="244">
        <v>0</v>
      </c>
      <c r="Q161" s="244">
        <f>ROUND(E161*P161,2)</f>
        <v>0</v>
      </c>
      <c r="R161" s="246"/>
      <c r="S161" s="246" t="s">
        <v>861</v>
      </c>
      <c r="T161" s="247" t="s">
        <v>294</v>
      </c>
      <c r="U161" s="220">
        <v>0</v>
      </c>
      <c r="V161" s="220">
        <f>ROUND(E161*U161,2)</f>
        <v>0</v>
      </c>
      <c r="W161" s="220"/>
      <c r="X161" s="220" t="s">
        <v>295</v>
      </c>
      <c r="Y161" s="220" t="s">
        <v>296</v>
      </c>
      <c r="Z161" s="210"/>
      <c r="AA161" s="210"/>
      <c r="AB161" s="210"/>
      <c r="AC161" s="210"/>
      <c r="AD161" s="210"/>
      <c r="AE161" s="210"/>
      <c r="AF161" s="210"/>
      <c r="AG161" s="210" t="s">
        <v>1407</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41">
        <v>99</v>
      </c>
      <c r="B162" s="242" t="s">
        <v>2477</v>
      </c>
      <c r="C162" s="254" t="s">
        <v>2342</v>
      </c>
      <c r="D162" s="243" t="s">
        <v>2337</v>
      </c>
      <c r="E162" s="244">
        <v>2</v>
      </c>
      <c r="F162" s="245"/>
      <c r="G162" s="246">
        <f>ROUND(E162*F162,2)</f>
        <v>0</v>
      </c>
      <c r="H162" s="245"/>
      <c r="I162" s="246">
        <f>ROUND(E162*H162,2)</f>
        <v>0</v>
      </c>
      <c r="J162" s="245"/>
      <c r="K162" s="246">
        <f>ROUND(E162*J162,2)</f>
        <v>0</v>
      </c>
      <c r="L162" s="246">
        <v>21</v>
      </c>
      <c r="M162" s="246">
        <f>G162*(1+L162/100)</f>
        <v>0</v>
      </c>
      <c r="N162" s="244">
        <v>0</v>
      </c>
      <c r="O162" s="244">
        <f>ROUND(E162*N162,2)</f>
        <v>0</v>
      </c>
      <c r="P162" s="244">
        <v>0</v>
      </c>
      <c r="Q162" s="244">
        <f>ROUND(E162*P162,2)</f>
        <v>0</v>
      </c>
      <c r="R162" s="246"/>
      <c r="S162" s="246" t="s">
        <v>861</v>
      </c>
      <c r="T162" s="247" t="s">
        <v>294</v>
      </c>
      <c r="U162" s="220">
        <v>0</v>
      </c>
      <c r="V162" s="220">
        <f>ROUND(E162*U162,2)</f>
        <v>0</v>
      </c>
      <c r="W162" s="220"/>
      <c r="X162" s="220" t="s">
        <v>664</v>
      </c>
      <c r="Y162" s="220" t="s">
        <v>296</v>
      </c>
      <c r="Z162" s="210"/>
      <c r="AA162" s="210"/>
      <c r="AB162" s="210"/>
      <c r="AC162" s="210"/>
      <c r="AD162" s="210"/>
      <c r="AE162" s="210"/>
      <c r="AF162" s="210"/>
      <c r="AG162" s="210" t="s">
        <v>665</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1" x14ac:dyDescent="0.2">
      <c r="A163" s="241">
        <v>100</v>
      </c>
      <c r="B163" s="242" t="s">
        <v>2343</v>
      </c>
      <c r="C163" s="254" t="s">
        <v>2344</v>
      </c>
      <c r="D163" s="243" t="s">
        <v>2337</v>
      </c>
      <c r="E163" s="244">
        <v>3</v>
      </c>
      <c r="F163" s="245"/>
      <c r="G163" s="246">
        <f>ROUND(E163*F163,2)</f>
        <v>0</v>
      </c>
      <c r="H163" s="245"/>
      <c r="I163" s="246">
        <f>ROUND(E163*H163,2)</f>
        <v>0</v>
      </c>
      <c r="J163" s="245"/>
      <c r="K163" s="246">
        <f>ROUND(E163*J163,2)</f>
        <v>0</v>
      </c>
      <c r="L163" s="246">
        <v>21</v>
      </c>
      <c r="M163" s="246">
        <f>G163*(1+L163/100)</f>
        <v>0</v>
      </c>
      <c r="N163" s="244">
        <v>0</v>
      </c>
      <c r="O163" s="244">
        <f>ROUND(E163*N163,2)</f>
        <v>0</v>
      </c>
      <c r="P163" s="244">
        <v>0</v>
      </c>
      <c r="Q163" s="244">
        <f>ROUND(E163*P163,2)</f>
        <v>0</v>
      </c>
      <c r="R163" s="246"/>
      <c r="S163" s="246" t="s">
        <v>861</v>
      </c>
      <c r="T163" s="247" t="s">
        <v>294</v>
      </c>
      <c r="U163" s="220">
        <v>0</v>
      </c>
      <c r="V163" s="220">
        <f>ROUND(E163*U163,2)</f>
        <v>0</v>
      </c>
      <c r="W163" s="220"/>
      <c r="X163" s="220" t="s">
        <v>295</v>
      </c>
      <c r="Y163" s="220" t="s">
        <v>296</v>
      </c>
      <c r="Z163" s="210"/>
      <c r="AA163" s="210"/>
      <c r="AB163" s="210"/>
      <c r="AC163" s="210"/>
      <c r="AD163" s="210"/>
      <c r="AE163" s="210"/>
      <c r="AF163" s="210"/>
      <c r="AG163" s="210" t="s">
        <v>1407</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1" x14ac:dyDescent="0.2">
      <c r="A164" s="241">
        <v>101</v>
      </c>
      <c r="B164" s="242" t="s">
        <v>2345</v>
      </c>
      <c r="C164" s="254" t="s">
        <v>2346</v>
      </c>
      <c r="D164" s="243" t="s">
        <v>2347</v>
      </c>
      <c r="E164" s="244">
        <v>20</v>
      </c>
      <c r="F164" s="245"/>
      <c r="G164" s="246">
        <f>ROUND(E164*F164,2)</f>
        <v>0</v>
      </c>
      <c r="H164" s="245"/>
      <c r="I164" s="246">
        <f>ROUND(E164*H164,2)</f>
        <v>0</v>
      </c>
      <c r="J164" s="245"/>
      <c r="K164" s="246">
        <f>ROUND(E164*J164,2)</f>
        <v>0</v>
      </c>
      <c r="L164" s="246">
        <v>21</v>
      </c>
      <c r="M164" s="246">
        <f>G164*(1+L164/100)</f>
        <v>0</v>
      </c>
      <c r="N164" s="244">
        <v>0</v>
      </c>
      <c r="O164" s="244">
        <f>ROUND(E164*N164,2)</f>
        <v>0</v>
      </c>
      <c r="P164" s="244">
        <v>0</v>
      </c>
      <c r="Q164" s="244">
        <f>ROUND(E164*P164,2)</f>
        <v>0</v>
      </c>
      <c r="R164" s="246"/>
      <c r="S164" s="246" t="s">
        <v>861</v>
      </c>
      <c r="T164" s="247" t="s">
        <v>294</v>
      </c>
      <c r="U164" s="220">
        <v>0</v>
      </c>
      <c r="V164" s="220">
        <f>ROUND(E164*U164,2)</f>
        <v>0</v>
      </c>
      <c r="W164" s="220"/>
      <c r="X164" s="220" t="s">
        <v>295</v>
      </c>
      <c r="Y164" s="220" t="s">
        <v>296</v>
      </c>
      <c r="Z164" s="210"/>
      <c r="AA164" s="210"/>
      <c r="AB164" s="210"/>
      <c r="AC164" s="210"/>
      <c r="AD164" s="210"/>
      <c r="AE164" s="210"/>
      <c r="AF164" s="210"/>
      <c r="AG164" s="210" t="s">
        <v>1407</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1">
        <v>102</v>
      </c>
      <c r="B165" s="242" t="s">
        <v>2478</v>
      </c>
      <c r="C165" s="254" t="s">
        <v>2479</v>
      </c>
      <c r="D165" s="243" t="s">
        <v>2480</v>
      </c>
      <c r="E165" s="244">
        <v>1</v>
      </c>
      <c r="F165" s="245"/>
      <c r="G165" s="246">
        <f>ROUND(E165*F165,2)</f>
        <v>0</v>
      </c>
      <c r="H165" s="245"/>
      <c r="I165" s="246">
        <f>ROUND(E165*H165,2)</f>
        <v>0</v>
      </c>
      <c r="J165" s="245"/>
      <c r="K165" s="246">
        <f>ROUND(E165*J165,2)</f>
        <v>0</v>
      </c>
      <c r="L165" s="246">
        <v>21</v>
      </c>
      <c r="M165" s="246">
        <f>G165*(1+L165/100)</f>
        <v>0</v>
      </c>
      <c r="N165" s="244">
        <v>0</v>
      </c>
      <c r="O165" s="244">
        <f>ROUND(E165*N165,2)</f>
        <v>0</v>
      </c>
      <c r="P165" s="244">
        <v>0</v>
      </c>
      <c r="Q165" s="244">
        <f>ROUND(E165*P165,2)</f>
        <v>0</v>
      </c>
      <c r="R165" s="246"/>
      <c r="S165" s="246" t="s">
        <v>861</v>
      </c>
      <c r="T165" s="247" t="s">
        <v>294</v>
      </c>
      <c r="U165" s="220">
        <v>0</v>
      </c>
      <c r="V165" s="220">
        <f>ROUND(E165*U165,2)</f>
        <v>0</v>
      </c>
      <c r="W165" s="220"/>
      <c r="X165" s="220" t="s">
        <v>295</v>
      </c>
      <c r="Y165" s="220" t="s">
        <v>296</v>
      </c>
      <c r="Z165" s="210"/>
      <c r="AA165" s="210"/>
      <c r="AB165" s="210"/>
      <c r="AC165" s="210"/>
      <c r="AD165" s="210"/>
      <c r="AE165" s="210"/>
      <c r="AF165" s="210"/>
      <c r="AG165" s="210" t="s">
        <v>1407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31">
        <v>103</v>
      </c>
      <c r="B166" s="232" t="s">
        <v>2481</v>
      </c>
      <c r="C166" s="250" t="s">
        <v>2482</v>
      </c>
      <c r="D166" s="233" t="s">
        <v>0</v>
      </c>
      <c r="E166" s="234">
        <v>1.6</v>
      </c>
      <c r="F166" s="235"/>
      <c r="G166" s="236">
        <f>ROUND(E166*F166,2)</f>
        <v>0</v>
      </c>
      <c r="H166" s="235"/>
      <c r="I166" s="236">
        <f>ROUND(E166*H166,2)</f>
        <v>0</v>
      </c>
      <c r="J166" s="235"/>
      <c r="K166" s="236">
        <f>ROUND(E166*J166,2)</f>
        <v>0</v>
      </c>
      <c r="L166" s="236">
        <v>21</v>
      </c>
      <c r="M166" s="236">
        <f>G166*(1+L166/100)</f>
        <v>0</v>
      </c>
      <c r="N166" s="234">
        <v>0</v>
      </c>
      <c r="O166" s="234">
        <f>ROUND(E166*N166,2)</f>
        <v>0</v>
      </c>
      <c r="P166" s="234">
        <v>0</v>
      </c>
      <c r="Q166" s="234">
        <f>ROUND(E166*P166,2)</f>
        <v>0</v>
      </c>
      <c r="R166" s="236" t="s">
        <v>1613</v>
      </c>
      <c r="S166" s="236" t="s">
        <v>293</v>
      </c>
      <c r="T166" s="237" t="s">
        <v>294</v>
      </c>
      <c r="U166" s="220">
        <v>0</v>
      </c>
      <c r="V166" s="220">
        <f>ROUND(E166*U166,2)</f>
        <v>0</v>
      </c>
      <c r="W166" s="220"/>
      <c r="X166" s="220" t="s">
        <v>295</v>
      </c>
      <c r="Y166" s="220" t="s">
        <v>296</v>
      </c>
      <c r="Z166" s="210"/>
      <c r="AA166" s="210"/>
      <c r="AB166" s="210"/>
      <c r="AC166" s="210"/>
      <c r="AD166" s="210"/>
      <c r="AE166" s="210"/>
      <c r="AF166" s="210"/>
      <c r="AG166" s="210" t="s">
        <v>1407</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1" t="s">
        <v>1625</v>
      </c>
      <c r="D167" s="239"/>
      <c r="E167" s="239"/>
      <c r="F167" s="239"/>
      <c r="G167" s="239"/>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299</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2" x14ac:dyDescent="0.2">
      <c r="A168" s="217"/>
      <c r="B168" s="218"/>
      <c r="C168" s="252" t="s">
        <v>1625</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x14ac:dyDescent="0.2">
      <c r="A169" s="224" t="s">
        <v>287</v>
      </c>
      <c r="B169" s="225" t="s">
        <v>208</v>
      </c>
      <c r="C169" s="249" t="s">
        <v>209</v>
      </c>
      <c r="D169" s="226"/>
      <c r="E169" s="227"/>
      <c r="F169" s="228"/>
      <c r="G169" s="228">
        <f>SUMIF(AG170:AG182,"&lt;&gt;NOR",G170:G182)</f>
        <v>0</v>
      </c>
      <c r="H169" s="228"/>
      <c r="I169" s="228">
        <f>SUM(I170:I182)</f>
        <v>0</v>
      </c>
      <c r="J169" s="228"/>
      <c r="K169" s="228">
        <f>SUM(K170:K182)</f>
        <v>0</v>
      </c>
      <c r="L169" s="228"/>
      <c r="M169" s="228">
        <f>SUM(M170:M182)</f>
        <v>0</v>
      </c>
      <c r="N169" s="227"/>
      <c r="O169" s="227">
        <f>SUM(O170:O182)</f>
        <v>0</v>
      </c>
      <c r="P169" s="227"/>
      <c r="Q169" s="227">
        <f>SUM(Q170:Q182)</f>
        <v>0</v>
      </c>
      <c r="R169" s="228"/>
      <c r="S169" s="228"/>
      <c r="T169" s="229"/>
      <c r="U169" s="223"/>
      <c r="V169" s="223">
        <f>SUM(V170:V182)</f>
        <v>0.24</v>
      </c>
      <c r="W169" s="223"/>
      <c r="X169" s="223"/>
      <c r="Y169" s="223"/>
      <c r="AG169" t="s">
        <v>288</v>
      </c>
    </row>
    <row r="170" spans="1:60" outlineLevel="1" x14ac:dyDescent="0.2">
      <c r="A170" s="241">
        <v>104</v>
      </c>
      <c r="B170" s="242" t="s">
        <v>2483</v>
      </c>
      <c r="C170" s="254" t="s">
        <v>2484</v>
      </c>
      <c r="D170" s="243" t="s">
        <v>2337</v>
      </c>
      <c r="E170" s="244">
        <v>1</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1407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105</v>
      </c>
      <c r="B171" s="242" t="s">
        <v>2485</v>
      </c>
      <c r="C171" s="254" t="s">
        <v>2486</v>
      </c>
      <c r="D171" s="243" t="s">
        <v>2337</v>
      </c>
      <c r="E171" s="244">
        <v>1</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1407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1">
        <v>106</v>
      </c>
      <c r="B172" s="242" t="s">
        <v>2487</v>
      </c>
      <c r="C172" s="254" t="s">
        <v>2488</v>
      </c>
      <c r="D172" s="243" t="s">
        <v>1612</v>
      </c>
      <c r="E172" s="244">
        <v>1</v>
      </c>
      <c r="F172" s="245"/>
      <c r="G172" s="246">
        <f>ROUND(E172*F172,2)</f>
        <v>0</v>
      </c>
      <c r="H172" s="245"/>
      <c r="I172" s="246">
        <f>ROUND(E172*H172,2)</f>
        <v>0</v>
      </c>
      <c r="J172" s="245"/>
      <c r="K172" s="246">
        <f>ROUND(E172*J172,2)</f>
        <v>0</v>
      </c>
      <c r="L172" s="246">
        <v>21</v>
      </c>
      <c r="M172" s="246">
        <f>G172*(1+L172/100)</f>
        <v>0</v>
      </c>
      <c r="N172" s="244">
        <v>5.2999999999999998E-4</v>
      </c>
      <c r="O172" s="244">
        <f>ROUND(E172*N172,2)</f>
        <v>0</v>
      </c>
      <c r="P172" s="244">
        <v>0</v>
      </c>
      <c r="Q172" s="244">
        <f>ROUND(E172*P172,2)</f>
        <v>0</v>
      </c>
      <c r="R172" s="246" t="s">
        <v>2462</v>
      </c>
      <c r="S172" s="246" t="s">
        <v>293</v>
      </c>
      <c r="T172" s="247" t="s">
        <v>294</v>
      </c>
      <c r="U172" s="220">
        <v>0.23899999999999999</v>
      </c>
      <c r="V172" s="220">
        <f>ROUND(E172*U172,2)</f>
        <v>0.24</v>
      </c>
      <c r="W172" s="220"/>
      <c r="X172" s="220" t="s">
        <v>295</v>
      </c>
      <c r="Y172" s="220" t="s">
        <v>296</v>
      </c>
      <c r="Z172" s="210"/>
      <c r="AA172" s="210"/>
      <c r="AB172" s="210"/>
      <c r="AC172" s="210"/>
      <c r="AD172" s="210"/>
      <c r="AE172" s="210"/>
      <c r="AF172" s="210"/>
      <c r="AG172" s="210" t="s">
        <v>1407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1" x14ac:dyDescent="0.2">
      <c r="A173" s="241">
        <v>107</v>
      </c>
      <c r="B173" s="242" t="s">
        <v>2489</v>
      </c>
      <c r="C173" s="254" t="s">
        <v>2490</v>
      </c>
      <c r="D173" s="243" t="s">
        <v>1120</v>
      </c>
      <c r="E173" s="244">
        <v>1</v>
      </c>
      <c r="F173" s="245"/>
      <c r="G173" s="246">
        <f>ROUND(E173*F173,2)</f>
        <v>0</v>
      </c>
      <c r="H173" s="245"/>
      <c r="I173" s="246">
        <f>ROUND(E173*H173,2)</f>
        <v>0</v>
      </c>
      <c r="J173" s="245"/>
      <c r="K173" s="246">
        <f>ROUND(E173*J173,2)</f>
        <v>0</v>
      </c>
      <c r="L173" s="246">
        <v>21</v>
      </c>
      <c r="M173" s="246">
        <f>G173*(1+L173/100)</f>
        <v>0</v>
      </c>
      <c r="N173" s="244">
        <v>0</v>
      </c>
      <c r="O173" s="244">
        <f>ROUND(E173*N173,2)</f>
        <v>0</v>
      </c>
      <c r="P173" s="244">
        <v>0</v>
      </c>
      <c r="Q173" s="244">
        <f>ROUND(E173*P173,2)</f>
        <v>0</v>
      </c>
      <c r="R173" s="246"/>
      <c r="S173" s="246" t="s">
        <v>861</v>
      </c>
      <c r="T173" s="247" t="s">
        <v>294</v>
      </c>
      <c r="U173" s="220">
        <v>0</v>
      </c>
      <c r="V173" s="220">
        <f>ROUND(E173*U173,2)</f>
        <v>0</v>
      </c>
      <c r="W173" s="220"/>
      <c r="X173" s="220" t="s">
        <v>295</v>
      </c>
      <c r="Y173" s="220" t="s">
        <v>296</v>
      </c>
      <c r="Z173" s="210"/>
      <c r="AA173" s="210"/>
      <c r="AB173" s="210"/>
      <c r="AC173" s="210"/>
      <c r="AD173" s="210"/>
      <c r="AE173" s="210"/>
      <c r="AF173" s="210"/>
      <c r="AG173" s="210" t="s">
        <v>1407</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1" x14ac:dyDescent="0.2">
      <c r="A174" s="241">
        <v>108</v>
      </c>
      <c r="B174" s="242" t="s">
        <v>2491</v>
      </c>
      <c r="C174" s="254" t="s">
        <v>2492</v>
      </c>
      <c r="D174" s="243" t="s">
        <v>2480</v>
      </c>
      <c r="E174" s="244">
        <v>1</v>
      </c>
      <c r="F174" s="245"/>
      <c r="G174" s="246">
        <f>ROUND(E174*F174,2)</f>
        <v>0</v>
      </c>
      <c r="H174" s="245"/>
      <c r="I174" s="246">
        <f>ROUND(E174*H174,2)</f>
        <v>0</v>
      </c>
      <c r="J174" s="245"/>
      <c r="K174" s="246">
        <f>ROUND(E174*J174,2)</f>
        <v>0</v>
      </c>
      <c r="L174" s="246">
        <v>21</v>
      </c>
      <c r="M174" s="246">
        <f>G174*(1+L174/100)</f>
        <v>0</v>
      </c>
      <c r="N174" s="244">
        <v>0</v>
      </c>
      <c r="O174" s="244">
        <f>ROUND(E174*N174,2)</f>
        <v>0</v>
      </c>
      <c r="P174" s="244">
        <v>0</v>
      </c>
      <c r="Q174" s="244">
        <f>ROUND(E174*P174,2)</f>
        <v>0</v>
      </c>
      <c r="R174" s="246"/>
      <c r="S174" s="246" t="s">
        <v>861</v>
      </c>
      <c r="T174" s="247" t="s">
        <v>294</v>
      </c>
      <c r="U174" s="220">
        <v>0</v>
      </c>
      <c r="V174" s="220">
        <f>ROUND(E174*U174,2)</f>
        <v>0</v>
      </c>
      <c r="W174" s="220"/>
      <c r="X174" s="220" t="s">
        <v>295</v>
      </c>
      <c r="Y174" s="220" t="s">
        <v>296</v>
      </c>
      <c r="Z174" s="210"/>
      <c r="AA174" s="210"/>
      <c r="AB174" s="210"/>
      <c r="AC174" s="210"/>
      <c r="AD174" s="210"/>
      <c r="AE174" s="210"/>
      <c r="AF174" s="210"/>
      <c r="AG174" s="210" t="s">
        <v>1407</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ht="33.75" outlineLevel="1" x14ac:dyDescent="0.2">
      <c r="A175" s="231">
        <v>109</v>
      </c>
      <c r="B175" s="232" t="s">
        <v>2493</v>
      </c>
      <c r="C175" s="250" t="s">
        <v>2494</v>
      </c>
      <c r="D175" s="233" t="s">
        <v>2337</v>
      </c>
      <c r="E175" s="234">
        <v>1</v>
      </c>
      <c r="F175" s="235"/>
      <c r="G175" s="236">
        <f>ROUND(E175*F175,2)</f>
        <v>0</v>
      </c>
      <c r="H175" s="235"/>
      <c r="I175" s="236">
        <f>ROUND(E175*H175,2)</f>
        <v>0</v>
      </c>
      <c r="J175" s="235"/>
      <c r="K175" s="236">
        <f>ROUND(E175*J175,2)</f>
        <v>0</v>
      </c>
      <c r="L175" s="236">
        <v>21</v>
      </c>
      <c r="M175" s="236">
        <f>G175*(1+L175/100)</f>
        <v>0</v>
      </c>
      <c r="N175" s="234">
        <v>0</v>
      </c>
      <c r="O175" s="234">
        <f>ROUND(E175*N175,2)</f>
        <v>0</v>
      </c>
      <c r="P175" s="234">
        <v>0</v>
      </c>
      <c r="Q175" s="234">
        <f>ROUND(E175*P175,2)</f>
        <v>0</v>
      </c>
      <c r="R175" s="236"/>
      <c r="S175" s="236" t="s">
        <v>861</v>
      </c>
      <c r="T175" s="237" t="s">
        <v>294</v>
      </c>
      <c r="U175" s="220">
        <v>0</v>
      </c>
      <c r="V175" s="220">
        <f>ROUND(E175*U175,2)</f>
        <v>0</v>
      </c>
      <c r="W175" s="220"/>
      <c r="X175" s="220" t="s">
        <v>295</v>
      </c>
      <c r="Y175" s="220" t="s">
        <v>296</v>
      </c>
      <c r="Z175" s="210"/>
      <c r="AA175" s="210"/>
      <c r="AB175" s="210"/>
      <c r="AC175" s="210"/>
      <c r="AD175" s="210"/>
      <c r="AE175" s="210"/>
      <c r="AF175" s="210"/>
      <c r="AG175" s="210" t="s">
        <v>1407</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2" x14ac:dyDescent="0.2">
      <c r="A176" s="217"/>
      <c r="B176" s="218"/>
      <c r="C176" s="255" t="s">
        <v>2495</v>
      </c>
      <c r="D176" s="248"/>
      <c r="E176" s="248"/>
      <c r="F176" s="248"/>
      <c r="G176" s="248"/>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300</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1">
        <v>110</v>
      </c>
      <c r="B177" s="242" t="s">
        <v>2496</v>
      </c>
      <c r="C177" s="254" t="s">
        <v>2497</v>
      </c>
      <c r="D177" s="243" t="s">
        <v>2480</v>
      </c>
      <c r="E177" s="244">
        <v>1</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861</v>
      </c>
      <c r="T177" s="247" t="s">
        <v>294</v>
      </c>
      <c r="U177" s="220">
        <v>0</v>
      </c>
      <c r="V177" s="220">
        <f>ROUND(E177*U177,2)</f>
        <v>0</v>
      </c>
      <c r="W177" s="220"/>
      <c r="X177" s="220" t="s">
        <v>295</v>
      </c>
      <c r="Y177" s="220" t="s">
        <v>296</v>
      </c>
      <c r="Z177" s="210"/>
      <c r="AA177" s="210"/>
      <c r="AB177" s="210"/>
      <c r="AC177" s="210"/>
      <c r="AD177" s="210"/>
      <c r="AE177" s="210"/>
      <c r="AF177" s="210"/>
      <c r="AG177" s="210" t="s">
        <v>1407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ht="33.75" outlineLevel="1" x14ac:dyDescent="0.2">
      <c r="A178" s="241">
        <v>111</v>
      </c>
      <c r="B178" s="242" t="s">
        <v>2498</v>
      </c>
      <c r="C178" s="254" t="s">
        <v>2499</v>
      </c>
      <c r="D178" s="243" t="s">
        <v>1120</v>
      </c>
      <c r="E178" s="244">
        <v>1</v>
      </c>
      <c r="F178" s="245"/>
      <c r="G178" s="246">
        <f>ROUND(E178*F178,2)</f>
        <v>0</v>
      </c>
      <c r="H178" s="245"/>
      <c r="I178" s="246">
        <f>ROUND(E178*H178,2)</f>
        <v>0</v>
      </c>
      <c r="J178" s="245"/>
      <c r="K178" s="246">
        <f>ROUND(E178*J178,2)</f>
        <v>0</v>
      </c>
      <c r="L178" s="246">
        <v>21</v>
      </c>
      <c r="M178" s="246">
        <f>G178*(1+L178/100)</f>
        <v>0</v>
      </c>
      <c r="N178" s="244">
        <v>0</v>
      </c>
      <c r="O178" s="244">
        <f>ROUND(E178*N178,2)</f>
        <v>0</v>
      </c>
      <c r="P178" s="244">
        <v>0</v>
      </c>
      <c r="Q178" s="244">
        <f>ROUND(E178*P178,2)</f>
        <v>0</v>
      </c>
      <c r="R178" s="246"/>
      <c r="S178" s="246" t="s">
        <v>861</v>
      </c>
      <c r="T178" s="247" t="s">
        <v>294</v>
      </c>
      <c r="U178" s="220">
        <v>0</v>
      </c>
      <c r="V178" s="220">
        <f>ROUND(E178*U178,2)</f>
        <v>0</v>
      </c>
      <c r="W178" s="220"/>
      <c r="X178" s="220" t="s">
        <v>295</v>
      </c>
      <c r="Y178" s="220" t="s">
        <v>296</v>
      </c>
      <c r="Z178" s="210"/>
      <c r="AA178" s="210"/>
      <c r="AB178" s="210"/>
      <c r="AC178" s="210"/>
      <c r="AD178" s="210"/>
      <c r="AE178" s="210"/>
      <c r="AF178" s="210"/>
      <c r="AG178" s="210" t="s">
        <v>1407</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1" x14ac:dyDescent="0.2">
      <c r="A179" s="241">
        <v>112</v>
      </c>
      <c r="B179" s="242" t="s">
        <v>2500</v>
      </c>
      <c r="C179" s="254" t="s">
        <v>2501</v>
      </c>
      <c r="D179" s="243" t="s">
        <v>2480</v>
      </c>
      <c r="E179" s="244">
        <v>1</v>
      </c>
      <c r="F179" s="245"/>
      <c r="G179" s="246">
        <f>ROUND(E179*F179,2)</f>
        <v>0</v>
      </c>
      <c r="H179" s="245"/>
      <c r="I179" s="246">
        <f>ROUND(E179*H179,2)</f>
        <v>0</v>
      </c>
      <c r="J179" s="245"/>
      <c r="K179" s="246">
        <f>ROUND(E179*J179,2)</f>
        <v>0</v>
      </c>
      <c r="L179" s="246">
        <v>21</v>
      </c>
      <c r="M179" s="246">
        <f>G179*(1+L179/100)</f>
        <v>0</v>
      </c>
      <c r="N179" s="244">
        <v>0</v>
      </c>
      <c r="O179" s="244">
        <f>ROUND(E179*N179,2)</f>
        <v>0</v>
      </c>
      <c r="P179" s="244">
        <v>0</v>
      </c>
      <c r="Q179" s="244">
        <f>ROUND(E179*P179,2)</f>
        <v>0</v>
      </c>
      <c r="R179" s="246"/>
      <c r="S179" s="246" t="s">
        <v>861</v>
      </c>
      <c r="T179" s="247" t="s">
        <v>294</v>
      </c>
      <c r="U179" s="220">
        <v>0</v>
      </c>
      <c r="V179" s="220">
        <f>ROUND(E179*U179,2)</f>
        <v>0</v>
      </c>
      <c r="W179" s="220"/>
      <c r="X179" s="220" t="s">
        <v>295</v>
      </c>
      <c r="Y179" s="220" t="s">
        <v>296</v>
      </c>
      <c r="Z179" s="210"/>
      <c r="AA179" s="210"/>
      <c r="AB179" s="210"/>
      <c r="AC179" s="210"/>
      <c r="AD179" s="210"/>
      <c r="AE179" s="210"/>
      <c r="AF179" s="210"/>
      <c r="AG179" s="210" t="s">
        <v>1407</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31">
        <v>113</v>
      </c>
      <c r="B180" s="232" t="s">
        <v>2502</v>
      </c>
      <c r="C180" s="250" t="s">
        <v>2503</v>
      </c>
      <c r="D180" s="233" t="s">
        <v>0</v>
      </c>
      <c r="E180" s="234">
        <v>0.95</v>
      </c>
      <c r="F180" s="235"/>
      <c r="G180" s="236">
        <f>ROUND(E180*F180,2)</f>
        <v>0</v>
      </c>
      <c r="H180" s="235"/>
      <c r="I180" s="236">
        <f>ROUND(E180*H180,2)</f>
        <v>0</v>
      </c>
      <c r="J180" s="235"/>
      <c r="K180" s="236">
        <f>ROUND(E180*J180,2)</f>
        <v>0</v>
      </c>
      <c r="L180" s="236">
        <v>21</v>
      </c>
      <c r="M180" s="236">
        <f>G180*(1+L180/100)</f>
        <v>0</v>
      </c>
      <c r="N180" s="234">
        <v>0</v>
      </c>
      <c r="O180" s="234">
        <f>ROUND(E180*N180,2)</f>
        <v>0</v>
      </c>
      <c r="P180" s="234">
        <v>0</v>
      </c>
      <c r="Q180" s="234">
        <f>ROUND(E180*P180,2)</f>
        <v>0</v>
      </c>
      <c r="R180" s="236" t="s">
        <v>1613</v>
      </c>
      <c r="S180" s="236" t="s">
        <v>293</v>
      </c>
      <c r="T180" s="237" t="s">
        <v>294</v>
      </c>
      <c r="U180" s="220">
        <v>0</v>
      </c>
      <c r="V180" s="220">
        <f>ROUND(E180*U180,2)</f>
        <v>0</v>
      </c>
      <c r="W180" s="220"/>
      <c r="X180" s="220" t="s">
        <v>295</v>
      </c>
      <c r="Y180" s="220" t="s">
        <v>296</v>
      </c>
      <c r="Z180" s="210"/>
      <c r="AA180" s="210"/>
      <c r="AB180" s="210"/>
      <c r="AC180" s="210"/>
      <c r="AD180" s="210"/>
      <c r="AE180" s="210"/>
      <c r="AF180" s="210"/>
      <c r="AG180" s="210" t="s">
        <v>1407</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2" x14ac:dyDescent="0.2">
      <c r="A181" s="217"/>
      <c r="B181" s="218"/>
      <c r="C181" s="251" t="s">
        <v>1625</v>
      </c>
      <c r="D181" s="239"/>
      <c r="E181" s="239"/>
      <c r="F181" s="239"/>
      <c r="G181" s="239"/>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299</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2" t="s">
        <v>1625</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x14ac:dyDescent="0.2">
      <c r="A183" s="224" t="s">
        <v>287</v>
      </c>
      <c r="B183" s="225" t="s">
        <v>210</v>
      </c>
      <c r="C183" s="249" t="s">
        <v>211</v>
      </c>
      <c r="D183" s="226"/>
      <c r="E183" s="227"/>
      <c r="F183" s="228"/>
      <c r="G183" s="228">
        <f>SUMIF(AG184:AG331,"&lt;&gt;NOR",G184:G331)</f>
        <v>0</v>
      </c>
      <c r="H183" s="228"/>
      <c r="I183" s="228">
        <f>SUM(I184:I331)</f>
        <v>0</v>
      </c>
      <c r="J183" s="228"/>
      <c r="K183" s="228">
        <f>SUM(K184:K331)</f>
        <v>0</v>
      </c>
      <c r="L183" s="228"/>
      <c r="M183" s="228">
        <f>SUM(M184:M331)</f>
        <v>0</v>
      </c>
      <c r="N183" s="227"/>
      <c r="O183" s="227">
        <f>SUM(O184:O331)</f>
        <v>6.0000000000000005E-2</v>
      </c>
      <c r="P183" s="227"/>
      <c r="Q183" s="227">
        <f>SUM(Q184:Q331)</f>
        <v>0</v>
      </c>
      <c r="R183" s="228"/>
      <c r="S183" s="228"/>
      <c r="T183" s="229"/>
      <c r="U183" s="223"/>
      <c r="V183" s="223">
        <f>SUM(V184:V331)</f>
        <v>92.420000000000016</v>
      </c>
      <c r="W183" s="223"/>
      <c r="X183" s="223"/>
      <c r="Y183" s="223"/>
      <c r="AG183" t="s">
        <v>288</v>
      </c>
    </row>
    <row r="184" spans="1:60" outlineLevel="1" x14ac:dyDescent="0.2">
      <c r="A184" s="241">
        <v>114</v>
      </c>
      <c r="B184" s="242" t="s">
        <v>2504</v>
      </c>
      <c r="C184" s="254" t="s">
        <v>2505</v>
      </c>
      <c r="D184" s="243"/>
      <c r="E184" s="244">
        <v>0</v>
      </c>
      <c r="F184" s="245"/>
      <c r="G184" s="246">
        <f>ROUND(E184*F184,2)</f>
        <v>0</v>
      </c>
      <c r="H184" s="245"/>
      <c r="I184" s="246">
        <f>ROUND(E184*H184,2)</f>
        <v>0</v>
      </c>
      <c r="J184" s="245"/>
      <c r="K184" s="246">
        <f>ROUND(E184*J184,2)</f>
        <v>0</v>
      </c>
      <c r="L184" s="246">
        <v>21</v>
      </c>
      <c r="M184" s="246">
        <f>G184*(1+L184/100)</f>
        <v>0</v>
      </c>
      <c r="N184" s="244">
        <v>0</v>
      </c>
      <c r="O184" s="244">
        <f>ROUND(E184*N184,2)</f>
        <v>0</v>
      </c>
      <c r="P184" s="244">
        <v>0</v>
      </c>
      <c r="Q184" s="244">
        <f>ROUND(E184*P184,2)</f>
        <v>0</v>
      </c>
      <c r="R184" s="246"/>
      <c r="S184" s="246" t="s">
        <v>861</v>
      </c>
      <c r="T184" s="247" t="s">
        <v>294</v>
      </c>
      <c r="U184" s="220">
        <v>0</v>
      </c>
      <c r="V184" s="220">
        <f>ROUND(E184*U184,2)</f>
        <v>0</v>
      </c>
      <c r="W184" s="220"/>
      <c r="X184" s="220" t="s">
        <v>295</v>
      </c>
      <c r="Y184" s="220" t="s">
        <v>296</v>
      </c>
      <c r="Z184" s="210"/>
      <c r="AA184" s="210"/>
      <c r="AB184" s="210"/>
      <c r="AC184" s="210"/>
      <c r="AD184" s="210"/>
      <c r="AE184" s="210"/>
      <c r="AF184" s="210"/>
      <c r="AG184" s="210" t="s">
        <v>1407</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41">
        <v>115</v>
      </c>
      <c r="B185" s="242" t="s">
        <v>2506</v>
      </c>
      <c r="C185" s="254" t="s">
        <v>2507</v>
      </c>
      <c r="D185" s="243" t="s">
        <v>2337</v>
      </c>
      <c r="E185" s="244">
        <v>13</v>
      </c>
      <c r="F185" s="245"/>
      <c r="G185" s="246">
        <f>ROUND(E185*F185,2)</f>
        <v>0</v>
      </c>
      <c r="H185" s="245"/>
      <c r="I185" s="246">
        <f>ROUND(E185*H185,2)</f>
        <v>0</v>
      </c>
      <c r="J185" s="245"/>
      <c r="K185" s="246">
        <f>ROUND(E185*J185,2)</f>
        <v>0</v>
      </c>
      <c r="L185" s="246">
        <v>21</v>
      </c>
      <c r="M185" s="246">
        <f>G185*(1+L185/100)</f>
        <v>0</v>
      </c>
      <c r="N185" s="244">
        <v>0</v>
      </c>
      <c r="O185" s="244">
        <f>ROUND(E185*N185,2)</f>
        <v>0</v>
      </c>
      <c r="P185" s="244">
        <v>0</v>
      </c>
      <c r="Q185" s="244">
        <f>ROUND(E185*P185,2)</f>
        <v>0</v>
      </c>
      <c r="R185" s="246"/>
      <c r="S185" s="246" t="s">
        <v>861</v>
      </c>
      <c r="T185" s="247" t="s">
        <v>294</v>
      </c>
      <c r="U185" s="220">
        <v>0</v>
      </c>
      <c r="V185" s="220">
        <f>ROUND(E185*U185,2)</f>
        <v>0</v>
      </c>
      <c r="W185" s="220"/>
      <c r="X185" s="220" t="s">
        <v>295</v>
      </c>
      <c r="Y185" s="220" t="s">
        <v>296</v>
      </c>
      <c r="Z185" s="210"/>
      <c r="AA185" s="210"/>
      <c r="AB185" s="210"/>
      <c r="AC185" s="210"/>
      <c r="AD185" s="210"/>
      <c r="AE185" s="210"/>
      <c r="AF185" s="210"/>
      <c r="AG185" s="210" t="s">
        <v>1407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1" x14ac:dyDescent="0.2">
      <c r="A186" s="241">
        <v>116</v>
      </c>
      <c r="B186" s="242" t="s">
        <v>2508</v>
      </c>
      <c r="C186" s="254" t="s">
        <v>2509</v>
      </c>
      <c r="D186" s="243" t="s">
        <v>2337</v>
      </c>
      <c r="E186" s="244">
        <v>13</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861</v>
      </c>
      <c r="T186" s="247" t="s">
        <v>294</v>
      </c>
      <c r="U186" s="220">
        <v>0</v>
      </c>
      <c r="V186" s="220">
        <f>ROUND(E186*U186,2)</f>
        <v>0</v>
      </c>
      <c r="W186" s="220"/>
      <c r="X186" s="220" t="s">
        <v>295</v>
      </c>
      <c r="Y186" s="220" t="s">
        <v>296</v>
      </c>
      <c r="Z186" s="210"/>
      <c r="AA186" s="210"/>
      <c r="AB186" s="210"/>
      <c r="AC186" s="210"/>
      <c r="AD186" s="210"/>
      <c r="AE186" s="210"/>
      <c r="AF186" s="210"/>
      <c r="AG186" s="210" t="s">
        <v>1407</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41">
        <v>117</v>
      </c>
      <c r="B187" s="242" t="s">
        <v>2510</v>
      </c>
      <c r="C187" s="254" t="s">
        <v>2511</v>
      </c>
      <c r="D187" s="243" t="s">
        <v>2337</v>
      </c>
      <c r="E187" s="244">
        <v>13</v>
      </c>
      <c r="F187" s="245"/>
      <c r="G187" s="246">
        <f>ROUND(E187*F187,2)</f>
        <v>0</v>
      </c>
      <c r="H187" s="245"/>
      <c r="I187" s="246">
        <f>ROUND(E187*H187,2)</f>
        <v>0</v>
      </c>
      <c r="J187" s="245"/>
      <c r="K187" s="246">
        <f>ROUND(E187*J187,2)</f>
        <v>0</v>
      </c>
      <c r="L187" s="246">
        <v>21</v>
      </c>
      <c r="M187" s="246">
        <f>G187*(1+L187/100)</f>
        <v>0</v>
      </c>
      <c r="N187" s="244">
        <v>0</v>
      </c>
      <c r="O187" s="244">
        <f>ROUND(E187*N187,2)</f>
        <v>0</v>
      </c>
      <c r="P187" s="244">
        <v>0</v>
      </c>
      <c r="Q187" s="244">
        <f>ROUND(E187*P187,2)</f>
        <v>0</v>
      </c>
      <c r="R187" s="246"/>
      <c r="S187" s="246" t="s">
        <v>861</v>
      </c>
      <c r="T187" s="247" t="s">
        <v>294</v>
      </c>
      <c r="U187" s="220">
        <v>0</v>
      </c>
      <c r="V187" s="220">
        <f>ROUND(E187*U187,2)</f>
        <v>0</v>
      </c>
      <c r="W187" s="220"/>
      <c r="X187" s="220" t="s">
        <v>295</v>
      </c>
      <c r="Y187" s="220" t="s">
        <v>296</v>
      </c>
      <c r="Z187" s="210"/>
      <c r="AA187" s="210"/>
      <c r="AB187" s="210"/>
      <c r="AC187" s="210"/>
      <c r="AD187" s="210"/>
      <c r="AE187" s="210"/>
      <c r="AF187" s="210"/>
      <c r="AG187" s="210" t="s">
        <v>1407</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1" x14ac:dyDescent="0.2">
      <c r="A188" s="241">
        <v>118</v>
      </c>
      <c r="B188" s="242" t="s">
        <v>2512</v>
      </c>
      <c r="C188" s="254" t="s">
        <v>2513</v>
      </c>
      <c r="D188" s="243" t="s">
        <v>2337</v>
      </c>
      <c r="E188" s="244">
        <v>13</v>
      </c>
      <c r="F188" s="245"/>
      <c r="G188" s="246">
        <f>ROUND(E188*F188,2)</f>
        <v>0</v>
      </c>
      <c r="H188" s="245"/>
      <c r="I188" s="246">
        <f>ROUND(E188*H188,2)</f>
        <v>0</v>
      </c>
      <c r="J188" s="245"/>
      <c r="K188" s="246">
        <f>ROUND(E188*J188,2)</f>
        <v>0</v>
      </c>
      <c r="L188" s="246">
        <v>21</v>
      </c>
      <c r="M188" s="246">
        <f>G188*(1+L188/100)</f>
        <v>0</v>
      </c>
      <c r="N188" s="244">
        <v>0</v>
      </c>
      <c r="O188" s="244">
        <f>ROUND(E188*N188,2)</f>
        <v>0</v>
      </c>
      <c r="P188" s="244">
        <v>0</v>
      </c>
      <c r="Q188" s="244">
        <f>ROUND(E188*P188,2)</f>
        <v>0</v>
      </c>
      <c r="R188" s="246"/>
      <c r="S188" s="246" t="s">
        <v>861</v>
      </c>
      <c r="T188" s="247" t="s">
        <v>294</v>
      </c>
      <c r="U188" s="220">
        <v>0</v>
      </c>
      <c r="V188" s="220">
        <f>ROUND(E188*U188,2)</f>
        <v>0</v>
      </c>
      <c r="W188" s="220"/>
      <c r="X188" s="220" t="s">
        <v>295</v>
      </c>
      <c r="Y188" s="220" t="s">
        <v>296</v>
      </c>
      <c r="Z188" s="210"/>
      <c r="AA188" s="210"/>
      <c r="AB188" s="210"/>
      <c r="AC188" s="210"/>
      <c r="AD188" s="210"/>
      <c r="AE188" s="210"/>
      <c r="AF188" s="210"/>
      <c r="AG188" s="210" t="s">
        <v>1407</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ht="22.5" outlineLevel="1" x14ac:dyDescent="0.2">
      <c r="A189" s="241">
        <v>119</v>
      </c>
      <c r="B189" s="242" t="s">
        <v>2514</v>
      </c>
      <c r="C189" s="254" t="s">
        <v>2515</v>
      </c>
      <c r="D189" s="243" t="s">
        <v>2337</v>
      </c>
      <c r="E189" s="244">
        <v>13</v>
      </c>
      <c r="F189" s="245"/>
      <c r="G189" s="246">
        <f>ROUND(E189*F189,2)</f>
        <v>0</v>
      </c>
      <c r="H189" s="245"/>
      <c r="I189" s="246">
        <f>ROUND(E189*H189,2)</f>
        <v>0</v>
      </c>
      <c r="J189" s="245"/>
      <c r="K189" s="246">
        <f>ROUND(E189*J189,2)</f>
        <v>0</v>
      </c>
      <c r="L189" s="246">
        <v>21</v>
      </c>
      <c r="M189" s="246">
        <f>G189*(1+L189/100)</f>
        <v>0</v>
      </c>
      <c r="N189" s="244">
        <v>0</v>
      </c>
      <c r="O189" s="244">
        <f>ROUND(E189*N189,2)</f>
        <v>0</v>
      </c>
      <c r="P189" s="244">
        <v>0</v>
      </c>
      <c r="Q189" s="244">
        <f>ROUND(E189*P189,2)</f>
        <v>0</v>
      </c>
      <c r="R189" s="246"/>
      <c r="S189" s="246" t="s">
        <v>861</v>
      </c>
      <c r="T189" s="247" t="s">
        <v>294</v>
      </c>
      <c r="U189" s="220">
        <v>0</v>
      </c>
      <c r="V189" s="220">
        <f>ROUND(E189*U189,2)</f>
        <v>0</v>
      </c>
      <c r="W189" s="220"/>
      <c r="X189" s="220" t="s">
        <v>295</v>
      </c>
      <c r="Y189" s="220" t="s">
        <v>296</v>
      </c>
      <c r="Z189" s="210"/>
      <c r="AA189" s="210"/>
      <c r="AB189" s="210"/>
      <c r="AC189" s="210"/>
      <c r="AD189" s="210"/>
      <c r="AE189" s="210"/>
      <c r="AF189" s="210"/>
      <c r="AG189" s="210" t="s">
        <v>1407</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1" x14ac:dyDescent="0.2">
      <c r="A190" s="241">
        <v>120</v>
      </c>
      <c r="B190" s="242" t="s">
        <v>2516</v>
      </c>
      <c r="C190" s="254" t="s">
        <v>2464</v>
      </c>
      <c r="D190" s="243" t="s">
        <v>2337</v>
      </c>
      <c r="E190" s="244">
        <v>26</v>
      </c>
      <c r="F190" s="245"/>
      <c r="G190" s="246">
        <f>ROUND(E190*F190,2)</f>
        <v>0</v>
      </c>
      <c r="H190" s="245"/>
      <c r="I190" s="246">
        <f>ROUND(E190*H190,2)</f>
        <v>0</v>
      </c>
      <c r="J190" s="245"/>
      <c r="K190" s="246">
        <f>ROUND(E190*J190,2)</f>
        <v>0</v>
      </c>
      <c r="L190" s="246">
        <v>21</v>
      </c>
      <c r="M190" s="246">
        <f>G190*(1+L190/100)</f>
        <v>0</v>
      </c>
      <c r="N190" s="244">
        <v>0</v>
      </c>
      <c r="O190" s="244">
        <f>ROUND(E190*N190,2)</f>
        <v>0</v>
      </c>
      <c r="P190" s="244">
        <v>0</v>
      </c>
      <c r="Q190" s="244">
        <f>ROUND(E190*P190,2)</f>
        <v>0</v>
      </c>
      <c r="R190" s="246"/>
      <c r="S190" s="246" t="s">
        <v>861</v>
      </c>
      <c r="T190" s="247" t="s">
        <v>294</v>
      </c>
      <c r="U190" s="220">
        <v>0</v>
      </c>
      <c r="V190" s="220">
        <f>ROUND(E190*U190,2)</f>
        <v>0</v>
      </c>
      <c r="W190" s="220"/>
      <c r="X190" s="220" t="s">
        <v>295</v>
      </c>
      <c r="Y190" s="220" t="s">
        <v>296</v>
      </c>
      <c r="Z190" s="210"/>
      <c r="AA190" s="210"/>
      <c r="AB190" s="210"/>
      <c r="AC190" s="210"/>
      <c r="AD190" s="210"/>
      <c r="AE190" s="210"/>
      <c r="AF190" s="210"/>
      <c r="AG190" s="210" t="s">
        <v>1407</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1" x14ac:dyDescent="0.2">
      <c r="A191" s="241">
        <v>121</v>
      </c>
      <c r="B191" s="242" t="s">
        <v>2517</v>
      </c>
      <c r="C191" s="254" t="s">
        <v>2518</v>
      </c>
      <c r="D191" s="243" t="s">
        <v>1612</v>
      </c>
      <c r="E191" s="244">
        <v>13</v>
      </c>
      <c r="F191" s="245"/>
      <c r="G191" s="246">
        <f>ROUND(E191*F191,2)</f>
        <v>0</v>
      </c>
      <c r="H191" s="245"/>
      <c r="I191" s="246">
        <f>ROUND(E191*H191,2)</f>
        <v>0</v>
      </c>
      <c r="J191" s="245"/>
      <c r="K191" s="246">
        <f>ROUND(E191*J191,2)</f>
        <v>0</v>
      </c>
      <c r="L191" s="246">
        <v>21</v>
      </c>
      <c r="M191" s="246">
        <f>G191*(1+L191/100)</f>
        <v>0</v>
      </c>
      <c r="N191" s="244">
        <v>1.41E-3</v>
      </c>
      <c r="O191" s="244">
        <f>ROUND(E191*N191,2)</f>
        <v>0.02</v>
      </c>
      <c r="P191" s="244">
        <v>0</v>
      </c>
      <c r="Q191" s="244">
        <f>ROUND(E191*P191,2)</f>
        <v>0</v>
      </c>
      <c r="R191" s="246" t="s">
        <v>1613</v>
      </c>
      <c r="S191" s="246" t="s">
        <v>293</v>
      </c>
      <c r="T191" s="247" t="s">
        <v>294</v>
      </c>
      <c r="U191" s="220">
        <v>1.575</v>
      </c>
      <c r="V191" s="220">
        <f>ROUND(E191*U191,2)</f>
        <v>20.48</v>
      </c>
      <c r="W191" s="220"/>
      <c r="X191" s="220" t="s">
        <v>295</v>
      </c>
      <c r="Y191" s="220" t="s">
        <v>296</v>
      </c>
      <c r="Z191" s="210"/>
      <c r="AA191" s="210"/>
      <c r="AB191" s="210"/>
      <c r="AC191" s="210"/>
      <c r="AD191" s="210"/>
      <c r="AE191" s="210"/>
      <c r="AF191" s="210"/>
      <c r="AG191" s="210" t="s">
        <v>1407</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41">
        <v>122</v>
      </c>
      <c r="B192" s="242" t="s">
        <v>2519</v>
      </c>
      <c r="C192" s="254" t="s">
        <v>2520</v>
      </c>
      <c r="D192" s="243" t="s">
        <v>291</v>
      </c>
      <c r="E192" s="244">
        <v>13</v>
      </c>
      <c r="F192" s="245"/>
      <c r="G192" s="246">
        <f>ROUND(E192*F192,2)</f>
        <v>0</v>
      </c>
      <c r="H192" s="245"/>
      <c r="I192" s="246">
        <f>ROUND(E192*H192,2)</f>
        <v>0</v>
      </c>
      <c r="J192" s="245"/>
      <c r="K192" s="246">
        <f>ROUND(E192*J192,2)</f>
        <v>0</v>
      </c>
      <c r="L192" s="246">
        <v>21</v>
      </c>
      <c r="M192" s="246">
        <f>G192*(1+L192/100)</f>
        <v>0</v>
      </c>
      <c r="N192" s="244">
        <v>4.0000000000000003E-5</v>
      </c>
      <c r="O192" s="244">
        <f>ROUND(E192*N192,2)</f>
        <v>0</v>
      </c>
      <c r="P192" s="244">
        <v>0</v>
      </c>
      <c r="Q192" s="244">
        <f>ROUND(E192*P192,2)</f>
        <v>0</v>
      </c>
      <c r="R192" s="246" t="s">
        <v>1613</v>
      </c>
      <c r="S192" s="246" t="s">
        <v>293</v>
      </c>
      <c r="T192" s="247" t="s">
        <v>294</v>
      </c>
      <c r="U192" s="220">
        <v>0.44500000000000001</v>
      </c>
      <c r="V192" s="220">
        <f>ROUND(E192*U192,2)</f>
        <v>5.79</v>
      </c>
      <c r="W192" s="220"/>
      <c r="X192" s="220" t="s">
        <v>295</v>
      </c>
      <c r="Y192" s="220" t="s">
        <v>296</v>
      </c>
      <c r="Z192" s="210"/>
      <c r="AA192" s="210"/>
      <c r="AB192" s="210"/>
      <c r="AC192" s="210"/>
      <c r="AD192" s="210"/>
      <c r="AE192" s="210"/>
      <c r="AF192" s="210"/>
      <c r="AG192" s="210" t="s">
        <v>1407</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1" x14ac:dyDescent="0.2">
      <c r="A193" s="241">
        <v>123</v>
      </c>
      <c r="B193" s="242" t="s">
        <v>2465</v>
      </c>
      <c r="C193" s="254" t="s">
        <v>2466</v>
      </c>
      <c r="D193" s="243" t="s">
        <v>1612</v>
      </c>
      <c r="E193" s="244">
        <v>26</v>
      </c>
      <c r="F193" s="245"/>
      <c r="G193" s="246">
        <f>ROUND(E193*F193,2)</f>
        <v>0</v>
      </c>
      <c r="H193" s="245"/>
      <c r="I193" s="246">
        <f>ROUND(E193*H193,2)</f>
        <v>0</v>
      </c>
      <c r="J193" s="245"/>
      <c r="K193" s="246">
        <f>ROUND(E193*J193,2)</f>
        <v>0</v>
      </c>
      <c r="L193" s="246">
        <v>21</v>
      </c>
      <c r="M193" s="246">
        <f>G193*(1+L193/100)</f>
        <v>0</v>
      </c>
      <c r="N193" s="244">
        <v>8.0000000000000007E-5</v>
      </c>
      <c r="O193" s="244">
        <f>ROUND(E193*N193,2)</f>
        <v>0</v>
      </c>
      <c r="P193" s="244">
        <v>0</v>
      </c>
      <c r="Q193" s="244">
        <f>ROUND(E193*P193,2)</f>
        <v>0</v>
      </c>
      <c r="R193" s="246" t="s">
        <v>1613</v>
      </c>
      <c r="S193" s="246" t="s">
        <v>293</v>
      </c>
      <c r="T193" s="247" t="s">
        <v>294</v>
      </c>
      <c r="U193" s="220">
        <v>0.28999999999999998</v>
      </c>
      <c r="V193" s="220">
        <f>ROUND(E193*U193,2)</f>
        <v>7.54</v>
      </c>
      <c r="W193" s="220"/>
      <c r="X193" s="220" t="s">
        <v>295</v>
      </c>
      <c r="Y193" s="220" t="s">
        <v>296</v>
      </c>
      <c r="Z193" s="210"/>
      <c r="AA193" s="210"/>
      <c r="AB193" s="210"/>
      <c r="AC193" s="210"/>
      <c r="AD193" s="210"/>
      <c r="AE193" s="210"/>
      <c r="AF193" s="210"/>
      <c r="AG193" s="210" t="s">
        <v>1407</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1" x14ac:dyDescent="0.2">
      <c r="A194" s="241">
        <v>124</v>
      </c>
      <c r="B194" s="242" t="s">
        <v>2521</v>
      </c>
      <c r="C194" s="254" t="s">
        <v>2522</v>
      </c>
      <c r="D194" s="243"/>
      <c r="E194" s="244">
        <v>0</v>
      </c>
      <c r="F194" s="245"/>
      <c r="G194" s="246">
        <f>ROUND(E194*F194,2)</f>
        <v>0</v>
      </c>
      <c r="H194" s="245"/>
      <c r="I194" s="246">
        <f>ROUND(E194*H194,2)</f>
        <v>0</v>
      </c>
      <c r="J194" s="245"/>
      <c r="K194" s="246">
        <f>ROUND(E194*J194,2)</f>
        <v>0</v>
      </c>
      <c r="L194" s="246">
        <v>21</v>
      </c>
      <c r="M194" s="246">
        <f>G194*(1+L194/100)</f>
        <v>0</v>
      </c>
      <c r="N194" s="244">
        <v>0</v>
      </c>
      <c r="O194" s="244">
        <f>ROUND(E194*N194,2)</f>
        <v>0</v>
      </c>
      <c r="P194" s="244">
        <v>0</v>
      </c>
      <c r="Q194" s="244">
        <f>ROUND(E194*P194,2)</f>
        <v>0</v>
      </c>
      <c r="R194" s="246"/>
      <c r="S194" s="246" t="s">
        <v>861</v>
      </c>
      <c r="T194" s="247" t="s">
        <v>294</v>
      </c>
      <c r="U194" s="220">
        <v>0</v>
      </c>
      <c r="V194" s="220">
        <f>ROUND(E194*U194,2)</f>
        <v>0</v>
      </c>
      <c r="W194" s="220"/>
      <c r="X194" s="220" t="s">
        <v>295</v>
      </c>
      <c r="Y194" s="220" t="s">
        <v>296</v>
      </c>
      <c r="Z194" s="210"/>
      <c r="AA194" s="210"/>
      <c r="AB194" s="210"/>
      <c r="AC194" s="210"/>
      <c r="AD194" s="210"/>
      <c r="AE194" s="210"/>
      <c r="AF194" s="210"/>
      <c r="AG194" s="210" t="s">
        <v>1407</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ht="22.5" outlineLevel="1" x14ac:dyDescent="0.2">
      <c r="A195" s="241">
        <v>125</v>
      </c>
      <c r="B195" s="242" t="s">
        <v>2523</v>
      </c>
      <c r="C195" s="254" t="s">
        <v>2524</v>
      </c>
      <c r="D195" s="243" t="s">
        <v>2337</v>
      </c>
      <c r="E195" s="244">
        <v>2</v>
      </c>
      <c r="F195" s="245"/>
      <c r="G195" s="246">
        <f>ROUND(E195*F195,2)</f>
        <v>0</v>
      </c>
      <c r="H195" s="245"/>
      <c r="I195" s="246">
        <f>ROUND(E195*H195,2)</f>
        <v>0</v>
      </c>
      <c r="J195" s="245"/>
      <c r="K195" s="246">
        <f>ROUND(E195*J195,2)</f>
        <v>0</v>
      </c>
      <c r="L195" s="246">
        <v>21</v>
      </c>
      <c r="M195" s="246">
        <f>G195*(1+L195/100)</f>
        <v>0</v>
      </c>
      <c r="N195" s="244">
        <v>0</v>
      </c>
      <c r="O195" s="244">
        <f>ROUND(E195*N195,2)</f>
        <v>0</v>
      </c>
      <c r="P195" s="244">
        <v>0</v>
      </c>
      <c r="Q195" s="244">
        <f>ROUND(E195*P195,2)</f>
        <v>0</v>
      </c>
      <c r="R195" s="246"/>
      <c r="S195" s="246" t="s">
        <v>861</v>
      </c>
      <c r="T195" s="247" t="s">
        <v>294</v>
      </c>
      <c r="U195" s="220">
        <v>0</v>
      </c>
      <c r="V195" s="220">
        <f>ROUND(E195*U195,2)</f>
        <v>0</v>
      </c>
      <c r="W195" s="220"/>
      <c r="X195" s="220" t="s">
        <v>295</v>
      </c>
      <c r="Y195" s="220" t="s">
        <v>296</v>
      </c>
      <c r="Z195" s="210"/>
      <c r="AA195" s="210"/>
      <c r="AB195" s="210"/>
      <c r="AC195" s="210"/>
      <c r="AD195" s="210"/>
      <c r="AE195" s="210"/>
      <c r="AF195" s="210"/>
      <c r="AG195" s="210" t="s">
        <v>1407</v>
      </c>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1" x14ac:dyDescent="0.2">
      <c r="A196" s="241">
        <v>126</v>
      </c>
      <c r="B196" s="242" t="s">
        <v>2525</v>
      </c>
      <c r="C196" s="254" t="s">
        <v>2509</v>
      </c>
      <c r="D196" s="243" t="s">
        <v>2337</v>
      </c>
      <c r="E196" s="244">
        <v>2</v>
      </c>
      <c r="F196" s="245"/>
      <c r="G196" s="246">
        <f>ROUND(E196*F196,2)</f>
        <v>0</v>
      </c>
      <c r="H196" s="245"/>
      <c r="I196" s="246">
        <f>ROUND(E196*H196,2)</f>
        <v>0</v>
      </c>
      <c r="J196" s="245"/>
      <c r="K196" s="246">
        <f>ROUND(E196*J196,2)</f>
        <v>0</v>
      </c>
      <c r="L196" s="246">
        <v>21</v>
      </c>
      <c r="M196" s="246">
        <f>G196*(1+L196/100)</f>
        <v>0</v>
      </c>
      <c r="N196" s="244">
        <v>0</v>
      </c>
      <c r="O196" s="244">
        <f>ROUND(E196*N196,2)</f>
        <v>0</v>
      </c>
      <c r="P196" s="244">
        <v>0</v>
      </c>
      <c r="Q196" s="244">
        <f>ROUND(E196*P196,2)</f>
        <v>0</v>
      </c>
      <c r="R196" s="246"/>
      <c r="S196" s="246" t="s">
        <v>861</v>
      </c>
      <c r="T196" s="247" t="s">
        <v>294</v>
      </c>
      <c r="U196" s="220">
        <v>0</v>
      </c>
      <c r="V196" s="220">
        <f>ROUND(E196*U196,2)</f>
        <v>0</v>
      </c>
      <c r="W196" s="220"/>
      <c r="X196" s="220" t="s">
        <v>295</v>
      </c>
      <c r="Y196" s="220" t="s">
        <v>296</v>
      </c>
      <c r="Z196" s="210"/>
      <c r="AA196" s="210"/>
      <c r="AB196" s="210"/>
      <c r="AC196" s="210"/>
      <c r="AD196" s="210"/>
      <c r="AE196" s="210"/>
      <c r="AF196" s="210"/>
      <c r="AG196" s="210" t="s">
        <v>1407</v>
      </c>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ht="22.5" outlineLevel="1" x14ac:dyDescent="0.2">
      <c r="A197" s="241">
        <v>127</v>
      </c>
      <c r="B197" s="242" t="s">
        <v>2526</v>
      </c>
      <c r="C197" s="254" t="s">
        <v>2527</v>
      </c>
      <c r="D197" s="243" t="s">
        <v>2337</v>
      </c>
      <c r="E197" s="244">
        <v>2</v>
      </c>
      <c r="F197" s="245"/>
      <c r="G197" s="246">
        <f>ROUND(E197*F197,2)</f>
        <v>0</v>
      </c>
      <c r="H197" s="245"/>
      <c r="I197" s="246">
        <f>ROUND(E197*H197,2)</f>
        <v>0</v>
      </c>
      <c r="J197" s="245"/>
      <c r="K197" s="246">
        <f>ROUND(E197*J197,2)</f>
        <v>0</v>
      </c>
      <c r="L197" s="246">
        <v>21</v>
      </c>
      <c r="M197" s="246">
        <f>G197*(1+L197/100)</f>
        <v>0</v>
      </c>
      <c r="N197" s="244">
        <v>0</v>
      </c>
      <c r="O197" s="244">
        <f>ROUND(E197*N197,2)</f>
        <v>0</v>
      </c>
      <c r="P197" s="244">
        <v>0</v>
      </c>
      <c r="Q197" s="244">
        <f>ROUND(E197*P197,2)</f>
        <v>0</v>
      </c>
      <c r="R197" s="246"/>
      <c r="S197" s="246" t="s">
        <v>861</v>
      </c>
      <c r="T197" s="247" t="s">
        <v>294</v>
      </c>
      <c r="U197" s="220">
        <v>0</v>
      </c>
      <c r="V197" s="220">
        <f>ROUND(E197*U197,2)</f>
        <v>0</v>
      </c>
      <c r="W197" s="220"/>
      <c r="X197" s="220" t="s">
        <v>295</v>
      </c>
      <c r="Y197" s="220" t="s">
        <v>296</v>
      </c>
      <c r="Z197" s="210"/>
      <c r="AA197" s="210"/>
      <c r="AB197" s="210"/>
      <c r="AC197" s="210"/>
      <c r="AD197" s="210"/>
      <c r="AE197" s="210"/>
      <c r="AF197" s="210"/>
      <c r="AG197" s="210" t="s">
        <v>1407</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ht="22.5" outlineLevel="1" x14ac:dyDescent="0.2">
      <c r="A198" s="241">
        <v>128</v>
      </c>
      <c r="B198" s="242" t="s">
        <v>2528</v>
      </c>
      <c r="C198" s="254" t="s">
        <v>2529</v>
      </c>
      <c r="D198" s="243" t="s">
        <v>2337</v>
      </c>
      <c r="E198" s="244">
        <v>2</v>
      </c>
      <c r="F198" s="245"/>
      <c r="G198" s="246">
        <f>ROUND(E198*F198,2)</f>
        <v>0</v>
      </c>
      <c r="H198" s="245"/>
      <c r="I198" s="246">
        <f>ROUND(E198*H198,2)</f>
        <v>0</v>
      </c>
      <c r="J198" s="245"/>
      <c r="K198" s="246">
        <f>ROUND(E198*J198,2)</f>
        <v>0</v>
      </c>
      <c r="L198" s="246">
        <v>21</v>
      </c>
      <c r="M198" s="246">
        <f>G198*(1+L198/100)</f>
        <v>0</v>
      </c>
      <c r="N198" s="244">
        <v>0</v>
      </c>
      <c r="O198" s="244">
        <f>ROUND(E198*N198,2)</f>
        <v>0</v>
      </c>
      <c r="P198" s="244">
        <v>0</v>
      </c>
      <c r="Q198" s="244">
        <f>ROUND(E198*P198,2)</f>
        <v>0</v>
      </c>
      <c r="R198" s="246"/>
      <c r="S198" s="246" t="s">
        <v>861</v>
      </c>
      <c r="T198" s="247" t="s">
        <v>294</v>
      </c>
      <c r="U198" s="220">
        <v>0</v>
      </c>
      <c r="V198" s="220">
        <f>ROUND(E198*U198,2)</f>
        <v>0</v>
      </c>
      <c r="W198" s="220"/>
      <c r="X198" s="220" t="s">
        <v>295</v>
      </c>
      <c r="Y198" s="220" t="s">
        <v>296</v>
      </c>
      <c r="Z198" s="210"/>
      <c r="AA198" s="210"/>
      <c r="AB198" s="210"/>
      <c r="AC198" s="210"/>
      <c r="AD198" s="210"/>
      <c r="AE198" s="210"/>
      <c r="AF198" s="210"/>
      <c r="AG198" s="210" t="s">
        <v>1407</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1" x14ac:dyDescent="0.2">
      <c r="A199" s="241">
        <v>129</v>
      </c>
      <c r="B199" s="242" t="s">
        <v>2530</v>
      </c>
      <c r="C199" s="254" t="s">
        <v>2464</v>
      </c>
      <c r="D199" s="243" t="s">
        <v>2337</v>
      </c>
      <c r="E199" s="244">
        <v>4</v>
      </c>
      <c r="F199" s="245"/>
      <c r="G199" s="246">
        <f>ROUND(E199*F199,2)</f>
        <v>0</v>
      </c>
      <c r="H199" s="245"/>
      <c r="I199" s="246">
        <f>ROUND(E199*H199,2)</f>
        <v>0</v>
      </c>
      <c r="J199" s="245"/>
      <c r="K199" s="246">
        <f>ROUND(E199*J199,2)</f>
        <v>0</v>
      </c>
      <c r="L199" s="246">
        <v>21</v>
      </c>
      <c r="M199" s="246">
        <f>G199*(1+L199/100)</f>
        <v>0</v>
      </c>
      <c r="N199" s="244">
        <v>0</v>
      </c>
      <c r="O199" s="244">
        <f>ROUND(E199*N199,2)</f>
        <v>0</v>
      </c>
      <c r="P199" s="244">
        <v>0</v>
      </c>
      <c r="Q199" s="244">
        <f>ROUND(E199*P199,2)</f>
        <v>0</v>
      </c>
      <c r="R199" s="246"/>
      <c r="S199" s="246" t="s">
        <v>861</v>
      </c>
      <c r="T199" s="247" t="s">
        <v>294</v>
      </c>
      <c r="U199" s="220">
        <v>0</v>
      </c>
      <c r="V199" s="220">
        <f>ROUND(E199*U199,2)</f>
        <v>0</v>
      </c>
      <c r="W199" s="220"/>
      <c r="X199" s="220" t="s">
        <v>295</v>
      </c>
      <c r="Y199" s="220" t="s">
        <v>296</v>
      </c>
      <c r="Z199" s="210"/>
      <c r="AA199" s="210"/>
      <c r="AB199" s="210"/>
      <c r="AC199" s="210"/>
      <c r="AD199" s="210"/>
      <c r="AE199" s="210"/>
      <c r="AF199" s="210"/>
      <c r="AG199" s="210" t="s">
        <v>1407</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outlineLevel="1" x14ac:dyDescent="0.2">
      <c r="A200" s="241">
        <v>130</v>
      </c>
      <c r="B200" s="242" t="s">
        <v>2531</v>
      </c>
      <c r="C200" s="254" t="s">
        <v>2532</v>
      </c>
      <c r="D200" s="243" t="s">
        <v>2337</v>
      </c>
      <c r="E200" s="244">
        <v>2</v>
      </c>
      <c r="F200" s="245"/>
      <c r="G200" s="246">
        <f>ROUND(E200*F200,2)</f>
        <v>0</v>
      </c>
      <c r="H200" s="245"/>
      <c r="I200" s="246">
        <f>ROUND(E200*H200,2)</f>
        <v>0</v>
      </c>
      <c r="J200" s="245"/>
      <c r="K200" s="246">
        <f>ROUND(E200*J200,2)</f>
        <v>0</v>
      </c>
      <c r="L200" s="246">
        <v>21</v>
      </c>
      <c r="M200" s="246">
        <f>G200*(1+L200/100)</f>
        <v>0</v>
      </c>
      <c r="N200" s="244">
        <v>0</v>
      </c>
      <c r="O200" s="244">
        <f>ROUND(E200*N200,2)</f>
        <v>0</v>
      </c>
      <c r="P200" s="244">
        <v>0</v>
      </c>
      <c r="Q200" s="244">
        <f>ROUND(E200*P200,2)</f>
        <v>0</v>
      </c>
      <c r="R200" s="246"/>
      <c r="S200" s="246" t="s">
        <v>861</v>
      </c>
      <c r="T200" s="247" t="s">
        <v>294</v>
      </c>
      <c r="U200" s="220">
        <v>0</v>
      </c>
      <c r="V200" s="220">
        <f>ROUND(E200*U200,2)</f>
        <v>0</v>
      </c>
      <c r="W200" s="220"/>
      <c r="X200" s="220" t="s">
        <v>295</v>
      </c>
      <c r="Y200" s="220" t="s">
        <v>296</v>
      </c>
      <c r="Z200" s="210"/>
      <c r="AA200" s="210"/>
      <c r="AB200" s="210"/>
      <c r="AC200" s="210"/>
      <c r="AD200" s="210"/>
      <c r="AE200" s="210"/>
      <c r="AF200" s="210"/>
      <c r="AG200" s="210" t="s">
        <v>1407</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row>
    <row r="201" spans="1:60" outlineLevel="1" x14ac:dyDescent="0.2">
      <c r="A201" s="241">
        <v>131</v>
      </c>
      <c r="B201" s="242" t="s">
        <v>2533</v>
      </c>
      <c r="C201" s="254" t="s">
        <v>2534</v>
      </c>
      <c r="D201" s="243" t="s">
        <v>2337</v>
      </c>
      <c r="E201" s="244">
        <v>2</v>
      </c>
      <c r="F201" s="245"/>
      <c r="G201" s="246">
        <f>ROUND(E201*F201,2)</f>
        <v>0</v>
      </c>
      <c r="H201" s="245"/>
      <c r="I201" s="246">
        <f>ROUND(E201*H201,2)</f>
        <v>0</v>
      </c>
      <c r="J201" s="245"/>
      <c r="K201" s="246">
        <f>ROUND(E201*J201,2)</f>
        <v>0</v>
      </c>
      <c r="L201" s="246">
        <v>21</v>
      </c>
      <c r="M201" s="246">
        <f>G201*(1+L201/100)</f>
        <v>0</v>
      </c>
      <c r="N201" s="244">
        <v>0</v>
      </c>
      <c r="O201" s="244">
        <f>ROUND(E201*N201,2)</f>
        <v>0</v>
      </c>
      <c r="P201" s="244">
        <v>0</v>
      </c>
      <c r="Q201" s="244">
        <f>ROUND(E201*P201,2)</f>
        <v>0</v>
      </c>
      <c r="R201" s="246"/>
      <c r="S201" s="246" t="s">
        <v>861</v>
      </c>
      <c r="T201" s="247" t="s">
        <v>294</v>
      </c>
      <c r="U201" s="220">
        <v>0</v>
      </c>
      <c r="V201" s="220">
        <f>ROUND(E201*U201,2)</f>
        <v>0</v>
      </c>
      <c r="W201" s="220"/>
      <c r="X201" s="220" t="s">
        <v>295</v>
      </c>
      <c r="Y201" s="220" t="s">
        <v>296</v>
      </c>
      <c r="Z201" s="210"/>
      <c r="AA201" s="210"/>
      <c r="AB201" s="210"/>
      <c r="AC201" s="210"/>
      <c r="AD201" s="210"/>
      <c r="AE201" s="210"/>
      <c r="AF201" s="210"/>
      <c r="AG201" s="210" t="s">
        <v>1407</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1" x14ac:dyDescent="0.2">
      <c r="A202" s="241">
        <v>132</v>
      </c>
      <c r="B202" s="242" t="s">
        <v>2517</v>
      </c>
      <c r="C202" s="254" t="s">
        <v>2518</v>
      </c>
      <c r="D202" s="243" t="s">
        <v>1612</v>
      </c>
      <c r="E202" s="244">
        <v>2</v>
      </c>
      <c r="F202" s="245"/>
      <c r="G202" s="246">
        <f>ROUND(E202*F202,2)</f>
        <v>0</v>
      </c>
      <c r="H202" s="245"/>
      <c r="I202" s="246">
        <f>ROUND(E202*H202,2)</f>
        <v>0</v>
      </c>
      <c r="J202" s="245"/>
      <c r="K202" s="246">
        <f>ROUND(E202*J202,2)</f>
        <v>0</v>
      </c>
      <c r="L202" s="246">
        <v>21</v>
      </c>
      <c r="M202" s="246">
        <f>G202*(1+L202/100)</f>
        <v>0</v>
      </c>
      <c r="N202" s="244">
        <v>1.41E-3</v>
      </c>
      <c r="O202" s="244">
        <f>ROUND(E202*N202,2)</f>
        <v>0</v>
      </c>
      <c r="P202" s="244">
        <v>0</v>
      </c>
      <c r="Q202" s="244">
        <f>ROUND(E202*P202,2)</f>
        <v>0</v>
      </c>
      <c r="R202" s="246" t="s">
        <v>1613</v>
      </c>
      <c r="S202" s="246" t="s">
        <v>293</v>
      </c>
      <c r="T202" s="247" t="s">
        <v>294</v>
      </c>
      <c r="U202" s="220">
        <v>1.575</v>
      </c>
      <c r="V202" s="220">
        <f>ROUND(E202*U202,2)</f>
        <v>3.15</v>
      </c>
      <c r="W202" s="220"/>
      <c r="X202" s="220" t="s">
        <v>295</v>
      </c>
      <c r="Y202" s="220" t="s">
        <v>296</v>
      </c>
      <c r="Z202" s="210"/>
      <c r="AA202" s="210"/>
      <c r="AB202" s="210"/>
      <c r="AC202" s="210"/>
      <c r="AD202" s="210"/>
      <c r="AE202" s="210"/>
      <c r="AF202" s="210"/>
      <c r="AG202" s="210" t="s">
        <v>1407</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1" x14ac:dyDescent="0.2">
      <c r="A203" s="241">
        <v>133</v>
      </c>
      <c r="B203" s="242" t="s">
        <v>2519</v>
      </c>
      <c r="C203" s="254" t="s">
        <v>2520</v>
      </c>
      <c r="D203" s="243" t="s">
        <v>291</v>
      </c>
      <c r="E203" s="244">
        <v>2</v>
      </c>
      <c r="F203" s="245"/>
      <c r="G203" s="246">
        <f>ROUND(E203*F203,2)</f>
        <v>0</v>
      </c>
      <c r="H203" s="245"/>
      <c r="I203" s="246">
        <f>ROUND(E203*H203,2)</f>
        <v>0</v>
      </c>
      <c r="J203" s="245"/>
      <c r="K203" s="246">
        <f>ROUND(E203*J203,2)</f>
        <v>0</v>
      </c>
      <c r="L203" s="246">
        <v>21</v>
      </c>
      <c r="M203" s="246">
        <f>G203*(1+L203/100)</f>
        <v>0</v>
      </c>
      <c r="N203" s="244">
        <v>4.0000000000000003E-5</v>
      </c>
      <c r="O203" s="244">
        <f>ROUND(E203*N203,2)</f>
        <v>0</v>
      </c>
      <c r="P203" s="244">
        <v>0</v>
      </c>
      <c r="Q203" s="244">
        <f>ROUND(E203*P203,2)</f>
        <v>0</v>
      </c>
      <c r="R203" s="246" t="s">
        <v>1613</v>
      </c>
      <c r="S203" s="246" t="s">
        <v>293</v>
      </c>
      <c r="T203" s="247" t="s">
        <v>294</v>
      </c>
      <c r="U203" s="220">
        <v>0.44500000000000001</v>
      </c>
      <c r="V203" s="220">
        <f>ROUND(E203*U203,2)</f>
        <v>0.89</v>
      </c>
      <c r="W203" s="220"/>
      <c r="X203" s="220" t="s">
        <v>295</v>
      </c>
      <c r="Y203" s="220" t="s">
        <v>296</v>
      </c>
      <c r="Z203" s="210"/>
      <c r="AA203" s="210"/>
      <c r="AB203" s="210"/>
      <c r="AC203" s="210"/>
      <c r="AD203" s="210"/>
      <c r="AE203" s="210"/>
      <c r="AF203" s="210"/>
      <c r="AG203" s="210" t="s">
        <v>1407</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1" x14ac:dyDescent="0.2">
      <c r="A204" s="241">
        <v>134</v>
      </c>
      <c r="B204" s="242" t="s">
        <v>2465</v>
      </c>
      <c r="C204" s="254" t="s">
        <v>2466</v>
      </c>
      <c r="D204" s="243" t="s">
        <v>1612</v>
      </c>
      <c r="E204" s="244">
        <v>4</v>
      </c>
      <c r="F204" s="245"/>
      <c r="G204" s="246">
        <f>ROUND(E204*F204,2)</f>
        <v>0</v>
      </c>
      <c r="H204" s="245"/>
      <c r="I204" s="246">
        <f>ROUND(E204*H204,2)</f>
        <v>0</v>
      </c>
      <c r="J204" s="245"/>
      <c r="K204" s="246">
        <f>ROUND(E204*J204,2)</f>
        <v>0</v>
      </c>
      <c r="L204" s="246">
        <v>21</v>
      </c>
      <c r="M204" s="246">
        <f>G204*(1+L204/100)</f>
        <v>0</v>
      </c>
      <c r="N204" s="244">
        <v>8.0000000000000007E-5</v>
      </c>
      <c r="O204" s="244">
        <f>ROUND(E204*N204,2)</f>
        <v>0</v>
      </c>
      <c r="P204" s="244">
        <v>0</v>
      </c>
      <c r="Q204" s="244">
        <f>ROUND(E204*P204,2)</f>
        <v>0</v>
      </c>
      <c r="R204" s="246" t="s">
        <v>1613</v>
      </c>
      <c r="S204" s="246" t="s">
        <v>293</v>
      </c>
      <c r="T204" s="247" t="s">
        <v>294</v>
      </c>
      <c r="U204" s="220">
        <v>0.28999999999999998</v>
      </c>
      <c r="V204" s="220">
        <f>ROUND(E204*U204,2)</f>
        <v>1.1599999999999999</v>
      </c>
      <c r="W204" s="220"/>
      <c r="X204" s="220" t="s">
        <v>295</v>
      </c>
      <c r="Y204" s="220" t="s">
        <v>296</v>
      </c>
      <c r="Z204" s="210"/>
      <c r="AA204" s="210"/>
      <c r="AB204" s="210"/>
      <c r="AC204" s="210"/>
      <c r="AD204" s="210"/>
      <c r="AE204" s="210"/>
      <c r="AF204" s="210"/>
      <c r="AG204" s="210" t="s">
        <v>1407</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1" x14ac:dyDescent="0.2">
      <c r="A205" s="241">
        <v>135</v>
      </c>
      <c r="B205" s="242" t="s">
        <v>2535</v>
      </c>
      <c r="C205" s="254" t="s">
        <v>2536</v>
      </c>
      <c r="D205" s="243" t="s">
        <v>2337</v>
      </c>
      <c r="E205" s="244">
        <v>4</v>
      </c>
      <c r="F205" s="245"/>
      <c r="G205" s="246">
        <f>ROUND(E205*F205,2)</f>
        <v>0</v>
      </c>
      <c r="H205" s="245"/>
      <c r="I205" s="246">
        <f>ROUND(E205*H205,2)</f>
        <v>0</v>
      </c>
      <c r="J205" s="245"/>
      <c r="K205" s="246">
        <f>ROUND(E205*J205,2)</f>
        <v>0</v>
      </c>
      <c r="L205" s="246">
        <v>21</v>
      </c>
      <c r="M205" s="246">
        <f>G205*(1+L205/100)</f>
        <v>0</v>
      </c>
      <c r="N205" s="244">
        <v>0</v>
      </c>
      <c r="O205" s="244">
        <f>ROUND(E205*N205,2)</f>
        <v>0</v>
      </c>
      <c r="P205" s="244">
        <v>0</v>
      </c>
      <c r="Q205" s="244">
        <f>ROUND(E205*P205,2)</f>
        <v>0</v>
      </c>
      <c r="R205" s="246"/>
      <c r="S205" s="246" t="s">
        <v>861</v>
      </c>
      <c r="T205" s="247" t="s">
        <v>294</v>
      </c>
      <c r="U205" s="220">
        <v>0</v>
      </c>
      <c r="V205" s="220">
        <f>ROUND(E205*U205,2)</f>
        <v>0</v>
      </c>
      <c r="W205" s="220"/>
      <c r="X205" s="220" t="s">
        <v>295</v>
      </c>
      <c r="Y205" s="220" t="s">
        <v>296</v>
      </c>
      <c r="Z205" s="210"/>
      <c r="AA205" s="210"/>
      <c r="AB205" s="210"/>
      <c r="AC205" s="210"/>
      <c r="AD205" s="210"/>
      <c r="AE205" s="210"/>
      <c r="AF205" s="210"/>
      <c r="AG205" s="210" t="s">
        <v>1407</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41">
        <v>136</v>
      </c>
      <c r="B206" s="242" t="s">
        <v>2537</v>
      </c>
      <c r="C206" s="254" t="s">
        <v>2538</v>
      </c>
      <c r="D206" s="243"/>
      <c r="E206" s="244">
        <v>0</v>
      </c>
      <c r="F206" s="245"/>
      <c r="G206" s="246">
        <f>ROUND(E206*F206,2)</f>
        <v>0</v>
      </c>
      <c r="H206" s="245"/>
      <c r="I206" s="246">
        <f>ROUND(E206*H206,2)</f>
        <v>0</v>
      </c>
      <c r="J206" s="245"/>
      <c r="K206" s="246">
        <f>ROUND(E206*J206,2)</f>
        <v>0</v>
      </c>
      <c r="L206" s="246">
        <v>21</v>
      </c>
      <c r="M206" s="246">
        <f>G206*(1+L206/100)</f>
        <v>0</v>
      </c>
      <c r="N206" s="244">
        <v>0</v>
      </c>
      <c r="O206" s="244">
        <f>ROUND(E206*N206,2)</f>
        <v>0</v>
      </c>
      <c r="P206" s="244">
        <v>0</v>
      </c>
      <c r="Q206" s="244">
        <f>ROUND(E206*P206,2)</f>
        <v>0</v>
      </c>
      <c r="R206" s="246"/>
      <c r="S206" s="246" t="s">
        <v>861</v>
      </c>
      <c r="T206" s="247" t="s">
        <v>294</v>
      </c>
      <c r="U206" s="220">
        <v>0</v>
      </c>
      <c r="V206" s="220">
        <f>ROUND(E206*U206,2)</f>
        <v>0</v>
      </c>
      <c r="W206" s="220"/>
      <c r="X206" s="220" t="s">
        <v>295</v>
      </c>
      <c r="Y206" s="220" t="s">
        <v>296</v>
      </c>
      <c r="Z206" s="210"/>
      <c r="AA206" s="210"/>
      <c r="AB206" s="210"/>
      <c r="AC206" s="210"/>
      <c r="AD206" s="210"/>
      <c r="AE206" s="210"/>
      <c r="AF206" s="210"/>
      <c r="AG206" s="210" t="s">
        <v>1407</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outlineLevel="1" x14ac:dyDescent="0.2">
      <c r="A207" s="241">
        <v>137</v>
      </c>
      <c r="B207" s="242" t="s">
        <v>2539</v>
      </c>
      <c r="C207" s="254" t="s">
        <v>2507</v>
      </c>
      <c r="D207" s="243" t="s">
        <v>2337</v>
      </c>
      <c r="E207" s="244">
        <v>3</v>
      </c>
      <c r="F207" s="245"/>
      <c r="G207" s="246">
        <f>ROUND(E207*F207,2)</f>
        <v>0</v>
      </c>
      <c r="H207" s="245"/>
      <c r="I207" s="246">
        <f>ROUND(E207*H207,2)</f>
        <v>0</v>
      </c>
      <c r="J207" s="245"/>
      <c r="K207" s="246">
        <f>ROUND(E207*J207,2)</f>
        <v>0</v>
      </c>
      <c r="L207" s="246">
        <v>21</v>
      </c>
      <c r="M207" s="246">
        <f>G207*(1+L207/100)</f>
        <v>0</v>
      </c>
      <c r="N207" s="244">
        <v>0</v>
      </c>
      <c r="O207" s="244">
        <f>ROUND(E207*N207,2)</f>
        <v>0</v>
      </c>
      <c r="P207" s="244">
        <v>0</v>
      </c>
      <c r="Q207" s="244">
        <f>ROUND(E207*P207,2)</f>
        <v>0</v>
      </c>
      <c r="R207" s="246"/>
      <c r="S207" s="246" t="s">
        <v>861</v>
      </c>
      <c r="T207" s="247" t="s">
        <v>294</v>
      </c>
      <c r="U207" s="220">
        <v>0</v>
      </c>
      <c r="V207" s="220">
        <f>ROUND(E207*U207,2)</f>
        <v>0</v>
      </c>
      <c r="W207" s="220"/>
      <c r="X207" s="220" t="s">
        <v>295</v>
      </c>
      <c r="Y207" s="220" t="s">
        <v>296</v>
      </c>
      <c r="Z207" s="210"/>
      <c r="AA207" s="210"/>
      <c r="AB207" s="210"/>
      <c r="AC207" s="210"/>
      <c r="AD207" s="210"/>
      <c r="AE207" s="210"/>
      <c r="AF207" s="210"/>
      <c r="AG207" s="210" t="s">
        <v>1407</v>
      </c>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row>
    <row r="208" spans="1:60" outlineLevel="1" x14ac:dyDescent="0.2">
      <c r="A208" s="241">
        <v>138</v>
      </c>
      <c r="B208" s="242" t="s">
        <v>2540</v>
      </c>
      <c r="C208" s="254" t="s">
        <v>2509</v>
      </c>
      <c r="D208" s="243" t="s">
        <v>2337</v>
      </c>
      <c r="E208" s="244">
        <v>3</v>
      </c>
      <c r="F208" s="245"/>
      <c r="G208" s="246">
        <f>ROUND(E208*F208,2)</f>
        <v>0</v>
      </c>
      <c r="H208" s="245"/>
      <c r="I208" s="246">
        <f>ROUND(E208*H208,2)</f>
        <v>0</v>
      </c>
      <c r="J208" s="245"/>
      <c r="K208" s="246">
        <f>ROUND(E208*J208,2)</f>
        <v>0</v>
      </c>
      <c r="L208" s="246">
        <v>21</v>
      </c>
      <c r="M208" s="246">
        <f>G208*(1+L208/100)</f>
        <v>0</v>
      </c>
      <c r="N208" s="244">
        <v>0</v>
      </c>
      <c r="O208" s="244">
        <f>ROUND(E208*N208,2)</f>
        <v>0</v>
      </c>
      <c r="P208" s="244">
        <v>0</v>
      </c>
      <c r="Q208" s="244">
        <f>ROUND(E208*P208,2)</f>
        <v>0</v>
      </c>
      <c r="R208" s="246"/>
      <c r="S208" s="246" t="s">
        <v>861</v>
      </c>
      <c r="T208" s="247" t="s">
        <v>294</v>
      </c>
      <c r="U208" s="220">
        <v>0</v>
      </c>
      <c r="V208" s="220">
        <f>ROUND(E208*U208,2)</f>
        <v>0</v>
      </c>
      <c r="W208" s="220"/>
      <c r="X208" s="220" t="s">
        <v>295</v>
      </c>
      <c r="Y208" s="220" t="s">
        <v>296</v>
      </c>
      <c r="Z208" s="210"/>
      <c r="AA208" s="210"/>
      <c r="AB208" s="210"/>
      <c r="AC208" s="210"/>
      <c r="AD208" s="210"/>
      <c r="AE208" s="210"/>
      <c r="AF208" s="210"/>
      <c r="AG208" s="210" t="s">
        <v>1407</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1" x14ac:dyDescent="0.2">
      <c r="A209" s="241">
        <v>139</v>
      </c>
      <c r="B209" s="242" t="s">
        <v>2541</v>
      </c>
      <c r="C209" s="254" t="s">
        <v>2511</v>
      </c>
      <c r="D209" s="243" t="s">
        <v>2337</v>
      </c>
      <c r="E209" s="244">
        <v>3</v>
      </c>
      <c r="F209" s="245"/>
      <c r="G209" s="246">
        <f>ROUND(E209*F209,2)</f>
        <v>0</v>
      </c>
      <c r="H209" s="245"/>
      <c r="I209" s="246">
        <f>ROUND(E209*H209,2)</f>
        <v>0</v>
      </c>
      <c r="J209" s="245"/>
      <c r="K209" s="246">
        <f>ROUND(E209*J209,2)</f>
        <v>0</v>
      </c>
      <c r="L209" s="246">
        <v>21</v>
      </c>
      <c r="M209" s="246">
        <f>G209*(1+L209/100)</f>
        <v>0</v>
      </c>
      <c r="N209" s="244">
        <v>0</v>
      </c>
      <c r="O209" s="244">
        <f>ROUND(E209*N209,2)</f>
        <v>0</v>
      </c>
      <c r="P209" s="244">
        <v>0</v>
      </c>
      <c r="Q209" s="244">
        <f>ROUND(E209*P209,2)</f>
        <v>0</v>
      </c>
      <c r="R209" s="246"/>
      <c r="S209" s="246" t="s">
        <v>861</v>
      </c>
      <c r="T209" s="247" t="s">
        <v>294</v>
      </c>
      <c r="U209" s="220">
        <v>0</v>
      </c>
      <c r="V209" s="220">
        <f>ROUND(E209*U209,2)</f>
        <v>0</v>
      </c>
      <c r="W209" s="220"/>
      <c r="X209" s="220" t="s">
        <v>295</v>
      </c>
      <c r="Y209" s="220" t="s">
        <v>296</v>
      </c>
      <c r="Z209" s="210"/>
      <c r="AA209" s="210"/>
      <c r="AB209" s="210"/>
      <c r="AC209" s="210"/>
      <c r="AD209" s="210"/>
      <c r="AE209" s="210"/>
      <c r="AF209" s="210"/>
      <c r="AG209" s="210" t="s">
        <v>1407</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1" x14ac:dyDescent="0.2">
      <c r="A210" s="241">
        <v>140</v>
      </c>
      <c r="B210" s="242" t="s">
        <v>2542</v>
      </c>
      <c r="C210" s="254" t="s">
        <v>2513</v>
      </c>
      <c r="D210" s="243" t="s">
        <v>2337</v>
      </c>
      <c r="E210" s="244">
        <v>3</v>
      </c>
      <c r="F210" s="245"/>
      <c r="G210" s="246">
        <f>ROUND(E210*F210,2)</f>
        <v>0</v>
      </c>
      <c r="H210" s="245"/>
      <c r="I210" s="246">
        <f>ROUND(E210*H210,2)</f>
        <v>0</v>
      </c>
      <c r="J210" s="245"/>
      <c r="K210" s="246">
        <f>ROUND(E210*J210,2)</f>
        <v>0</v>
      </c>
      <c r="L210" s="246">
        <v>21</v>
      </c>
      <c r="M210" s="246">
        <f>G210*(1+L210/100)</f>
        <v>0</v>
      </c>
      <c r="N210" s="244">
        <v>0</v>
      </c>
      <c r="O210" s="244">
        <f>ROUND(E210*N210,2)</f>
        <v>0</v>
      </c>
      <c r="P210" s="244">
        <v>0</v>
      </c>
      <c r="Q210" s="244">
        <f>ROUND(E210*P210,2)</f>
        <v>0</v>
      </c>
      <c r="R210" s="246"/>
      <c r="S210" s="246" t="s">
        <v>861</v>
      </c>
      <c r="T210" s="247" t="s">
        <v>294</v>
      </c>
      <c r="U210" s="220">
        <v>0</v>
      </c>
      <c r="V210" s="220">
        <f>ROUND(E210*U210,2)</f>
        <v>0</v>
      </c>
      <c r="W210" s="220"/>
      <c r="X210" s="220" t="s">
        <v>295</v>
      </c>
      <c r="Y210" s="220" t="s">
        <v>296</v>
      </c>
      <c r="Z210" s="210"/>
      <c r="AA210" s="210"/>
      <c r="AB210" s="210"/>
      <c r="AC210" s="210"/>
      <c r="AD210" s="210"/>
      <c r="AE210" s="210"/>
      <c r="AF210" s="210"/>
      <c r="AG210" s="210" t="s">
        <v>1407</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ht="22.5" outlineLevel="1" x14ac:dyDescent="0.2">
      <c r="A211" s="241">
        <v>141</v>
      </c>
      <c r="B211" s="242" t="s">
        <v>2543</v>
      </c>
      <c r="C211" s="254" t="s">
        <v>2544</v>
      </c>
      <c r="D211" s="243" t="s">
        <v>2337</v>
      </c>
      <c r="E211" s="244">
        <v>3</v>
      </c>
      <c r="F211" s="245"/>
      <c r="G211" s="246">
        <f>ROUND(E211*F211,2)</f>
        <v>0</v>
      </c>
      <c r="H211" s="245"/>
      <c r="I211" s="246">
        <f>ROUND(E211*H211,2)</f>
        <v>0</v>
      </c>
      <c r="J211" s="245"/>
      <c r="K211" s="246">
        <f>ROUND(E211*J211,2)</f>
        <v>0</v>
      </c>
      <c r="L211" s="246">
        <v>21</v>
      </c>
      <c r="M211" s="246">
        <f>G211*(1+L211/100)</f>
        <v>0</v>
      </c>
      <c r="N211" s="244">
        <v>0</v>
      </c>
      <c r="O211" s="244">
        <f>ROUND(E211*N211,2)</f>
        <v>0</v>
      </c>
      <c r="P211" s="244">
        <v>0</v>
      </c>
      <c r="Q211" s="244">
        <f>ROUND(E211*P211,2)</f>
        <v>0</v>
      </c>
      <c r="R211" s="246"/>
      <c r="S211" s="246" t="s">
        <v>861</v>
      </c>
      <c r="T211" s="247" t="s">
        <v>294</v>
      </c>
      <c r="U211" s="220">
        <v>0</v>
      </c>
      <c r="V211" s="220">
        <f>ROUND(E211*U211,2)</f>
        <v>0</v>
      </c>
      <c r="W211" s="220"/>
      <c r="X211" s="220" t="s">
        <v>295</v>
      </c>
      <c r="Y211" s="220" t="s">
        <v>296</v>
      </c>
      <c r="Z211" s="210"/>
      <c r="AA211" s="210"/>
      <c r="AB211" s="210"/>
      <c r="AC211" s="210"/>
      <c r="AD211" s="210"/>
      <c r="AE211" s="210"/>
      <c r="AF211" s="210"/>
      <c r="AG211" s="210" t="s">
        <v>1407</v>
      </c>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outlineLevel="1" x14ac:dyDescent="0.2">
      <c r="A212" s="241">
        <v>142</v>
      </c>
      <c r="B212" s="242" t="s">
        <v>2545</v>
      </c>
      <c r="C212" s="254" t="s">
        <v>2464</v>
      </c>
      <c r="D212" s="243" t="s">
        <v>2337</v>
      </c>
      <c r="E212" s="244">
        <v>6</v>
      </c>
      <c r="F212" s="245"/>
      <c r="G212" s="246">
        <f>ROUND(E212*F212,2)</f>
        <v>0</v>
      </c>
      <c r="H212" s="245"/>
      <c r="I212" s="246">
        <f>ROUND(E212*H212,2)</f>
        <v>0</v>
      </c>
      <c r="J212" s="245"/>
      <c r="K212" s="246">
        <f>ROUND(E212*J212,2)</f>
        <v>0</v>
      </c>
      <c r="L212" s="246">
        <v>21</v>
      </c>
      <c r="M212" s="246">
        <f>G212*(1+L212/100)</f>
        <v>0</v>
      </c>
      <c r="N212" s="244">
        <v>0</v>
      </c>
      <c r="O212" s="244">
        <f>ROUND(E212*N212,2)</f>
        <v>0</v>
      </c>
      <c r="P212" s="244">
        <v>0</v>
      </c>
      <c r="Q212" s="244">
        <f>ROUND(E212*P212,2)</f>
        <v>0</v>
      </c>
      <c r="R212" s="246"/>
      <c r="S212" s="246" t="s">
        <v>861</v>
      </c>
      <c r="T212" s="247" t="s">
        <v>294</v>
      </c>
      <c r="U212" s="220">
        <v>0</v>
      </c>
      <c r="V212" s="220">
        <f>ROUND(E212*U212,2)</f>
        <v>0</v>
      </c>
      <c r="W212" s="220"/>
      <c r="X212" s="220" t="s">
        <v>295</v>
      </c>
      <c r="Y212" s="220" t="s">
        <v>296</v>
      </c>
      <c r="Z212" s="210"/>
      <c r="AA212" s="210"/>
      <c r="AB212" s="210"/>
      <c r="AC212" s="210"/>
      <c r="AD212" s="210"/>
      <c r="AE212" s="210"/>
      <c r="AF212" s="210"/>
      <c r="AG212" s="210" t="s">
        <v>1407</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1" x14ac:dyDescent="0.2">
      <c r="A213" s="241">
        <v>143</v>
      </c>
      <c r="B213" s="242" t="s">
        <v>2517</v>
      </c>
      <c r="C213" s="254" t="s">
        <v>2518</v>
      </c>
      <c r="D213" s="243" t="s">
        <v>1612</v>
      </c>
      <c r="E213" s="244">
        <v>3</v>
      </c>
      <c r="F213" s="245"/>
      <c r="G213" s="246">
        <f>ROUND(E213*F213,2)</f>
        <v>0</v>
      </c>
      <c r="H213" s="245"/>
      <c r="I213" s="246">
        <f>ROUND(E213*H213,2)</f>
        <v>0</v>
      </c>
      <c r="J213" s="245"/>
      <c r="K213" s="246">
        <f>ROUND(E213*J213,2)</f>
        <v>0</v>
      </c>
      <c r="L213" s="246">
        <v>21</v>
      </c>
      <c r="M213" s="246">
        <f>G213*(1+L213/100)</f>
        <v>0</v>
      </c>
      <c r="N213" s="244">
        <v>1.41E-3</v>
      </c>
      <c r="O213" s="244">
        <f>ROUND(E213*N213,2)</f>
        <v>0</v>
      </c>
      <c r="P213" s="244">
        <v>0</v>
      </c>
      <c r="Q213" s="244">
        <f>ROUND(E213*P213,2)</f>
        <v>0</v>
      </c>
      <c r="R213" s="246" t="s">
        <v>1613</v>
      </c>
      <c r="S213" s="246" t="s">
        <v>293</v>
      </c>
      <c r="T213" s="247" t="s">
        <v>294</v>
      </c>
      <c r="U213" s="220">
        <v>1.575</v>
      </c>
      <c r="V213" s="220">
        <f>ROUND(E213*U213,2)</f>
        <v>4.7300000000000004</v>
      </c>
      <c r="W213" s="220"/>
      <c r="X213" s="220" t="s">
        <v>295</v>
      </c>
      <c r="Y213" s="220" t="s">
        <v>296</v>
      </c>
      <c r="Z213" s="210"/>
      <c r="AA213" s="210"/>
      <c r="AB213" s="210"/>
      <c r="AC213" s="210"/>
      <c r="AD213" s="210"/>
      <c r="AE213" s="210"/>
      <c r="AF213" s="210"/>
      <c r="AG213" s="210" t="s">
        <v>1407</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1" x14ac:dyDescent="0.2">
      <c r="A214" s="241">
        <v>144</v>
      </c>
      <c r="B214" s="242" t="s">
        <v>2519</v>
      </c>
      <c r="C214" s="254" t="s">
        <v>2520</v>
      </c>
      <c r="D214" s="243" t="s">
        <v>291</v>
      </c>
      <c r="E214" s="244">
        <v>3</v>
      </c>
      <c r="F214" s="245"/>
      <c r="G214" s="246">
        <f>ROUND(E214*F214,2)</f>
        <v>0</v>
      </c>
      <c r="H214" s="245"/>
      <c r="I214" s="246">
        <f>ROUND(E214*H214,2)</f>
        <v>0</v>
      </c>
      <c r="J214" s="245"/>
      <c r="K214" s="246">
        <f>ROUND(E214*J214,2)</f>
        <v>0</v>
      </c>
      <c r="L214" s="246">
        <v>21</v>
      </c>
      <c r="M214" s="246">
        <f>G214*(1+L214/100)</f>
        <v>0</v>
      </c>
      <c r="N214" s="244">
        <v>4.0000000000000003E-5</v>
      </c>
      <c r="O214" s="244">
        <f>ROUND(E214*N214,2)</f>
        <v>0</v>
      </c>
      <c r="P214" s="244">
        <v>0</v>
      </c>
      <c r="Q214" s="244">
        <f>ROUND(E214*P214,2)</f>
        <v>0</v>
      </c>
      <c r="R214" s="246" t="s">
        <v>1613</v>
      </c>
      <c r="S214" s="246" t="s">
        <v>293</v>
      </c>
      <c r="T214" s="247" t="s">
        <v>294</v>
      </c>
      <c r="U214" s="220">
        <v>0.44500000000000001</v>
      </c>
      <c r="V214" s="220">
        <f>ROUND(E214*U214,2)</f>
        <v>1.34</v>
      </c>
      <c r="W214" s="220"/>
      <c r="X214" s="220" t="s">
        <v>295</v>
      </c>
      <c r="Y214" s="220" t="s">
        <v>296</v>
      </c>
      <c r="Z214" s="210"/>
      <c r="AA214" s="210"/>
      <c r="AB214" s="210"/>
      <c r="AC214" s="210"/>
      <c r="AD214" s="210"/>
      <c r="AE214" s="210"/>
      <c r="AF214" s="210"/>
      <c r="AG214" s="210" t="s">
        <v>1407</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1" x14ac:dyDescent="0.2">
      <c r="A215" s="241">
        <v>145</v>
      </c>
      <c r="B215" s="242" t="s">
        <v>2465</v>
      </c>
      <c r="C215" s="254" t="s">
        <v>2466</v>
      </c>
      <c r="D215" s="243" t="s">
        <v>1612</v>
      </c>
      <c r="E215" s="244">
        <v>6</v>
      </c>
      <c r="F215" s="245"/>
      <c r="G215" s="246">
        <f>ROUND(E215*F215,2)</f>
        <v>0</v>
      </c>
      <c r="H215" s="245"/>
      <c r="I215" s="246">
        <f>ROUND(E215*H215,2)</f>
        <v>0</v>
      </c>
      <c r="J215" s="245"/>
      <c r="K215" s="246">
        <f>ROUND(E215*J215,2)</f>
        <v>0</v>
      </c>
      <c r="L215" s="246">
        <v>21</v>
      </c>
      <c r="M215" s="246">
        <f>G215*(1+L215/100)</f>
        <v>0</v>
      </c>
      <c r="N215" s="244">
        <v>8.0000000000000007E-5</v>
      </c>
      <c r="O215" s="244">
        <f>ROUND(E215*N215,2)</f>
        <v>0</v>
      </c>
      <c r="P215" s="244">
        <v>0</v>
      </c>
      <c r="Q215" s="244">
        <f>ROUND(E215*P215,2)</f>
        <v>0</v>
      </c>
      <c r="R215" s="246" t="s">
        <v>1613</v>
      </c>
      <c r="S215" s="246" t="s">
        <v>293</v>
      </c>
      <c r="T215" s="247" t="s">
        <v>294</v>
      </c>
      <c r="U215" s="220">
        <v>0.28999999999999998</v>
      </c>
      <c r="V215" s="220">
        <f>ROUND(E215*U215,2)</f>
        <v>1.74</v>
      </c>
      <c r="W215" s="220"/>
      <c r="X215" s="220" t="s">
        <v>295</v>
      </c>
      <c r="Y215" s="220" t="s">
        <v>296</v>
      </c>
      <c r="Z215" s="210"/>
      <c r="AA215" s="210"/>
      <c r="AB215" s="210"/>
      <c r="AC215" s="210"/>
      <c r="AD215" s="210"/>
      <c r="AE215" s="210"/>
      <c r="AF215" s="210"/>
      <c r="AG215" s="210" t="s">
        <v>1407</v>
      </c>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outlineLevel="1" x14ac:dyDescent="0.2">
      <c r="A216" s="241">
        <v>146</v>
      </c>
      <c r="B216" s="242" t="s">
        <v>2546</v>
      </c>
      <c r="C216" s="254" t="s">
        <v>2547</v>
      </c>
      <c r="D216" s="243"/>
      <c r="E216" s="244">
        <v>0</v>
      </c>
      <c r="F216" s="245"/>
      <c r="G216" s="246">
        <f>ROUND(E216*F216,2)</f>
        <v>0</v>
      </c>
      <c r="H216" s="245"/>
      <c r="I216" s="246">
        <f>ROUND(E216*H216,2)</f>
        <v>0</v>
      </c>
      <c r="J216" s="245"/>
      <c r="K216" s="246">
        <f>ROUND(E216*J216,2)</f>
        <v>0</v>
      </c>
      <c r="L216" s="246">
        <v>21</v>
      </c>
      <c r="M216" s="246">
        <f>G216*(1+L216/100)</f>
        <v>0</v>
      </c>
      <c r="N216" s="244">
        <v>0</v>
      </c>
      <c r="O216" s="244">
        <f>ROUND(E216*N216,2)</f>
        <v>0</v>
      </c>
      <c r="P216" s="244">
        <v>0</v>
      </c>
      <c r="Q216" s="244">
        <f>ROUND(E216*P216,2)</f>
        <v>0</v>
      </c>
      <c r="R216" s="246"/>
      <c r="S216" s="246" t="s">
        <v>861</v>
      </c>
      <c r="T216" s="247" t="s">
        <v>294</v>
      </c>
      <c r="U216" s="220">
        <v>0</v>
      </c>
      <c r="V216" s="220">
        <f>ROUND(E216*U216,2)</f>
        <v>0</v>
      </c>
      <c r="W216" s="220"/>
      <c r="X216" s="220" t="s">
        <v>295</v>
      </c>
      <c r="Y216" s="220" t="s">
        <v>296</v>
      </c>
      <c r="Z216" s="210"/>
      <c r="AA216" s="210"/>
      <c r="AB216" s="210"/>
      <c r="AC216" s="210"/>
      <c r="AD216" s="210"/>
      <c r="AE216" s="210"/>
      <c r="AF216" s="210"/>
      <c r="AG216" s="210" t="s">
        <v>1407</v>
      </c>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outlineLevel="1" x14ac:dyDescent="0.2">
      <c r="A217" s="241">
        <v>147</v>
      </c>
      <c r="B217" s="242" t="s">
        <v>2548</v>
      </c>
      <c r="C217" s="254" t="s">
        <v>2549</v>
      </c>
      <c r="D217" s="243" t="s">
        <v>2337</v>
      </c>
      <c r="E217" s="244">
        <v>1</v>
      </c>
      <c r="F217" s="245"/>
      <c r="G217" s="246">
        <f>ROUND(E217*F217,2)</f>
        <v>0</v>
      </c>
      <c r="H217" s="245"/>
      <c r="I217" s="246">
        <f>ROUND(E217*H217,2)</f>
        <v>0</v>
      </c>
      <c r="J217" s="245"/>
      <c r="K217" s="246">
        <f>ROUND(E217*J217,2)</f>
        <v>0</v>
      </c>
      <c r="L217" s="246">
        <v>21</v>
      </c>
      <c r="M217" s="246">
        <f>G217*(1+L217/100)</f>
        <v>0</v>
      </c>
      <c r="N217" s="244">
        <v>0</v>
      </c>
      <c r="O217" s="244">
        <f>ROUND(E217*N217,2)</f>
        <v>0</v>
      </c>
      <c r="P217" s="244">
        <v>0</v>
      </c>
      <c r="Q217" s="244">
        <f>ROUND(E217*P217,2)</f>
        <v>0</v>
      </c>
      <c r="R217" s="246"/>
      <c r="S217" s="246" t="s">
        <v>861</v>
      </c>
      <c r="T217" s="247" t="s">
        <v>294</v>
      </c>
      <c r="U217" s="220">
        <v>0</v>
      </c>
      <c r="V217" s="220">
        <f>ROUND(E217*U217,2)</f>
        <v>0</v>
      </c>
      <c r="W217" s="220"/>
      <c r="X217" s="220" t="s">
        <v>295</v>
      </c>
      <c r="Y217" s="220" t="s">
        <v>296</v>
      </c>
      <c r="Z217" s="210"/>
      <c r="AA217" s="210"/>
      <c r="AB217" s="210"/>
      <c r="AC217" s="210"/>
      <c r="AD217" s="210"/>
      <c r="AE217" s="210"/>
      <c r="AF217" s="210"/>
      <c r="AG217" s="210" t="s">
        <v>1407</v>
      </c>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1" x14ac:dyDescent="0.2">
      <c r="A218" s="241">
        <v>148</v>
      </c>
      <c r="B218" s="242" t="s">
        <v>2550</v>
      </c>
      <c r="C218" s="254" t="s">
        <v>2509</v>
      </c>
      <c r="D218" s="243" t="s">
        <v>2337</v>
      </c>
      <c r="E218" s="244">
        <v>1</v>
      </c>
      <c r="F218" s="245"/>
      <c r="G218" s="246">
        <f>ROUND(E218*F218,2)</f>
        <v>0</v>
      </c>
      <c r="H218" s="245"/>
      <c r="I218" s="246">
        <f>ROUND(E218*H218,2)</f>
        <v>0</v>
      </c>
      <c r="J218" s="245"/>
      <c r="K218" s="246">
        <f>ROUND(E218*J218,2)</f>
        <v>0</v>
      </c>
      <c r="L218" s="246">
        <v>21</v>
      </c>
      <c r="M218" s="246">
        <f>G218*(1+L218/100)</f>
        <v>0</v>
      </c>
      <c r="N218" s="244">
        <v>0</v>
      </c>
      <c r="O218" s="244">
        <f>ROUND(E218*N218,2)</f>
        <v>0</v>
      </c>
      <c r="P218" s="244">
        <v>0</v>
      </c>
      <c r="Q218" s="244">
        <f>ROUND(E218*P218,2)</f>
        <v>0</v>
      </c>
      <c r="R218" s="246"/>
      <c r="S218" s="246" t="s">
        <v>861</v>
      </c>
      <c r="T218" s="247" t="s">
        <v>294</v>
      </c>
      <c r="U218" s="220">
        <v>0</v>
      </c>
      <c r="V218" s="220">
        <f>ROUND(E218*U218,2)</f>
        <v>0</v>
      </c>
      <c r="W218" s="220"/>
      <c r="X218" s="220" t="s">
        <v>295</v>
      </c>
      <c r="Y218" s="220" t="s">
        <v>296</v>
      </c>
      <c r="Z218" s="210"/>
      <c r="AA218" s="210"/>
      <c r="AB218" s="210"/>
      <c r="AC218" s="210"/>
      <c r="AD218" s="210"/>
      <c r="AE218" s="210"/>
      <c r="AF218" s="210"/>
      <c r="AG218" s="210" t="s">
        <v>1407</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1" x14ac:dyDescent="0.2">
      <c r="A219" s="241">
        <v>149</v>
      </c>
      <c r="B219" s="242" t="s">
        <v>2551</v>
      </c>
      <c r="C219" s="254" t="s">
        <v>2511</v>
      </c>
      <c r="D219" s="243" t="s">
        <v>2337</v>
      </c>
      <c r="E219" s="244">
        <v>1</v>
      </c>
      <c r="F219" s="245"/>
      <c r="G219" s="246">
        <f>ROUND(E219*F219,2)</f>
        <v>0</v>
      </c>
      <c r="H219" s="245"/>
      <c r="I219" s="246">
        <f>ROUND(E219*H219,2)</f>
        <v>0</v>
      </c>
      <c r="J219" s="245"/>
      <c r="K219" s="246">
        <f>ROUND(E219*J219,2)</f>
        <v>0</v>
      </c>
      <c r="L219" s="246">
        <v>21</v>
      </c>
      <c r="M219" s="246">
        <f>G219*(1+L219/100)</f>
        <v>0</v>
      </c>
      <c r="N219" s="244">
        <v>0</v>
      </c>
      <c r="O219" s="244">
        <f>ROUND(E219*N219,2)</f>
        <v>0</v>
      </c>
      <c r="P219" s="244">
        <v>0</v>
      </c>
      <c r="Q219" s="244">
        <f>ROUND(E219*P219,2)</f>
        <v>0</v>
      </c>
      <c r="R219" s="246"/>
      <c r="S219" s="246" t="s">
        <v>861</v>
      </c>
      <c r="T219" s="247" t="s">
        <v>294</v>
      </c>
      <c r="U219" s="220">
        <v>0</v>
      </c>
      <c r="V219" s="220">
        <f>ROUND(E219*U219,2)</f>
        <v>0</v>
      </c>
      <c r="W219" s="220"/>
      <c r="X219" s="220" t="s">
        <v>295</v>
      </c>
      <c r="Y219" s="220" t="s">
        <v>296</v>
      </c>
      <c r="Z219" s="210"/>
      <c r="AA219" s="210"/>
      <c r="AB219" s="210"/>
      <c r="AC219" s="210"/>
      <c r="AD219" s="210"/>
      <c r="AE219" s="210"/>
      <c r="AF219" s="210"/>
      <c r="AG219" s="210" t="s">
        <v>1407</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1" x14ac:dyDescent="0.2">
      <c r="A220" s="241">
        <v>150</v>
      </c>
      <c r="B220" s="242" t="s">
        <v>2552</v>
      </c>
      <c r="C220" s="254" t="s">
        <v>2513</v>
      </c>
      <c r="D220" s="243" t="s">
        <v>2337</v>
      </c>
      <c r="E220" s="244">
        <v>1</v>
      </c>
      <c r="F220" s="245"/>
      <c r="G220" s="246">
        <f>ROUND(E220*F220,2)</f>
        <v>0</v>
      </c>
      <c r="H220" s="245"/>
      <c r="I220" s="246">
        <f>ROUND(E220*H220,2)</f>
        <v>0</v>
      </c>
      <c r="J220" s="245"/>
      <c r="K220" s="246">
        <f>ROUND(E220*J220,2)</f>
        <v>0</v>
      </c>
      <c r="L220" s="246">
        <v>21</v>
      </c>
      <c r="M220" s="246">
        <f>G220*(1+L220/100)</f>
        <v>0</v>
      </c>
      <c r="N220" s="244">
        <v>0</v>
      </c>
      <c r="O220" s="244">
        <f>ROUND(E220*N220,2)</f>
        <v>0</v>
      </c>
      <c r="P220" s="244">
        <v>0</v>
      </c>
      <c r="Q220" s="244">
        <f>ROUND(E220*P220,2)</f>
        <v>0</v>
      </c>
      <c r="R220" s="246"/>
      <c r="S220" s="246" t="s">
        <v>861</v>
      </c>
      <c r="T220" s="247" t="s">
        <v>294</v>
      </c>
      <c r="U220" s="220">
        <v>0</v>
      </c>
      <c r="V220" s="220">
        <f>ROUND(E220*U220,2)</f>
        <v>0</v>
      </c>
      <c r="W220" s="220"/>
      <c r="X220" s="220" t="s">
        <v>295</v>
      </c>
      <c r="Y220" s="220" t="s">
        <v>296</v>
      </c>
      <c r="Z220" s="210"/>
      <c r="AA220" s="210"/>
      <c r="AB220" s="210"/>
      <c r="AC220" s="210"/>
      <c r="AD220" s="210"/>
      <c r="AE220" s="210"/>
      <c r="AF220" s="210"/>
      <c r="AG220" s="210" t="s">
        <v>1407</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ht="22.5" outlineLevel="1" x14ac:dyDescent="0.2">
      <c r="A221" s="241">
        <v>151</v>
      </c>
      <c r="B221" s="242" t="s">
        <v>2553</v>
      </c>
      <c r="C221" s="254" t="s">
        <v>2515</v>
      </c>
      <c r="D221" s="243" t="s">
        <v>2337</v>
      </c>
      <c r="E221" s="244">
        <v>1</v>
      </c>
      <c r="F221" s="245"/>
      <c r="G221" s="246">
        <f>ROUND(E221*F221,2)</f>
        <v>0</v>
      </c>
      <c r="H221" s="245"/>
      <c r="I221" s="246">
        <f>ROUND(E221*H221,2)</f>
        <v>0</v>
      </c>
      <c r="J221" s="245"/>
      <c r="K221" s="246">
        <f>ROUND(E221*J221,2)</f>
        <v>0</v>
      </c>
      <c r="L221" s="246">
        <v>21</v>
      </c>
      <c r="M221" s="246">
        <f>G221*(1+L221/100)</f>
        <v>0</v>
      </c>
      <c r="N221" s="244">
        <v>0</v>
      </c>
      <c r="O221" s="244">
        <f>ROUND(E221*N221,2)</f>
        <v>0</v>
      </c>
      <c r="P221" s="244">
        <v>0</v>
      </c>
      <c r="Q221" s="244">
        <f>ROUND(E221*P221,2)</f>
        <v>0</v>
      </c>
      <c r="R221" s="246"/>
      <c r="S221" s="246" t="s">
        <v>861</v>
      </c>
      <c r="T221" s="247" t="s">
        <v>294</v>
      </c>
      <c r="U221" s="220">
        <v>0</v>
      </c>
      <c r="V221" s="220">
        <f>ROUND(E221*U221,2)</f>
        <v>0</v>
      </c>
      <c r="W221" s="220"/>
      <c r="X221" s="220" t="s">
        <v>295</v>
      </c>
      <c r="Y221" s="220" t="s">
        <v>296</v>
      </c>
      <c r="Z221" s="210"/>
      <c r="AA221" s="210"/>
      <c r="AB221" s="210"/>
      <c r="AC221" s="210"/>
      <c r="AD221" s="210"/>
      <c r="AE221" s="210"/>
      <c r="AF221" s="210"/>
      <c r="AG221" s="210" t="s">
        <v>1407</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1" x14ac:dyDescent="0.2">
      <c r="A222" s="241">
        <v>152</v>
      </c>
      <c r="B222" s="242" t="s">
        <v>2554</v>
      </c>
      <c r="C222" s="254" t="s">
        <v>2464</v>
      </c>
      <c r="D222" s="243" t="s">
        <v>2337</v>
      </c>
      <c r="E222" s="244">
        <v>2</v>
      </c>
      <c r="F222" s="245"/>
      <c r="G222" s="246">
        <f>ROUND(E222*F222,2)</f>
        <v>0</v>
      </c>
      <c r="H222" s="245"/>
      <c r="I222" s="246">
        <f>ROUND(E222*H222,2)</f>
        <v>0</v>
      </c>
      <c r="J222" s="245"/>
      <c r="K222" s="246">
        <f>ROUND(E222*J222,2)</f>
        <v>0</v>
      </c>
      <c r="L222" s="246">
        <v>21</v>
      </c>
      <c r="M222" s="246">
        <f>G222*(1+L222/100)</f>
        <v>0</v>
      </c>
      <c r="N222" s="244">
        <v>0</v>
      </c>
      <c r="O222" s="244">
        <f>ROUND(E222*N222,2)</f>
        <v>0</v>
      </c>
      <c r="P222" s="244">
        <v>0</v>
      </c>
      <c r="Q222" s="244">
        <f>ROUND(E222*P222,2)</f>
        <v>0</v>
      </c>
      <c r="R222" s="246"/>
      <c r="S222" s="246" t="s">
        <v>861</v>
      </c>
      <c r="T222" s="247" t="s">
        <v>294</v>
      </c>
      <c r="U222" s="220">
        <v>0</v>
      </c>
      <c r="V222" s="220">
        <f>ROUND(E222*U222,2)</f>
        <v>0</v>
      </c>
      <c r="W222" s="220"/>
      <c r="X222" s="220" t="s">
        <v>295</v>
      </c>
      <c r="Y222" s="220" t="s">
        <v>296</v>
      </c>
      <c r="Z222" s="210"/>
      <c r="AA222" s="210"/>
      <c r="AB222" s="210"/>
      <c r="AC222" s="210"/>
      <c r="AD222" s="210"/>
      <c r="AE222" s="210"/>
      <c r="AF222" s="210"/>
      <c r="AG222" s="210" t="s">
        <v>1407</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outlineLevel="1" x14ac:dyDescent="0.2">
      <c r="A223" s="241">
        <v>153</v>
      </c>
      <c r="B223" s="242" t="s">
        <v>2517</v>
      </c>
      <c r="C223" s="254" t="s">
        <v>2518</v>
      </c>
      <c r="D223" s="243" t="s">
        <v>1612</v>
      </c>
      <c r="E223" s="244">
        <v>1</v>
      </c>
      <c r="F223" s="245"/>
      <c r="G223" s="246">
        <f>ROUND(E223*F223,2)</f>
        <v>0</v>
      </c>
      <c r="H223" s="245"/>
      <c r="I223" s="246">
        <f>ROUND(E223*H223,2)</f>
        <v>0</v>
      </c>
      <c r="J223" s="245"/>
      <c r="K223" s="246">
        <f>ROUND(E223*J223,2)</f>
        <v>0</v>
      </c>
      <c r="L223" s="246">
        <v>21</v>
      </c>
      <c r="M223" s="246">
        <f>G223*(1+L223/100)</f>
        <v>0</v>
      </c>
      <c r="N223" s="244">
        <v>1.41E-3</v>
      </c>
      <c r="O223" s="244">
        <f>ROUND(E223*N223,2)</f>
        <v>0</v>
      </c>
      <c r="P223" s="244">
        <v>0</v>
      </c>
      <c r="Q223" s="244">
        <f>ROUND(E223*P223,2)</f>
        <v>0</v>
      </c>
      <c r="R223" s="246" t="s">
        <v>1613</v>
      </c>
      <c r="S223" s="246" t="s">
        <v>293</v>
      </c>
      <c r="T223" s="247" t="s">
        <v>294</v>
      </c>
      <c r="U223" s="220">
        <v>1.575</v>
      </c>
      <c r="V223" s="220">
        <f>ROUND(E223*U223,2)</f>
        <v>1.58</v>
      </c>
      <c r="W223" s="220"/>
      <c r="X223" s="220" t="s">
        <v>295</v>
      </c>
      <c r="Y223" s="220" t="s">
        <v>296</v>
      </c>
      <c r="Z223" s="210"/>
      <c r="AA223" s="210"/>
      <c r="AB223" s="210"/>
      <c r="AC223" s="210"/>
      <c r="AD223" s="210"/>
      <c r="AE223" s="210"/>
      <c r="AF223" s="210"/>
      <c r="AG223" s="210" t="s">
        <v>1407</v>
      </c>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row>
    <row r="224" spans="1:60" outlineLevel="1" x14ac:dyDescent="0.2">
      <c r="A224" s="241">
        <v>154</v>
      </c>
      <c r="B224" s="242" t="s">
        <v>2519</v>
      </c>
      <c r="C224" s="254" t="s">
        <v>2520</v>
      </c>
      <c r="D224" s="243" t="s">
        <v>291</v>
      </c>
      <c r="E224" s="244">
        <v>1</v>
      </c>
      <c r="F224" s="245"/>
      <c r="G224" s="246">
        <f>ROUND(E224*F224,2)</f>
        <v>0</v>
      </c>
      <c r="H224" s="245"/>
      <c r="I224" s="246">
        <f>ROUND(E224*H224,2)</f>
        <v>0</v>
      </c>
      <c r="J224" s="245"/>
      <c r="K224" s="246">
        <f>ROUND(E224*J224,2)</f>
        <v>0</v>
      </c>
      <c r="L224" s="246">
        <v>21</v>
      </c>
      <c r="M224" s="246">
        <f>G224*(1+L224/100)</f>
        <v>0</v>
      </c>
      <c r="N224" s="244">
        <v>4.0000000000000003E-5</v>
      </c>
      <c r="O224" s="244">
        <f>ROUND(E224*N224,2)</f>
        <v>0</v>
      </c>
      <c r="P224" s="244">
        <v>0</v>
      </c>
      <c r="Q224" s="244">
        <f>ROUND(E224*P224,2)</f>
        <v>0</v>
      </c>
      <c r="R224" s="246" t="s">
        <v>1613</v>
      </c>
      <c r="S224" s="246" t="s">
        <v>293</v>
      </c>
      <c r="T224" s="247" t="s">
        <v>294</v>
      </c>
      <c r="U224" s="220">
        <v>0.44500000000000001</v>
      </c>
      <c r="V224" s="220">
        <f>ROUND(E224*U224,2)</f>
        <v>0.45</v>
      </c>
      <c r="W224" s="220"/>
      <c r="X224" s="220" t="s">
        <v>295</v>
      </c>
      <c r="Y224" s="220" t="s">
        <v>296</v>
      </c>
      <c r="Z224" s="210"/>
      <c r="AA224" s="210"/>
      <c r="AB224" s="210"/>
      <c r="AC224" s="210"/>
      <c r="AD224" s="210"/>
      <c r="AE224" s="210"/>
      <c r="AF224" s="210"/>
      <c r="AG224" s="210" t="s">
        <v>1407</v>
      </c>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1" x14ac:dyDescent="0.2">
      <c r="A225" s="241">
        <v>155</v>
      </c>
      <c r="B225" s="242" t="s">
        <v>2465</v>
      </c>
      <c r="C225" s="254" t="s">
        <v>2466</v>
      </c>
      <c r="D225" s="243" t="s">
        <v>1612</v>
      </c>
      <c r="E225" s="244">
        <v>2</v>
      </c>
      <c r="F225" s="245"/>
      <c r="G225" s="246">
        <f>ROUND(E225*F225,2)</f>
        <v>0</v>
      </c>
      <c r="H225" s="245"/>
      <c r="I225" s="246">
        <f>ROUND(E225*H225,2)</f>
        <v>0</v>
      </c>
      <c r="J225" s="245"/>
      <c r="K225" s="246">
        <f>ROUND(E225*J225,2)</f>
        <v>0</v>
      </c>
      <c r="L225" s="246">
        <v>21</v>
      </c>
      <c r="M225" s="246">
        <f>G225*(1+L225/100)</f>
        <v>0</v>
      </c>
      <c r="N225" s="244">
        <v>8.0000000000000007E-5</v>
      </c>
      <c r="O225" s="244">
        <f>ROUND(E225*N225,2)</f>
        <v>0</v>
      </c>
      <c r="P225" s="244">
        <v>0</v>
      </c>
      <c r="Q225" s="244">
        <f>ROUND(E225*P225,2)</f>
        <v>0</v>
      </c>
      <c r="R225" s="246" t="s">
        <v>1613</v>
      </c>
      <c r="S225" s="246" t="s">
        <v>293</v>
      </c>
      <c r="T225" s="247" t="s">
        <v>294</v>
      </c>
      <c r="U225" s="220">
        <v>0.28999999999999998</v>
      </c>
      <c r="V225" s="220">
        <f>ROUND(E225*U225,2)</f>
        <v>0.57999999999999996</v>
      </c>
      <c r="W225" s="220"/>
      <c r="X225" s="220" t="s">
        <v>295</v>
      </c>
      <c r="Y225" s="220" t="s">
        <v>296</v>
      </c>
      <c r="Z225" s="210"/>
      <c r="AA225" s="210"/>
      <c r="AB225" s="210"/>
      <c r="AC225" s="210"/>
      <c r="AD225" s="210"/>
      <c r="AE225" s="210"/>
      <c r="AF225" s="210"/>
      <c r="AG225" s="210" t="s">
        <v>1407</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1" x14ac:dyDescent="0.2">
      <c r="A226" s="241">
        <v>156</v>
      </c>
      <c r="B226" s="242" t="s">
        <v>2555</v>
      </c>
      <c r="C226" s="254" t="s">
        <v>2556</v>
      </c>
      <c r="D226" s="243"/>
      <c r="E226" s="244">
        <v>0</v>
      </c>
      <c r="F226" s="245"/>
      <c r="G226" s="246">
        <f>ROUND(E226*F226,2)</f>
        <v>0</v>
      </c>
      <c r="H226" s="245"/>
      <c r="I226" s="246">
        <f>ROUND(E226*H226,2)</f>
        <v>0</v>
      </c>
      <c r="J226" s="245"/>
      <c r="K226" s="246">
        <f>ROUND(E226*J226,2)</f>
        <v>0</v>
      </c>
      <c r="L226" s="246">
        <v>21</v>
      </c>
      <c r="M226" s="246">
        <f>G226*(1+L226/100)</f>
        <v>0</v>
      </c>
      <c r="N226" s="244">
        <v>0</v>
      </c>
      <c r="O226" s="244">
        <f>ROUND(E226*N226,2)</f>
        <v>0</v>
      </c>
      <c r="P226" s="244">
        <v>0</v>
      </c>
      <c r="Q226" s="244">
        <f>ROUND(E226*P226,2)</f>
        <v>0</v>
      </c>
      <c r="R226" s="246"/>
      <c r="S226" s="246" t="s">
        <v>861</v>
      </c>
      <c r="T226" s="247" t="s">
        <v>294</v>
      </c>
      <c r="U226" s="220">
        <v>0</v>
      </c>
      <c r="V226" s="220">
        <f>ROUND(E226*U226,2)</f>
        <v>0</v>
      </c>
      <c r="W226" s="220"/>
      <c r="X226" s="220" t="s">
        <v>295</v>
      </c>
      <c r="Y226" s="220" t="s">
        <v>296</v>
      </c>
      <c r="Z226" s="210"/>
      <c r="AA226" s="210"/>
      <c r="AB226" s="210"/>
      <c r="AC226" s="210"/>
      <c r="AD226" s="210"/>
      <c r="AE226" s="210"/>
      <c r="AF226" s="210"/>
      <c r="AG226" s="210" t="s">
        <v>1407</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ht="22.5" outlineLevel="1" x14ac:dyDescent="0.2">
      <c r="A227" s="241">
        <v>157</v>
      </c>
      <c r="B227" s="242" t="s">
        <v>2557</v>
      </c>
      <c r="C227" s="254" t="s">
        <v>2558</v>
      </c>
      <c r="D227" s="243" t="s">
        <v>2337</v>
      </c>
      <c r="E227" s="244">
        <v>3</v>
      </c>
      <c r="F227" s="245"/>
      <c r="G227" s="246">
        <f>ROUND(E227*F227,2)</f>
        <v>0</v>
      </c>
      <c r="H227" s="245"/>
      <c r="I227" s="246">
        <f>ROUND(E227*H227,2)</f>
        <v>0</v>
      </c>
      <c r="J227" s="245"/>
      <c r="K227" s="246">
        <f>ROUND(E227*J227,2)</f>
        <v>0</v>
      </c>
      <c r="L227" s="246">
        <v>21</v>
      </c>
      <c r="M227" s="246">
        <f>G227*(1+L227/100)</f>
        <v>0</v>
      </c>
      <c r="N227" s="244">
        <v>0</v>
      </c>
      <c r="O227" s="244">
        <f>ROUND(E227*N227,2)</f>
        <v>0</v>
      </c>
      <c r="P227" s="244">
        <v>0</v>
      </c>
      <c r="Q227" s="244">
        <f>ROUND(E227*P227,2)</f>
        <v>0</v>
      </c>
      <c r="R227" s="246"/>
      <c r="S227" s="246" t="s">
        <v>861</v>
      </c>
      <c r="T227" s="247" t="s">
        <v>294</v>
      </c>
      <c r="U227" s="220">
        <v>0</v>
      </c>
      <c r="V227" s="220">
        <f>ROUND(E227*U227,2)</f>
        <v>0</v>
      </c>
      <c r="W227" s="220"/>
      <c r="X227" s="220" t="s">
        <v>295</v>
      </c>
      <c r="Y227" s="220" t="s">
        <v>296</v>
      </c>
      <c r="Z227" s="210"/>
      <c r="AA227" s="210"/>
      <c r="AB227" s="210"/>
      <c r="AC227" s="210"/>
      <c r="AD227" s="210"/>
      <c r="AE227" s="210"/>
      <c r="AF227" s="210"/>
      <c r="AG227" s="210" t="s">
        <v>1407</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1" x14ac:dyDescent="0.2">
      <c r="A228" s="241">
        <v>158</v>
      </c>
      <c r="B228" s="242" t="s">
        <v>2559</v>
      </c>
      <c r="C228" s="254" t="s">
        <v>2509</v>
      </c>
      <c r="D228" s="243" t="s">
        <v>2337</v>
      </c>
      <c r="E228" s="244">
        <v>3</v>
      </c>
      <c r="F228" s="245"/>
      <c r="G228" s="246">
        <f>ROUND(E228*F228,2)</f>
        <v>0</v>
      </c>
      <c r="H228" s="245"/>
      <c r="I228" s="246">
        <f>ROUND(E228*H228,2)</f>
        <v>0</v>
      </c>
      <c r="J228" s="245"/>
      <c r="K228" s="246">
        <f>ROUND(E228*J228,2)</f>
        <v>0</v>
      </c>
      <c r="L228" s="246">
        <v>21</v>
      </c>
      <c r="M228" s="246">
        <f>G228*(1+L228/100)</f>
        <v>0</v>
      </c>
      <c r="N228" s="244">
        <v>0</v>
      </c>
      <c r="O228" s="244">
        <f>ROUND(E228*N228,2)</f>
        <v>0</v>
      </c>
      <c r="P228" s="244">
        <v>0</v>
      </c>
      <c r="Q228" s="244">
        <f>ROUND(E228*P228,2)</f>
        <v>0</v>
      </c>
      <c r="R228" s="246"/>
      <c r="S228" s="246" t="s">
        <v>861</v>
      </c>
      <c r="T228" s="247" t="s">
        <v>294</v>
      </c>
      <c r="U228" s="220">
        <v>0</v>
      </c>
      <c r="V228" s="220">
        <f>ROUND(E228*U228,2)</f>
        <v>0</v>
      </c>
      <c r="W228" s="220"/>
      <c r="X228" s="220" t="s">
        <v>295</v>
      </c>
      <c r="Y228" s="220" t="s">
        <v>296</v>
      </c>
      <c r="Z228" s="210"/>
      <c r="AA228" s="210"/>
      <c r="AB228" s="210"/>
      <c r="AC228" s="210"/>
      <c r="AD228" s="210"/>
      <c r="AE228" s="210"/>
      <c r="AF228" s="210"/>
      <c r="AG228" s="210" t="s">
        <v>1407</v>
      </c>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1" x14ac:dyDescent="0.2">
      <c r="A229" s="241">
        <v>159</v>
      </c>
      <c r="B229" s="242" t="s">
        <v>2560</v>
      </c>
      <c r="C229" s="254" t="s">
        <v>2511</v>
      </c>
      <c r="D229" s="243" t="s">
        <v>2337</v>
      </c>
      <c r="E229" s="244">
        <v>3</v>
      </c>
      <c r="F229" s="245"/>
      <c r="G229" s="246">
        <f>ROUND(E229*F229,2)</f>
        <v>0</v>
      </c>
      <c r="H229" s="245"/>
      <c r="I229" s="246">
        <f>ROUND(E229*H229,2)</f>
        <v>0</v>
      </c>
      <c r="J229" s="245"/>
      <c r="K229" s="246">
        <f>ROUND(E229*J229,2)</f>
        <v>0</v>
      </c>
      <c r="L229" s="246">
        <v>21</v>
      </c>
      <c r="M229" s="246">
        <f>G229*(1+L229/100)</f>
        <v>0</v>
      </c>
      <c r="N229" s="244">
        <v>0</v>
      </c>
      <c r="O229" s="244">
        <f>ROUND(E229*N229,2)</f>
        <v>0</v>
      </c>
      <c r="P229" s="244">
        <v>0</v>
      </c>
      <c r="Q229" s="244">
        <f>ROUND(E229*P229,2)</f>
        <v>0</v>
      </c>
      <c r="R229" s="246"/>
      <c r="S229" s="246" t="s">
        <v>861</v>
      </c>
      <c r="T229" s="247" t="s">
        <v>294</v>
      </c>
      <c r="U229" s="220">
        <v>0</v>
      </c>
      <c r="V229" s="220">
        <f>ROUND(E229*U229,2)</f>
        <v>0</v>
      </c>
      <c r="W229" s="220"/>
      <c r="X229" s="220" t="s">
        <v>295</v>
      </c>
      <c r="Y229" s="220" t="s">
        <v>296</v>
      </c>
      <c r="Z229" s="210"/>
      <c r="AA229" s="210"/>
      <c r="AB229" s="210"/>
      <c r="AC229" s="210"/>
      <c r="AD229" s="210"/>
      <c r="AE229" s="210"/>
      <c r="AF229" s="210"/>
      <c r="AG229" s="210" t="s">
        <v>1407</v>
      </c>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1" x14ac:dyDescent="0.2">
      <c r="A230" s="241">
        <v>160</v>
      </c>
      <c r="B230" s="242" t="s">
        <v>2561</v>
      </c>
      <c r="C230" s="254" t="s">
        <v>2513</v>
      </c>
      <c r="D230" s="243" t="s">
        <v>2337</v>
      </c>
      <c r="E230" s="244">
        <v>3</v>
      </c>
      <c r="F230" s="245"/>
      <c r="G230" s="246">
        <f>ROUND(E230*F230,2)</f>
        <v>0</v>
      </c>
      <c r="H230" s="245"/>
      <c r="I230" s="246">
        <f>ROUND(E230*H230,2)</f>
        <v>0</v>
      </c>
      <c r="J230" s="245"/>
      <c r="K230" s="246">
        <f>ROUND(E230*J230,2)</f>
        <v>0</v>
      </c>
      <c r="L230" s="246">
        <v>21</v>
      </c>
      <c r="M230" s="246">
        <f>G230*(1+L230/100)</f>
        <v>0</v>
      </c>
      <c r="N230" s="244">
        <v>0</v>
      </c>
      <c r="O230" s="244">
        <f>ROUND(E230*N230,2)</f>
        <v>0</v>
      </c>
      <c r="P230" s="244">
        <v>0</v>
      </c>
      <c r="Q230" s="244">
        <f>ROUND(E230*P230,2)</f>
        <v>0</v>
      </c>
      <c r="R230" s="246"/>
      <c r="S230" s="246" t="s">
        <v>861</v>
      </c>
      <c r="T230" s="247" t="s">
        <v>294</v>
      </c>
      <c r="U230" s="220">
        <v>0</v>
      </c>
      <c r="V230" s="220">
        <f>ROUND(E230*U230,2)</f>
        <v>0</v>
      </c>
      <c r="W230" s="220"/>
      <c r="X230" s="220" t="s">
        <v>295</v>
      </c>
      <c r="Y230" s="220" t="s">
        <v>296</v>
      </c>
      <c r="Z230" s="210"/>
      <c r="AA230" s="210"/>
      <c r="AB230" s="210"/>
      <c r="AC230" s="210"/>
      <c r="AD230" s="210"/>
      <c r="AE230" s="210"/>
      <c r="AF230" s="210"/>
      <c r="AG230" s="210" t="s">
        <v>1407</v>
      </c>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ht="22.5" outlineLevel="1" x14ac:dyDescent="0.2">
      <c r="A231" s="241">
        <v>161</v>
      </c>
      <c r="B231" s="242" t="s">
        <v>2562</v>
      </c>
      <c r="C231" s="254" t="s">
        <v>2515</v>
      </c>
      <c r="D231" s="243" t="s">
        <v>2337</v>
      </c>
      <c r="E231" s="244">
        <v>3</v>
      </c>
      <c r="F231" s="245"/>
      <c r="G231" s="246">
        <f>ROUND(E231*F231,2)</f>
        <v>0</v>
      </c>
      <c r="H231" s="245"/>
      <c r="I231" s="246">
        <f>ROUND(E231*H231,2)</f>
        <v>0</v>
      </c>
      <c r="J231" s="245"/>
      <c r="K231" s="246">
        <f>ROUND(E231*J231,2)</f>
        <v>0</v>
      </c>
      <c r="L231" s="246">
        <v>21</v>
      </c>
      <c r="M231" s="246">
        <f>G231*(1+L231/100)</f>
        <v>0</v>
      </c>
      <c r="N231" s="244">
        <v>0</v>
      </c>
      <c r="O231" s="244">
        <f>ROUND(E231*N231,2)</f>
        <v>0</v>
      </c>
      <c r="P231" s="244">
        <v>0</v>
      </c>
      <c r="Q231" s="244">
        <f>ROUND(E231*P231,2)</f>
        <v>0</v>
      </c>
      <c r="R231" s="246"/>
      <c r="S231" s="246" t="s">
        <v>861</v>
      </c>
      <c r="T231" s="247" t="s">
        <v>294</v>
      </c>
      <c r="U231" s="220">
        <v>0</v>
      </c>
      <c r="V231" s="220">
        <f>ROUND(E231*U231,2)</f>
        <v>0</v>
      </c>
      <c r="W231" s="220"/>
      <c r="X231" s="220" t="s">
        <v>295</v>
      </c>
      <c r="Y231" s="220" t="s">
        <v>296</v>
      </c>
      <c r="Z231" s="210"/>
      <c r="AA231" s="210"/>
      <c r="AB231" s="210"/>
      <c r="AC231" s="210"/>
      <c r="AD231" s="210"/>
      <c r="AE231" s="210"/>
      <c r="AF231" s="210"/>
      <c r="AG231" s="210" t="s">
        <v>1407</v>
      </c>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outlineLevel="1" x14ac:dyDescent="0.2">
      <c r="A232" s="241">
        <v>162</v>
      </c>
      <c r="B232" s="242" t="s">
        <v>2563</v>
      </c>
      <c r="C232" s="254" t="s">
        <v>2464</v>
      </c>
      <c r="D232" s="243" t="s">
        <v>2337</v>
      </c>
      <c r="E232" s="244">
        <v>6</v>
      </c>
      <c r="F232" s="245"/>
      <c r="G232" s="246">
        <f>ROUND(E232*F232,2)</f>
        <v>0</v>
      </c>
      <c r="H232" s="245"/>
      <c r="I232" s="246">
        <f>ROUND(E232*H232,2)</f>
        <v>0</v>
      </c>
      <c r="J232" s="245"/>
      <c r="K232" s="246">
        <f>ROUND(E232*J232,2)</f>
        <v>0</v>
      </c>
      <c r="L232" s="246">
        <v>21</v>
      </c>
      <c r="M232" s="246">
        <f>G232*(1+L232/100)</f>
        <v>0</v>
      </c>
      <c r="N232" s="244">
        <v>0</v>
      </c>
      <c r="O232" s="244">
        <f>ROUND(E232*N232,2)</f>
        <v>0</v>
      </c>
      <c r="P232" s="244">
        <v>0</v>
      </c>
      <c r="Q232" s="244">
        <f>ROUND(E232*P232,2)</f>
        <v>0</v>
      </c>
      <c r="R232" s="246"/>
      <c r="S232" s="246" t="s">
        <v>861</v>
      </c>
      <c r="T232" s="247" t="s">
        <v>294</v>
      </c>
      <c r="U232" s="220">
        <v>0</v>
      </c>
      <c r="V232" s="220">
        <f>ROUND(E232*U232,2)</f>
        <v>0</v>
      </c>
      <c r="W232" s="220"/>
      <c r="X232" s="220" t="s">
        <v>295</v>
      </c>
      <c r="Y232" s="220" t="s">
        <v>296</v>
      </c>
      <c r="Z232" s="210"/>
      <c r="AA232" s="210"/>
      <c r="AB232" s="210"/>
      <c r="AC232" s="210"/>
      <c r="AD232" s="210"/>
      <c r="AE232" s="210"/>
      <c r="AF232" s="210"/>
      <c r="AG232" s="210" t="s">
        <v>1407</v>
      </c>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row>
    <row r="233" spans="1:60" outlineLevel="1" x14ac:dyDescent="0.2">
      <c r="A233" s="241">
        <v>163</v>
      </c>
      <c r="B233" s="242" t="s">
        <v>2564</v>
      </c>
      <c r="C233" s="254" t="s">
        <v>2565</v>
      </c>
      <c r="D233" s="243" t="s">
        <v>2337</v>
      </c>
      <c r="E233" s="244">
        <v>3</v>
      </c>
      <c r="F233" s="245"/>
      <c r="G233" s="246">
        <f>ROUND(E233*F233,2)</f>
        <v>0</v>
      </c>
      <c r="H233" s="245"/>
      <c r="I233" s="246">
        <f>ROUND(E233*H233,2)</f>
        <v>0</v>
      </c>
      <c r="J233" s="245"/>
      <c r="K233" s="246">
        <f>ROUND(E233*J233,2)</f>
        <v>0</v>
      </c>
      <c r="L233" s="246">
        <v>21</v>
      </c>
      <c r="M233" s="246">
        <f>G233*(1+L233/100)</f>
        <v>0</v>
      </c>
      <c r="N233" s="244">
        <v>0</v>
      </c>
      <c r="O233" s="244">
        <f>ROUND(E233*N233,2)</f>
        <v>0</v>
      </c>
      <c r="P233" s="244">
        <v>0</v>
      </c>
      <c r="Q233" s="244">
        <f>ROUND(E233*P233,2)</f>
        <v>0</v>
      </c>
      <c r="R233" s="246"/>
      <c r="S233" s="246" t="s">
        <v>861</v>
      </c>
      <c r="T233" s="247" t="s">
        <v>294</v>
      </c>
      <c r="U233" s="220">
        <v>0</v>
      </c>
      <c r="V233" s="220">
        <f>ROUND(E233*U233,2)</f>
        <v>0</v>
      </c>
      <c r="W233" s="220"/>
      <c r="X233" s="220" t="s">
        <v>295</v>
      </c>
      <c r="Y233" s="220" t="s">
        <v>296</v>
      </c>
      <c r="Z233" s="210"/>
      <c r="AA233" s="210"/>
      <c r="AB233" s="210"/>
      <c r="AC233" s="210"/>
      <c r="AD233" s="210"/>
      <c r="AE233" s="210"/>
      <c r="AF233" s="210"/>
      <c r="AG233" s="210" t="s">
        <v>1407</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1" x14ac:dyDescent="0.2">
      <c r="A234" s="241">
        <v>164</v>
      </c>
      <c r="B234" s="242" t="s">
        <v>2519</v>
      </c>
      <c r="C234" s="254" t="s">
        <v>2520</v>
      </c>
      <c r="D234" s="243" t="s">
        <v>291</v>
      </c>
      <c r="E234" s="244">
        <v>3</v>
      </c>
      <c r="F234" s="245"/>
      <c r="G234" s="246">
        <f>ROUND(E234*F234,2)</f>
        <v>0</v>
      </c>
      <c r="H234" s="245"/>
      <c r="I234" s="246">
        <f>ROUND(E234*H234,2)</f>
        <v>0</v>
      </c>
      <c r="J234" s="245"/>
      <c r="K234" s="246">
        <f>ROUND(E234*J234,2)</f>
        <v>0</v>
      </c>
      <c r="L234" s="246">
        <v>21</v>
      </c>
      <c r="M234" s="246">
        <f>G234*(1+L234/100)</f>
        <v>0</v>
      </c>
      <c r="N234" s="244">
        <v>4.0000000000000003E-5</v>
      </c>
      <c r="O234" s="244">
        <f>ROUND(E234*N234,2)</f>
        <v>0</v>
      </c>
      <c r="P234" s="244">
        <v>0</v>
      </c>
      <c r="Q234" s="244">
        <f>ROUND(E234*P234,2)</f>
        <v>0</v>
      </c>
      <c r="R234" s="246" t="s">
        <v>1613</v>
      </c>
      <c r="S234" s="246" t="s">
        <v>293</v>
      </c>
      <c r="T234" s="247" t="s">
        <v>294</v>
      </c>
      <c r="U234" s="220">
        <v>0.44500000000000001</v>
      </c>
      <c r="V234" s="220">
        <f>ROUND(E234*U234,2)</f>
        <v>1.34</v>
      </c>
      <c r="W234" s="220"/>
      <c r="X234" s="220" t="s">
        <v>295</v>
      </c>
      <c r="Y234" s="220" t="s">
        <v>296</v>
      </c>
      <c r="Z234" s="210"/>
      <c r="AA234" s="210"/>
      <c r="AB234" s="210"/>
      <c r="AC234" s="210"/>
      <c r="AD234" s="210"/>
      <c r="AE234" s="210"/>
      <c r="AF234" s="210"/>
      <c r="AG234" s="210" t="s">
        <v>1407</v>
      </c>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1" x14ac:dyDescent="0.2">
      <c r="A235" s="241">
        <v>165</v>
      </c>
      <c r="B235" s="242" t="s">
        <v>2465</v>
      </c>
      <c r="C235" s="254" t="s">
        <v>2466</v>
      </c>
      <c r="D235" s="243" t="s">
        <v>1612</v>
      </c>
      <c r="E235" s="244">
        <v>6</v>
      </c>
      <c r="F235" s="245"/>
      <c r="G235" s="246">
        <f>ROUND(E235*F235,2)</f>
        <v>0</v>
      </c>
      <c r="H235" s="245"/>
      <c r="I235" s="246">
        <f>ROUND(E235*H235,2)</f>
        <v>0</v>
      </c>
      <c r="J235" s="245"/>
      <c r="K235" s="246">
        <f>ROUND(E235*J235,2)</f>
        <v>0</v>
      </c>
      <c r="L235" s="246">
        <v>21</v>
      </c>
      <c r="M235" s="246">
        <f>G235*(1+L235/100)</f>
        <v>0</v>
      </c>
      <c r="N235" s="244">
        <v>8.0000000000000007E-5</v>
      </c>
      <c r="O235" s="244">
        <f>ROUND(E235*N235,2)</f>
        <v>0</v>
      </c>
      <c r="P235" s="244">
        <v>0</v>
      </c>
      <c r="Q235" s="244">
        <f>ROUND(E235*P235,2)</f>
        <v>0</v>
      </c>
      <c r="R235" s="246" t="s">
        <v>1613</v>
      </c>
      <c r="S235" s="246" t="s">
        <v>293</v>
      </c>
      <c r="T235" s="247" t="s">
        <v>294</v>
      </c>
      <c r="U235" s="220">
        <v>0.28999999999999998</v>
      </c>
      <c r="V235" s="220">
        <f>ROUND(E235*U235,2)</f>
        <v>1.74</v>
      </c>
      <c r="W235" s="220"/>
      <c r="X235" s="220" t="s">
        <v>295</v>
      </c>
      <c r="Y235" s="220" t="s">
        <v>296</v>
      </c>
      <c r="Z235" s="210"/>
      <c r="AA235" s="210"/>
      <c r="AB235" s="210"/>
      <c r="AC235" s="210"/>
      <c r="AD235" s="210"/>
      <c r="AE235" s="210"/>
      <c r="AF235" s="210"/>
      <c r="AG235" s="210" t="s">
        <v>1407</v>
      </c>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outlineLevel="1" x14ac:dyDescent="0.2">
      <c r="A236" s="241">
        <v>166</v>
      </c>
      <c r="B236" s="242" t="s">
        <v>2566</v>
      </c>
      <c r="C236" s="254" t="s">
        <v>2567</v>
      </c>
      <c r="D236" s="243"/>
      <c r="E236" s="244">
        <v>0</v>
      </c>
      <c r="F236" s="245"/>
      <c r="G236" s="246">
        <f>ROUND(E236*F236,2)</f>
        <v>0</v>
      </c>
      <c r="H236" s="245"/>
      <c r="I236" s="246">
        <f>ROUND(E236*H236,2)</f>
        <v>0</v>
      </c>
      <c r="J236" s="245"/>
      <c r="K236" s="246">
        <f>ROUND(E236*J236,2)</f>
        <v>0</v>
      </c>
      <c r="L236" s="246">
        <v>21</v>
      </c>
      <c r="M236" s="246">
        <f>G236*(1+L236/100)</f>
        <v>0</v>
      </c>
      <c r="N236" s="244">
        <v>0</v>
      </c>
      <c r="O236" s="244">
        <f>ROUND(E236*N236,2)</f>
        <v>0</v>
      </c>
      <c r="P236" s="244">
        <v>0</v>
      </c>
      <c r="Q236" s="244">
        <f>ROUND(E236*P236,2)</f>
        <v>0</v>
      </c>
      <c r="R236" s="246"/>
      <c r="S236" s="246" t="s">
        <v>861</v>
      </c>
      <c r="T236" s="247" t="s">
        <v>294</v>
      </c>
      <c r="U236" s="220">
        <v>0</v>
      </c>
      <c r="V236" s="220">
        <f>ROUND(E236*U236,2)</f>
        <v>0</v>
      </c>
      <c r="W236" s="220"/>
      <c r="X236" s="220" t="s">
        <v>295</v>
      </c>
      <c r="Y236" s="220" t="s">
        <v>296</v>
      </c>
      <c r="Z236" s="210"/>
      <c r="AA236" s="210"/>
      <c r="AB236" s="210"/>
      <c r="AC236" s="210"/>
      <c r="AD236" s="210"/>
      <c r="AE236" s="210"/>
      <c r="AF236" s="210"/>
      <c r="AG236" s="210" t="s">
        <v>1407</v>
      </c>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ht="22.5" outlineLevel="1" x14ac:dyDescent="0.2">
      <c r="A237" s="241">
        <v>167</v>
      </c>
      <c r="B237" s="242" t="s">
        <v>2568</v>
      </c>
      <c r="C237" s="254" t="s">
        <v>2569</v>
      </c>
      <c r="D237" s="243" t="s">
        <v>2337</v>
      </c>
      <c r="E237" s="244">
        <v>9</v>
      </c>
      <c r="F237" s="245"/>
      <c r="G237" s="246">
        <f>ROUND(E237*F237,2)</f>
        <v>0</v>
      </c>
      <c r="H237" s="245"/>
      <c r="I237" s="246">
        <f>ROUND(E237*H237,2)</f>
        <v>0</v>
      </c>
      <c r="J237" s="245"/>
      <c r="K237" s="246">
        <f>ROUND(E237*J237,2)</f>
        <v>0</v>
      </c>
      <c r="L237" s="246">
        <v>21</v>
      </c>
      <c r="M237" s="246">
        <f>G237*(1+L237/100)</f>
        <v>0</v>
      </c>
      <c r="N237" s="244">
        <v>0</v>
      </c>
      <c r="O237" s="244">
        <f>ROUND(E237*N237,2)</f>
        <v>0</v>
      </c>
      <c r="P237" s="244">
        <v>0</v>
      </c>
      <c r="Q237" s="244">
        <f>ROUND(E237*P237,2)</f>
        <v>0</v>
      </c>
      <c r="R237" s="246"/>
      <c r="S237" s="246" t="s">
        <v>861</v>
      </c>
      <c r="T237" s="247" t="s">
        <v>294</v>
      </c>
      <c r="U237" s="220">
        <v>0</v>
      </c>
      <c r="V237" s="220">
        <f>ROUND(E237*U237,2)</f>
        <v>0</v>
      </c>
      <c r="W237" s="220"/>
      <c r="X237" s="220" t="s">
        <v>295</v>
      </c>
      <c r="Y237" s="220" t="s">
        <v>296</v>
      </c>
      <c r="Z237" s="210"/>
      <c r="AA237" s="210"/>
      <c r="AB237" s="210"/>
      <c r="AC237" s="210"/>
      <c r="AD237" s="210"/>
      <c r="AE237" s="210"/>
      <c r="AF237" s="210"/>
      <c r="AG237" s="210" t="s">
        <v>1407</v>
      </c>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1" x14ac:dyDescent="0.2">
      <c r="A238" s="241">
        <v>168</v>
      </c>
      <c r="B238" s="242" t="s">
        <v>2570</v>
      </c>
      <c r="C238" s="254" t="s">
        <v>2571</v>
      </c>
      <c r="D238" s="243" t="s">
        <v>2337</v>
      </c>
      <c r="E238" s="244">
        <v>9</v>
      </c>
      <c r="F238" s="245"/>
      <c r="G238" s="246">
        <f>ROUND(E238*F238,2)</f>
        <v>0</v>
      </c>
      <c r="H238" s="245"/>
      <c r="I238" s="246">
        <f>ROUND(E238*H238,2)</f>
        <v>0</v>
      </c>
      <c r="J238" s="245"/>
      <c r="K238" s="246">
        <f>ROUND(E238*J238,2)</f>
        <v>0</v>
      </c>
      <c r="L238" s="246">
        <v>21</v>
      </c>
      <c r="M238" s="246">
        <f>G238*(1+L238/100)</f>
        <v>0</v>
      </c>
      <c r="N238" s="244">
        <v>0</v>
      </c>
      <c r="O238" s="244">
        <f>ROUND(E238*N238,2)</f>
        <v>0</v>
      </c>
      <c r="P238" s="244">
        <v>0</v>
      </c>
      <c r="Q238" s="244">
        <f>ROUND(E238*P238,2)</f>
        <v>0</v>
      </c>
      <c r="R238" s="246"/>
      <c r="S238" s="246" t="s">
        <v>861</v>
      </c>
      <c r="T238" s="247" t="s">
        <v>294</v>
      </c>
      <c r="U238" s="220">
        <v>0</v>
      </c>
      <c r="V238" s="220">
        <f>ROUND(E238*U238,2)</f>
        <v>0</v>
      </c>
      <c r="W238" s="220"/>
      <c r="X238" s="220" t="s">
        <v>295</v>
      </c>
      <c r="Y238" s="220" t="s">
        <v>296</v>
      </c>
      <c r="Z238" s="210"/>
      <c r="AA238" s="210"/>
      <c r="AB238" s="210"/>
      <c r="AC238" s="210"/>
      <c r="AD238" s="210"/>
      <c r="AE238" s="210"/>
      <c r="AF238" s="210"/>
      <c r="AG238" s="210" t="s">
        <v>1407</v>
      </c>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1" x14ac:dyDescent="0.2">
      <c r="A239" s="241">
        <v>169</v>
      </c>
      <c r="B239" s="242" t="s">
        <v>2572</v>
      </c>
      <c r="C239" s="254" t="s">
        <v>2573</v>
      </c>
      <c r="D239" s="243" t="s">
        <v>2337</v>
      </c>
      <c r="E239" s="244">
        <v>9</v>
      </c>
      <c r="F239" s="245"/>
      <c r="G239" s="246">
        <f>ROUND(E239*F239,2)</f>
        <v>0</v>
      </c>
      <c r="H239" s="245"/>
      <c r="I239" s="246">
        <f>ROUND(E239*H239,2)</f>
        <v>0</v>
      </c>
      <c r="J239" s="245"/>
      <c r="K239" s="246">
        <f>ROUND(E239*J239,2)</f>
        <v>0</v>
      </c>
      <c r="L239" s="246">
        <v>21</v>
      </c>
      <c r="M239" s="246">
        <f>G239*(1+L239/100)</f>
        <v>0</v>
      </c>
      <c r="N239" s="244">
        <v>0</v>
      </c>
      <c r="O239" s="244">
        <f>ROUND(E239*N239,2)</f>
        <v>0</v>
      </c>
      <c r="P239" s="244">
        <v>0</v>
      </c>
      <c r="Q239" s="244">
        <f>ROUND(E239*P239,2)</f>
        <v>0</v>
      </c>
      <c r="R239" s="246"/>
      <c r="S239" s="246" t="s">
        <v>861</v>
      </c>
      <c r="T239" s="247" t="s">
        <v>294</v>
      </c>
      <c r="U239" s="220">
        <v>0</v>
      </c>
      <c r="V239" s="220">
        <f>ROUND(E239*U239,2)</f>
        <v>0</v>
      </c>
      <c r="W239" s="220"/>
      <c r="X239" s="220" t="s">
        <v>295</v>
      </c>
      <c r="Y239" s="220" t="s">
        <v>296</v>
      </c>
      <c r="Z239" s="210"/>
      <c r="AA239" s="210"/>
      <c r="AB239" s="210"/>
      <c r="AC239" s="210"/>
      <c r="AD239" s="210"/>
      <c r="AE239" s="210"/>
      <c r="AF239" s="210"/>
      <c r="AG239" s="210" t="s">
        <v>1407</v>
      </c>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1" x14ac:dyDescent="0.2">
      <c r="A240" s="241">
        <v>170</v>
      </c>
      <c r="B240" s="242" t="s">
        <v>2574</v>
      </c>
      <c r="C240" s="254" t="s">
        <v>2575</v>
      </c>
      <c r="D240" s="243" t="s">
        <v>2337</v>
      </c>
      <c r="E240" s="244">
        <v>9</v>
      </c>
      <c r="F240" s="245"/>
      <c r="G240" s="246">
        <f>ROUND(E240*F240,2)</f>
        <v>0</v>
      </c>
      <c r="H240" s="245"/>
      <c r="I240" s="246">
        <f>ROUND(E240*H240,2)</f>
        <v>0</v>
      </c>
      <c r="J240" s="245"/>
      <c r="K240" s="246">
        <f>ROUND(E240*J240,2)</f>
        <v>0</v>
      </c>
      <c r="L240" s="246">
        <v>21</v>
      </c>
      <c r="M240" s="246">
        <f>G240*(1+L240/100)</f>
        <v>0</v>
      </c>
      <c r="N240" s="244">
        <v>0</v>
      </c>
      <c r="O240" s="244">
        <f>ROUND(E240*N240,2)</f>
        <v>0</v>
      </c>
      <c r="P240" s="244">
        <v>0</v>
      </c>
      <c r="Q240" s="244">
        <f>ROUND(E240*P240,2)</f>
        <v>0</v>
      </c>
      <c r="R240" s="246"/>
      <c r="S240" s="246" t="s">
        <v>861</v>
      </c>
      <c r="T240" s="247" t="s">
        <v>294</v>
      </c>
      <c r="U240" s="220">
        <v>0</v>
      </c>
      <c r="V240" s="220">
        <f>ROUND(E240*U240,2)</f>
        <v>0</v>
      </c>
      <c r="W240" s="220"/>
      <c r="X240" s="220" t="s">
        <v>295</v>
      </c>
      <c r="Y240" s="220" t="s">
        <v>296</v>
      </c>
      <c r="Z240" s="210"/>
      <c r="AA240" s="210"/>
      <c r="AB240" s="210"/>
      <c r="AC240" s="210"/>
      <c r="AD240" s="210"/>
      <c r="AE240" s="210"/>
      <c r="AF240" s="210"/>
      <c r="AG240" s="210" t="s">
        <v>1407</v>
      </c>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1" x14ac:dyDescent="0.2">
      <c r="A241" s="241">
        <v>171</v>
      </c>
      <c r="B241" s="242" t="s">
        <v>2576</v>
      </c>
      <c r="C241" s="254" t="s">
        <v>2577</v>
      </c>
      <c r="D241" s="243" t="s">
        <v>2337</v>
      </c>
      <c r="E241" s="244">
        <v>9</v>
      </c>
      <c r="F241" s="245"/>
      <c r="G241" s="246">
        <f>ROUND(E241*F241,2)</f>
        <v>0</v>
      </c>
      <c r="H241" s="245"/>
      <c r="I241" s="246">
        <f>ROUND(E241*H241,2)</f>
        <v>0</v>
      </c>
      <c r="J241" s="245"/>
      <c r="K241" s="246">
        <f>ROUND(E241*J241,2)</f>
        <v>0</v>
      </c>
      <c r="L241" s="246">
        <v>21</v>
      </c>
      <c r="M241" s="246">
        <f>G241*(1+L241/100)</f>
        <v>0</v>
      </c>
      <c r="N241" s="244">
        <v>0</v>
      </c>
      <c r="O241" s="244">
        <f>ROUND(E241*N241,2)</f>
        <v>0</v>
      </c>
      <c r="P241" s="244">
        <v>0</v>
      </c>
      <c r="Q241" s="244">
        <f>ROUND(E241*P241,2)</f>
        <v>0</v>
      </c>
      <c r="R241" s="246"/>
      <c r="S241" s="246" t="s">
        <v>861</v>
      </c>
      <c r="T241" s="247" t="s">
        <v>294</v>
      </c>
      <c r="U241" s="220">
        <v>0</v>
      </c>
      <c r="V241" s="220">
        <f>ROUND(E241*U241,2)</f>
        <v>0</v>
      </c>
      <c r="W241" s="220"/>
      <c r="X241" s="220" t="s">
        <v>295</v>
      </c>
      <c r="Y241" s="220" t="s">
        <v>296</v>
      </c>
      <c r="Z241" s="210"/>
      <c r="AA241" s="210"/>
      <c r="AB241" s="210"/>
      <c r="AC241" s="210"/>
      <c r="AD241" s="210"/>
      <c r="AE241" s="210"/>
      <c r="AF241" s="210"/>
      <c r="AG241" s="210" t="s">
        <v>1407</v>
      </c>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1" x14ac:dyDescent="0.2">
      <c r="A242" s="241">
        <v>172</v>
      </c>
      <c r="B242" s="242" t="s">
        <v>2578</v>
      </c>
      <c r="C242" s="254" t="s">
        <v>2579</v>
      </c>
      <c r="D242" s="243" t="s">
        <v>1612</v>
      </c>
      <c r="E242" s="244">
        <v>9</v>
      </c>
      <c r="F242" s="245"/>
      <c r="G242" s="246">
        <f>ROUND(E242*F242,2)</f>
        <v>0</v>
      </c>
      <c r="H242" s="245"/>
      <c r="I242" s="246">
        <f>ROUND(E242*H242,2)</f>
        <v>0</v>
      </c>
      <c r="J242" s="245"/>
      <c r="K242" s="246">
        <f>ROUND(E242*J242,2)</f>
        <v>0</v>
      </c>
      <c r="L242" s="246">
        <v>21</v>
      </c>
      <c r="M242" s="246">
        <f>G242*(1+L242/100)</f>
        <v>0</v>
      </c>
      <c r="N242" s="244">
        <v>1.8400000000000001E-3</v>
      </c>
      <c r="O242" s="244">
        <f>ROUND(E242*N242,2)</f>
        <v>0.02</v>
      </c>
      <c r="P242" s="244">
        <v>0</v>
      </c>
      <c r="Q242" s="244">
        <f>ROUND(E242*P242,2)</f>
        <v>0</v>
      </c>
      <c r="R242" s="246" t="s">
        <v>1613</v>
      </c>
      <c r="S242" s="246" t="s">
        <v>293</v>
      </c>
      <c r="T242" s="247" t="s">
        <v>294</v>
      </c>
      <c r="U242" s="220">
        <v>1.3340000000000001</v>
      </c>
      <c r="V242" s="220">
        <f>ROUND(E242*U242,2)</f>
        <v>12.01</v>
      </c>
      <c r="W242" s="220"/>
      <c r="X242" s="220" t="s">
        <v>295</v>
      </c>
      <c r="Y242" s="220" t="s">
        <v>296</v>
      </c>
      <c r="Z242" s="210"/>
      <c r="AA242" s="210"/>
      <c r="AB242" s="210"/>
      <c r="AC242" s="210"/>
      <c r="AD242" s="210"/>
      <c r="AE242" s="210"/>
      <c r="AF242" s="210"/>
      <c r="AG242" s="210" t="s">
        <v>1407</v>
      </c>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1" x14ac:dyDescent="0.2">
      <c r="A243" s="241">
        <v>173</v>
      </c>
      <c r="B243" s="242" t="s">
        <v>2580</v>
      </c>
      <c r="C243" s="254" t="s">
        <v>2581</v>
      </c>
      <c r="D243" s="243" t="s">
        <v>1612</v>
      </c>
      <c r="E243" s="244">
        <v>9</v>
      </c>
      <c r="F243" s="245"/>
      <c r="G243" s="246">
        <f>ROUND(E243*F243,2)</f>
        <v>0</v>
      </c>
      <c r="H243" s="245"/>
      <c r="I243" s="246">
        <f>ROUND(E243*H243,2)</f>
        <v>0</v>
      </c>
      <c r="J243" s="245"/>
      <c r="K243" s="246">
        <f>ROUND(E243*J243,2)</f>
        <v>0</v>
      </c>
      <c r="L243" s="246">
        <v>21</v>
      </c>
      <c r="M243" s="246">
        <f>G243*(1+L243/100)</f>
        <v>0</v>
      </c>
      <c r="N243" s="244">
        <v>8.0000000000000007E-5</v>
      </c>
      <c r="O243" s="244">
        <f>ROUND(E243*N243,2)</f>
        <v>0</v>
      </c>
      <c r="P243" s="244">
        <v>0</v>
      </c>
      <c r="Q243" s="244">
        <f>ROUND(E243*P243,2)</f>
        <v>0</v>
      </c>
      <c r="R243" s="246" t="s">
        <v>1613</v>
      </c>
      <c r="S243" s="246" t="s">
        <v>293</v>
      </c>
      <c r="T243" s="247" t="s">
        <v>294</v>
      </c>
      <c r="U243" s="220">
        <v>0.22700000000000001</v>
      </c>
      <c r="V243" s="220">
        <f>ROUND(E243*U243,2)</f>
        <v>2.04</v>
      </c>
      <c r="W243" s="220"/>
      <c r="X243" s="220" t="s">
        <v>295</v>
      </c>
      <c r="Y243" s="220" t="s">
        <v>296</v>
      </c>
      <c r="Z243" s="210"/>
      <c r="AA243" s="210"/>
      <c r="AB243" s="210"/>
      <c r="AC243" s="210"/>
      <c r="AD243" s="210"/>
      <c r="AE243" s="210"/>
      <c r="AF243" s="210"/>
      <c r="AG243" s="210" t="s">
        <v>1407</v>
      </c>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1" x14ac:dyDescent="0.2">
      <c r="A244" s="241">
        <v>174</v>
      </c>
      <c r="B244" s="242" t="s">
        <v>2582</v>
      </c>
      <c r="C244" s="254" t="s">
        <v>2583</v>
      </c>
      <c r="D244" s="243"/>
      <c r="E244" s="244">
        <v>0</v>
      </c>
      <c r="F244" s="245"/>
      <c r="G244" s="246">
        <f>ROUND(E244*F244,2)</f>
        <v>0</v>
      </c>
      <c r="H244" s="245"/>
      <c r="I244" s="246">
        <f>ROUND(E244*H244,2)</f>
        <v>0</v>
      </c>
      <c r="J244" s="245"/>
      <c r="K244" s="246">
        <f>ROUND(E244*J244,2)</f>
        <v>0</v>
      </c>
      <c r="L244" s="246">
        <v>21</v>
      </c>
      <c r="M244" s="246">
        <f>G244*(1+L244/100)</f>
        <v>0</v>
      </c>
      <c r="N244" s="244">
        <v>0</v>
      </c>
      <c r="O244" s="244">
        <f>ROUND(E244*N244,2)</f>
        <v>0</v>
      </c>
      <c r="P244" s="244">
        <v>0</v>
      </c>
      <c r="Q244" s="244">
        <f>ROUND(E244*P244,2)</f>
        <v>0</v>
      </c>
      <c r="R244" s="246"/>
      <c r="S244" s="246" t="s">
        <v>861</v>
      </c>
      <c r="T244" s="247" t="s">
        <v>294</v>
      </c>
      <c r="U244" s="220">
        <v>0</v>
      </c>
      <c r="V244" s="220">
        <f>ROUND(E244*U244,2)</f>
        <v>0</v>
      </c>
      <c r="W244" s="220"/>
      <c r="X244" s="220" t="s">
        <v>295</v>
      </c>
      <c r="Y244" s="220" t="s">
        <v>296</v>
      </c>
      <c r="Z244" s="210"/>
      <c r="AA244" s="210"/>
      <c r="AB244" s="210"/>
      <c r="AC244" s="210"/>
      <c r="AD244" s="210"/>
      <c r="AE244" s="210"/>
      <c r="AF244" s="210"/>
      <c r="AG244" s="210" t="s">
        <v>1407</v>
      </c>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ht="33.75" outlineLevel="1" x14ac:dyDescent="0.2">
      <c r="A245" s="241">
        <v>175</v>
      </c>
      <c r="B245" s="242" t="s">
        <v>2584</v>
      </c>
      <c r="C245" s="254" t="s">
        <v>2585</v>
      </c>
      <c r="D245" s="243" t="s">
        <v>2337</v>
      </c>
      <c r="E245" s="244">
        <v>2</v>
      </c>
      <c r="F245" s="245"/>
      <c r="G245" s="246">
        <f>ROUND(E245*F245,2)</f>
        <v>0</v>
      </c>
      <c r="H245" s="245"/>
      <c r="I245" s="246">
        <f>ROUND(E245*H245,2)</f>
        <v>0</v>
      </c>
      <c r="J245" s="245"/>
      <c r="K245" s="246">
        <f>ROUND(E245*J245,2)</f>
        <v>0</v>
      </c>
      <c r="L245" s="246">
        <v>21</v>
      </c>
      <c r="M245" s="246">
        <f>G245*(1+L245/100)</f>
        <v>0</v>
      </c>
      <c r="N245" s="244">
        <v>0</v>
      </c>
      <c r="O245" s="244">
        <f>ROUND(E245*N245,2)</f>
        <v>0</v>
      </c>
      <c r="P245" s="244">
        <v>0</v>
      </c>
      <c r="Q245" s="244">
        <f>ROUND(E245*P245,2)</f>
        <v>0</v>
      </c>
      <c r="R245" s="246"/>
      <c r="S245" s="246" t="s">
        <v>861</v>
      </c>
      <c r="T245" s="247" t="s">
        <v>294</v>
      </c>
      <c r="U245" s="220">
        <v>0</v>
      </c>
      <c r="V245" s="220">
        <f>ROUND(E245*U245,2)</f>
        <v>0</v>
      </c>
      <c r="W245" s="220"/>
      <c r="X245" s="220" t="s">
        <v>295</v>
      </c>
      <c r="Y245" s="220" t="s">
        <v>296</v>
      </c>
      <c r="Z245" s="210"/>
      <c r="AA245" s="210"/>
      <c r="AB245" s="210"/>
      <c r="AC245" s="210"/>
      <c r="AD245" s="210"/>
      <c r="AE245" s="210"/>
      <c r="AF245" s="210"/>
      <c r="AG245" s="210" t="s">
        <v>1407</v>
      </c>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1" x14ac:dyDescent="0.2">
      <c r="A246" s="241">
        <v>176</v>
      </c>
      <c r="B246" s="242" t="s">
        <v>2586</v>
      </c>
      <c r="C246" s="254" t="s">
        <v>2571</v>
      </c>
      <c r="D246" s="243" t="s">
        <v>2337</v>
      </c>
      <c r="E246" s="244">
        <v>2</v>
      </c>
      <c r="F246" s="245"/>
      <c r="G246" s="246">
        <f>ROUND(E246*F246,2)</f>
        <v>0</v>
      </c>
      <c r="H246" s="245"/>
      <c r="I246" s="246">
        <f>ROUND(E246*H246,2)</f>
        <v>0</v>
      </c>
      <c r="J246" s="245"/>
      <c r="K246" s="246">
        <f>ROUND(E246*J246,2)</f>
        <v>0</v>
      </c>
      <c r="L246" s="246">
        <v>21</v>
      </c>
      <c r="M246" s="246">
        <f>G246*(1+L246/100)</f>
        <v>0</v>
      </c>
      <c r="N246" s="244">
        <v>0</v>
      </c>
      <c r="O246" s="244">
        <f>ROUND(E246*N246,2)</f>
        <v>0</v>
      </c>
      <c r="P246" s="244">
        <v>0</v>
      </c>
      <c r="Q246" s="244">
        <f>ROUND(E246*P246,2)</f>
        <v>0</v>
      </c>
      <c r="R246" s="246"/>
      <c r="S246" s="246" t="s">
        <v>861</v>
      </c>
      <c r="T246" s="247" t="s">
        <v>294</v>
      </c>
      <c r="U246" s="220">
        <v>0</v>
      </c>
      <c r="V246" s="220">
        <f>ROUND(E246*U246,2)</f>
        <v>0</v>
      </c>
      <c r="W246" s="220"/>
      <c r="X246" s="220" t="s">
        <v>295</v>
      </c>
      <c r="Y246" s="220" t="s">
        <v>296</v>
      </c>
      <c r="Z246" s="210"/>
      <c r="AA246" s="210"/>
      <c r="AB246" s="210"/>
      <c r="AC246" s="210"/>
      <c r="AD246" s="210"/>
      <c r="AE246" s="210"/>
      <c r="AF246" s="210"/>
      <c r="AG246" s="210" t="s">
        <v>1407</v>
      </c>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1" x14ac:dyDescent="0.2">
      <c r="A247" s="241">
        <v>177</v>
      </c>
      <c r="B247" s="242" t="s">
        <v>2587</v>
      </c>
      <c r="C247" s="254" t="s">
        <v>2573</v>
      </c>
      <c r="D247" s="243" t="s">
        <v>2337</v>
      </c>
      <c r="E247" s="244">
        <v>2</v>
      </c>
      <c r="F247" s="245"/>
      <c r="G247" s="246">
        <f>ROUND(E247*F247,2)</f>
        <v>0</v>
      </c>
      <c r="H247" s="245"/>
      <c r="I247" s="246">
        <f>ROUND(E247*H247,2)</f>
        <v>0</v>
      </c>
      <c r="J247" s="245"/>
      <c r="K247" s="246">
        <f>ROUND(E247*J247,2)</f>
        <v>0</v>
      </c>
      <c r="L247" s="246">
        <v>21</v>
      </c>
      <c r="M247" s="246">
        <f>G247*(1+L247/100)</f>
        <v>0</v>
      </c>
      <c r="N247" s="244">
        <v>0</v>
      </c>
      <c r="O247" s="244">
        <f>ROUND(E247*N247,2)</f>
        <v>0</v>
      </c>
      <c r="P247" s="244">
        <v>0</v>
      </c>
      <c r="Q247" s="244">
        <f>ROUND(E247*P247,2)</f>
        <v>0</v>
      </c>
      <c r="R247" s="246"/>
      <c r="S247" s="246" t="s">
        <v>861</v>
      </c>
      <c r="T247" s="247" t="s">
        <v>294</v>
      </c>
      <c r="U247" s="220">
        <v>0</v>
      </c>
      <c r="V247" s="220">
        <f>ROUND(E247*U247,2)</f>
        <v>0</v>
      </c>
      <c r="W247" s="220"/>
      <c r="X247" s="220" t="s">
        <v>295</v>
      </c>
      <c r="Y247" s="220" t="s">
        <v>296</v>
      </c>
      <c r="Z247" s="210"/>
      <c r="AA247" s="210"/>
      <c r="AB247" s="210"/>
      <c r="AC247" s="210"/>
      <c r="AD247" s="210"/>
      <c r="AE247" s="210"/>
      <c r="AF247" s="210"/>
      <c r="AG247" s="210" t="s">
        <v>1407</v>
      </c>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1" x14ac:dyDescent="0.2">
      <c r="A248" s="241">
        <v>178</v>
      </c>
      <c r="B248" s="242" t="s">
        <v>2588</v>
      </c>
      <c r="C248" s="254" t="s">
        <v>2575</v>
      </c>
      <c r="D248" s="243" t="s">
        <v>2337</v>
      </c>
      <c r="E248" s="244">
        <v>2</v>
      </c>
      <c r="F248" s="245"/>
      <c r="G248" s="246">
        <f>ROUND(E248*F248,2)</f>
        <v>0</v>
      </c>
      <c r="H248" s="245"/>
      <c r="I248" s="246">
        <f>ROUND(E248*H248,2)</f>
        <v>0</v>
      </c>
      <c r="J248" s="245"/>
      <c r="K248" s="246">
        <f>ROUND(E248*J248,2)</f>
        <v>0</v>
      </c>
      <c r="L248" s="246">
        <v>21</v>
      </c>
      <c r="M248" s="246">
        <f>G248*(1+L248/100)</f>
        <v>0</v>
      </c>
      <c r="N248" s="244">
        <v>0</v>
      </c>
      <c r="O248" s="244">
        <f>ROUND(E248*N248,2)</f>
        <v>0</v>
      </c>
      <c r="P248" s="244">
        <v>0</v>
      </c>
      <c r="Q248" s="244">
        <f>ROUND(E248*P248,2)</f>
        <v>0</v>
      </c>
      <c r="R248" s="246"/>
      <c r="S248" s="246" t="s">
        <v>861</v>
      </c>
      <c r="T248" s="247" t="s">
        <v>294</v>
      </c>
      <c r="U248" s="220">
        <v>0</v>
      </c>
      <c r="V248" s="220">
        <f>ROUND(E248*U248,2)</f>
        <v>0</v>
      </c>
      <c r="W248" s="220"/>
      <c r="X248" s="220" t="s">
        <v>295</v>
      </c>
      <c r="Y248" s="220" t="s">
        <v>296</v>
      </c>
      <c r="Z248" s="210"/>
      <c r="AA248" s="210"/>
      <c r="AB248" s="210"/>
      <c r="AC248" s="210"/>
      <c r="AD248" s="210"/>
      <c r="AE248" s="210"/>
      <c r="AF248" s="210"/>
      <c r="AG248" s="210" t="s">
        <v>1407</v>
      </c>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41">
        <v>179</v>
      </c>
      <c r="B249" s="242" t="s">
        <v>2589</v>
      </c>
      <c r="C249" s="254" t="s">
        <v>2577</v>
      </c>
      <c r="D249" s="243" t="s">
        <v>2337</v>
      </c>
      <c r="E249" s="244">
        <v>2</v>
      </c>
      <c r="F249" s="245"/>
      <c r="G249" s="246">
        <f>ROUND(E249*F249,2)</f>
        <v>0</v>
      </c>
      <c r="H249" s="245"/>
      <c r="I249" s="246">
        <f>ROUND(E249*H249,2)</f>
        <v>0</v>
      </c>
      <c r="J249" s="245"/>
      <c r="K249" s="246">
        <f>ROUND(E249*J249,2)</f>
        <v>0</v>
      </c>
      <c r="L249" s="246">
        <v>21</v>
      </c>
      <c r="M249" s="246">
        <f>G249*(1+L249/100)</f>
        <v>0</v>
      </c>
      <c r="N249" s="244">
        <v>0</v>
      </c>
      <c r="O249" s="244">
        <f>ROUND(E249*N249,2)</f>
        <v>0</v>
      </c>
      <c r="P249" s="244">
        <v>0</v>
      </c>
      <c r="Q249" s="244">
        <f>ROUND(E249*P249,2)</f>
        <v>0</v>
      </c>
      <c r="R249" s="246"/>
      <c r="S249" s="246" t="s">
        <v>861</v>
      </c>
      <c r="T249" s="247" t="s">
        <v>294</v>
      </c>
      <c r="U249" s="220">
        <v>0</v>
      </c>
      <c r="V249" s="220">
        <f>ROUND(E249*U249,2)</f>
        <v>0</v>
      </c>
      <c r="W249" s="220"/>
      <c r="X249" s="220" t="s">
        <v>295</v>
      </c>
      <c r="Y249" s="220" t="s">
        <v>296</v>
      </c>
      <c r="Z249" s="210"/>
      <c r="AA249" s="210"/>
      <c r="AB249" s="210"/>
      <c r="AC249" s="210"/>
      <c r="AD249" s="210"/>
      <c r="AE249" s="210"/>
      <c r="AF249" s="210"/>
      <c r="AG249" s="210" t="s">
        <v>1407</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outlineLevel="1" x14ac:dyDescent="0.2">
      <c r="A250" s="241">
        <v>180</v>
      </c>
      <c r="B250" s="242" t="s">
        <v>2590</v>
      </c>
      <c r="C250" s="254" t="s">
        <v>2591</v>
      </c>
      <c r="D250" s="243" t="s">
        <v>2337</v>
      </c>
      <c r="E250" s="244">
        <v>2</v>
      </c>
      <c r="F250" s="245"/>
      <c r="G250" s="246">
        <f>ROUND(E250*F250,2)</f>
        <v>0</v>
      </c>
      <c r="H250" s="245"/>
      <c r="I250" s="246">
        <f>ROUND(E250*H250,2)</f>
        <v>0</v>
      </c>
      <c r="J250" s="245"/>
      <c r="K250" s="246">
        <f>ROUND(E250*J250,2)</f>
        <v>0</v>
      </c>
      <c r="L250" s="246">
        <v>21</v>
      </c>
      <c r="M250" s="246">
        <f>G250*(1+L250/100)</f>
        <v>0</v>
      </c>
      <c r="N250" s="244">
        <v>0</v>
      </c>
      <c r="O250" s="244">
        <f>ROUND(E250*N250,2)</f>
        <v>0</v>
      </c>
      <c r="P250" s="244">
        <v>0</v>
      </c>
      <c r="Q250" s="244">
        <f>ROUND(E250*P250,2)</f>
        <v>0</v>
      </c>
      <c r="R250" s="246"/>
      <c r="S250" s="246" t="s">
        <v>861</v>
      </c>
      <c r="T250" s="247" t="s">
        <v>294</v>
      </c>
      <c r="U250" s="220">
        <v>0</v>
      </c>
      <c r="V250" s="220">
        <f>ROUND(E250*U250,2)</f>
        <v>0</v>
      </c>
      <c r="W250" s="220"/>
      <c r="X250" s="220" t="s">
        <v>295</v>
      </c>
      <c r="Y250" s="220" t="s">
        <v>296</v>
      </c>
      <c r="Z250" s="210"/>
      <c r="AA250" s="210"/>
      <c r="AB250" s="210"/>
      <c r="AC250" s="210"/>
      <c r="AD250" s="210"/>
      <c r="AE250" s="210"/>
      <c r="AF250" s="210"/>
      <c r="AG250" s="210" t="s">
        <v>1407</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row>
    <row r="251" spans="1:60" outlineLevel="1" x14ac:dyDescent="0.2">
      <c r="A251" s="241">
        <v>181</v>
      </c>
      <c r="B251" s="242" t="s">
        <v>2592</v>
      </c>
      <c r="C251" s="254" t="s">
        <v>2593</v>
      </c>
      <c r="D251" s="243" t="s">
        <v>2337</v>
      </c>
      <c r="E251" s="244">
        <v>2</v>
      </c>
      <c r="F251" s="245"/>
      <c r="G251" s="246">
        <f>ROUND(E251*F251,2)</f>
        <v>0</v>
      </c>
      <c r="H251" s="245"/>
      <c r="I251" s="246">
        <f>ROUND(E251*H251,2)</f>
        <v>0</v>
      </c>
      <c r="J251" s="245"/>
      <c r="K251" s="246">
        <f>ROUND(E251*J251,2)</f>
        <v>0</v>
      </c>
      <c r="L251" s="246">
        <v>21</v>
      </c>
      <c r="M251" s="246">
        <f>G251*(1+L251/100)</f>
        <v>0</v>
      </c>
      <c r="N251" s="244">
        <v>0</v>
      </c>
      <c r="O251" s="244">
        <f>ROUND(E251*N251,2)</f>
        <v>0</v>
      </c>
      <c r="P251" s="244">
        <v>0</v>
      </c>
      <c r="Q251" s="244">
        <f>ROUND(E251*P251,2)</f>
        <v>0</v>
      </c>
      <c r="R251" s="246"/>
      <c r="S251" s="246" t="s">
        <v>861</v>
      </c>
      <c r="T251" s="247" t="s">
        <v>294</v>
      </c>
      <c r="U251" s="220">
        <v>0</v>
      </c>
      <c r="V251" s="220">
        <f>ROUND(E251*U251,2)</f>
        <v>0</v>
      </c>
      <c r="W251" s="220"/>
      <c r="X251" s="220" t="s">
        <v>295</v>
      </c>
      <c r="Y251" s="220" t="s">
        <v>296</v>
      </c>
      <c r="Z251" s="210"/>
      <c r="AA251" s="210"/>
      <c r="AB251" s="210"/>
      <c r="AC251" s="210"/>
      <c r="AD251" s="210"/>
      <c r="AE251" s="210"/>
      <c r="AF251" s="210"/>
      <c r="AG251" s="210" t="s">
        <v>1407</v>
      </c>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row>
    <row r="252" spans="1:60" outlineLevel="1" x14ac:dyDescent="0.2">
      <c r="A252" s="241">
        <v>182</v>
      </c>
      <c r="B252" s="242" t="s">
        <v>2578</v>
      </c>
      <c r="C252" s="254" t="s">
        <v>2579</v>
      </c>
      <c r="D252" s="243" t="s">
        <v>1612</v>
      </c>
      <c r="E252" s="244">
        <v>2</v>
      </c>
      <c r="F252" s="245"/>
      <c r="G252" s="246">
        <f>ROUND(E252*F252,2)</f>
        <v>0</v>
      </c>
      <c r="H252" s="245"/>
      <c r="I252" s="246">
        <f>ROUND(E252*H252,2)</f>
        <v>0</v>
      </c>
      <c r="J252" s="245"/>
      <c r="K252" s="246">
        <f>ROUND(E252*J252,2)</f>
        <v>0</v>
      </c>
      <c r="L252" s="246">
        <v>21</v>
      </c>
      <c r="M252" s="246">
        <f>G252*(1+L252/100)</f>
        <v>0</v>
      </c>
      <c r="N252" s="244">
        <v>1.8400000000000001E-3</v>
      </c>
      <c r="O252" s="244">
        <f>ROUND(E252*N252,2)</f>
        <v>0</v>
      </c>
      <c r="P252" s="244">
        <v>0</v>
      </c>
      <c r="Q252" s="244">
        <f>ROUND(E252*P252,2)</f>
        <v>0</v>
      </c>
      <c r="R252" s="246" t="s">
        <v>1613</v>
      </c>
      <c r="S252" s="246" t="s">
        <v>293</v>
      </c>
      <c r="T252" s="247" t="s">
        <v>294</v>
      </c>
      <c r="U252" s="220">
        <v>1.3340000000000001</v>
      </c>
      <c r="V252" s="220">
        <f>ROUND(E252*U252,2)</f>
        <v>2.67</v>
      </c>
      <c r="W252" s="220"/>
      <c r="X252" s="220" t="s">
        <v>295</v>
      </c>
      <c r="Y252" s="220" t="s">
        <v>296</v>
      </c>
      <c r="Z252" s="210"/>
      <c r="AA252" s="210"/>
      <c r="AB252" s="210"/>
      <c r="AC252" s="210"/>
      <c r="AD252" s="210"/>
      <c r="AE252" s="210"/>
      <c r="AF252" s="210"/>
      <c r="AG252" s="210" t="s">
        <v>1407</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row>
    <row r="253" spans="1:60" outlineLevel="1" x14ac:dyDescent="0.2">
      <c r="A253" s="241">
        <v>183</v>
      </c>
      <c r="B253" s="242" t="s">
        <v>2580</v>
      </c>
      <c r="C253" s="254" t="s">
        <v>2581</v>
      </c>
      <c r="D253" s="243" t="s">
        <v>1612</v>
      </c>
      <c r="E253" s="244">
        <v>2</v>
      </c>
      <c r="F253" s="245"/>
      <c r="G253" s="246">
        <f>ROUND(E253*F253,2)</f>
        <v>0</v>
      </c>
      <c r="H253" s="245"/>
      <c r="I253" s="246">
        <f>ROUND(E253*H253,2)</f>
        <v>0</v>
      </c>
      <c r="J253" s="245"/>
      <c r="K253" s="246">
        <f>ROUND(E253*J253,2)</f>
        <v>0</v>
      </c>
      <c r="L253" s="246">
        <v>21</v>
      </c>
      <c r="M253" s="246">
        <f>G253*(1+L253/100)</f>
        <v>0</v>
      </c>
      <c r="N253" s="244">
        <v>8.0000000000000007E-5</v>
      </c>
      <c r="O253" s="244">
        <f>ROUND(E253*N253,2)</f>
        <v>0</v>
      </c>
      <c r="P253" s="244">
        <v>0</v>
      </c>
      <c r="Q253" s="244">
        <f>ROUND(E253*P253,2)</f>
        <v>0</v>
      </c>
      <c r="R253" s="246" t="s">
        <v>1613</v>
      </c>
      <c r="S253" s="246" t="s">
        <v>293</v>
      </c>
      <c r="T253" s="247" t="s">
        <v>294</v>
      </c>
      <c r="U253" s="220">
        <v>0.22700000000000001</v>
      </c>
      <c r="V253" s="220">
        <f>ROUND(E253*U253,2)</f>
        <v>0.45</v>
      </c>
      <c r="W253" s="220"/>
      <c r="X253" s="220" t="s">
        <v>295</v>
      </c>
      <c r="Y253" s="220" t="s">
        <v>296</v>
      </c>
      <c r="Z253" s="210"/>
      <c r="AA253" s="210"/>
      <c r="AB253" s="210"/>
      <c r="AC253" s="210"/>
      <c r="AD253" s="210"/>
      <c r="AE253" s="210"/>
      <c r="AF253" s="210"/>
      <c r="AG253" s="210" t="s">
        <v>1407</v>
      </c>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1" x14ac:dyDescent="0.2">
      <c r="A254" s="241">
        <v>184</v>
      </c>
      <c r="B254" s="242" t="s">
        <v>2535</v>
      </c>
      <c r="C254" s="254" t="s">
        <v>2536</v>
      </c>
      <c r="D254" s="243" t="s">
        <v>2337</v>
      </c>
      <c r="E254" s="244">
        <v>4</v>
      </c>
      <c r="F254" s="245"/>
      <c r="G254" s="246">
        <f>ROUND(E254*F254,2)</f>
        <v>0</v>
      </c>
      <c r="H254" s="245"/>
      <c r="I254" s="246">
        <f>ROUND(E254*H254,2)</f>
        <v>0</v>
      </c>
      <c r="J254" s="245"/>
      <c r="K254" s="246">
        <f>ROUND(E254*J254,2)</f>
        <v>0</v>
      </c>
      <c r="L254" s="246">
        <v>21</v>
      </c>
      <c r="M254" s="246">
        <f>G254*(1+L254/100)</f>
        <v>0</v>
      </c>
      <c r="N254" s="244">
        <v>0</v>
      </c>
      <c r="O254" s="244">
        <f>ROUND(E254*N254,2)</f>
        <v>0</v>
      </c>
      <c r="P254" s="244">
        <v>0</v>
      </c>
      <c r="Q254" s="244">
        <f>ROUND(E254*P254,2)</f>
        <v>0</v>
      </c>
      <c r="R254" s="246"/>
      <c r="S254" s="246" t="s">
        <v>861</v>
      </c>
      <c r="T254" s="247" t="s">
        <v>294</v>
      </c>
      <c r="U254" s="220">
        <v>0</v>
      </c>
      <c r="V254" s="220">
        <f>ROUND(E254*U254,2)</f>
        <v>0</v>
      </c>
      <c r="W254" s="220"/>
      <c r="X254" s="220" t="s">
        <v>295</v>
      </c>
      <c r="Y254" s="220" t="s">
        <v>296</v>
      </c>
      <c r="Z254" s="210"/>
      <c r="AA254" s="210"/>
      <c r="AB254" s="210"/>
      <c r="AC254" s="210"/>
      <c r="AD254" s="210"/>
      <c r="AE254" s="210"/>
      <c r="AF254" s="210"/>
      <c r="AG254" s="210" t="s">
        <v>1407</v>
      </c>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1" x14ac:dyDescent="0.2">
      <c r="A255" s="241">
        <v>185</v>
      </c>
      <c r="B255" s="242" t="s">
        <v>2594</v>
      </c>
      <c r="C255" s="254" t="s">
        <v>2595</v>
      </c>
      <c r="D255" s="243"/>
      <c r="E255" s="244">
        <v>0</v>
      </c>
      <c r="F255" s="245"/>
      <c r="G255" s="246">
        <f>ROUND(E255*F255,2)</f>
        <v>0</v>
      </c>
      <c r="H255" s="245"/>
      <c r="I255" s="246">
        <f>ROUND(E255*H255,2)</f>
        <v>0</v>
      </c>
      <c r="J255" s="245"/>
      <c r="K255" s="246">
        <f>ROUND(E255*J255,2)</f>
        <v>0</v>
      </c>
      <c r="L255" s="246">
        <v>21</v>
      </c>
      <c r="M255" s="246">
        <f>G255*(1+L255/100)</f>
        <v>0</v>
      </c>
      <c r="N255" s="244">
        <v>0</v>
      </c>
      <c r="O255" s="244">
        <f>ROUND(E255*N255,2)</f>
        <v>0</v>
      </c>
      <c r="P255" s="244">
        <v>0</v>
      </c>
      <c r="Q255" s="244">
        <f>ROUND(E255*P255,2)</f>
        <v>0</v>
      </c>
      <c r="R255" s="246"/>
      <c r="S255" s="246" t="s">
        <v>861</v>
      </c>
      <c r="T255" s="247" t="s">
        <v>294</v>
      </c>
      <c r="U255" s="220">
        <v>0</v>
      </c>
      <c r="V255" s="220">
        <f>ROUND(E255*U255,2)</f>
        <v>0</v>
      </c>
      <c r="W255" s="220"/>
      <c r="X255" s="220" t="s">
        <v>295</v>
      </c>
      <c r="Y255" s="220" t="s">
        <v>296</v>
      </c>
      <c r="Z255" s="210"/>
      <c r="AA255" s="210"/>
      <c r="AB255" s="210"/>
      <c r="AC255" s="210"/>
      <c r="AD255" s="210"/>
      <c r="AE255" s="210"/>
      <c r="AF255" s="210"/>
      <c r="AG255" s="210" t="s">
        <v>1407</v>
      </c>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ht="22.5" outlineLevel="1" x14ac:dyDescent="0.2">
      <c r="A256" s="241">
        <v>186</v>
      </c>
      <c r="B256" s="242" t="s">
        <v>2596</v>
      </c>
      <c r="C256" s="254" t="s">
        <v>2569</v>
      </c>
      <c r="D256" s="243" t="s">
        <v>2337</v>
      </c>
      <c r="E256" s="244">
        <v>1</v>
      </c>
      <c r="F256" s="245"/>
      <c r="G256" s="246">
        <f>ROUND(E256*F256,2)</f>
        <v>0</v>
      </c>
      <c r="H256" s="245"/>
      <c r="I256" s="246">
        <f>ROUND(E256*H256,2)</f>
        <v>0</v>
      </c>
      <c r="J256" s="245"/>
      <c r="K256" s="246">
        <f>ROUND(E256*J256,2)</f>
        <v>0</v>
      </c>
      <c r="L256" s="246">
        <v>21</v>
      </c>
      <c r="M256" s="246">
        <f>G256*(1+L256/100)</f>
        <v>0</v>
      </c>
      <c r="N256" s="244">
        <v>0</v>
      </c>
      <c r="O256" s="244">
        <f>ROUND(E256*N256,2)</f>
        <v>0</v>
      </c>
      <c r="P256" s="244">
        <v>0</v>
      </c>
      <c r="Q256" s="244">
        <f>ROUND(E256*P256,2)</f>
        <v>0</v>
      </c>
      <c r="R256" s="246"/>
      <c r="S256" s="246" t="s">
        <v>861</v>
      </c>
      <c r="T256" s="247" t="s">
        <v>294</v>
      </c>
      <c r="U256" s="220">
        <v>0</v>
      </c>
      <c r="V256" s="220">
        <f>ROUND(E256*U256,2)</f>
        <v>0</v>
      </c>
      <c r="W256" s="220"/>
      <c r="X256" s="220" t="s">
        <v>295</v>
      </c>
      <c r="Y256" s="220" t="s">
        <v>296</v>
      </c>
      <c r="Z256" s="210"/>
      <c r="AA256" s="210"/>
      <c r="AB256" s="210"/>
      <c r="AC256" s="210"/>
      <c r="AD256" s="210"/>
      <c r="AE256" s="210"/>
      <c r="AF256" s="210"/>
      <c r="AG256" s="210" t="s">
        <v>1407</v>
      </c>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1" x14ac:dyDescent="0.2">
      <c r="A257" s="241">
        <v>187</v>
      </c>
      <c r="B257" s="242" t="s">
        <v>2597</v>
      </c>
      <c r="C257" s="254" t="s">
        <v>2571</v>
      </c>
      <c r="D257" s="243" t="s">
        <v>2337</v>
      </c>
      <c r="E257" s="244">
        <v>1</v>
      </c>
      <c r="F257" s="245"/>
      <c r="G257" s="246">
        <f>ROUND(E257*F257,2)</f>
        <v>0</v>
      </c>
      <c r="H257" s="245"/>
      <c r="I257" s="246">
        <f>ROUND(E257*H257,2)</f>
        <v>0</v>
      </c>
      <c r="J257" s="245"/>
      <c r="K257" s="246">
        <f>ROUND(E257*J257,2)</f>
        <v>0</v>
      </c>
      <c r="L257" s="246">
        <v>21</v>
      </c>
      <c r="M257" s="246">
        <f>G257*(1+L257/100)</f>
        <v>0</v>
      </c>
      <c r="N257" s="244">
        <v>0</v>
      </c>
      <c r="O257" s="244">
        <f>ROUND(E257*N257,2)</f>
        <v>0</v>
      </c>
      <c r="P257" s="244">
        <v>0</v>
      </c>
      <c r="Q257" s="244">
        <f>ROUND(E257*P257,2)</f>
        <v>0</v>
      </c>
      <c r="R257" s="246"/>
      <c r="S257" s="246" t="s">
        <v>861</v>
      </c>
      <c r="T257" s="247" t="s">
        <v>294</v>
      </c>
      <c r="U257" s="220">
        <v>0</v>
      </c>
      <c r="V257" s="220">
        <f>ROUND(E257*U257,2)</f>
        <v>0</v>
      </c>
      <c r="W257" s="220"/>
      <c r="X257" s="220" t="s">
        <v>295</v>
      </c>
      <c r="Y257" s="220" t="s">
        <v>296</v>
      </c>
      <c r="Z257" s="210"/>
      <c r="AA257" s="210"/>
      <c r="AB257" s="210"/>
      <c r="AC257" s="210"/>
      <c r="AD257" s="210"/>
      <c r="AE257" s="210"/>
      <c r="AF257" s="210"/>
      <c r="AG257" s="210" t="s">
        <v>1407</v>
      </c>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1" x14ac:dyDescent="0.2">
      <c r="A258" s="241">
        <v>188</v>
      </c>
      <c r="B258" s="242" t="s">
        <v>2598</v>
      </c>
      <c r="C258" s="254" t="s">
        <v>2573</v>
      </c>
      <c r="D258" s="243" t="s">
        <v>2337</v>
      </c>
      <c r="E258" s="244">
        <v>1</v>
      </c>
      <c r="F258" s="245"/>
      <c r="G258" s="246">
        <f>ROUND(E258*F258,2)</f>
        <v>0</v>
      </c>
      <c r="H258" s="245"/>
      <c r="I258" s="246">
        <f>ROUND(E258*H258,2)</f>
        <v>0</v>
      </c>
      <c r="J258" s="245"/>
      <c r="K258" s="246">
        <f>ROUND(E258*J258,2)</f>
        <v>0</v>
      </c>
      <c r="L258" s="246">
        <v>21</v>
      </c>
      <c r="M258" s="246">
        <f>G258*(1+L258/100)</f>
        <v>0</v>
      </c>
      <c r="N258" s="244">
        <v>0</v>
      </c>
      <c r="O258" s="244">
        <f>ROUND(E258*N258,2)</f>
        <v>0</v>
      </c>
      <c r="P258" s="244">
        <v>0</v>
      </c>
      <c r="Q258" s="244">
        <f>ROUND(E258*P258,2)</f>
        <v>0</v>
      </c>
      <c r="R258" s="246"/>
      <c r="S258" s="246" t="s">
        <v>861</v>
      </c>
      <c r="T258" s="247" t="s">
        <v>294</v>
      </c>
      <c r="U258" s="220">
        <v>0</v>
      </c>
      <c r="V258" s="220">
        <f>ROUND(E258*U258,2)</f>
        <v>0</v>
      </c>
      <c r="W258" s="220"/>
      <c r="X258" s="220" t="s">
        <v>295</v>
      </c>
      <c r="Y258" s="220" t="s">
        <v>296</v>
      </c>
      <c r="Z258" s="210"/>
      <c r="AA258" s="210"/>
      <c r="AB258" s="210"/>
      <c r="AC258" s="210"/>
      <c r="AD258" s="210"/>
      <c r="AE258" s="210"/>
      <c r="AF258" s="210"/>
      <c r="AG258" s="210" t="s">
        <v>1407</v>
      </c>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1" x14ac:dyDescent="0.2">
      <c r="A259" s="241">
        <v>189</v>
      </c>
      <c r="B259" s="242" t="s">
        <v>2599</v>
      </c>
      <c r="C259" s="254" t="s">
        <v>2575</v>
      </c>
      <c r="D259" s="243" t="s">
        <v>2337</v>
      </c>
      <c r="E259" s="244">
        <v>1</v>
      </c>
      <c r="F259" s="245"/>
      <c r="G259" s="246">
        <f>ROUND(E259*F259,2)</f>
        <v>0</v>
      </c>
      <c r="H259" s="245"/>
      <c r="I259" s="246">
        <f>ROUND(E259*H259,2)</f>
        <v>0</v>
      </c>
      <c r="J259" s="245"/>
      <c r="K259" s="246">
        <f>ROUND(E259*J259,2)</f>
        <v>0</v>
      </c>
      <c r="L259" s="246">
        <v>21</v>
      </c>
      <c r="M259" s="246">
        <f>G259*(1+L259/100)</f>
        <v>0</v>
      </c>
      <c r="N259" s="244">
        <v>0</v>
      </c>
      <c r="O259" s="244">
        <f>ROUND(E259*N259,2)</f>
        <v>0</v>
      </c>
      <c r="P259" s="244">
        <v>0</v>
      </c>
      <c r="Q259" s="244">
        <f>ROUND(E259*P259,2)</f>
        <v>0</v>
      </c>
      <c r="R259" s="246"/>
      <c r="S259" s="246" t="s">
        <v>861</v>
      </c>
      <c r="T259" s="247" t="s">
        <v>294</v>
      </c>
      <c r="U259" s="220">
        <v>0</v>
      </c>
      <c r="V259" s="220">
        <f>ROUND(E259*U259,2)</f>
        <v>0</v>
      </c>
      <c r="W259" s="220"/>
      <c r="X259" s="220" t="s">
        <v>295</v>
      </c>
      <c r="Y259" s="220" t="s">
        <v>296</v>
      </c>
      <c r="Z259" s="210"/>
      <c r="AA259" s="210"/>
      <c r="AB259" s="210"/>
      <c r="AC259" s="210"/>
      <c r="AD259" s="210"/>
      <c r="AE259" s="210"/>
      <c r="AF259" s="210"/>
      <c r="AG259" s="210" t="s">
        <v>1407</v>
      </c>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outlineLevel="1" x14ac:dyDescent="0.2">
      <c r="A260" s="241">
        <v>190</v>
      </c>
      <c r="B260" s="242" t="s">
        <v>2600</v>
      </c>
      <c r="C260" s="254" t="s">
        <v>2577</v>
      </c>
      <c r="D260" s="243" t="s">
        <v>2337</v>
      </c>
      <c r="E260" s="244">
        <v>1</v>
      </c>
      <c r="F260" s="245"/>
      <c r="G260" s="246">
        <f>ROUND(E260*F260,2)</f>
        <v>0</v>
      </c>
      <c r="H260" s="245"/>
      <c r="I260" s="246">
        <f>ROUND(E260*H260,2)</f>
        <v>0</v>
      </c>
      <c r="J260" s="245"/>
      <c r="K260" s="246">
        <f>ROUND(E260*J260,2)</f>
        <v>0</v>
      </c>
      <c r="L260" s="246">
        <v>21</v>
      </c>
      <c r="M260" s="246">
        <f>G260*(1+L260/100)</f>
        <v>0</v>
      </c>
      <c r="N260" s="244">
        <v>0</v>
      </c>
      <c r="O260" s="244">
        <f>ROUND(E260*N260,2)</f>
        <v>0</v>
      </c>
      <c r="P260" s="244">
        <v>0</v>
      </c>
      <c r="Q260" s="244">
        <f>ROUND(E260*P260,2)</f>
        <v>0</v>
      </c>
      <c r="R260" s="246"/>
      <c r="S260" s="246" t="s">
        <v>861</v>
      </c>
      <c r="T260" s="247" t="s">
        <v>294</v>
      </c>
      <c r="U260" s="220">
        <v>0</v>
      </c>
      <c r="V260" s="220">
        <f>ROUND(E260*U260,2)</f>
        <v>0</v>
      </c>
      <c r="W260" s="220"/>
      <c r="X260" s="220" t="s">
        <v>295</v>
      </c>
      <c r="Y260" s="220" t="s">
        <v>296</v>
      </c>
      <c r="Z260" s="210"/>
      <c r="AA260" s="210"/>
      <c r="AB260" s="210"/>
      <c r="AC260" s="210"/>
      <c r="AD260" s="210"/>
      <c r="AE260" s="210"/>
      <c r="AF260" s="210"/>
      <c r="AG260" s="210" t="s">
        <v>1407</v>
      </c>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1" x14ac:dyDescent="0.2">
      <c r="A261" s="241">
        <v>191</v>
      </c>
      <c r="B261" s="242" t="s">
        <v>2578</v>
      </c>
      <c r="C261" s="254" t="s">
        <v>2579</v>
      </c>
      <c r="D261" s="243" t="s">
        <v>1612</v>
      </c>
      <c r="E261" s="244">
        <v>1</v>
      </c>
      <c r="F261" s="245"/>
      <c r="G261" s="246">
        <f>ROUND(E261*F261,2)</f>
        <v>0</v>
      </c>
      <c r="H261" s="245"/>
      <c r="I261" s="246">
        <f>ROUND(E261*H261,2)</f>
        <v>0</v>
      </c>
      <c r="J261" s="245"/>
      <c r="K261" s="246">
        <f>ROUND(E261*J261,2)</f>
        <v>0</v>
      </c>
      <c r="L261" s="246">
        <v>21</v>
      </c>
      <c r="M261" s="246">
        <f>G261*(1+L261/100)</f>
        <v>0</v>
      </c>
      <c r="N261" s="244">
        <v>1.8400000000000001E-3</v>
      </c>
      <c r="O261" s="244">
        <f>ROUND(E261*N261,2)</f>
        <v>0</v>
      </c>
      <c r="P261" s="244">
        <v>0</v>
      </c>
      <c r="Q261" s="244">
        <f>ROUND(E261*P261,2)</f>
        <v>0</v>
      </c>
      <c r="R261" s="246" t="s">
        <v>1613</v>
      </c>
      <c r="S261" s="246" t="s">
        <v>293</v>
      </c>
      <c r="T261" s="247" t="s">
        <v>294</v>
      </c>
      <c r="U261" s="220">
        <v>1.3340000000000001</v>
      </c>
      <c r="V261" s="220">
        <f>ROUND(E261*U261,2)</f>
        <v>1.33</v>
      </c>
      <c r="W261" s="220"/>
      <c r="X261" s="220" t="s">
        <v>295</v>
      </c>
      <c r="Y261" s="220" t="s">
        <v>296</v>
      </c>
      <c r="Z261" s="210"/>
      <c r="AA261" s="210"/>
      <c r="AB261" s="210"/>
      <c r="AC261" s="210"/>
      <c r="AD261" s="210"/>
      <c r="AE261" s="210"/>
      <c r="AF261" s="210"/>
      <c r="AG261" s="210" t="s">
        <v>1407</v>
      </c>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1" x14ac:dyDescent="0.2">
      <c r="A262" s="241">
        <v>192</v>
      </c>
      <c r="B262" s="242" t="s">
        <v>2580</v>
      </c>
      <c r="C262" s="254" t="s">
        <v>2581</v>
      </c>
      <c r="D262" s="243" t="s">
        <v>1612</v>
      </c>
      <c r="E262" s="244">
        <v>1</v>
      </c>
      <c r="F262" s="245"/>
      <c r="G262" s="246">
        <f>ROUND(E262*F262,2)</f>
        <v>0</v>
      </c>
      <c r="H262" s="245"/>
      <c r="I262" s="246">
        <f>ROUND(E262*H262,2)</f>
        <v>0</v>
      </c>
      <c r="J262" s="245"/>
      <c r="K262" s="246">
        <f>ROUND(E262*J262,2)</f>
        <v>0</v>
      </c>
      <c r="L262" s="246">
        <v>21</v>
      </c>
      <c r="M262" s="246">
        <f>G262*(1+L262/100)</f>
        <v>0</v>
      </c>
      <c r="N262" s="244">
        <v>8.0000000000000007E-5</v>
      </c>
      <c r="O262" s="244">
        <f>ROUND(E262*N262,2)</f>
        <v>0</v>
      </c>
      <c r="P262" s="244">
        <v>0</v>
      </c>
      <c r="Q262" s="244">
        <f>ROUND(E262*P262,2)</f>
        <v>0</v>
      </c>
      <c r="R262" s="246" t="s">
        <v>1613</v>
      </c>
      <c r="S262" s="246" t="s">
        <v>293</v>
      </c>
      <c r="T262" s="247" t="s">
        <v>294</v>
      </c>
      <c r="U262" s="220">
        <v>0.22700000000000001</v>
      </c>
      <c r="V262" s="220">
        <f>ROUND(E262*U262,2)</f>
        <v>0.23</v>
      </c>
      <c r="W262" s="220"/>
      <c r="X262" s="220" t="s">
        <v>295</v>
      </c>
      <c r="Y262" s="220" t="s">
        <v>296</v>
      </c>
      <c r="Z262" s="210"/>
      <c r="AA262" s="210"/>
      <c r="AB262" s="210"/>
      <c r="AC262" s="210"/>
      <c r="AD262" s="210"/>
      <c r="AE262" s="210"/>
      <c r="AF262" s="210"/>
      <c r="AG262" s="210" t="s">
        <v>1407</v>
      </c>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outlineLevel="1" x14ac:dyDescent="0.2">
      <c r="A263" s="231">
        <v>193</v>
      </c>
      <c r="B263" s="232" t="s">
        <v>2601</v>
      </c>
      <c r="C263" s="250" t="s">
        <v>2602</v>
      </c>
      <c r="D263" s="233"/>
      <c r="E263" s="234">
        <v>0</v>
      </c>
      <c r="F263" s="235"/>
      <c r="G263" s="236">
        <f>ROUND(E263*F263,2)</f>
        <v>0</v>
      </c>
      <c r="H263" s="235"/>
      <c r="I263" s="236">
        <f>ROUND(E263*H263,2)</f>
        <v>0</v>
      </c>
      <c r="J263" s="235"/>
      <c r="K263" s="236">
        <f>ROUND(E263*J263,2)</f>
        <v>0</v>
      </c>
      <c r="L263" s="236">
        <v>21</v>
      </c>
      <c r="M263" s="236">
        <f>G263*(1+L263/100)</f>
        <v>0</v>
      </c>
      <c r="N263" s="234">
        <v>0</v>
      </c>
      <c r="O263" s="234">
        <f>ROUND(E263*N263,2)</f>
        <v>0</v>
      </c>
      <c r="P263" s="234">
        <v>0</v>
      </c>
      <c r="Q263" s="234">
        <f>ROUND(E263*P263,2)</f>
        <v>0</v>
      </c>
      <c r="R263" s="236"/>
      <c r="S263" s="236" t="s">
        <v>861</v>
      </c>
      <c r="T263" s="237" t="s">
        <v>294</v>
      </c>
      <c r="U263" s="220">
        <v>0</v>
      </c>
      <c r="V263" s="220">
        <f>ROUND(E263*U263,2)</f>
        <v>0</v>
      </c>
      <c r="W263" s="220"/>
      <c r="X263" s="220" t="s">
        <v>295</v>
      </c>
      <c r="Y263" s="220" t="s">
        <v>296</v>
      </c>
      <c r="Z263" s="210"/>
      <c r="AA263" s="210"/>
      <c r="AB263" s="210"/>
      <c r="AC263" s="210"/>
      <c r="AD263" s="210"/>
      <c r="AE263" s="210"/>
      <c r="AF263" s="210"/>
      <c r="AG263" s="210" t="s">
        <v>1407</v>
      </c>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outlineLevel="2" x14ac:dyDescent="0.2">
      <c r="A264" s="217"/>
      <c r="B264" s="218"/>
      <c r="C264" s="255" t="s">
        <v>2603</v>
      </c>
      <c r="D264" s="248"/>
      <c r="E264" s="248"/>
      <c r="F264" s="248"/>
      <c r="G264" s="248"/>
      <c r="H264" s="220"/>
      <c r="I264" s="220"/>
      <c r="J264" s="220"/>
      <c r="K264" s="220"/>
      <c r="L264" s="220"/>
      <c r="M264" s="220"/>
      <c r="N264" s="219"/>
      <c r="O264" s="219"/>
      <c r="P264" s="219"/>
      <c r="Q264" s="219"/>
      <c r="R264" s="220"/>
      <c r="S264" s="220"/>
      <c r="T264" s="220"/>
      <c r="U264" s="220"/>
      <c r="V264" s="220"/>
      <c r="W264" s="220"/>
      <c r="X264" s="220"/>
      <c r="Y264" s="220"/>
      <c r="Z264" s="210"/>
      <c r="AA264" s="210"/>
      <c r="AB264" s="210"/>
      <c r="AC264" s="210"/>
      <c r="AD264" s="210"/>
      <c r="AE264" s="210"/>
      <c r="AF264" s="210"/>
      <c r="AG264" s="210" t="s">
        <v>300</v>
      </c>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row>
    <row r="265" spans="1:60" outlineLevel="3" x14ac:dyDescent="0.2">
      <c r="A265" s="217"/>
      <c r="B265" s="218"/>
      <c r="C265" s="252" t="s">
        <v>2604</v>
      </c>
      <c r="D265" s="240"/>
      <c r="E265" s="240"/>
      <c r="F265" s="240"/>
      <c r="G265" s="240"/>
      <c r="H265" s="220"/>
      <c r="I265" s="220"/>
      <c r="J265" s="220"/>
      <c r="K265" s="220"/>
      <c r="L265" s="220"/>
      <c r="M265" s="220"/>
      <c r="N265" s="219"/>
      <c r="O265" s="219"/>
      <c r="P265" s="219"/>
      <c r="Q265" s="219"/>
      <c r="R265" s="220"/>
      <c r="S265" s="220"/>
      <c r="T265" s="220"/>
      <c r="U265" s="220"/>
      <c r="V265" s="220"/>
      <c r="W265" s="220"/>
      <c r="X265" s="220"/>
      <c r="Y265" s="220"/>
      <c r="Z265" s="210"/>
      <c r="AA265" s="210"/>
      <c r="AB265" s="210"/>
      <c r="AC265" s="210"/>
      <c r="AD265" s="210"/>
      <c r="AE265" s="210"/>
      <c r="AF265" s="210"/>
      <c r="AG265" s="210" t="s">
        <v>300</v>
      </c>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row>
    <row r="266" spans="1:60" ht="22.5" outlineLevel="1" x14ac:dyDescent="0.2">
      <c r="A266" s="241">
        <v>194</v>
      </c>
      <c r="B266" s="242" t="s">
        <v>2605</v>
      </c>
      <c r="C266" s="254" t="s">
        <v>2606</v>
      </c>
      <c r="D266" s="243" t="s">
        <v>2337</v>
      </c>
      <c r="E266" s="244">
        <v>3</v>
      </c>
      <c r="F266" s="245"/>
      <c r="G266" s="246">
        <f>ROUND(E266*F266,2)</f>
        <v>0</v>
      </c>
      <c r="H266" s="245"/>
      <c r="I266" s="246">
        <f>ROUND(E266*H266,2)</f>
        <v>0</v>
      </c>
      <c r="J266" s="245"/>
      <c r="K266" s="246">
        <f>ROUND(E266*J266,2)</f>
        <v>0</v>
      </c>
      <c r="L266" s="246">
        <v>21</v>
      </c>
      <c r="M266" s="246">
        <f>G266*(1+L266/100)</f>
        <v>0</v>
      </c>
      <c r="N266" s="244">
        <v>0</v>
      </c>
      <c r="O266" s="244">
        <f>ROUND(E266*N266,2)</f>
        <v>0</v>
      </c>
      <c r="P266" s="244">
        <v>0</v>
      </c>
      <c r="Q266" s="244">
        <f>ROUND(E266*P266,2)</f>
        <v>0</v>
      </c>
      <c r="R266" s="246"/>
      <c r="S266" s="246" t="s">
        <v>861</v>
      </c>
      <c r="T266" s="247" t="s">
        <v>294</v>
      </c>
      <c r="U266" s="220">
        <v>0</v>
      </c>
      <c r="V266" s="220">
        <f>ROUND(E266*U266,2)</f>
        <v>0</v>
      </c>
      <c r="W266" s="220"/>
      <c r="X266" s="220" t="s">
        <v>295</v>
      </c>
      <c r="Y266" s="220" t="s">
        <v>296</v>
      </c>
      <c r="Z266" s="210"/>
      <c r="AA266" s="210"/>
      <c r="AB266" s="210"/>
      <c r="AC266" s="210"/>
      <c r="AD266" s="210"/>
      <c r="AE266" s="210"/>
      <c r="AF266" s="210"/>
      <c r="AG266" s="210" t="s">
        <v>1407</v>
      </c>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1" x14ac:dyDescent="0.2">
      <c r="A267" s="241">
        <v>195</v>
      </c>
      <c r="B267" s="242" t="s">
        <v>2607</v>
      </c>
      <c r="C267" s="254" t="s">
        <v>2608</v>
      </c>
      <c r="D267" s="243" t="s">
        <v>2337</v>
      </c>
      <c r="E267" s="244">
        <v>3</v>
      </c>
      <c r="F267" s="245"/>
      <c r="G267" s="246">
        <f>ROUND(E267*F267,2)</f>
        <v>0</v>
      </c>
      <c r="H267" s="245"/>
      <c r="I267" s="246">
        <f>ROUND(E267*H267,2)</f>
        <v>0</v>
      </c>
      <c r="J267" s="245"/>
      <c r="K267" s="246">
        <f>ROUND(E267*J267,2)</f>
        <v>0</v>
      </c>
      <c r="L267" s="246">
        <v>21</v>
      </c>
      <c r="M267" s="246">
        <f>G267*(1+L267/100)</f>
        <v>0</v>
      </c>
      <c r="N267" s="244">
        <v>0</v>
      </c>
      <c r="O267" s="244">
        <f>ROUND(E267*N267,2)</f>
        <v>0</v>
      </c>
      <c r="P267" s="244">
        <v>0</v>
      </c>
      <c r="Q267" s="244">
        <f>ROUND(E267*P267,2)</f>
        <v>0</v>
      </c>
      <c r="R267" s="246"/>
      <c r="S267" s="246" t="s">
        <v>861</v>
      </c>
      <c r="T267" s="247" t="s">
        <v>294</v>
      </c>
      <c r="U267" s="220">
        <v>0</v>
      </c>
      <c r="V267" s="220">
        <f>ROUND(E267*U267,2)</f>
        <v>0</v>
      </c>
      <c r="W267" s="220"/>
      <c r="X267" s="220" t="s">
        <v>295</v>
      </c>
      <c r="Y267" s="220" t="s">
        <v>296</v>
      </c>
      <c r="Z267" s="210"/>
      <c r="AA267" s="210"/>
      <c r="AB267" s="210"/>
      <c r="AC267" s="210"/>
      <c r="AD267" s="210"/>
      <c r="AE267" s="210"/>
      <c r="AF267" s="210"/>
      <c r="AG267" s="210" t="s">
        <v>1407</v>
      </c>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outlineLevel="1" x14ac:dyDescent="0.2">
      <c r="A268" s="241">
        <v>196</v>
      </c>
      <c r="B268" s="242" t="s">
        <v>2609</v>
      </c>
      <c r="C268" s="254" t="s">
        <v>2464</v>
      </c>
      <c r="D268" s="243" t="s">
        <v>2337</v>
      </c>
      <c r="E268" s="244">
        <v>6</v>
      </c>
      <c r="F268" s="245"/>
      <c r="G268" s="246">
        <f>ROUND(E268*F268,2)</f>
        <v>0</v>
      </c>
      <c r="H268" s="245"/>
      <c r="I268" s="246">
        <f>ROUND(E268*H268,2)</f>
        <v>0</v>
      </c>
      <c r="J268" s="245"/>
      <c r="K268" s="246">
        <f>ROUND(E268*J268,2)</f>
        <v>0</v>
      </c>
      <c r="L268" s="246">
        <v>21</v>
      </c>
      <c r="M268" s="246">
        <f>G268*(1+L268/100)</f>
        <v>0</v>
      </c>
      <c r="N268" s="244">
        <v>0</v>
      </c>
      <c r="O268" s="244">
        <f>ROUND(E268*N268,2)</f>
        <v>0</v>
      </c>
      <c r="P268" s="244">
        <v>0</v>
      </c>
      <c r="Q268" s="244">
        <f>ROUND(E268*P268,2)</f>
        <v>0</v>
      </c>
      <c r="R268" s="246"/>
      <c r="S268" s="246" t="s">
        <v>861</v>
      </c>
      <c r="T268" s="247" t="s">
        <v>294</v>
      </c>
      <c r="U268" s="220">
        <v>0</v>
      </c>
      <c r="V268" s="220">
        <f>ROUND(E268*U268,2)</f>
        <v>0</v>
      </c>
      <c r="W268" s="220"/>
      <c r="X268" s="220" t="s">
        <v>295</v>
      </c>
      <c r="Y268" s="220" t="s">
        <v>296</v>
      </c>
      <c r="Z268" s="210"/>
      <c r="AA268" s="210"/>
      <c r="AB268" s="210"/>
      <c r="AC268" s="210"/>
      <c r="AD268" s="210"/>
      <c r="AE268" s="210"/>
      <c r="AF268" s="210"/>
      <c r="AG268" s="210" t="s">
        <v>1407</v>
      </c>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row>
    <row r="269" spans="1:60" outlineLevel="1" x14ac:dyDescent="0.2">
      <c r="A269" s="241">
        <v>197</v>
      </c>
      <c r="B269" s="242" t="s">
        <v>2610</v>
      </c>
      <c r="C269" s="254" t="s">
        <v>2611</v>
      </c>
      <c r="D269" s="243" t="s">
        <v>1612</v>
      </c>
      <c r="E269" s="244">
        <v>3</v>
      </c>
      <c r="F269" s="245"/>
      <c r="G269" s="246">
        <f>ROUND(E269*F269,2)</f>
        <v>0</v>
      </c>
      <c r="H269" s="245"/>
      <c r="I269" s="246">
        <f>ROUND(E269*H269,2)</f>
        <v>0</v>
      </c>
      <c r="J269" s="245"/>
      <c r="K269" s="246">
        <f>ROUND(E269*J269,2)</f>
        <v>0</v>
      </c>
      <c r="L269" s="246">
        <v>21</v>
      </c>
      <c r="M269" s="246">
        <f>G269*(1+L269/100)</f>
        <v>0</v>
      </c>
      <c r="N269" s="244">
        <v>7.2000000000000005E-4</v>
      </c>
      <c r="O269" s="244">
        <f>ROUND(E269*N269,2)</f>
        <v>0</v>
      </c>
      <c r="P269" s="244">
        <v>0</v>
      </c>
      <c r="Q269" s="244">
        <f>ROUND(E269*P269,2)</f>
        <v>0</v>
      </c>
      <c r="R269" s="246" t="s">
        <v>1613</v>
      </c>
      <c r="S269" s="246" t="s">
        <v>293</v>
      </c>
      <c r="T269" s="247" t="s">
        <v>294</v>
      </c>
      <c r="U269" s="220">
        <v>0.50600000000000001</v>
      </c>
      <c r="V269" s="220">
        <f>ROUND(E269*U269,2)</f>
        <v>1.52</v>
      </c>
      <c r="W269" s="220"/>
      <c r="X269" s="220" t="s">
        <v>295</v>
      </c>
      <c r="Y269" s="220" t="s">
        <v>296</v>
      </c>
      <c r="Z269" s="210"/>
      <c r="AA269" s="210"/>
      <c r="AB269" s="210"/>
      <c r="AC269" s="210"/>
      <c r="AD269" s="210"/>
      <c r="AE269" s="210"/>
      <c r="AF269" s="210"/>
      <c r="AG269" s="210" t="s">
        <v>1407</v>
      </c>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1" x14ac:dyDescent="0.2">
      <c r="A270" s="241">
        <v>198</v>
      </c>
      <c r="B270" s="242" t="s">
        <v>2519</v>
      </c>
      <c r="C270" s="254" t="s">
        <v>2520</v>
      </c>
      <c r="D270" s="243" t="s">
        <v>291</v>
      </c>
      <c r="E270" s="244">
        <v>3</v>
      </c>
      <c r="F270" s="245"/>
      <c r="G270" s="246">
        <f>ROUND(E270*F270,2)</f>
        <v>0</v>
      </c>
      <c r="H270" s="245"/>
      <c r="I270" s="246">
        <f>ROUND(E270*H270,2)</f>
        <v>0</v>
      </c>
      <c r="J270" s="245"/>
      <c r="K270" s="246">
        <f>ROUND(E270*J270,2)</f>
        <v>0</v>
      </c>
      <c r="L270" s="246">
        <v>21</v>
      </c>
      <c r="M270" s="246">
        <f>G270*(1+L270/100)</f>
        <v>0</v>
      </c>
      <c r="N270" s="244">
        <v>4.0000000000000003E-5</v>
      </c>
      <c r="O270" s="244">
        <f>ROUND(E270*N270,2)</f>
        <v>0</v>
      </c>
      <c r="P270" s="244">
        <v>0</v>
      </c>
      <c r="Q270" s="244">
        <f>ROUND(E270*P270,2)</f>
        <v>0</v>
      </c>
      <c r="R270" s="246" t="s">
        <v>1613</v>
      </c>
      <c r="S270" s="246" t="s">
        <v>293</v>
      </c>
      <c r="T270" s="247" t="s">
        <v>294</v>
      </c>
      <c r="U270" s="220">
        <v>0.44500000000000001</v>
      </c>
      <c r="V270" s="220">
        <f>ROUND(E270*U270,2)</f>
        <v>1.34</v>
      </c>
      <c r="W270" s="220"/>
      <c r="X270" s="220" t="s">
        <v>295</v>
      </c>
      <c r="Y270" s="220" t="s">
        <v>296</v>
      </c>
      <c r="Z270" s="210"/>
      <c r="AA270" s="210"/>
      <c r="AB270" s="210"/>
      <c r="AC270" s="210"/>
      <c r="AD270" s="210"/>
      <c r="AE270" s="210"/>
      <c r="AF270" s="210"/>
      <c r="AG270" s="210" t="s">
        <v>1407</v>
      </c>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outlineLevel="1" x14ac:dyDescent="0.2">
      <c r="A271" s="241">
        <v>199</v>
      </c>
      <c r="B271" s="242" t="s">
        <v>2465</v>
      </c>
      <c r="C271" s="254" t="s">
        <v>2466</v>
      </c>
      <c r="D271" s="243" t="s">
        <v>1612</v>
      </c>
      <c r="E271" s="244">
        <v>6</v>
      </c>
      <c r="F271" s="245"/>
      <c r="G271" s="246">
        <f>ROUND(E271*F271,2)</f>
        <v>0</v>
      </c>
      <c r="H271" s="245"/>
      <c r="I271" s="246">
        <f>ROUND(E271*H271,2)</f>
        <v>0</v>
      </c>
      <c r="J271" s="245"/>
      <c r="K271" s="246">
        <f>ROUND(E271*J271,2)</f>
        <v>0</v>
      </c>
      <c r="L271" s="246">
        <v>21</v>
      </c>
      <c r="M271" s="246">
        <f>G271*(1+L271/100)</f>
        <v>0</v>
      </c>
      <c r="N271" s="244">
        <v>8.0000000000000007E-5</v>
      </c>
      <c r="O271" s="244">
        <f>ROUND(E271*N271,2)</f>
        <v>0</v>
      </c>
      <c r="P271" s="244">
        <v>0</v>
      </c>
      <c r="Q271" s="244">
        <f>ROUND(E271*P271,2)</f>
        <v>0</v>
      </c>
      <c r="R271" s="246" t="s">
        <v>1613</v>
      </c>
      <c r="S271" s="246" t="s">
        <v>293</v>
      </c>
      <c r="T271" s="247" t="s">
        <v>294</v>
      </c>
      <c r="U271" s="220">
        <v>0.28999999999999998</v>
      </c>
      <c r="V271" s="220">
        <f>ROUND(E271*U271,2)</f>
        <v>1.74</v>
      </c>
      <c r="W271" s="220"/>
      <c r="X271" s="220" t="s">
        <v>295</v>
      </c>
      <c r="Y271" s="220" t="s">
        <v>296</v>
      </c>
      <c r="Z271" s="210"/>
      <c r="AA271" s="210"/>
      <c r="AB271" s="210"/>
      <c r="AC271" s="210"/>
      <c r="AD271" s="210"/>
      <c r="AE271" s="210"/>
      <c r="AF271" s="210"/>
      <c r="AG271" s="210" t="s">
        <v>1407</v>
      </c>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1" x14ac:dyDescent="0.2">
      <c r="A272" s="231">
        <v>200</v>
      </c>
      <c r="B272" s="232" t="s">
        <v>2612</v>
      </c>
      <c r="C272" s="250" t="s">
        <v>2613</v>
      </c>
      <c r="D272" s="233"/>
      <c r="E272" s="234">
        <v>0</v>
      </c>
      <c r="F272" s="235"/>
      <c r="G272" s="236">
        <f>ROUND(E272*F272,2)</f>
        <v>0</v>
      </c>
      <c r="H272" s="235"/>
      <c r="I272" s="236">
        <f>ROUND(E272*H272,2)</f>
        <v>0</v>
      </c>
      <c r="J272" s="235"/>
      <c r="K272" s="236">
        <f>ROUND(E272*J272,2)</f>
        <v>0</v>
      </c>
      <c r="L272" s="236">
        <v>21</v>
      </c>
      <c r="M272" s="236">
        <f>G272*(1+L272/100)</f>
        <v>0</v>
      </c>
      <c r="N272" s="234">
        <v>0</v>
      </c>
      <c r="O272" s="234">
        <f>ROUND(E272*N272,2)</f>
        <v>0</v>
      </c>
      <c r="P272" s="234">
        <v>0</v>
      </c>
      <c r="Q272" s="234">
        <f>ROUND(E272*P272,2)</f>
        <v>0</v>
      </c>
      <c r="R272" s="236"/>
      <c r="S272" s="236" t="s">
        <v>861</v>
      </c>
      <c r="T272" s="237" t="s">
        <v>294</v>
      </c>
      <c r="U272" s="220">
        <v>0</v>
      </c>
      <c r="V272" s="220">
        <f>ROUND(E272*U272,2)</f>
        <v>0</v>
      </c>
      <c r="W272" s="220"/>
      <c r="X272" s="220" t="s">
        <v>295</v>
      </c>
      <c r="Y272" s="220" t="s">
        <v>296</v>
      </c>
      <c r="Z272" s="210"/>
      <c r="AA272" s="210"/>
      <c r="AB272" s="210"/>
      <c r="AC272" s="210"/>
      <c r="AD272" s="210"/>
      <c r="AE272" s="210"/>
      <c r="AF272" s="210"/>
      <c r="AG272" s="210" t="s">
        <v>1407</v>
      </c>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outlineLevel="2" x14ac:dyDescent="0.2">
      <c r="A273" s="217"/>
      <c r="B273" s="218"/>
      <c r="C273" s="255" t="s">
        <v>2603</v>
      </c>
      <c r="D273" s="248"/>
      <c r="E273" s="248"/>
      <c r="F273" s="248"/>
      <c r="G273" s="248"/>
      <c r="H273" s="220"/>
      <c r="I273" s="220"/>
      <c r="J273" s="220"/>
      <c r="K273" s="220"/>
      <c r="L273" s="220"/>
      <c r="M273" s="220"/>
      <c r="N273" s="219"/>
      <c r="O273" s="219"/>
      <c r="P273" s="219"/>
      <c r="Q273" s="219"/>
      <c r="R273" s="220"/>
      <c r="S273" s="220"/>
      <c r="T273" s="220"/>
      <c r="U273" s="220"/>
      <c r="V273" s="220"/>
      <c r="W273" s="220"/>
      <c r="X273" s="220"/>
      <c r="Y273" s="220"/>
      <c r="Z273" s="210"/>
      <c r="AA273" s="210"/>
      <c r="AB273" s="210"/>
      <c r="AC273" s="210"/>
      <c r="AD273" s="210"/>
      <c r="AE273" s="210"/>
      <c r="AF273" s="210"/>
      <c r="AG273" s="210" t="s">
        <v>300</v>
      </c>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outlineLevel="3" x14ac:dyDescent="0.2">
      <c r="A274" s="217"/>
      <c r="B274" s="218"/>
      <c r="C274" s="252" t="s">
        <v>2604</v>
      </c>
      <c r="D274" s="240"/>
      <c r="E274" s="240"/>
      <c r="F274" s="240"/>
      <c r="G274" s="240"/>
      <c r="H274" s="220"/>
      <c r="I274" s="220"/>
      <c r="J274" s="220"/>
      <c r="K274" s="220"/>
      <c r="L274" s="220"/>
      <c r="M274" s="220"/>
      <c r="N274" s="219"/>
      <c r="O274" s="219"/>
      <c r="P274" s="219"/>
      <c r="Q274" s="219"/>
      <c r="R274" s="220"/>
      <c r="S274" s="220"/>
      <c r="T274" s="220"/>
      <c r="U274" s="220"/>
      <c r="V274" s="220"/>
      <c r="W274" s="220"/>
      <c r="X274" s="220"/>
      <c r="Y274" s="220"/>
      <c r="Z274" s="210"/>
      <c r="AA274" s="210"/>
      <c r="AB274" s="210"/>
      <c r="AC274" s="210"/>
      <c r="AD274" s="210"/>
      <c r="AE274" s="210"/>
      <c r="AF274" s="210"/>
      <c r="AG274" s="210" t="s">
        <v>300</v>
      </c>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ht="22.5" outlineLevel="1" x14ac:dyDescent="0.2">
      <c r="A275" s="241">
        <v>201</v>
      </c>
      <c r="B275" s="242" t="s">
        <v>2614</v>
      </c>
      <c r="C275" s="254" t="s">
        <v>2606</v>
      </c>
      <c r="D275" s="243" t="s">
        <v>2337</v>
      </c>
      <c r="E275" s="244">
        <v>1</v>
      </c>
      <c r="F275" s="245"/>
      <c r="G275" s="246">
        <f>ROUND(E275*F275,2)</f>
        <v>0</v>
      </c>
      <c r="H275" s="245"/>
      <c r="I275" s="246">
        <f>ROUND(E275*H275,2)</f>
        <v>0</v>
      </c>
      <c r="J275" s="245"/>
      <c r="K275" s="246">
        <f>ROUND(E275*J275,2)</f>
        <v>0</v>
      </c>
      <c r="L275" s="246">
        <v>21</v>
      </c>
      <c r="M275" s="246">
        <f>G275*(1+L275/100)</f>
        <v>0</v>
      </c>
      <c r="N275" s="244">
        <v>0</v>
      </c>
      <c r="O275" s="244">
        <f>ROUND(E275*N275,2)</f>
        <v>0</v>
      </c>
      <c r="P275" s="244">
        <v>0</v>
      </c>
      <c r="Q275" s="244">
        <f>ROUND(E275*P275,2)</f>
        <v>0</v>
      </c>
      <c r="R275" s="246"/>
      <c r="S275" s="246" t="s">
        <v>861</v>
      </c>
      <c r="T275" s="247" t="s">
        <v>294</v>
      </c>
      <c r="U275" s="220">
        <v>0</v>
      </c>
      <c r="V275" s="220">
        <f>ROUND(E275*U275,2)</f>
        <v>0</v>
      </c>
      <c r="W275" s="220"/>
      <c r="X275" s="220" t="s">
        <v>295</v>
      </c>
      <c r="Y275" s="220" t="s">
        <v>296</v>
      </c>
      <c r="Z275" s="210"/>
      <c r="AA275" s="210"/>
      <c r="AB275" s="210"/>
      <c r="AC275" s="210"/>
      <c r="AD275" s="210"/>
      <c r="AE275" s="210"/>
      <c r="AF275" s="210"/>
      <c r="AG275" s="210" t="s">
        <v>1407</v>
      </c>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1" x14ac:dyDescent="0.2">
      <c r="A276" s="241">
        <v>202</v>
      </c>
      <c r="B276" s="242" t="s">
        <v>2615</v>
      </c>
      <c r="C276" s="254" t="s">
        <v>2608</v>
      </c>
      <c r="D276" s="243" t="s">
        <v>2337</v>
      </c>
      <c r="E276" s="244">
        <v>1</v>
      </c>
      <c r="F276" s="245"/>
      <c r="G276" s="246">
        <f>ROUND(E276*F276,2)</f>
        <v>0</v>
      </c>
      <c r="H276" s="245"/>
      <c r="I276" s="246">
        <f>ROUND(E276*H276,2)</f>
        <v>0</v>
      </c>
      <c r="J276" s="245"/>
      <c r="K276" s="246">
        <f>ROUND(E276*J276,2)</f>
        <v>0</v>
      </c>
      <c r="L276" s="246">
        <v>21</v>
      </c>
      <c r="M276" s="246">
        <f>G276*(1+L276/100)</f>
        <v>0</v>
      </c>
      <c r="N276" s="244">
        <v>0</v>
      </c>
      <c r="O276" s="244">
        <f>ROUND(E276*N276,2)</f>
        <v>0</v>
      </c>
      <c r="P276" s="244">
        <v>0</v>
      </c>
      <c r="Q276" s="244">
        <f>ROUND(E276*P276,2)</f>
        <v>0</v>
      </c>
      <c r="R276" s="246"/>
      <c r="S276" s="246" t="s">
        <v>861</v>
      </c>
      <c r="T276" s="247" t="s">
        <v>294</v>
      </c>
      <c r="U276" s="220">
        <v>0</v>
      </c>
      <c r="V276" s="220">
        <f>ROUND(E276*U276,2)</f>
        <v>0</v>
      </c>
      <c r="W276" s="220"/>
      <c r="X276" s="220" t="s">
        <v>295</v>
      </c>
      <c r="Y276" s="220" t="s">
        <v>296</v>
      </c>
      <c r="Z276" s="210"/>
      <c r="AA276" s="210"/>
      <c r="AB276" s="210"/>
      <c r="AC276" s="210"/>
      <c r="AD276" s="210"/>
      <c r="AE276" s="210"/>
      <c r="AF276" s="210"/>
      <c r="AG276" s="210" t="s">
        <v>1407</v>
      </c>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1" x14ac:dyDescent="0.2">
      <c r="A277" s="241">
        <v>203</v>
      </c>
      <c r="B277" s="242" t="s">
        <v>2616</v>
      </c>
      <c r="C277" s="254" t="s">
        <v>2464</v>
      </c>
      <c r="D277" s="243" t="s">
        <v>2337</v>
      </c>
      <c r="E277" s="244">
        <v>2</v>
      </c>
      <c r="F277" s="245"/>
      <c r="G277" s="246">
        <f>ROUND(E277*F277,2)</f>
        <v>0</v>
      </c>
      <c r="H277" s="245"/>
      <c r="I277" s="246">
        <f>ROUND(E277*H277,2)</f>
        <v>0</v>
      </c>
      <c r="J277" s="245"/>
      <c r="K277" s="246">
        <f>ROUND(E277*J277,2)</f>
        <v>0</v>
      </c>
      <c r="L277" s="246">
        <v>21</v>
      </c>
      <c r="M277" s="246">
        <f>G277*(1+L277/100)</f>
        <v>0</v>
      </c>
      <c r="N277" s="244">
        <v>0</v>
      </c>
      <c r="O277" s="244">
        <f>ROUND(E277*N277,2)</f>
        <v>0</v>
      </c>
      <c r="P277" s="244">
        <v>0</v>
      </c>
      <c r="Q277" s="244">
        <f>ROUND(E277*P277,2)</f>
        <v>0</v>
      </c>
      <c r="R277" s="246"/>
      <c r="S277" s="246" t="s">
        <v>861</v>
      </c>
      <c r="T277" s="247" t="s">
        <v>294</v>
      </c>
      <c r="U277" s="220">
        <v>0</v>
      </c>
      <c r="V277" s="220">
        <f>ROUND(E277*U277,2)</f>
        <v>0</v>
      </c>
      <c r="W277" s="220"/>
      <c r="X277" s="220" t="s">
        <v>295</v>
      </c>
      <c r="Y277" s="220" t="s">
        <v>296</v>
      </c>
      <c r="Z277" s="210"/>
      <c r="AA277" s="210"/>
      <c r="AB277" s="210"/>
      <c r="AC277" s="210"/>
      <c r="AD277" s="210"/>
      <c r="AE277" s="210"/>
      <c r="AF277" s="210"/>
      <c r="AG277" s="210" t="s">
        <v>1407</v>
      </c>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1" x14ac:dyDescent="0.2">
      <c r="A278" s="241">
        <v>204</v>
      </c>
      <c r="B278" s="242" t="s">
        <v>2610</v>
      </c>
      <c r="C278" s="254" t="s">
        <v>2611</v>
      </c>
      <c r="D278" s="243" t="s">
        <v>1612</v>
      </c>
      <c r="E278" s="244">
        <v>1</v>
      </c>
      <c r="F278" s="245"/>
      <c r="G278" s="246">
        <f>ROUND(E278*F278,2)</f>
        <v>0</v>
      </c>
      <c r="H278" s="245"/>
      <c r="I278" s="246">
        <f>ROUND(E278*H278,2)</f>
        <v>0</v>
      </c>
      <c r="J278" s="245"/>
      <c r="K278" s="246">
        <f>ROUND(E278*J278,2)</f>
        <v>0</v>
      </c>
      <c r="L278" s="246">
        <v>21</v>
      </c>
      <c r="M278" s="246">
        <f>G278*(1+L278/100)</f>
        <v>0</v>
      </c>
      <c r="N278" s="244">
        <v>7.2000000000000005E-4</v>
      </c>
      <c r="O278" s="244">
        <f>ROUND(E278*N278,2)</f>
        <v>0</v>
      </c>
      <c r="P278" s="244">
        <v>0</v>
      </c>
      <c r="Q278" s="244">
        <f>ROUND(E278*P278,2)</f>
        <v>0</v>
      </c>
      <c r="R278" s="246" t="s">
        <v>1613</v>
      </c>
      <c r="S278" s="246" t="s">
        <v>293</v>
      </c>
      <c r="T278" s="247" t="s">
        <v>294</v>
      </c>
      <c r="U278" s="220">
        <v>0.50600000000000001</v>
      </c>
      <c r="V278" s="220">
        <f>ROUND(E278*U278,2)</f>
        <v>0.51</v>
      </c>
      <c r="W278" s="220"/>
      <c r="X278" s="220" t="s">
        <v>295</v>
      </c>
      <c r="Y278" s="220" t="s">
        <v>296</v>
      </c>
      <c r="Z278" s="210"/>
      <c r="AA278" s="210"/>
      <c r="AB278" s="210"/>
      <c r="AC278" s="210"/>
      <c r="AD278" s="210"/>
      <c r="AE278" s="210"/>
      <c r="AF278" s="210"/>
      <c r="AG278" s="210" t="s">
        <v>1407</v>
      </c>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1" x14ac:dyDescent="0.2">
      <c r="A279" s="241">
        <v>205</v>
      </c>
      <c r="B279" s="242" t="s">
        <v>2519</v>
      </c>
      <c r="C279" s="254" t="s">
        <v>2520</v>
      </c>
      <c r="D279" s="243" t="s">
        <v>291</v>
      </c>
      <c r="E279" s="244">
        <v>1</v>
      </c>
      <c r="F279" s="245"/>
      <c r="G279" s="246">
        <f>ROUND(E279*F279,2)</f>
        <v>0</v>
      </c>
      <c r="H279" s="245"/>
      <c r="I279" s="246">
        <f>ROUND(E279*H279,2)</f>
        <v>0</v>
      </c>
      <c r="J279" s="245"/>
      <c r="K279" s="246">
        <f>ROUND(E279*J279,2)</f>
        <v>0</v>
      </c>
      <c r="L279" s="246">
        <v>21</v>
      </c>
      <c r="M279" s="246">
        <f>G279*(1+L279/100)</f>
        <v>0</v>
      </c>
      <c r="N279" s="244">
        <v>4.0000000000000003E-5</v>
      </c>
      <c r="O279" s="244">
        <f>ROUND(E279*N279,2)</f>
        <v>0</v>
      </c>
      <c r="P279" s="244">
        <v>0</v>
      </c>
      <c r="Q279" s="244">
        <f>ROUND(E279*P279,2)</f>
        <v>0</v>
      </c>
      <c r="R279" s="246" t="s">
        <v>1613</v>
      </c>
      <c r="S279" s="246" t="s">
        <v>293</v>
      </c>
      <c r="T279" s="247" t="s">
        <v>294</v>
      </c>
      <c r="U279" s="220">
        <v>0.44500000000000001</v>
      </c>
      <c r="V279" s="220">
        <f>ROUND(E279*U279,2)</f>
        <v>0.45</v>
      </c>
      <c r="W279" s="220"/>
      <c r="X279" s="220" t="s">
        <v>295</v>
      </c>
      <c r="Y279" s="220" t="s">
        <v>296</v>
      </c>
      <c r="Z279" s="210"/>
      <c r="AA279" s="210"/>
      <c r="AB279" s="210"/>
      <c r="AC279" s="210"/>
      <c r="AD279" s="210"/>
      <c r="AE279" s="210"/>
      <c r="AF279" s="210"/>
      <c r="AG279" s="210" t="s">
        <v>1407</v>
      </c>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outlineLevel="1" x14ac:dyDescent="0.2">
      <c r="A280" s="241">
        <v>206</v>
      </c>
      <c r="B280" s="242" t="s">
        <v>2465</v>
      </c>
      <c r="C280" s="254" t="s">
        <v>2466</v>
      </c>
      <c r="D280" s="243" t="s">
        <v>1612</v>
      </c>
      <c r="E280" s="244">
        <v>2</v>
      </c>
      <c r="F280" s="245"/>
      <c r="G280" s="246">
        <f>ROUND(E280*F280,2)</f>
        <v>0</v>
      </c>
      <c r="H280" s="245"/>
      <c r="I280" s="246">
        <f>ROUND(E280*H280,2)</f>
        <v>0</v>
      </c>
      <c r="J280" s="245"/>
      <c r="K280" s="246">
        <f>ROUND(E280*J280,2)</f>
        <v>0</v>
      </c>
      <c r="L280" s="246">
        <v>21</v>
      </c>
      <c r="M280" s="246">
        <f>G280*(1+L280/100)</f>
        <v>0</v>
      </c>
      <c r="N280" s="244">
        <v>8.0000000000000007E-5</v>
      </c>
      <c r="O280" s="244">
        <f>ROUND(E280*N280,2)</f>
        <v>0</v>
      </c>
      <c r="P280" s="244">
        <v>0</v>
      </c>
      <c r="Q280" s="244">
        <f>ROUND(E280*P280,2)</f>
        <v>0</v>
      </c>
      <c r="R280" s="246" t="s">
        <v>1613</v>
      </c>
      <c r="S280" s="246" t="s">
        <v>293</v>
      </c>
      <c r="T280" s="247" t="s">
        <v>294</v>
      </c>
      <c r="U280" s="220">
        <v>0.28999999999999998</v>
      </c>
      <c r="V280" s="220">
        <f>ROUND(E280*U280,2)</f>
        <v>0.57999999999999996</v>
      </c>
      <c r="W280" s="220"/>
      <c r="X280" s="220" t="s">
        <v>295</v>
      </c>
      <c r="Y280" s="220" t="s">
        <v>296</v>
      </c>
      <c r="Z280" s="210"/>
      <c r="AA280" s="210"/>
      <c r="AB280" s="210"/>
      <c r="AC280" s="210"/>
      <c r="AD280" s="210"/>
      <c r="AE280" s="210"/>
      <c r="AF280" s="210"/>
      <c r="AG280" s="210" t="s">
        <v>1407</v>
      </c>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outlineLevel="1" x14ac:dyDescent="0.2">
      <c r="A281" s="241">
        <v>207</v>
      </c>
      <c r="B281" s="242" t="s">
        <v>2617</v>
      </c>
      <c r="C281" s="254" t="s">
        <v>2618</v>
      </c>
      <c r="D281" s="243"/>
      <c r="E281" s="244">
        <v>0</v>
      </c>
      <c r="F281" s="245"/>
      <c r="G281" s="246">
        <f>ROUND(E281*F281,2)</f>
        <v>0</v>
      </c>
      <c r="H281" s="245"/>
      <c r="I281" s="246">
        <f>ROUND(E281*H281,2)</f>
        <v>0</v>
      </c>
      <c r="J281" s="245"/>
      <c r="K281" s="246">
        <f>ROUND(E281*J281,2)</f>
        <v>0</v>
      </c>
      <c r="L281" s="246">
        <v>21</v>
      </c>
      <c r="M281" s="246">
        <f>G281*(1+L281/100)</f>
        <v>0</v>
      </c>
      <c r="N281" s="244">
        <v>0</v>
      </c>
      <c r="O281" s="244">
        <f>ROUND(E281*N281,2)</f>
        <v>0</v>
      </c>
      <c r="P281" s="244">
        <v>0</v>
      </c>
      <c r="Q281" s="244">
        <f>ROUND(E281*P281,2)</f>
        <v>0</v>
      </c>
      <c r="R281" s="246"/>
      <c r="S281" s="246" t="s">
        <v>861</v>
      </c>
      <c r="T281" s="247" t="s">
        <v>294</v>
      </c>
      <c r="U281" s="220">
        <v>0</v>
      </c>
      <c r="V281" s="220">
        <f>ROUND(E281*U281,2)</f>
        <v>0</v>
      </c>
      <c r="W281" s="220"/>
      <c r="X281" s="220" t="s">
        <v>295</v>
      </c>
      <c r="Y281" s="220" t="s">
        <v>296</v>
      </c>
      <c r="Z281" s="210"/>
      <c r="AA281" s="210"/>
      <c r="AB281" s="210"/>
      <c r="AC281" s="210"/>
      <c r="AD281" s="210"/>
      <c r="AE281" s="210"/>
      <c r="AF281" s="210"/>
      <c r="AG281" s="210" t="s">
        <v>1407</v>
      </c>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ht="22.5" outlineLevel="1" x14ac:dyDescent="0.2">
      <c r="A282" s="241">
        <v>208</v>
      </c>
      <c r="B282" s="242" t="s">
        <v>2619</v>
      </c>
      <c r="C282" s="254" t="s">
        <v>2620</v>
      </c>
      <c r="D282" s="243" t="s">
        <v>2337</v>
      </c>
      <c r="E282" s="244">
        <v>1</v>
      </c>
      <c r="F282" s="245"/>
      <c r="G282" s="246">
        <f>ROUND(E282*F282,2)</f>
        <v>0</v>
      </c>
      <c r="H282" s="245"/>
      <c r="I282" s="246">
        <f>ROUND(E282*H282,2)</f>
        <v>0</v>
      </c>
      <c r="J282" s="245"/>
      <c r="K282" s="246">
        <f>ROUND(E282*J282,2)</f>
        <v>0</v>
      </c>
      <c r="L282" s="246">
        <v>21</v>
      </c>
      <c r="M282" s="246">
        <f>G282*(1+L282/100)</f>
        <v>0</v>
      </c>
      <c r="N282" s="244">
        <v>0</v>
      </c>
      <c r="O282" s="244">
        <f>ROUND(E282*N282,2)</f>
        <v>0</v>
      </c>
      <c r="P282" s="244">
        <v>0</v>
      </c>
      <c r="Q282" s="244">
        <f>ROUND(E282*P282,2)</f>
        <v>0</v>
      </c>
      <c r="R282" s="246"/>
      <c r="S282" s="246" t="s">
        <v>861</v>
      </c>
      <c r="T282" s="247" t="s">
        <v>294</v>
      </c>
      <c r="U282" s="220">
        <v>0</v>
      </c>
      <c r="V282" s="220">
        <f>ROUND(E282*U282,2)</f>
        <v>0</v>
      </c>
      <c r="W282" s="220"/>
      <c r="X282" s="220" t="s">
        <v>295</v>
      </c>
      <c r="Y282" s="220" t="s">
        <v>296</v>
      </c>
      <c r="Z282" s="210"/>
      <c r="AA282" s="210"/>
      <c r="AB282" s="210"/>
      <c r="AC282" s="210"/>
      <c r="AD282" s="210"/>
      <c r="AE282" s="210"/>
      <c r="AF282" s="210"/>
      <c r="AG282" s="210" t="s">
        <v>1407</v>
      </c>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row>
    <row r="283" spans="1:60" ht="33.75" outlineLevel="1" x14ac:dyDescent="0.2">
      <c r="A283" s="241">
        <v>209</v>
      </c>
      <c r="B283" s="242" t="s">
        <v>2621</v>
      </c>
      <c r="C283" s="254" t="s">
        <v>2622</v>
      </c>
      <c r="D283" s="243" t="s">
        <v>2337</v>
      </c>
      <c r="E283" s="244">
        <v>1</v>
      </c>
      <c r="F283" s="245"/>
      <c r="G283" s="246">
        <f>ROUND(E283*F283,2)</f>
        <v>0</v>
      </c>
      <c r="H283" s="245"/>
      <c r="I283" s="246">
        <f>ROUND(E283*H283,2)</f>
        <v>0</v>
      </c>
      <c r="J283" s="245"/>
      <c r="K283" s="246">
        <f>ROUND(E283*J283,2)</f>
        <v>0</v>
      </c>
      <c r="L283" s="246">
        <v>21</v>
      </c>
      <c r="M283" s="246">
        <f>G283*(1+L283/100)</f>
        <v>0</v>
      </c>
      <c r="N283" s="244">
        <v>0</v>
      </c>
      <c r="O283" s="244">
        <f>ROUND(E283*N283,2)</f>
        <v>0</v>
      </c>
      <c r="P283" s="244">
        <v>0</v>
      </c>
      <c r="Q283" s="244">
        <f>ROUND(E283*P283,2)</f>
        <v>0</v>
      </c>
      <c r="R283" s="246"/>
      <c r="S283" s="246" t="s">
        <v>861</v>
      </c>
      <c r="T283" s="247" t="s">
        <v>294</v>
      </c>
      <c r="U283" s="220">
        <v>0</v>
      </c>
      <c r="V283" s="220">
        <f>ROUND(E283*U283,2)</f>
        <v>0</v>
      </c>
      <c r="W283" s="220"/>
      <c r="X283" s="220" t="s">
        <v>295</v>
      </c>
      <c r="Y283" s="220" t="s">
        <v>296</v>
      </c>
      <c r="Z283" s="210"/>
      <c r="AA283" s="210"/>
      <c r="AB283" s="210"/>
      <c r="AC283" s="210"/>
      <c r="AD283" s="210"/>
      <c r="AE283" s="210"/>
      <c r="AF283" s="210"/>
      <c r="AG283" s="210" t="s">
        <v>1407</v>
      </c>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ht="22.5" outlineLevel="1" x14ac:dyDescent="0.2">
      <c r="A284" s="241">
        <v>210</v>
      </c>
      <c r="B284" s="242" t="s">
        <v>2623</v>
      </c>
      <c r="C284" s="254" t="s">
        <v>2624</v>
      </c>
      <c r="D284" s="243" t="s">
        <v>2337</v>
      </c>
      <c r="E284" s="244">
        <v>1</v>
      </c>
      <c r="F284" s="245"/>
      <c r="G284" s="246">
        <f>ROUND(E284*F284,2)</f>
        <v>0</v>
      </c>
      <c r="H284" s="245"/>
      <c r="I284" s="246">
        <f>ROUND(E284*H284,2)</f>
        <v>0</v>
      </c>
      <c r="J284" s="245"/>
      <c r="K284" s="246">
        <f>ROUND(E284*J284,2)</f>
        <v>0</v>
      </c>
      <c r="L284" s="246">
        <v>21</v>
      </c>
      <c r="M284" s="246">
        <f>G284*(1+L284/100)</f>
        <v>0</v>
      </c>
      <c r="N284" s="244">
        <v>0</v>
      </c>
      <c r="O284" s="244">
        <f>ROUND(E284*N284,2)</f>
        <v>0</v>
      </c>
      <c r="P284" s="244">
        <v>0</v>
      </c>
      <c r="Q284" s="244">
        <f>ROUND(E284*P284,2)</f>
        <v>0</v>
      </c>
      <c r="R284" s="246"/>
      <c r="S284" s="246" t="s">
        <v>861</v>
      </c>
      <c r="T284" s="247" t="s">
        <v>294</v>
      </c>
      <c r="U284" s="220">
        <v>0</v>
      </c>
      <c r="V284" s="220">
        <f>ROUND(E284*U284,2)</f>
        <v>0</v>
      </c>
      <c r="W284" s="220"/>
      <c r="X284" s="220" t="s">
        <v>295</v>
      </c>
      <c r="Y284" s="220" t="s">
        <v>296</v>
      </c>
      <c r="Z284" s="210"/>
      <c r="AA284" s="210"/>
      <c r="AB284" s="210"/>
      <c r="AC284" s="210"/>
      <c r="AD284" s="210"/>
      <c r="AE284" s="210"/>
      <c r="AF284" s="210"/>
      <c r="AG284" s="210" t="s">
        <v>1407</v>
      </c>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outlineLevel="1" x14ac:dyDescent="0.2">
      <c r="A285" s="241">
        <v>211</v>
      </c>
      <c r="B285" s="242" t="s">
        <v>2625</v>
      </c>
      <c r="C285" s="254" t="s">
        <v>2626</v>
      </c>
      <c r="D285" s="243" t="s">
        <v>2337</v>
      </c>
      <c r="E285" s="244">
        <v>1</v>
      </c>
      <c r="F285" s="245"/>
      <c r="G285" s="246">
        <f>ROUND(E285*F285,2)</f>
        <v>0</v>
      </c>
      <c r="H285" s="245"/>
      <c r="I285" s="246">
        <f>ROUND(E285*H285,2)</f>
        <v>0</v>
      </c>
      <c r="J285" s="245"/>
      <c r="K285" s="246">
        <f>ROUND(E285*J285,2)</f>
        <v>0</v>
      </c>
      <c r="L285" s="246">
        <v>21</v>
      </c>
      <c r="M285" s="246">
        <f>G285*(1+L285/100)</f>
        <v>0</v>
      </c>
      <c r="N285" s="244">
        <v>0</v>
      </c>
      <c r="O285" s="244">
        <f>ROUND(E285*N285,2)</f>
        <v>0</v>
      </c>
      <c r="P285" s="244">
        <v>0</v>
      </c>
      <c r="Q285" s="244">
        <f>ROUND(E285*P285,2)</f>
        <v>0</v>
      </c>
      <c r="R285" s="246"/>
      <c r="S285" s="246" t="s">
        <v>861</v>
      </c>
      <c r="T285" s="247" t="s">
        <v>294</v>
      </c>
      <c r="U285" s="220">
        <v>0</v>
      </c>
      <c r="V285" s="220">
        <f>ROUND(E285*U285,2)</f>
        <v>0</v>
      </c>
      <c r="W285" s="220"/>
      <c r="X285" s="220" t="s">
        <v>295</v>
      </c>
      <c r="Y285" s="220" t="s">
        <v>296</v>
      </c>
      <c r="Z285" s="210"/>
      <c r="AA285" s="210"/>
      <c r="AB285" s="210"/>
      <c r="AC285" s="210"/>
      <c r="AD285" s="210"/>
      <c r="AE285" s="210"/>
      <c r="AF285" s="210"/>
      <c r="AG285" s="210" t="s">
        <v>1407</v>
      </c>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outlineLevel="1" x14ac:dyDescent="0.2">
      <c r="A286" s="241">
        <v>212</v>
      </c>
      <c r="B286" s="242" t="s">
        <v>2627</v>
      </c>
      <c r="C286" s="254" t="s">
        <v>2628</v>
      </c>
      <c r="D286" s="243" t="s">
        <v>291</v>
      </c>
      <c r="E286" s="244">
        <v>1</v>
      </c>
      <c r="F286" s="245"/>
      <c r="G286" s="246">
        <f>ROUND(E286*F286,2)</f>
        <v>0</v>
      </c>
      <c r="H286" s="245"/>
      <c r="I286" s="246">
        <f>ROUND(E286*H286,2)</f>
        <v>0</v>
      </c>
      <c r="J286" s="245"/>
      <c r="K286" s="246">
        <f>ROUND(E286*J286,2)</f>
        <v>0</v>
      </c>
      <c r="L286" s="246">
        <v>21</v>
      </c>
      <c r="M286" s="246">
        <f>G286*(1+L286/100)</f>
        <v>0</v>
      </c>
      <c r="N286" s="244">
        <v>1.2E-4</v>
      </c>
      <c r="O286" s="244">
        <f>ROUND(E286*N286,2)</f>
        <v>0</v>
      </c>
      <c r="P286" s="244">
        <v>0</v>
      </c>
      <c r="Q286" s="244">
        <f>ROUND(E286*P286,2)</f>
        <v>0</v>
      </c>
      <c r="R286" s="246" t="s">
        <v>1613</v>
      </c>
      <c r="S286" s="246" t="s">
        <v>293</v>
      </c>
      <c r="T286" s="247" t="s">
        <v>294</v>
      </c>
      <c r="U286" s="220">
        <v>0.71099999999999997</v>
      </c>
      <c r="V286" s="220">
        <f>ROUND(E286*U286,2)</f>
        <v>0.71</v>
      </c>
      <c r="W286" s="220"/>
      <c r="X286" s="220" t="s">
        <v>295</v>
      </c>
      <c r="Y286" s="220" t="s">
        <v>296</v>
      </c>
      <c r="Z286" s="210"/>
      <c r="AA286" s="210"/>
      <c r="AB286" s="210"/>
      <c r="AC286" s="210"/>
      <c r="AD286" s="210"/>
      <c r="AE286" s="210"/>
      <c r="AF286" s="210"/>
      <c r="AG286" s="210" t="s">
        <v>1407</v>
      </c>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row>
    <row r="287" spans="1:60" outlineLevel="1" x14ac:dyDescent="0.2">
      <c r="A287" s="241">
        <v>213</v>
      </c>
      <c r="B287" s="242" t="s">
        <v>2629</v>
      </c>
      <c r="C287" s="254" t="s">
        <v>2630</v>
      </c>
      <c r="D287" s="243" t="s">
        <v>291</v>
      </c>
      <c r="E287" s="244">
        <v>1</v>
      </c>
      <c r="F287" s="245"/>
      <c r="G287" s="246">
        <f>ROUND(E287*F287,2)</f>
        <v>0</v>
      </c>
      <c r="H287" s="245"/>
      <c r="I287" s="246">
        <f>ROUND(E287*H287,2)</f>
        <v>0</v>
      </c>
      <c r="J287" s="245"/>
      <c r="K287" s="246">
        <f>ROUND(E287*J287,2)</f>
        <v>0</v>
      </c>
      <c r="L287" s="246">
        <v>21</v>
      </c>
      <c r="M287" s="246">
        <f>G287*(1+L287/100)</f>
        <v>0</v>
      </c>
      <c r="N287" s="244">
        <v>2.0000000000000002E-5</v>
      </c>
      <c r="O287" s="244">
        <f>ROUND(E287*N287,2)</f>
        <v>0</v>
      </c>
      <c r="P287" s="244">
        <v>0</v>
      </c>
      <c r="Q287" s="244">
        <f>ROUND(E287*P287,2)</f>
        <v>0</v>
      </c>
      <c r="R287" s="246" t="s">
        <v>1613</v>
      </c>
      <c r="S287" s="246" t="s">
        <v>293</v>
      </c>
      <c r="T287" s="247" t="s">
        <v>294</v>
      </c>
      <c r="U287" s="220">
        <v>0.16800000000000001</v>
      </c>
      <c r="V287" s="220">
        <f>ROUND(E287*U287,2)</f>
        <v>0.17</v>
      </c>
      <c r="W287" s="220"/>
      <c r="X287" s="220" t="s">
        <v>295</v>
      </c>
      <c r="Y287" s="220" t="s">
        <v>296</v>
      </c>
      <c r="Z287" s="210"/>
      <c r="AA287" s="210"/>
      <c r="AB287" s="210"/>
      <c r="AC287" s="210"/>
      <c r="AD287" s="210"/>
      <c r="AE287" s="210"/>
      <c r="AF287" s="210"/>
      <c r="AG287" s="210" t="s">
        <v>1407</v>
      </c>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1" x14ac:dyDescent="0.2">
      <c r="A288" s="241">
        <v>214</v>
      </c>
      <c r="B288" s="242" t="s">
        <v>2631</v>
      </c>
      <c r="C288" s="254" t="s">
        <v>2632</v>
      </c>
      <c r="D288" s="243" t="s">
        <v>2337</v>
      </c>
      <c r="E288" s="244">
        <v>1</v>
      </c>
      <c r="F288" s="245"/>
      <c r="G288" s="246">
        <f>ROUND(E288*F288,2)</f>
        <v>0</v>
      </c>
      <c r="H288" s="245"/>
      <c r="I288" s="246">
        <f>ROUND(E288*H288,2)</f>
        <v>0</v>
      </c>
      <c r="J288" s="245"/>
      <c r="K288" s="246">
        <f>ROUND(E288*J288,2)</f>
        <v>0</v>
      </c>
      <c r="L288" s="246">
        <v>21</v>
      </c>
      <c r="M288" s="246">
        <f>G288*(1+L288/100)</f>
        <v>0</v>
      </c>
      <c r="N288" s="244">
        <v>0</v>
      </c>
      <c r="O288" s="244">
        <f>ROUND(E288*N288,2)</f>
        <v>0</v>
      </c>
      <c r="P288" s="244">
        <v>0</v>
      </c>
      <c r="Q288" s="244">
        <f>ROUND(E288*P288,2)</f>
        <v>0</v>
      </c>
      <c r="R288" s="246"/>
      <c r="S288" s="246" t="s">
        <v>861</v>
      </c>
      <c r="T288" s="247" t="s">
        <v>294</v>
      </c>
      <c r="U288" s="220">
        <v>0</v>
      </c>
      <c r="V288" s="220">
        <f>ROUND(E288*U288,2)</f>
        <v>0</v>
      </c>
      <c r="W288" s="220"/>
      <c r="X288" s="220" t="s">
        <v>295</v>
      </c>
      <c r="Y288" s="220" t="s">
        <v>296</v>
      </c>
      <c r="Z288" s="210"/>
      <c r="AA288" s="210"/>
      <c r="AB288" s="210"/>
      <c r="AC288" s="210"/>
      <c r="AD288" s="210"/>
      <c r="AE288" s="210"/>
      <c r="AF288" s="210"/>
      <c r="AG288" s="210" t="s">
        <v>1407</v>
      </c>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1" x14ac:dyDescent="0.2">
      <c r="A289" s="241">
        <v>215</v>
      </c>
      <c r="B289" s="242" t="s">
        <v>2633</v>
      </c>
      <c r="C289" s="254" t="s">
        <v>2634</v>
      </c>
      <c r="D289" s="243"/>
      <c r="E289" s="244">
        <v>0</v>
      </c>
      <c r="F289" s="245"/>
      <c r="G289" s="246">
        <f>ROUND(E289*F289,2)</f>
        <v>0</v>
      </c>
      <c r="H289" s="245"/>
      <c r="I289" s="246">
        <f>ROUND(E289*H289,2)</f>
        <v>0</v>
      </c>
      <c r="J289" s="245"/>
      <c r="K289" s="246">
        <f>ROUND(E289*J289,2)</f>
        <v>0</v>
      </c>
      <c r="L289" s="246">
        <v>21</v>
      </c>
      <c r="M289" s="246">
        <f>G289*(1+L289/100)</f>
        <v>0</v>
      </c>
      <c r="N289" s="244">
        <v>0</v>
      </c>
      <c r="O289" s="244">
        <f>ROUND(E289*N289,2)</f>
        <v>0</v>
      </c>
      <c r="P289" s="244">
        <v>0</v>
      </c>
      <c r="Q289" s="244">
        <f>ROUND(E289*P289,2)</f>
        <v>0</v>
      </c>
      <c r="R289" s="246"/>
      <c r="S289" s="246" t="s">
        <v>861</v>
      </c>
      <c r="T289" s="247" t="s">
        <v>294</v>
      </c>
      <c r="U289" s="220">
        <v>0</v>
      </c>
      <c r="V289" s="220">
        <f>ROUND(E289*U289,2)</f>
        <v>0</v>
      </c>
      <c r="W289" s="220"/>
      <c r="X289" s="220" t="s">
        <v>295</v>
      </c>
      <c r="Y289" s="220" t="s">
        <v>296</v>
      </c>
      <c r="Z289" s="210"/>
      <c r="AA289" s="210"/>
      <c r="AB289" s="210"/>
      <c r="AC289" s="210"/>
      <c r="AD289" s="210"/>
      <c r="AE289" s="210"/>
      <c r="AF289" s="210"/>
      <c r="AG289" s="210" t="s">
        <v>1407</v>
      </c>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1" x14ac:dyDescent="0.2">
      <c r="A290" s="241">
        <v>216</v>
      </c>
      <c r="B290" s="242" t="s">
        <v>2635</v>
      </c>
      <c r="C290" s="254" t="s">
        <v>2636</v>
      </c>
      <c r="D290" s="243" t="s">
        <v>2337</v>
      </c>
      <c r="E290" s="244">
        <v>3</v>
      </c>
      <c r="F290" s="245"/>
      <c r="G290" s="246">
        <f>ROUND(E290*F290,2)</f>
        <v>0</v>
      </c>
      <c r="H290" s="245"/>
      <c r="I290" s="246">
        <f>ROUND(E290*H290,2)</f>
        <v>0</v>
      </c>
      <c r="J290" s="245"/>
      <c r="K290" s="246">
        <f>ROUND(E290*J290,2)</f>
        <v>0</v>
      </c>
      <c r="L290" s="246">
        <v>21</v>
      </c>
      <c r="M290" s="246">
        <f>G290*(1+L290/100)</f>
        <v>0</v>
      </c>
      <c r="N290" s="244">
        <v>0</v>
      </c>
      <c r="O290" s="244">
        <f>ROUND(E290*N290,2)</f>
        <v>0</v>
      </c>
      <c r="P290" s="244">
        <v>0</v>
      </c>
      <c r="Q290" s="244">
        <f>ROUND(E290*P290,2)</f>
        <v>0</v>
      </c>
      <c r="R290" s="246"/>
      <c r="S290" s="246" t="s">
        <v>861</v>
      </c>
      <c r="T290" s="247" t="s">
        <v>294</v>
      </c>
      <c r="U290" s="220">
        <v>0</v>
      </c>
      <c r="V290" s="220">
        <f>ROUND(E290*U290,2)</f>
        <v>0</v>
      </c>
      <c r="W290" s="220"/>
      <c r="X290" s="220" t="s">
        <v>295</v>
      </c>
      <c r="Y290" s="220" t="s">
        <v>296</v>
      </c>
      <c r="Z290" s="210"/>
      <c r="AA290" s="210"/>
      <c r="AB290" s="210"/>
      <c r="AC290" s="210"/>
      <c r="AD290" s="210"/>
      <c r="AE290" s="210"/>
      <c r="AF290" s="210"/>
      <c r="AG290" s="210" t="s">
        <v>1407</v>
      </c>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outlineLevel="1" x14ac:dyDescent="0.2">
      <c r="A291" s="241">
        <v>217</v>
      </c>
      <c r="B291" s="242" t="s">
        <v>2637</v>
      </c>
      <c r="C291" s="254" t="s">
        <v>2638</v>
      </c>
      <c r="D291" s="243" t="s">
        <v>2337</v>
      </c>
      <c r="E291" s="244">
        <v>3</v>
      </c>
      <c r="F291" s="245"/>
      <c r="G291" s="246">
        <f>ROUND(E291*F291,2)</f>
        <v>0</v>
      </c>
      <c r="H291" s="245"/>
      <c r="I291" s="246">
        <f>ROUND(E291*H291,2)</f>
        <v>0</v>
      </c>
      <c r="J291" s="245"/>
      <c r="K291" s="246">
        <f>ROUND(E291*J291,2)</f>
        <v>0</v>
      </c>
      <c r="L291" s="246">
        <v>21</v>
      </c>
      <c r="M291" s="246">
        <f>G291*(1+L291/100)</f>
        <v>0</v>
      </c>
      <c r="N291" s="244">
        <v>0</v>
      </c>
      <c r="O291" s="244">
        <f>ROUND(E291*N291,2)</f>
        <v>0</v>
      </c>
      <c r="P291" s="244">
        <v>0</v>
      </c>
      <c r="Q291" s="244">
        <f>ROUND(E291*P291,2)</f>
        <v>0</v>
      </c>
      <c r="R291" s="246"/>
      <c r="S291" s="246" t="s">
        <v>861</v>
      </c>
      <c r="T291" s="247" t="s">
        <v>294</v>
      </c>
      <c r="U291" s="220">
        <v>0</v>
      </c>
      <c r="V291" s="220">
        <f>ROUND(E291*U291,2)</f>
        <v>0</v>
      </c>
      <c r="W291" s="220"/>
      <c r="X291" s="220" t="s">
        <v>295</v>
      </c>
      <c r="Y291" s="220" t="s">
        <v>296</v>
      </c>
      <c r="Z291" s="210"/>
      <c r="AA291" s="210"/>
      <c r="AB291" s="210"/>
      <c r="AC291" s="210"/>
      <c r="AD291" s="210"/>
      <c r="AE291" s="210"/>
      <c r="AF291" s="210"/>
      <c r="AG291" s="210" t="s">
        <v>1407</v>
      </c>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1" x14ac:dyDescent="0.2">
      <c r="A292" s="241">
        <v>218</v>
      </c>
      <c r="B292" s="242" t="s">
        <v>2639</v>
      </c>
      <c r="C292" s="254" t="s">
        <v>2640</v>
      </c>
      <c r="D292" s="243" t="s">
        <v>2337</v>
      </c>
      <c r="E292" s="244">
        <v>3</v>
      </c>
      <c r="F292" s="245"/>
      <c r="G292" s="246">
        <f>ROUND(E292*F292,2)</f>
        <v>0</v>
      </c>
      <c r="H292" s="245"/>
      <c r="I292" s="246">
        <f>ROUND(E292*H292,2)</f>
        <v>0</v>
      </c>
      <c r="J292" s="245"/>
      <c r="K292" s="246">
        <f>ROUND(E292*J292,2)</f>
        <v>0</v>
      </c>
      <c r="L292" s="246">
        <v>21</v>
      </c>
      <c r="M292" s="246">
        <f>G292*(1+L292/100)</f>
        <v>0</v>
      </c>
      <c r="N292" s="244">
        <v>0</v>
      </c>
      <c r="O292" s="244">
        <f>ROUND(E292*N292,2)</f>
        <v>0</v>
      </c>
      <c r="P292" s="244">
        <v>0</v>
      </c>
      <c r="Q292" s="244">
        <f>ROUND(E292*P292,2)</f>
        <v>0</v>
      </c>
      <c r="R292" s="246"/>
      <c r="S292" s="246" t="s">
        <v>861</v>
      </c>
      <c r="T292" s="247" t="s">
        <v>294</v>
      </c>
      <c r="U292" s="220">
        <v>0</v>
      </c>
      <c r="V292" s="220">
        <f>ROUND(E292*U292,2)</f>
        <v>0</v>
      </c>
      <c r="W292" s="220"/>
      <c r="X292" s="220" t="s">
        <v>295</v>
      </c>
      <c r="Y292" s="220" t="s">
        <v>296</v>
      </c>
      <c r="Z292" s="210"/>
      <c r="AA292" s="210"/>
      <c r="AB292" s="210"/>
      <c r="AC292" s="210"/>
      <c r="AD292" s="210"/>
      <c r="AE292" s="210"/>
      <c r="AF292" s="210"/>
      <c r="AG292" s="210" t="s">
        <v>1407</v>
      </c>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outlineLevel="1" x14ac:dyDescent="0.2">
      <c r="A293" s="241">
        <v>219</v>
      </c>
      <c r="B293" s="242" t="s">
        <v>2641</v>
      </c>
      <c r="C293" s="254" t="s">
        <v>2642</v>
      </c>
      <c r="D293" s="243" t="s">
        <v>2337</v>
      </c>
      <c r="E293" s="244">
        <v>3</v>
      </c>
      <c r="F293" s="245"/>
      <c r="G293" s="246">
        <f>ROUND(E293*F293,2)</f>
        <v>0</v>
      </c>
      <c r="H293" s="245"/>
      <c r="I293" s="246">
        <f>ROUND(E293*H293,2)</f>
        <v>0</v>
      </c>
      <c r="J293" s="245"/>
      <c r="K293" s="246">
        <f>ROUND(E293*J293,2)</f>
        <v>0</v>
      </c>
      <c r="L293" s="246">
        <v>21</v>
      </c>
      <c r="M293" s="246">
        <f>G293*(1+L293/100)</f>
        <v>0</v>
      </c>
      <c r="N293" s="244">
        <v>0</v>
      </c>
      <c r="O293" s="244">
        <f>ROUND(E293*N293,2)</f>
        <v>0</v>
      </c>
      <c r="P293" s="244">
        <v>0</v>
      </c>
      <c r="Q293" s="244">
        <f>ROUND(E293*P293,2)</f>
        <v>0</v>
      </c>
      <c r="R293" s="246"/>
      <c r="S293" s="246" t="s">
        <v>861</v>
      </c>
      <c r="T293" s="247" t="s">
        <v>294</v>
      </c>
      <c r="U293" s="220">
        <v>0</v>
      </c>
      <c r="V293" s="220">
        <f>ROUND(E293*U293,2)</f>
        <v>0</v>
      </c>
      <c r="W293" s="220"/>
      <c r="X293" s="220" t="s">
        <v>295</v>
      </c>
      <c r="Y293" s="220" t="s">
        <v>296</v>
      </c>
      <c r="Z293" s="210"/>
      <c r="AA293" s="210"/>
      <c r="AB293" s="210"/>
      <c r="AC293" s="210"/>
      <c r="AD293" s="210"/>
      <c r="AE293" s="210"/>
      <c r="AF293" s="210"/>
      <c r="AG293" s="210" t="s">
        <v>1407</v>
      </c>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row>
    <row r="294" spans="1:60" outlineLevel="1" x14ac:dyDescent="0.2">
      <c r="A294" s="241">
        <v>220</v>
      </c>
      <c r="B294" s="242" t="s">
        <v>2643</v>
      </c>
      <c r="C294" s="254" t="s">
        <v>2575</v>
      </c>
      <c r="D294" s="243" t="s">
        <v>2337</v>
      </c>
      <c r="E294" s="244">
        <v>3</v>
      </c>
      <c r="F294" s="245"/>
      <c r="G294" s="246">
        <f>ROUND(E294*F294,2)</f>
        <v>0</v>
      </c>
      <c r="H294" s="245"/>
      <c r="I294" s="246">
        <f>ROUND(E294*H294,2)</f>
        <v>0</v>
      </c>
      <c r="J294" s="245"/>
      <c r="K294" s="246">
        <f>ROUND(E294*J294,2)</f>
        <v>0</v>
      </c>
      <c r="L294" s="246">
        <v>21</v>
      </c>
      <c r="M294" s="246">
        <f>G294*(1+L294/100)</f>
        <v>0</v>
      </c>
      <c r="N294" s="244">
        <v>0</v>
      </c>
      <c r="O294" s="244">
        <f>ROUND(E294*N294,2)</f>
        <v>0</v>
      </c>
      <c r="P294" s="244">
        <v>0</v>
      </c>
      <c r="Q294" s="244">
        <f>ROUND(E294*P294,2)</f>
        <v>0</v>
      </c>
      <c r="R294" s="246"/>
      <c r="S294" s="246" t="s">
        <v>861</v>
      </c>
      <c r="T294" s="247" t="s">
        <v>294</v>
      </c>
      <c r="U294" s="220">
        <v>0</v>
      </c>
      <c r="V294" s="220">
        <f>ROUND(E294*U294,2)</f>
        <v>0</v>
      </c>
      <c r="W294" s="220"/>
      <c r="X294" s="220" t="s">
        <v>295</v>
      </c>
      <c r="Y294" s="220" t="s">
        <v>296</v>
      </c>
      <c r="Z294" s="210"/>
      <c r="AA294" s="210"/>
      <c r="AB294" s="210"/>
      <c r="AC294" s="210"/>
      <c r="AD294" s="210"/>
      <c r="AE294" s="210"/>
      <c r="AF294" s="210"/>
      <c r="AG294" s="210" t="s">
        <v>1407</v>
      </c>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row>
    <row r="295" spans="1:60" outlineLevel="1" x14ac:dyDescent="0.2">
      <c r="A295" s="241">
        <v>221</v>
      </c>
      <c r="B295" s="242" t="s">
        <v>2644</v>
      </c>
      <c r="C295" s="254" t="s">
        <v>2577</v>
      </c>
      <c r="D295" s="243" t="s">
        <v>2337</v>
      </c>
      <c r="E295" s="244">
        <v>3</v>
      </c>
      <c r="F295" s="245"/>
      <c r="G295" s="246">
        <f>ROUND(E295*F295,2)</f>
        <v>0</v>
      </c>
      <c r="H295" s="245"/>
      <c r="I295" s="246">
        <f>ROUND(E295*H295,2)</f>
        <v>0</v>
      </c>
      <c r="J295" s="245"/>
      <c r="K295" s="246">
        <f>ROUND(E295*J295,2)</f>
        <v>0</v>
      </c>
      <c r="L295" s="246">
        <v>21</v>
      </c>
      <c r="M295" s="246">
        <f>G295*(1+L295/100)</f>
        <v>0</v>
      </c>
      <c r="N295" s="244">
        <v>0</v>
      </c>
      <c r="O295" s="244">
        <f>ROUND(E295*N295,2)</f>
        <v>0</v>
      </c>
      <c r="P295" s="244">
        <v>0</v>
      </c>
      <c r="Q295" s="244">
        <f>ROUND(E295*P295,2)</f>
        <v>0</v>
      </c>
      <c r="R295" s="246"/>
      <c r="S295" s="246" t="s">
        <v>861</v>
      </c>
      <c r="T295" s="247" t="s">
        <v>294</v>
      </c>
      <c r="U295" s="220">
        <v>0</v>
      </c>
      <c r="V295" s="220">
        <f>ROUND(E295*U295,2)</f>
        <v>0</v>
      </c>
      <c r="W295" s="220"/>
      <c r="X295" s="220" t="s">
        <v>295</v>
      </c>
      <c r="Y295" s="220" t="s">
        <v>296</v>
      </c>
      <c r="Z295" s="210"/>
      <c r="AA295" s="210"/>
      <c r="AB295" s="210"/>
      <c r="AC295" s="210"/>
      <c r="AD295" s="210"/>
      <c r="AE295" s="210"/>
      <c r="AF295" s="210"/>
      <c r="AG295" s="210" t="s">
        <v>1407</v>
      </c>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row>
    <row r="296" spans="1:60" outlineLevel="1" x14ac:dyDescent="0.2">
      <c r="A296" s="241">
        <v>222</v>
      </c>
      <c r="B296" s="242" t="s">
        <v>2645</v>
      </c>
      <c r="C296" s="254" t="s">
        <v>2646</v>
      </c>
      <c r="D296" s="243" t="s">
        <v>2337</v>
      </c>
      <c r="E296" s="244">
        <v>3</v>
      </c>
      <c r="F296" s="245"/>
      <c r="G296" s="246">
        <f>ROUND(E296*F296,2)</f>
        <v>0</v>
      </c>
      <c r="H296" s="245"/>
      <c r="I296" s="246">
        <f>ROUND(E296*H296,2)</f>
        <v>0</v>
      </c>
      <c r="J296" s="245"/>
      <c r="K296" s="246">
        <f>ROUND(E296*J296,2)</f>
        <v>0</v>
      </c>
      <c r="L296" s="246">
        <v>21</v>
      </c>
      <c r="M296" s="246">
        <f>G296*(1+L296/100)</f>
        <v>0</v>
      </c>
      <c r="N296" s="244">
        <v>0</v>
      </c>
      <c r="O296" s="244">
        <f>ROUND(E296*N296,2)</f>
        <v>0</v>
      </c>
      <c r="P296" s="244">
        <v>0</v>
      </c>
      <c r="Q296" s="244">
        <f>ROUND(E296*P296,2)</f>
        <v>0</v>
      </c>
      <c r="R296" s="246"/>
      <c r="S296" s="246" t="s">
        <v>861</v>
      </c>
      <c r="T296" s="247" t="s">
        <v>294</v>
      </c>
      <c r="U296" s="220">
        <v>0</v>
      </c>
      <c r="V296" s="220">
        <f>ROUND(E296*U296,2)</f>
        <v>0</v>
      </c>
      <c r="W296" s="220"/>
      <c r="X296" s="220" t="s">
        <v>295</v>
      </c>
      <c r="Y296" s="220" t="s">
        <v>296</v>
      </c>
      <c r="Z296" s="210"/>
      <c r="AA296" s="210"/>
      <c r="AB296" s="210"/>
      <c r="AC296" s="210"/>
      <c r="AD296" s="210"/>
      <c r="AE296" s="210"/>
      <c r="AF296" s="210"/>
      <c r="AG296" s="210" t="s">
        <v>1407</v>
      </c>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1" x14ac:dyDescent="0.2">
      <c r="A297" s="241">
        <v>223</v>
      </c>
      <c r="B297" s="242" t="s">
        <v>2647</v>
      </c>
      <c r="C297" s="254" t="s">
        <v>2648</v>
      </c>
      <c r="D297" s="243" t="s">
        <v>291</v>
      </c>
      <c r="E297" s="244">
        <v>3</v>
      </c>
      <c r="F297" s="245"/>
      <c r="G297" s="246">
        <f>ROUND(E297*F297,2)</f>
        <v>0</v>
      </c>
      <c r="H297" s="245"/>
      <c r="I297" s="246">
        <f>ROUND(E297*H297,2)</f>
        <v>0</v>
      </c>
      <c r="J297" s="245"/>
      <c r="K297" s="246">
        <f>ROUND(E297*J297,2)</f>
        <v>0</v>
      </c>
      <c r="L297" s="246">
        <v>21</v>
      </c>
      <c r="M297" s="246">
        <f>G297*(1+L297/100)</f>
        <v>0</v>
      </c>
      <c r="N297" s="244">
        <v>3.0699999999999998E-3</v>
      </c>
      <c r="O297" s="244">
        <f>ROUND(E297*N297,2)</f>
        <v>0.01</v>
      </c>
      <c r="P297" s="244">
        <v>0</v>
      </c>
      <c r="Q297" s="244">
        <f>ROUND(E297*P297,2)</f>
        <v>0</v>
      </c>
      <c r="R297" s="246" t="s">
        <v>1613</v>
      </c>
      <c r="S297" s="246" t="s">
        <v>293</v>
      </c>
      <c r="T297" s="247" t="s">
        <v>294</v>
      </c>
      <c r="U297" s="220">
        <v>1.25</v>
      </c>
      <c r="V297" s="220">
        <f>ROUND(E297*U297,2)</f>
        <v>3.75</v>
      </c>
      <c r="W297" s="220"/>
      <c r="X297" s="220" t="s">
        <v>295</v>
      </c>
      <c r="Y297" s="220" t="s">
        <v>296</v>
      </c>
      <c r="Z297" s="210"/>
      <c r="AA297" s="210"/>
      <c r="AB297" s="210"/>
      <c r="AC297" s="210"/>
      <c r="AD297" s="210"/>
      <c r="AE297" s="210"/>
      <c r="AF297" s="210"/>
      <c r="AG297" s="210" t="s">
        <v>1407</v>
      </c>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1" x14ac:dyDescent="0.2">
      <c r="A298" s="241">
        <v>224</v>
      </c>
      <c r="B298" s="242" t="s">
        <v>2649</v>
      </c>
      <c r="C298" s="254" t="s">
        <v>2650</v>
      </c>
      <c r="D298" s="243" t="s">
        <v>291</v>
      </c>
      <c r="E298" s="244">
        <v>3</v>
      </c>
      <c r="F298" s="245"/>
      <c r="G298" s="246">
        <f>ROUND(E298*F298,2)</f>
        <v>0</v>
      </c>
      <c r="H298" s="245"/>
      <c r="I298" s="246">
        <f>ROUND(E298*H298,2)</f>
        <v>0</v>
      </c>
      <c r="J298" s="245"/>
      <c r="K298" s="246">
        <f>ROUND(E298*J298,2)</f>
        <v>0</v>
      </c>
      <c r="L298" s="246">
        <v>21</v>
      </c>
      <c r="M298" s="246">
        <f>G298*(1+L298/100)</f>
        <v>0</v>
      </c>
      <c r="N298" s="244">
        <v>8.9999999999999998E-4</v>
      </c>
      <c r="O298" s="244">
        <f>ROUND(E298*N298,2)</f>
        <v>0</v>
      </c>
      <c r="P298" s="244">
        <v>0</v>
      </c>
      <c r="Q298" s="244">
        <f>ROUND(E298*P298,2)</f>
        <v>0</v>
      </c>
      <c r="R298" s="246" t="s">
        <v>1613</v>
      </c>
      <c r="S298" s="246" t="s">
        <v>293</v>
      </c>
      <c r="T298" s="247" t="s">
        <v>294</v>
      </c>
      <c r="U298" s="220">
        <v>1.091</v>
      </c>
      <c r="V298" s="220">
        <f>ROUND(E298*U298,2)</f>
        <v>3.27</v>
      </c>
      <c r="W298" s="220"/>
      <c r="X298" s="220" t="s">
        <v>295</v>
      </c>
      <c r="Y298" s="220" t="s">
        <v>296</v>
      </c>
      <c r="Z298" s="210"/>
      <c r="AA298" s="210"/>
      <c r="AB298" s="210"/>
      <c r="AC298" s="210"/>
      <c r="AD298" s="210"/>
      <c r="AE298" s="210"/>
      <c r="AF298" s="210"/>
      <c r="AG298" s="210" t="s">
        <v>1407</v>
      </c>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outlineLevel="1" x14ac:dyDescent="0.2">
      <c r="A299" s="241">
        <v>225</v>
      </c>
      <c r="B299" s="242" t="s">
        <v>2651</v>
      </c>
      <c r="C299" s="254" t="s">
        <v>2652</v>
      </c>
      <c r="D299" s="243" t="s">
        <v>2337</v>
      </c>
      <c r="E299" s="244">
        <v>3</v>
      </c>
      <c r="F299" s="245"/>
      <c r="G299" s="246">
        <f>ROUND(E299*F299,2)</f>
        <v>0</v>
      </c>
      <c r="H299" s="245"/>
      <c r="I299" s="246">
        <f>ROUND(E299*H299,2)</f>
        <v>0</v>
      </c>
      <c r="J299" s="245"/>
      <c r="K299" s="246">
        <f>ROUND(E299*J299,2)</f>
        <v>0</v>
      </c>
      <c r="L299" s="246">
        <v>21</v>
      </c>
      <c r="M299" s="246">
        <f>G299*(1+L299/100)</f>
        <v>0</v>
      </c>
      <c r="N299" s="244">
        <v>0</v>
      </c>
      <c r="O299" s="244">
        <f>ROUND(E299*N299,2)</f>
        <v>0</v>
      </c>
      <c r="P299" s="244">
        <v>0</v>
      </c>
      <c r="Q299" s="244">
        <f>ROUND(E299*P299,2)</f>
        <v>0</v>
      </c>
      <c r="R299" s="246"/>
      <c r="S299" s="246" t="s">
        <v>861</v>
      </c>
      <c r="T299" s="247" t="s">
        <v>294</v>
      </c>
      <c r="U299" s="220">
        <v>0</v>
      </c>
      <c r="V299" s="220">
        <f>ROUND(E299*U299,2)</f>
        <v>0</v>
      </c>
      <c r="W299" s="220"/>
      <c r="X299" s="220" t="s">
        <v>295</v>
      </c>
      <c r="Y299" s="220" t="s">
        <v>296</v>
      </c>
      <c r="Z299" s="210"/>
      <c r="AA299" s="210"/>
      <c r="AB299" s="210"/>
      <c r="AC299" s="210"/>
      <c r="AD299" s="210"/>
      <c r="AE299" s="210"/>
      <c r="AF299" s="210"/>
      <c r="AG299" s="210" t="s">
        <v>1407</v>
      </c>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1" x14ac:dyDescent="0.2">
      <c r="A300" s="241">
        <v>226</v>
      </c>
      <c r="B300" s="242" t="s">
        <v>2653</v>
      </c>
      <c r="C300" s="254" t="s">
        <v>2654</v>
      </c>
      <c r="D300" s="243" t="s">
        <v>291</v>
      </c>
      <c r="E300" s="244">
        <v>3</v>
      </c>
      <c r="F300" s="245"/>
      <c r="G300" s="246">
        <f>ROUND(E300*F300,2)</f>
        <v>0</v>
      </c>
      <c r="H300" s="245"/>
      <c r="I300" s="246">
        <f>ROUND(E300*H300,2)</f>
        <v>0</v>
      </c>
      <c r="J300" s="245"/>
      <c r="K300" s="246">
        <f>ROUND(E300*J300,2)</f>
        <v>0</v>
      </c>
      <c r="L300" s="246">
        <v>21</v>
      </c>
      <c r="M300" s="246">
        <f>G300*(1+L300/100)</f>
        <v>0</v>
      </c>
      <c r="N300" s="244">
        <v>1.8000000000000001E-4</v>
      </c>
      <c r="O300" s="244">
        <f>ROUND(E300*N300,2)</f>
        <v>0</v>
      </c>
      <c r="P300" s="244">
        <v>0</v>
      </c>
      <c r="Q300" s="244">
        <f>ROUND(E300*P300,2)</f>
        <v>0</v>
      </c>
      <c r="R300" s="246" t="s">
        <v>1613</v>
      </c>
      <c r="S300" s="246" t="s">
        <v>293</v>
      </c>
      <c r="T300" s="247" t="s">
        <v>294</v>
      </c>
      <c r="U300" s="220">
        <v>0.47599999999999998</v>
      </c>
      <c r="V300" s="220">
        <f>ROUND(E300*U300,2)</f>
        <v>1.43</v>
      </c>
      <c r="W300" s="220"/>
      <c r="X300" s="220" t="s">
        <v>295</v>
      </c>
      <c r="Y300" s="220" t="s">
        <v>296</v>
      </c>
      <c r="Z300" s="210"/>
      <c r="AA300" s="210"/>
      <c r="AB300" s="210"/>
      <c r="AC300" s="210"/>
      <c r="AD300" s="210"/>
      <c r="AE300" s="210"/>
      <c r="AF300" s="210"/>
      <c r="AG300" s="210" t="s">
        <v>1407</v>
      </c>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1" x14ac:dyDescent="0.2">
      <c r="A301" s="241">
        <v>227</v>
      </c>
      <c r="B301" s="242" t="s">
        <v>2655</v>
      </c>
      <c r="C301" s="254" t="s">
        <v>2656</v>
      </c>
      <c r="D301" s="243"/>
      <c r="E301" s="244">
        <v>0</v>
      </c>
      <c r="F301" s="245"/>
      <c r="G301" s="246">
        <f>ROUND(E301*F301,2)</f>
        <v>0</v>
      </c>
      <c r="H301" s="245"/>
      <c r="I301" s="246">
        <f>ROUND(E301*H301,2)</f>
        <v>0</v>
      </c>
      <c r="J301" s="245"/>
      <c r="K301" s="246">
        <f>ROUND(E301*J301,2)</f>
        <v>0</v>
      </c>
      <c r="L301" s="246">
        <v>21</v>
      </c>
      <c r="M301" s="246">
        <f>G301*(1+L301/100)</f>
        <v>0</v>
      </c>
      <c r="N301" s="244">
        <v>0</v>
      </c>
      <c r="O301" s="244">
        <f>ROUND(E301*N301,2)</f>
        <v>0</v>
      </c>
      <c r="P301" s="244">
        <v>0</v>
      </c>
      <c r="Q301" s="244">
        <f>ROUND(E301*P301,2)</f>
        <v>0</v>
      </c>
      <c r="R301" s="246"/>
      <c r="S301" s="246" t="s">
        <v>861</v>
      </c>
      <c r="T301" s="247" t="s">
        <v>294</v>
      </c>
      <c r="U301" s="220">
        <v>0</v>
      </c>
      <c r="V301" s="220">
        <f>ROUND(E301*U301,2)</f>
        <v>0</v>
      </c>
      <c r="W301" s="220"/>
      <c r="X301" s="220" t="s">
        <v>295</v>
      </c>
      <c r="Y301" s="220" t="s">
        <v>296</v>
      </c>
      <c r="Z301" s="210"/>
      <c r="AA301" s="210"/>
      <c r="AB301" s="210"/>
      <c r="AC301" s="210"/>
      <c r="AD301" s="210"/>
      <c r="AE301" s="210"/>
      <c r="AF301" s="210"/>
      <c r="AG301" s="210" t="s">
        <v>1407</v>
      </c>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ht="33.75" outlineLevel="1" x14ac:dyDescent="0.2">
      <c r="A302" s="241">
        <v>228</v>
      </c>
      <c r="B302" s="242" t="s">
        <v>2657</v>
      </c>
      <c r="C302" s="254" t="s">
        <v>2658</v>
      </c>
      <c r="D302" s="243" t="s">
        <v>2337</v>
      </c>
      <c r="E302" s="244">
        <v>3</v>
      </c>
      <c r="F302" s="245"/>
      <c r="G302" s="246">
        <f>ROUND(E302*F302,2)</f>
        <v>0</v>
      </c>
      <c r="H302" s="245"/>
      <c r="I302" s="246">
        <f>ROUND(E302*H302,2)</f>
        <v>0</v>
      </c>
      <c r="J302" s="245"/>
      <c r="K302" s="246">
        <f>ROUND(E302*J302,2)</f>
        <v>0</v>
      </c>
      <c r="L302" s="246">
        <v>21</v>
      </c>
      <c r="M302" s="246">
        <f>G302*(1+L302/100)</f>
        <v>0</v>
      </c>
      <c r="N302" s="244">
        <v>0</v>
      </c>
      <c r="O302" s="244">
        <f>ROUND(E302*N302,2)</f>
        <v>0</v>
      </c>
      <c r="P302" s="244">
        <v>0</v>
      </c>
      <c r="Q302" s="244">
        <f>ROUND(E302*P302,2)</f>
        <v>0</v>
      </c>
      <c r="R302" s="246"/>
      <c r="S302" s="246" t="s">
        <v>861</v>
      </c>
      <c r="T302" s="247" t="s">
        <v>294</v>
      </c>
      <c r="U302" s="220">
        <v>0</v>
      </c>
      <c r="V302" s="220">
        <f>ROUND(E302*U302,2)</f>
        <v>0</v>
      </c>
      <c r="W302" s="220"/>
      <c r="X302" s="220" t="s">
        <v>295</v>
      </c>
      <c r="Y302" s="220" t="s">
        <v>296</v>
      </c>
      <c r="Z302" s="210"/>
      <c r="AA302" s="210"/>
      <c r="AB302" s="210"/>
      <c r="AC302" s="210"/>
      <c r="AD302" s="210"/>
      <c r="AE302" s="210"/>
      <c r="AF302" s="210"/>
      <c r="AG302" s="210" t="s">
        <v>1407</v>
      </c>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1" x14ac:dyDescent="0.2">
      <c r="A303" s="241">
        <v>229</v>
      </c>
      <c r="B303" s="242" t="s">
        <v>2659</v>
      </c>
      <c r="C303" s="254" t="s">
        <v>2660</v>
      </c>
      <c r="D303" s="243" t="s">
        <v>1612</v>
      </c>
      <c r="E303" s="244">
        <v>3</v>
      </c>
      <c r="F303" s="245"/>
      <c r="G303" s="246">
        <f>ROUND(E303*F303,2)</f>
        <v>0</v>
      </c>
      <c r="H303" s="245"/>
      <c r="I303" s="246">
        <f>ROUND(E303*H303,2)</f>
        <v>0</v>
      </c>
      <c r="J303" s="245"/>
      <c r="K303" s="246">
        <f>ROUND(E303*J303,2)</f>
        <v>0</v>
      </c>
      <c r="L303" s="246">
        <v>21</v>
      </c>
      <c r="M303" s="246">
        <f>G303*(1+L303/100)</f>
        <v>0</v>
      </c>
      <c r="N303" s="244">
        <v>3.8400000000000001E-3</v>
      </c>
      <c r="O303" s="244">
        <f>ROUND(E303*N303,2)</f>
        <v>0.01</v>
      </c>
      <c r="P303" s="244">
        <v>0</v>
      </c>
      <c r="Q303" s="244">
        <f>ROUND(E303*P303,2)</f>
        <v>0</v>
      </c>
      <c r="R303" s="246" t="s">
        <v>1613</v>
      </c>
      <c r="S303" s="246" t="s">
        <v>293</v>
      </c>
      <c r="T303" s="247" t="s">
        <v>294</v>
      </c>
      <c r="U303" s="220">
        <v>0.755</v>
      </c>
      <c r="V303" s="220">
        <f>ROUND(E303*U303,2)</f>
        <v>2.27</v>
      </c>
      <c r="W303" s="220"/>
      <c r="X303" s="220" t="s">
        <v>295</v>
      </c>
      <c r="Y303" s="220" t="s">
        <v>296</v>
      </c>
      <c r="Z303" s="210"/>
      <c r="AA303" s="210"/>
      <c r="AB303" s="210"/>
      <c r="AC303" s="210"/>
      <c r="AD303" s="210"/>
      <c r="AE303" s="210"/>
      <c r="AF303" s="210"/>
      <c r="AG303" s="210" t="s">
        <v>1407</v>
      </c>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1" x14ac:dyDescent="0.2">
      <c r="A304" s="241">
        <v>230</v>
      </c>
      <c r="B304" s="242" t="s">
        <v>2661</v>
      </c>
      <c r="C304" s="254" t="s">
        <v>2662</v>
      </c>
      <c r="D304" s="243"/>
      <c r="E304" s="244">
        <v>0</v>
      </c>
      <c r="F304" s="245"/>
      <c r="G304" s="246">
        <f>ROUND(E304*F304,2)</f>
        <v>0</v>
      </c>
      <c r="H304" s="245"/>
      <c r="I304" s="246">
        <f>ROUND(E304*H304,2)</f>
        <v>0</v>
      </c>
      <c r="J304" s="245"/>
      <c r="K304" s="246">
        <f>ROUND(E304*J304,2)</f>
        <v>0</v>
      </c>
      <c r="L304" s="246">
        <v>21</v>
      </c>
      <c r="M304" s="246">
        <f>G304*(1+L304/100)</f>
        <v>0</v>
      </c>
      <c r="N304" s="244">
        <v>0</v>
      </c>
      <c r="O304" s="244">
        <f>ROUND(E304*N304,2)</f>
        <v>0</v>
      </c>
      <c r="P304" s="244">
        <v>0</v>
      </c>
      <c r="Q304" s="244">
        <f>ROUND(E304*P304,2)</f>
        <v>0</v>
      </c>
      <c r="R304" s="246"/>
      <c r="S304" s="246" t="s">
        <v>861</v>
      </c>
      <c r="T304" s="247" t="s">
        <v>294</v>
      </c>
      <c r="U304" s="220">
        <v>0</v>
      </c>
      <c r="V304" s="220">
        <f>ROUND(E304*U304,2)</f>
        <v>0</v>
      </c>
      <c r="W304" s="220"/>
      <c r="X304" s="220" t="s">
        <v>295</v>
      </c>
      <c r="Y304" s="220" t="s">
        <v>296</v>
      </c>
      <c r="Z304" s="210"/>
      <c r="AA304" s="210"/>
      <c r="AB304" s="210"/>
      <c r="AC304" s="210"/>
      <c r="AD304" s="210"/>
      <c r="AE304" s="210"/>
      <c r="AF304" s="210"/>
      <c r="AG304" s="210" t="s">
        <v>1407</v>
      </c>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1" x14ac:dyDescent="0.2">
      <c r="A305" s="241">
        <v>231</v>
      </c>
      <c r="B305" s="242" t="s">
        <v>2663</v>
      </c>
      <c r="C305" s="254" t="s">
        <v>2664</v>
      </c>
      <c r="D305" s="243" t="s">
        <v>2337</v>
      </c>
      <c r="E305" s="244">
        <v>2</v>
      </c>
      <c r="F305" s="245"/>
      <c r="G305" s="246">
        <f>ROUND(E305*F305,2)</f>
        <v>0</v>
      </c>
      <c r="H305" s="245"/>
      <c r="I305" s="246">
        <f>ROUND(E305*H305,2)</f>
        <v>0</v>
      </c>
      <c r="J305" s="245"/>
      <c r="K305" s="246">
        <f>ROUND(E305*J305,2)</f>
        <v>0</v>
      </c>
      <c r="L305" s="246">
        <v>21</v>
      </c>
      <c r="M305" s="246">
        <f>G305*(1+L305/100)</f>
        <v>0</v>
      </c>
      <c r="N305" s="244">
        <v>0</v>
      </c>
      <c r="O305" s="244">
        <f>ROUND(E305*N305,2)</f>
        <v>0</v>
      </c>
      <c r="P305" s="244">
        <v>0</v>
      </c>
      <c r="Q305" s="244">
        <f>ROUND(E305*P305,2)</f>
        <v>0</v>
      </c>
      <c r="R305" s="246"/>
      <c r="S305" s="246" t="s">
        <v>861</v>
      </c>
      <c r="T305" s="247" t="s">
        <v>294</v>
      </c>
      <c r="U305" s="220">
        <v>0</v>
      </c>
      <c r="V305" s="220">
        <f>ROUND(E305*U305,2)</f>
        <v>0</v>
      </c>
      <c r="W305" s="220"/>
      <c r="X305" s="220" t="s">
        <v>295</v>
      </c>
      <c r="Y305" s="220" t="s">
        <v>296</v>
      </c>
      <c r="Z305" s="210"/>
      <c r="AA305" s="210"/>
      <c r="AB305" s="210"/>
      <c r="AC305" s="210"/>
      <c r="AD305" s="210"/>
      <c r="AE305" s="210"/>
      <c r="AF305" s="210"/>
      <c r="AG305" s="210" t="s">
        <v>1407</v>
      </c>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1" x14ac:dyDescent="0.2">
      <c r="A306" s="241">
        <v>232</v>
      </c>
      <c r="B306" s="242" t="s">
        <v>2665</v>
      </c>
      <c r="C306" s="254" t="s">
        <v>2666</v>
      </c>
      <c r="D306" s="243" t="s">
        <v>2337</v>
      </c>
      <c r="E306" s="244">
        <v>2</v>
      </c>
      <c r="F306" s="245"/>
      <c r="G306" s="246">
        <f>ROUND(E306*F306,2)</f>
        <v>0</v>
      </c>
      <c r="H306" s="245"/>
      <c r="I306" s="246">
        <f>ROUND(E306*H306,2)</f>
        <v>0</v>
      </c>
      <c r="J306" s="245"/>
      <c r="K306" s="246">
        <f>ROUND(E306*J306,2)</f>
        <v>0</v>
      </c>
      <c r="L306" s="246">
        <v>21</v>
      </c>
      <c r="M306" s="246">
        <f>G306*(1+L306/100)</f>
        <v>0</v>
      </c>
      <c r="N306" s="244">
        <v>0</v>
      </c>
      <c r="O306" s="244">
        <f>ROUND(E306*N306,2)</f>
        <v>0</v>
      </c>
      <c r="P306" s="244">
        <v>0</v>
      </c>
      <c r="Q306" s="244">
        <f>ROUND(E306*P306,2)</f>
        <v>0</v>
      </c>
      <c r="R306" s="246"/>
      <c r="S306" s="246" t="s">
        <v>861</v>
      </c>
      <c r="T306" s="247" t="s">
        <v>294</v>
      </c>
      <c r="U306" s="220">
        <v>0</v>
      </c>
      <c r="V306" s="220">
        <f>ROUND(E306*U306,2)</f>
        <v>0</v>
      </c>
      <c r="W306" s="220"/>
      <c r="X306" s="220" t="s">
        <v>295</v>
      </c>
      <c r="Y306" s="220" t="s">
        <v>296</v>
      </c>
      <c r="Z306" s="210"/>
      <c r="AA306" s="210"/>
      <c r="AB306" s="210"/>
      <c r="AC306" s="210"/>
      <c r="AD306" s="210"/>
      <c r="AE306" s="210"/>
      <c r="AF306" s="210"/>
      <c r="AG306" s="210" t="s">
        <v>1407</v>
      </c>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outlineLevel="1" x14ac:dyDescent="0.2">
      <c r="A307" s="241">
        <v>233</v>
      </c>
      <c r="B307" s="242" t="s">
        <v>2667</v>
      </c>
      <c r="C307" s="254" t="s">
        <v>2668</v>
      </c>
      <c r="D307" s="243"/>
      <c r="E307" s="244">
        <v>0</v>
      </c>
      <c r="F307" s="245"/>
      <c r="G307" s="246">
        <f>ROUND(E307*F307,2)</f>
        <v>0</v>
      </c>
      <c r="H307" s="245"/>
      <c r="I307" s="246">
        <f>ROUND(E307*H307,2)</f>
        <v>0</v>
      </c>
      <c r="J307" s="245"/>
      <c r="K307" s="246">
        <f>ROUND(E307*J307,2)</f>
        <v>0</v>
      </c>
      <c r="L307" s="246">
        <v>21</v>
      </c>
      <c r="M307" s="246">
        <f>G307*(1+L307/100)</f>
        <v>0</v>
      </c>
      <c r="N307" s="244">
        <v>0</v>
      </c>
      <c r="O307" s="244">
        <f>ROUND(E307*N307,2)</f>
        <v>0</v>
      </c>
      <c r="P307" s="244">
        <v>0</v>
      </c>
      <c r="Q307" s="244">
        <f>ROUND(E307*P307,2)</f>
        <v>0</v>
      </c>
      <c r="R307" s="246"/>
      <c r="S307" s="246" t="s">
        <v>861</v>
      </c>
      <c r="T307" s="247" t="s">
        <v>294</v>
      </c>
      <c r="U307" s="220">
        <v>0</v>
      </c>
      <c r="V307" s="220">
        <f>ROUND(E307*U307,2)</f>
        <v>0</v>
      </c>
      <c r="W307" s="220"/>
      <c r="X307" s="220" t="s">
        <v>295</v>
      </c>
      <c r="Y307" s="220" t="s">
        <v>296</v>
      </c>
      <c r="Z307" s="210"/>
      <c r="AA307" s="210"/>
      <c r="AB307" s="210"/>
      <c r="AC307" s="210"/>
      <c r="AD307" s="210"/>
      <c r="AE307" s="210"/>
      <c r="AF307" s="210"/>
      <c r="AG307" s="210" t="s">
        <v>1407</v>
      </c>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ht="22.5" outlineLevel="1" x14ac:dyDescent="0.2">
      <c r="A308" s="241">
        <v>234</v>
      </c>
      <c r="B308" s="242" t="s">
        <v>2669</v>
      </c>
      <c r="C308" s="254" t="s">
        <v>2670</v>
      </c>
      <c r="D308" s="243" t="s">
        <v>2337</v>
      </c>
      <c r="E308" s="244">
        <v>1</v>
      </c>
      <c r="F308" s="245"/>
      <c r="G308" s="246">
        <f>ROUND(E308*F308,2)</f>
        <v>0</v>
      </c>
      <c r="H308" s="245"/>
      <c r="I308" s="246">
        <f>ROUND(E308*H308,2)</f>
        <v>0</v>
      </c>
      <c r="J308" s="245"/>
      <c r="K308" s="246">
        <f>ROUND(E308*J308,2)</f>
        <v>0</v>
      </c>
      <c r="L308" s="246">
        <v>21</v>
      </c>
      <c r="M308" s="246">
        <f>G308*(1+L308/100)</f>
        <v>0</v>
      </c>
      <c r="N308" s="244">
        <v>0</v>
      </c>
      <c r="O308" s="244">
        <f>ROUND(E308*N308,2)</f>
        <v>0</v>
      </c>
      <c r="P308" s="244">
        <v>0</v>
      </c>
      <c r="Q308" s="244">
        <f>ROUND(E308*P308,2)</f>
        <v>0</v>
      </c>
      <c r="R308" s="246"/>
      <c r="S308" s="246" t="s">
        <v>861</v>
      </c>
      <c r="T308" s="247" t="s">
        <v>294</v>
      </c>
      <c r="U308" s="220">
        <v>0</v>
      </c>
      <c r="V308" s="220">
        <f>ROUND(E308*U308,2)</f>
        <v>0</v>
      </c>
      <c r="W308" s="220"/>
      <c r="X308" s="220" t="s">
        <v>295</v>
      </c>
      <c r="Y308" s="220" t="s">
        <v>296</v>
      </c>
      <c r="Z308" s="210"/>
      <c r="AA308" s="210"/>
      <c r="AB308" s="210"/>
      <c r="AC308" s="210"/>
      <c r="AD308" s="210"/>
      <c r="AE308" s="210"/>
      <c r="AF308" s="210"/>
      <c r="AG308" s="210" t="s">
        <v>1407</v>
      </c>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1" x14ac:dyDescent="0.2">
      <c r="A309" s="241">
        <v>235</v>
      </c>
      <c r="B309" s="242" t="s">
        <v>2671</v>
      </c>
      <c r="C309" s="254" t="s">
        <v>2672</v>
      </c>
      <c r="D309" s="243" t="s">
        <v>2337</v>
      </c>
      <c r="E309" s="244">
        <v>1</v>
      </c>
      <c r="F309" s="245"/>
      <c r="G309" s="246">
        <f>ROUND(E309*F309,2)</f>
        <v>0</v>
      </c>
      <c r="H309" s="245"/>
      <c r="I309" s="246">
        <f>ROUND(E309*H309,2)</f>
        <v>0</v>
      </c>
      <c r="J309" s="245"/>
      <c r="K309" s="246">
        <f>ROUND(E309*J309,2)</f>
        <v>0</v>
      </c>
      <c r="L309" s="246">
        <v>21</v>
      </c>
      <c r="M309" s="246">
        <f>G309*(1+L309/100)</f>
        <v>0</v>
      </c>
      <c r="N309" s="244">
        <v>0</v>
      </c>
      <c r="O309" s="244">
        <f>ROUND(E309*N309,2)</f>
        <v>0</v>
      </c>
      <c r="P309" s="244">
        <v>0</v>
      </c>
      <c r="Q309" s="244">
        <f>ROUND(E309*P309,2)</f>
        <v>0</v>
      </c>
      <c r="R309" s="246"/>
      <c r="S309" s="246" t="s">
        <v>861</v>
      </c>
      <c r="T309" s="247" t="s">
        <v>294</v>
      </c>
      <c r="U309" s="220">
        <v>0</v>
      </c>
      <c r="V309" s="220">
        <f>ROUND(E309*U309,2)</f>
        <v>0</v>
      </c>
      <c r="W309" s="220"/>
      <c r="X309" s="220" t="s">
        <v>295</v>
      </c>
      <c r="Y309" s="220" t="s">
        <v>296</v>
      </c>
      <c r="Z309" s="210"/>
      <c r="AA309" s="210"/>
      <c r="AB309" s="210"/>
      <c r="AC309" s="210"/>
      <c r="AD309" s="210"/>
      <c r="AE309" s="210"/>
      <c r="AF309" s="210"/>
      <c r="AG309" s="210" t="s">
        <v>1407</v>
      </c>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1" x14ac:dyDescent="0.2">
      <c r="A310" s="241">
        <v>236</v>
      </c>
      <c r="B310" s="242" t="s">
        <v>2673</v>
      </c>
      <c r="C310" s="254" t="s">
        <v>2674</v>
      </c>
      <c r="D310" s="243" t="s">
        <v>2337</v>
      </c>
      <c r="E310" s="244">
        <v>1</v>
      </c>
      <c r="F310" s="245"/>
      <c r="G310" s="246">
        <f>ROUND(E310*F310,2)</f>
        <v>0</v>
      </c>
      <c r="H310" s="245"/>
      <c r="I310" s="246">
        <f>ROUND(E310*H310,2)</f>
        <v>0</v>
      </c>
      <c r="J310" s="245"/>
      <c r="K310" s="246">
        <f>ROUND(E310*J310,2)</f>
        <v>0</v>
      </c>
      <c r="L310" s="246">
        <v>21</v>
      </c>
      <c r="M310" s="246">
        <f>G310*(1+L310/100)</f>
        <v>0</v>
      </c>
      <c r="N310" s="244">
        <v>0</v>
      </c>
      <c r="O310" s="244">
        <f>ROUND(E310*N310,2)</f>
        <v>0</v>
      </c>
      <c r="P310" s="244">
        <v>0</v>
      </c>
      <c r="Q310" s="244">
        <f>ROUND(E310*P310,2)</f>
        <v>0</v>
      </c>
      <c r="R310" s="246"/>
      <c r="S310" s="246" t="s">
        <v>861</v>
      </c>
      <c r="T310" s="247" t="s">
        <v>294</v>
      </c>
      <c r="U310" s="220">
        <v>0</v>
      </c>
      <c r="V310" s="220">
        <f>ROUND(E310*U310,2)</f>
        <v>0</v>
      </c>
      <c r="W310" s="220"/>
      <c r="X310" s="220" t="s">
        <v>295</v>
      </c>
      <c r="Y310" s="220" t="s">
        <v>296</v>
      </c>
      <c r="Z310" s="210"/>
      <c r="AA310" s="210"/>
      <c r="AB310" s="210"/>
      <c r="AC310" s="210"/>
      <c r="AD310" s="210"/>
      <c r="AE310" s="210"/>
      <c r="AF310" s="210"/>
      <c r="AG310" s="210" t="s">
        <v>1407</v>
      </c>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1" x14ac:dyDescent="0.2">
      <c r="A311" s="241">
        <v>237</v>
      </c>
      <c r="B311" s="242" t="s">
        <v>2675</v>
      </c>
      <c r="C311" s="254" t="s">
        <v>2676</v>
      </c>
      <c r="D311" s="243"/>
      <c r="E311" s="244">
        <v>0</v>
      </c>
      <c r="F311" s="245"/>
      <c r="G311" s="246">
        <f>ROUND(E311*F311,2)</f>
        <v>0</v>
      </c>
      <c r="H311" s="245"/>
      <c r="I311" s="246">
        <f>ROUND(E311*H311,2)</f>
        <v>0</v>
      </c>
      <c r="J311" s="245"/>
      <c r="K311" s="246">
        <f>ROUND(E311*J311,2)</f>
        <v>0</v>
      </c>
      <c r="L311" s="246">
        <v>21</v>
      </c>
      <c r="M311" s="246">
        <f>G311*(1+L311/100)</f>
        <v>0</v>
      </c>
      <c r="N311" s="244">
        <v>0</v>
      </c>
      <c r="O311" s="244">
        <f>ROUND(E311*N311,2)</f>
        <v>0</v>
      </c>
      <c r="P311" s="244">
        <v>0</v>
      </c>
      <c r="Q311" s="244">
        <f>ROUND(E311*P311,2)</f>
        <v>0</v>
      </c>
      <c r="R311" s="246"/>
      <c r="S311" s="246" t="s">
        <v>861</v>
      </c>
      <c r="T311" s="247" t="s">
        <v>294</v>
      </c>
      <c r="U311" s="220">
        <v>0</v>
      </c>
      <c r="V311" s="220">
        <f>ROUND(E311*U311,2)</f>
        <v>0</v>
      </c>
      <c r="W311" s="220"/>
      <c r="X311" s="220" t="s">
        <v>295</v>
      </c>
      <c r="Y311" s="220" t="s">
        <v>296</v>
      </c>
      <c r="Z311" s="210"/>
      <c r="AA311" s="210"/>
      <c r="AB311" s="210"/>
      <c r="AC311" s="210"/>
      <c r="AD311" s="210"/>
      <c r="AE311" s="210"/>
      <c r="AF311" s="210"/>
      <c r="AG311" s="210" t="s">
        <v>1407</v>
      </c>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ht="22.5" outlineLevel="1" x14ac:dyDescent="0.2">
      <c r="A312" s="241">
        <v>238</v>
      </c>
      <c r="B312" s="242" t="s">
        <v>2677</v>
      </c>
      <c r="C312" s="254" t="s">
        <v>2678</v>
      </c>
      <c r="D312" s="243" t="s">
        <v>2337</v>
      </c>
      <c r="E312" s="244">
        <v>1</v>
      </c>
      <c r="F312" s="245"/>
      <c r="G312" s="246">
        <f>ROUND(E312*F312,2)</f>
        <v>0</v>
      </c>
      <c r="H312" s="245"/>
      <c r="I312" s="246">
        <f>ROUND(E312*H312,2)</f>
        <v>0</v>
      </c>
      <c r="J312" s="245"/>
      <c r="K312" s="246">
        <f>ROUND(E312*J312,2)</f>
        <v>0</v>
      </c>
      <c r="L312" s="246">
        <v>21</v>
      </c>
      <c r="M312" s="246">
        <f>G312*(1+L312/100)</f>
        <v>0</v>
      </c>
      <c r="N312" s="244">
        <v>0</v>
      </c>
      <c r="O312" s="244">
        <f>ROUND(E312*N312,2)</f>
        <v>0</v>
      </c>
      <c r="P312" s="244">
        <v>0</v>
      </c>
      <c r="Q312" s="244">
        <f>ROUND(E312*P312,2)</f>
        <v>0</v>
      </c>
      <c r="R312" s="246"/>
      <c r="S312" s="246" t="s">
        <v>861</v>
      </c>
      <c r="T312" s="247" t="s">
        <v>294</v>
      </c>
      <c r="U312" s="220">
        <v>0</v>
      </c>
      <c r="V312" s="220">
        <f>ROUND(E312*U312,2)</f>
        <v>0</v>
      </c>
      <c r="W312" s="220"/>
      <c r="X312" s="220" t="s">
        <v>295</v>
      </c>
      <c r="Y312" s="220" t="s">
        <v>296</v>
      </c>
      <c r="Z312" s="210"/>
      <c r="AA312" s="210"/>
      <c r="AB312" s="210"/>
      <c r="AC312" s="210"/>
      <c r="AD312" s="210"/>
      <c r="AE312" s="210"/>
      <c r="AF312" s="210"/>
      <c r="AG312" s="210" t="s">
        <v>1407</v>
      </c>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1" x14ac:dyDescent="0.2">
      <c r="A313" s="241">
        <v>239</v>
      </c>
      <c r="B313" s="242" t="s">
        <v>2679</v>
      </c>
      <c r="C313" s="254" t="s">
        <v>2672</v>
      </c>
      <c r="D313" s="243" t="s">
        <v>2337</v>
      </c>
      <c r="E313" s="244">
        <v>1</v>
      </c>
      <c r="F313" s="245"/>
      <c r="G313" s="246">
        <f>ROUND(E313*F313,2)</f>
        <v>0</v>
      </c>
      <c r="H313" s="245"/>
      <c r="I313" s="246">
        <f>ROUND(E313*H313,2)</f>
        <v>0</v>
      </c>
      <c r="J313" s="245"/>
      <c r="K313" s="246">
        <f>ROUND(E313*J313,2)</f>
        <v>0</v>
      </c>
      <c r="L313" s="246">
        <v>21</v>
      </c>
      <c r="M313" s="246">
        <f>G313*(1+L313/100)</f>
        <v>0</v>
      </c>
      <c r="N313" s="244">
        <v>0</v>
      </c>
      <c r="O313" s="244">
        <f>ROUND(E313*N313,2)</f>
        <v>0</v>
      </c>
      <c r="P313" s="244">
        <v>0</v>
      </c>
      <c r="Q313" s="244">
        <f>ROUND(E313*P313,2)</f>
        <v>0</v>
      </c>
      <c r="R313" s="246"/>
      <c r="S313" s="246" t="s">
        <v>861</v>
      </c>
      <c r="T313" s="247" t="s">
        <v>294</v>
      </c>
      <c r="U313" s="220">
        <v>0</v>
      </c>
      <c r="V313" s="220">
        <f>ROUND(E313*U313,2)</f>
        <v>0</v>
      </c>
      <c r="W313" s="220"/>
      <c r="X313" s="220" t="s">
        <v>295</v>
      </c>
      <c r="Y313" s="220" t="s">
        <v>296</v>
      </c>
      <c r="Z313" s="210"/>
      <c r="AA313" s="210"/>
      <c r="AB313" s="210"/>
      <c r="AC313" s="210"/>
      <c r="AD313" s="210"/>
      <c r="AE313" s="210"/>
      <c r="AF313" s="210"/>
      <c r="AG313" s="210" t="s">
        <v>1407</v>
      </c>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outlineLevel="1" x14ac:dyDescent="0.2">
      <c r="A314" s="241">
        <v>240</v>
      </c>
      <c r="B314" s="242" t="s">
        <v>2680</v>
      </c>
      <c r="C314" s="254" t="s">
        <v>2674</v>
      </c>
      <c r="D314" s="243" t="s">
        <v>2337</v>
      </c>
      <c r="E314" s="244">
        <v>1</v>
      </c>
      <c r="F314" s="245"/>
      <c r="G314" s="246">
        <f>ROUND(E314*F314,2)</f>
        <v>0</v>
      </c>
      <c r="H314" s="245"/>
      <c r="I314" s="246">
        <f>ROUND(E314*H314,2)</f>
        <v>0</v>
      </c>
      <c r="J314" s="245"/>
      <c r="K314" s="246">
        <f>ROUND(E314*J314,2)</f>
        <v>0</v>
      </c>
      <c r="L314" s="246">
        <v>21</v>
      </c>
      <c r="M314" s="246">
        <f>G314*(1+L314/100)</f>
        <v>0</v>
      </c>
      <c r="N314" s="244">
        <v>0</v>
      </c>
      <c r="O314" s="244">
        <f>ROUND(E314*N314,2)</f>
        <v>0</v>
      </c>
      <c r="P314" s="244">
        <v>0</v>
      </c>
      <c r="Q314" s="244">
        <f>ROUND(E314*P314,2)</f>
        <v>0</v>
      </c>
      <c r="R314" s="246"/>
      <c r="S314" s="246" t="s">
        <v>861</v>
      </c>
      <c r="T314" s="247" t="s">
        <v>294</v>
      </c>
      <c r="U314" s="220">
        <v>0</v>
      </c>
      <c r="V314" s="220">
        <f>ROUND(E314*U314,2)</f>
        <v>0</v>
      </c>
      <c r="W314" s="220"/>
      <c r="X314" s="220" t="s">
        <v>295</v>
      </c>
      <c r="Y314" s="220" t="s">
        <v>296</v>
      </c>
      <c r="Z314" s="210"/>
      <c r="AA314" s="210"/>
      <c r="AB314" s="210"/>
      <c r="AC314" s="210"/>
      <c r="AD314" s="210"/>
      <c r="AE314" s="210"/>
      <c r="AF314" s="210"/>
      <c r="AG314" s="210" t="s">
        <v>1407</v>
      </c>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outlineLevel="1" x14ac:dyDescent="0.2">
      <c r="A315" s="241">
        <v>241</v>
      </c>
      <c r="B315" s="242" t="s">
        <v>2681</v>
      </c>
      <c r="C315" s="254" t="s">
        <v>2682</v>
      </c>
      <c r="D315" s="243"/>
      <c r="E315" s="244">
        <v>0</v>
      </c>
      <c r="F315" s="245"/>
      <c r="G315" s="246">
        <f>ROUND(E315*F315,2)</f>
        <v>0</v>
      </c>
      <c r="H315" s="245"/>
      <c r="I315" s="246">
        <f>ROUND(E315*H315,2)</f>
        <v>0</v>
      </c>
      <c r="J315" s="245"/>
      <c r="K315" s="246">
        <f>ROUND(E315*J315,2)</f>
        <v>0</v>
      </c>
      <c r="L315" s="246">
        <v>21</v>
      </c>
      <c r="M315" s="246">
        <f>G315*(1+L315/100)</f>
        <v>0</v>
      </c>
      <c r="N315" s="244">
        <v>0</v>
      </c>
      <c r="O315" s="244">
        <f>ROUND(E315*N315,2)</f>
        <v>0</v>
      </c>
      <c r="P315" s="244">
        <v>0</v>
      </c>
      <c r="Q315" s="244">
        <f>ROUND(E315*P315,2)</f>
        <v>0</v>
      </c>
      <c r="R315" s="246"/>
      <c r="S315" s="246" t="s">
        <v>861</v>
      </c>
      <c r="T315" s="247" t="s">
        <v>294</v>
      </c>
      <c r="U315" s="220">
        <v>0</v>
      </c>
      <c r="V315" s="220">
        <f>ROUND(E315*U315,2)</f>
        <v>0</v>
      </c>
      <c r="W315" s="220"/>
      <c r="X315" s="220" t="s">
        <v>295</v>
      </c>
      <c r="Y315" s="220" t="s">
        <v>296</v>
      </c>
      <c r="Z315" s="210"/>
      <c r="AA315" s="210"/>
      <c r="AB315" s="210"/>
      <c r="AC315" s="210"/>
      <c r="AD315" s="210"/>
      <c r="AE315" s="210"/>
      <c r="AF315" s="210"/>
      <c r="AG315" s="210" t="s">
        <v>1407</v>
      </c>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row>
    <row r="316" spans="1:60" ht="22.5" outlineLevel="1" x14ac:dyDescent="0.2">
      <c r="A316" s="241">
        <v>242</v>
      </c>
      <c r="B316" s="242" t="s">
        <v>2683</v>
      </c>
      <c r="C316" s="254" t="s">
        <v>2684</v>
      </c>
      <c r="D316" s="243" t="s">
        <v>2337</v>
      </c>
      <c r="E316" s="244">
        <v>3</v>
      </c>
      <c r="F316" s="245"/>
      <c r="G316" s="246">
        <f>ROUND(E316*F316,2)</f>
        <v>0</v>
      </c>
      <c r="H316" s="245"/>
      <c r="I316" s="246">
        <f>ROUND(E316*H316,2)</f>
        <v>0</v>
      </c>
      <c r="J316" s="245"/>
      <c r="K316" s="246">
        <f>ROUND(E316*J316,2)</f>
        <v>0</v>
      </c>
      <c r="L316" s="246">
        <v>21</v>
      </c>
      <c r="M316" s="246">
        <f>G316*(1+L316/100)</f>
        <v>0</v>
      </c>
      <c r="N316" s="244">
        <v>0</v>
      </c>
      <c r="O316" s="244">
        <f>ROUND(E316*N316,2)</f>
        <v>0</v>
      </c>
      <c r="P316" s="244">
        <v>0</v>
      </c>
      <c r="Q316" s="244">
        <f>ROUND(E316*P316,2)</f>
        <v>0</v>
      </c>
      <c r="R316" s="246"/>
      <c r="S316" s="246" t="s">
        <v>861</v>
      </c>
      <c r="T316" s="247" t="s">
        <v>294</v>
      </c>
      <c r="U316" s="220">
        <v>0</v>
      </c>
      <c r="V316" s="220">
        <f>ROUND(E316*U316,2)</f>
        <v>0</v>
      </c>
      <c r="W316" s="220"/>
      <c r="X316" s="220" t="s">
        <v>295</v>
      </c>
      <c r="Y316" s="220" t="s">
        <v>296</v>
      </c>
      <c r="Z316" s="210"/>
      <c r="AA316" s="210"/>
      <c r="AB316" s="210"/>
      <c r="AC316" s="210"/>
      <c r="AD316" s="210"/>
      <c r="AE316" s="210"/>
      <c r="AF316" s="210"/>
      <c r="AG316" s="210" t="s">
        <v>1407</v>
      </c>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row>
    <row r="317" spans="1:60" outlineLevel="1" x14ac:dyDescent="0.2">
      <c r="A317" s="241">
        <v>243</v>
      </c>
      <c r="B317" s="242" t="s">
        <v>2685</v>
      </c>
      <c r="C317" s="254" t="s">
        <v>2686</v>
      </c>
      <c r="D317" s="243" t="s">
        <v>2337</v>
      </c>
      <c r="E317" s="244">
        <v>3</v>
      </c>
      <c r="F317" s="245"/>
      <c r="G317" s="246">
        <f>ROUND(E317*F317,2)</f>
        <v>0</v>
      </c>
      <c r="H317" s="245"/>
      <c r="I317" s="246">
        <f>ROUND(E317*H317,2)</f>
        <v>0</v>
      </c>
      <c r="J317" s="245"/>
      <c r="K317" s="246">
        <f>ROUND(E317*J317,2)</f>
        <v>0</v>
      </c>
      <c r="L317" s="246">
        <v>21</v>
      </c>
      <c r="M317" s="246">
        <f>G317*(1+L317/100)</f>
        <v>0</v>
      </c>
      <c r="N317" s="244">
        <v>0</v>
      </c>
      <c r="O317" s="244">
        <f>ROUND(E317*N317,2)</f>
        <v>0</v>
      </c>
      <c r="P317" s="244">
        <v>0</v>
      </c>
      <c r="Q317" s="244">
        <f>ROUND(E317*P317,2)</f>
        <v>0</v>
      </c>
      <c r="R317" s="246"/>
      <c r="S317" s="246" t="s">
        <v>861</v>
      </c>
      <c r="T317" s="247" t="s">
        <v>294</v>
      </c>
      <c r="U317" s="220">
        <v>0</v>
      </c>
      <c r="V317" s="220">
        <f>ROUND(E317*U317,2)</f>
        <v>0</v>
      </c>
      <c r="W317" s="220"/>
      <c r="X317" s="220" t="s">
        <v>295</v>
      </c>
      <c r="Y317" s="220" t="s">
        <v>296</v>
      </c>
      <c r="Z317" s="210"/>
      <c r="AA317" s="210"/>
      <c r="AB317" s="210"/>
      <c r="AC317" s="210"/>
      <c r="AD317" s="210"/>
      <c r="AE317" s="210"/>
      <c r="AF317" s="210"/>
      <c r="AG317" s="210" t="s">
        <v>1407</v>
      </c>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row>
    <row r="318" spans="1:60" outlineLevel="1" x14ac:dyDescent="0.2">
      <c r="A318" s="241">
        <v>244</v>
      </c>
      <c r="B318" s="242" t="s">
        <v>2687</v>
      </c>
      <c r="C318" s="254" t="s">
        <v>2688</v>
      </c>
      <c r="D318" s="243"/>
      <c r="E318" s="244">
        <v>0</v>
      </c>
      <c r="F318" s="245"/>
      <c r="G318" s="246">
        <f>ROUND(E318*F318,2)</f>
        <v>0</v>
      </c>
      <c r="H318" s="245"/>
      <c r="I318" s="246">
        <f>ROUND(E318*H318,2)</f>
        <v>0</v>
      </c>
      <c r="J318" s="245"/>
      <c r="K318" s="246">
        <f>ROUND(E318*J318,2)</f>
        <v>0</v>
      </c>
      <c r="L318" s="246">
        <v>21</v>
      </c>
      <c r="M318" s="246">
        <f>G318*(1+L318/100)</f>
        <v>0</v>
      </c>
      <c r="N318" s="244">
        <v>0</v>
      </c>
      <c r="O318" s="244">
        <f>ROUND(E318*N318,2)</f>
        <v>0</v>
      </c>
      <c r="P318" s="244">
        <v>0</v>
      </c>
      <c r="Q318" s="244">
        <f>ROUND(E318*P318,2)</f>
        <v>0</v>
      </c>
      <c r="R318" s="246"/>
      <c r="S318" s="246" t="s">
        <v>861</v>
      </c>
      <c r="T318" s="247" t="s">
        <v>294</v>
      </c>
      <c r="U318" s="220">
        <v>0</v>
      </c>
      <c r="V318" s="220">
        <f>ROUND(E318*U318,2)</f>
        <v>0</v>
      </c>
      <c r="W318" s="220"/>
      <c r="X318" s="220" t="s">
        <v>664</v>
      </c>
      <c r="Y318" s="220" t="s">
        <v>296</v>
      </c>
      <c r="Z318" s="210"/>
      <c r="AA318" s="210"/>
      <c r="AB318" s="210"/>
      <c r="AC318" s="210"/>
      <c r="AD318" s="210"/>
      <c r="AE318" s="210"/>
      <c r="AF318" s="210"/>
      <c r="AG318" s="210" t="s">
        <v>665</v>
      </c>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1" x14ac:dyDescent="0.2">
      <c r="A319" s="241">
        <v>245</v>
      </c>
      <c r="B319" s="242" t="s">
        <v>2689</v>
      </c>
      <c r="C319" s="254" t="s">
        <v>2464</v>
      </c>
      <c r="D319" s="243" t="s">
        <v>2337</v>
      </c>
      <c r="E319" s="244">
        <v>8</v>
      </c>
      <c r="F319" s="245"/>
      <c r="G319" s="246">
        <f>ROUND(E319*F319,2)</f>
        <v>0</v>
      </c>
      <c r="H319" s="245"/>
      <c r="I319" s="246">
        <f>ROUND(E319*H319,2)</f>
        <v>0</v>
      </c>
      <c r="J319" s="245"/>
      <c r="K319" s="246">
        <f>ROUND(E319*J319,2)</f>
        <v>0</v>
      </c>
      <c r="L319" s="246">
        <v>21</v>
      </c>
      <c r="M319" s="246">
        <f>G319*(1+L319/100)</f>
        <v>0</v>
      </c>
      <c r="N319" s="244">
        <v>0</v>
      </c>
      <c r="O319" s="244">
        <f>ROUND(E319*N319,2)</f>
        <v>0</v>
      </c>
      <c r="P319" s="244">
        <v>0</v>
      </c>
      <c r="Q319" s="244">
        <f>ROUND(E319*P319,2)</f>
        <v>0</v>
      </c>
      <c r="R319" s="246"/>
      <c r="S319" s="246" t="s">
        <v>861</v>
      </c>
      <c r="T319" s="247" t="s">
        <v>294</v>
      </c>
      <c r="U319" s="220">
        <v>0</v>
      </c>
      <c r="V319" s="220">
        <f>ROUND(E319*U319,2)</f>
        <v>0</v>
      </c>
      <c r="W319" s="220"/>
      <c r="X319" s="220" t="s">
        <v>664</v>
      </c>
      <c r="Y319" s="220" t="s">
        <v>296</v>
      </c>
      <c r="Z319" s="210"/>
      <c r="AA319" s="210"/>
      <c r="AB319" s="210"/>
      <c r="AC319" s="210"/>
      <c r="AD319" s="210"/>
      <c r="AE319" s="210"/>
      <c r="AF319" s="210"/>
      <c r="AG319" s="210" t="s">
        <v>665</v>
      </c>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outlineLevel="1" x14ac:dyDescent="0.2">
      <c r="A320" s="241">
        <v>246</v>
      </c>
      <c r="B320" s="242" t="s">
        <v>2465</v>
      </c>
      <c r="C320" s="254" t="s">
        <v>2466</v>
      </c>
      <c r="D320" s="243" t="s">
        <v>1612</v>
      </c>
      <c r="E320" s="244">
        <v>8</v>
      </c>
      <c r="F320" s="245"/>
      <c r="G320" s="246">
        <f>ROUND(E320*F320,2)</f>
        <v>0</v>
      </c>
      <c r="H320" s="245"/>
      <c r="I320" s="246">
        <f>ROUND(E320*H320,2)</f>
        <v>0</v>
      </c>
      <c r="J320" s="245"/>
      <c r="K320" s="246">
        <f>ROUND(E320*J320,2)</f>
        <v>0</v>
      </c>
      <c r="L320" s="246">
        <v>21</v>
      </c>
      <c r="M320" s="246">
        <f>G320*(1+L320/100)</f>
        <v>0</v>
      </c>
      <c r="N320" s="244">
        <v>8.0000000000000007E-5</v>
      </c>
      <c r="O320" s="244">
        <f>ROUND(E320*N320,2)</f>
        <v>0</v>
      </c>
      <c r="P320" s="244">
        <v>0</v>
      </c>
      <c r="Q320" s="244">
        <f>ROUND(E320*P320,2)</f>
        <v>0</v>
      </c>
      <c r="R320" s="246" t="s">
        <v>1613</v>
      </c>
      <c r="S320" s="246" t="s">
        <v>293</v>
      </c>
      <c r="T320" s="247" t="s">
        <v>294</v>
      </c>
      <c r="U320" s="220">
        <v>0.28999999999999998</v>
      </c>
      <c r="V320" s="220">
        <f>ROUND(E320*U320,2)</f>
        <v>2.3199999999999998</v>
      </c>
      <c r="W320" s="220"/>
      <c r="X320" s="220" t="s">
        <v>295</v>
      </c>
      <c r="Y320" s="220" t="s">
        <v>296</v>
      </c>
      <c r="Z320" s="210"/>
      <c r="AA320" s="210"/>
      <c r="AB320" s="210"/>
      <c r="AC320" s="210"/>
      <c r="AD320" s="210"/>
      <c r="AE320" s="210"/>
      <c r="AF320" s="210"/>
      <c r="AG320" s="210" t="s">
        <v>1407</v>
      </c>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outlineLevel="1" x14ac:dyDescent="0.2">
      <c r="A321" s="241">
        <v>247</v>
      </c>
      <c r="B321" s="242" t="s">
        <v>2690</v>
      </c>
      <c r="C321" s="254" t="s">
        <v>2691</v>
      </c>
      <c r="D321" s="243"/>
      <c r="E321" s="244">
        <v>0</v>
      </c>
      <c r="F321" s="245"/>
      <c r="G321" s="246">
        <f>ROUND(E321*F321,2)</f>
        <v>0</v>
      </c>
      <c r="H321" s="245"/>
      <c r="I321" s="246">
        <f>ROUND(E321*H321,2)</f>
        <v>0</v>
      </c>
      <c r="J321" s="245"/>
      <c r="K321" s="246">
        <f>ROUND(E321*J321,2)</f>
        <v>0</v>
      </c>
      <c r="L321" s="246">
        <v>21</v>
      </c>
      <c r="M321" s="246">
        <f>G321*(1+L321/100)</f>
        <v>0</v>
      </c>
      <c r="N321" s="244">
        <v>0</v>
      </c>
      <c r="O321" s="244">
        <f>ROUND(E321*N321,2)</f>
        <v>0</v>
      </c>
      <c r="P321" s="244">
        <v>0</v>
      </c>
      <c r="Q321" s="244">
        <f>ROUND(E321*P321,2)</f>
        <v>0</v>
      </c>
      <c r="R321" s="246"/>
      <c r="S321" s="246" t="s">
        <v>861</v>
      </c>
      <c r="T321" s="247" t="s">
        <v>294</v>
      </c>
      <c r="U321" s="220">
        <v>0</v>
      </c>
      <c r="V321" s="220">
        <f>ROUND(E321*U321,2)</f>
        <v>0</v>
      </c>
      <c r="W321" s="220"/>
      <c r="X321" s="220" t="s">
        <v>664</v>
      </c>
      <c r="Y321" s="220" t="s">
        <v>296</v>
      </c>
      <c r="Z321" s="210"/>
      <c r="AA321" s="210"/>
      <c r="AB321" s="210"/>
      <c r="AC321" s="210"/>
      <c r="AD321" s="210"/>
      <c r="AE321" s="210"/>
      <c r="AF321" s="210"/>
      <c r="AG321" s="210" t="s">
        <v>665</v>
      </c>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row>
    <row r="322" spans="1:60" outlineLevel="1" x14ac:dyDescent="0.2">
      <c r="A322" s="241">
        <v>248</v>
      </c>
      <c r="B322" s="242" t="s">
        <v>2689</v>
      </c>
      <c r="C322" s="254" t="s">
        <v>2464</v>
      </c>
      <c r="D322" s="243" t="s">
        <v>2337</v>
      </c>
      <c r="E322" s="244">
        <v>2</v>
      </c>
      <c r="F322" s="245"/>
      <c r="G322" s="246">
        <f>ROUND(E322*F322,2)</f>
        <v>0</v>
      </c>
      <c r="H322" s="245"/>
      <c r="I322" s="246">
        <f>ROUND(E322*H322,2)</f>
        <v>0</v>
      </c>
      <c r="J322" s="245"/>
      <c r="K322" s="246">
        <f>ROUND(E322*J322,2)</f>
        <v>0</v>
      </c>
      <c r="L322" s="246">
        <v>21</v>
      </c>
      <c r="M322" s="246">
        <f>G322*(1+L322/100)</f>
        <v>0</v>
      </c>
      <c r="N322" s="244">
        <v>0</v>
      </c>
      <c r="O322" s="244">
        <f>ROUND(E322*N322,2)</f>
        <v>0</v>
      </c>
      <c r="P322" s="244">
        <v>0</v>
      </c>
      <c r="Q322" s="244">
        <f>ROUND(E322*P322,2)</f>
        <v>0</v>
      </c>
      <c r="R322" s="246"/>
      <c r="S322" s="246" t="s">
        <v>861</v>
      </c>
      <c r="T322" s="247" t="s">
        <v>294</v>
      </c>
      <c r="U322" s="220">
        <v>0</v>
      </c>
      <c r="V322" s="220">
        <f>ROUND(E322*U322,2)</f>
        <v>0</v>
      </c>
      <c r="W322" s="220"/>
      <c r="X322" s="220" t="s">
        <v>664</v>
      </c>
      <c r="Y322" s="220" t="s">
        <v>296</v>
      </c>
      <c r="Z322" s="210"/>
      <c r="AA322" s="210"/>
      <c r="AB322" s="210"/>
      <c r="AC322" s="210"/>
      <c r="AD322" s="210"/>
      <c r="AE322" s="210"/>
      <c r="AF322" s="210"/>
      <c r="AG322" s="210" t="s">
        <v>665</v>
      </c>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row>
    <row r="323" spans="1:60" outlineLevel="1" x14ac:dyDescent="0.2">
      <c r="A323" s="241">
        <v>249</v>
      </c>
      <c r="B323" s="242" t="s">
        <v>2465</v>
      </c>
      <c r="C323" s="254" t="s">
        <v>2466</v>
      </c>
      <c r="D323" s="243" t="s">
        <v>1612</v>
      </c>
      <c r="E323" s="244">
        <v>2</v>
      </c>
      <c r="F323" s="245"/>
      <c r="G323" s="246">
        <f>ROUND(E323*F323,2)</f>
        <v>0</v>
      </c>
      <c r="H323" s="245"/>
      <c r="I323" s="246">
        <f>ROUND(E323*H323,2)</f>
        <v>0</v>
      </c>
      <c r="J323" s="245"/>
      <c r="K323" s="246">
        <f>ROUND(E323*J323,2)</f>
        <v>0</v>
      </c>
      <c r="L323" s="246">
        <v>21</v>
      </c>
      <c r="M323" s="246">
        <f>G323*(1+L323/100)</f>
        <v>0</v>
      </c>
      <c r="N323" s="244">
        <v>8.0000000000000007E-5</v>
      </c>
      <c r="O323" s="244">
        <f>ROUND(E323*N323,2)</f>
        <v>0</v>
      </c>
      <c r="P323" s="244">
        <v>0</v>
      </c>
      <c r="Q323" s="244">
        <f>ROUND(E323*P323,2)</f>
        <v>0</v>
      </c>
      <c r="R323" s="246" t="s">
        <v>1613</v>
      </c>
      <c r="S323" s="246" t="s">
        <v>293</v>
      </c>
      <c r="T323" s="247" t="s">
        <v>294</v>
      </c>
      <c r="U323" s="220">
        <v>0.28999999999999998</v>
      </c>
      <c r="V323" s="220">
        <f>ROUND(E323*U323,2)</f>
        <v>0.57999999999999996</v>
      </c>
      <c r="W323" s="220"/>
      <c r="X323" s="220" t="s">
        <v>295</v>
      </c>
      <c r="Y323" s="220" t="s">
        <v>296</v>
      </c>
      <c r="Z323" s="210"/>
      <c r="AA323" s="210"/>
      <c r="AB323" s="210"/>
      <c r="AC323" s="210"/>
      <c r="AD323" s="210"/>
      <c r="AE323" s="210"/>
      <c r="AF323" s="210"/>
      <c r="AG323" s="210" t="s">
        <v>1407</v>
      </c>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row>
    <row r="324" spans="1:60" outlineLevel="1" x14ac:dyDescent="0.2">
      <c r="A324" s="241">
        <v>250</v>
      </c>
      <c r="B324" s="242" t="s">
        <v>2692</v>
      </c>
      <c r="C324" s="254" t="s">
        <v>2693</v>
      </c>
      <c r="D324" s="243"/>
      <c r="E324" s="244">
        <v>0</v>
      </c>
      <c r="F324" s="245"/>
      <c r="G324" s="246">
        <f>ROUND(E324*F324,2)</f>
        <v>0</v>
      </c>
      <c r="H324" s="245"/>
      <c r="I324" s="246">
        <f>ROUND(E324*H324,2)</f>
        <v>0</v>
      </c>
      <c r="J324" s="245"/>
      <c r="K324" s="246">
        <f>ROUND(E324*J324,2)</f>
        <v>0</v>
      </c>
      <c r="L324" s="246">
        <v>21</v>
      </c>
      <c r="M324" s="246">
        <f>G324*(1+L324/100)</f>
        <v>0</v>
      </c>
      <c r="N324" s="244">
        <v>0</v>
      </c>
      <c r="O324" s="244">
        <f>ROUND(E324*N324,2)</f>
        <v>0</v>
      </c>
      <c r="P324" s="244">
        <v>0</v>
      </c>
      <c r="Q324" s="244">
        <f>ROUND(E324*P324,2)</f>
        <v>0</v>
      </c>
      <c r="R324" s="246"/>
      <c r="S324" s="246" t="s">
        <v>861</v>
      </c>
      <c r="T324" s="247" t="s">
        <v>294</v>
      </c>
      <c r="U324" s="220">
        <v>0</v>
      </c>
      <c r="V324" s="220">
        <f>ROUND(E324*U324,2)</f>
        <v>0</v>
      </c>
      <c r="W324" s="220"/>
      <c r="X324" s="220" t="s">
        <v>664</v>
      </c>
      <c r="Y324" s="220" t="s">
        <v>296</v>
      </c>
      <c r="Z324" s="210"/>
      <c r="AA324" s="210"/>
      <c r="AB324" s="210"/>
      <c r="AC324" s="210"/>
      <c r="AD324" s="210"/>
      <c r="AE324" s="210"/>
      <c r="AF324" s="210"/>
      <c r="AG324" s="210" t="s">
        <v>665</v>
      </c>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1" x14ac:dyDescent="0.2">
      <c r="A325" s="241">
        <v>251</v>
      </c>
      <c r="B325" s="242" t="s">
        <v>2689</v>
      </c>
      <c r="C325" s="254" t="s">
        <v>2464</v>
      </c>
      <c r="D325" s="243" t="s">
        <v>2337</v>
      </c>
      <c r="E325" s="244">
        <v>1</v>
      </c>
      <c r="F325" s="245"/>
      <c r="G325" s="246">
        <f>ROUND(E325*F325,2)</f>
        <v>0</v>
      </c>
      <c r="H325" s="245"/>
      <c r="I325" s="246">
        <f>ROUND(E325*H325,2)</f>
        <v>0</v>
      </c>
      <c r="J325" s="245"/>
      <c r="K325" s="246">
        <f>ROUND(E325*J325,2)</f>
        <v>0</v>
      </c>
      <c r="L325" s="246">
        <v>21</v>
      </c>
      <c r="M325" s="246">
        <f>G325*(1+L325/100)</f>
        <v>0</v>
      </c>
      <c r="N325" s="244">
        <v>0</v>
      </c>
      <c r="O325" s="244">
        <f>ROUND(E325*N325,2)</f>
        <v>0</v>
      </c>
      <c r="P325" s="244">
        <v>0</v>
      </c>
      <c r="Q325" s="244">
        <f>ROUND(E325*P325,2)</f>
        <v>0</v>
      </c>
      <c r="R325" s="246"/>
      <c r="S325" s="246" t="s">
        <v>861</v>
      </c>
      <c r="T325" s="247" t="s">
        <v>294</v>
      </c>
      <c r="U325" s="220">
        <v>0</v>
      </c>
      <c r="V325" s="220">
        <f>ROUND(E325*U325,2)</f>
        <v>0</v>
      </c>
      <c r="W325" s="220"/>
      <c r="X325" s="220" t="s">
        <v>664</v>
      </c>
      <c r="Y325" s="220" t="s">
        <v>296</v>
      </c>
      <c r="Z325" s="210"/>
      <c r="AA325" s="210"/>
      <c r="AB325" s="210"/>
      <c r="AC325" s="210"/>
      <c r="AD325" s="210"/>
      <c r="AE325" s="210"/>
      <c r="AF325" s="210"/>
      <c r="AG325" s="210" t="s">
        <v>665</v>
      </c>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1" x14ac:dyDescent="0.2">
      <c r="A326" s="241">
        <v>252</v>
      </c>
      <c r="B326" s="242" t="s">
        <v>2465</v>
      </c>
      <c r="C326" s="254" t="s">
        <v>2466</v>
      </c>
      <c r="D326" s="243" t="s">
        <v>1612</v>
      </c>
      <c r="E326" s="244">
        <v>1</v>
      </c>
      <c r="F326" s="245"/>
      <c r="G326" s="246">
        <f>ROUND(E326*F326,2)</f>
        <v>0</v>
      </c>
      <c r="H326" s="245"/>
      <c r="I326" s="246">
        <f>ROUND(E326*H326,2)</f>
        <v>0</v>
      </c>
      <c r="J326" s="245"/>
      <c r="K326" s="246">
        <f>ROUND(E326*J326,2)</f>
        <v>0</v>
      </c>
      <c r="L326" s="246">
        <v>21</v>
      </c>
      <c r="M326" s="246">
        <f>G326*(1+L326/100)</f>
        <v>0</v>
      </c>
      <c r="N326" s="244">
        <v>8.0000000000000007E-5</v>
      </c>
      <c r="O326" s="244">
        <f>ROUND(E326*N326,2)</f>
        <v>0</v>
      </c>
      <c r="P326" s="244">
        <v>0</v>
      </c>
      <c r="Q326" s="244">
        <f>ROUND(E326*P326,2)</f>
        <v>0</v>
      </c>
      <c r="R326" s="246" t="s">
        <v>1613</v>
      </c>
      <c r="S326" s="246" t="s">
        <v>293</v>
      </c>
      <c r="T326" s="247" t="s">
        <v>294</v>
      </c>
      <c r="U326" s="220">
        <v>0.28999999999999998</v>
      </c>
      <c r="V326" s="220">
        <f>ROUND(E326*U326,2)</f>
        <v>0.28999999999999998</v>
      </c>
      <c r="W326" s="220"/>
      <c r="X326" s="220" t="s">
        <v>295</v>
      </c>
      <c r="Y326" s="220" t="s">
        <v>296</v>
      </c>
      <c r="Z326" s="210"/>
      <c r="AA326" s="210"/>
      <c r="AB326" s="210"/>
      <c r="AC326" s="210"/>
      <c r="AD326" s="210"/>
      <c r="AE326" s="210"/>
      <c r="AF326" s="210"/>
      <c r="AG326" s="210" t="s">
        <v>1407</v>
      </c>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ht="22.5" outlineLevel="1" x14ac:dyDescent="0.2">
      <c r="A327" s="241">
        <v>253</v>
      </c>
      <c r="B327" s="242" t="s">
        <v>2694</v>
      </c>
      <c r="C327" s="254" t="s">
        <v>2379</v>
      </c>
      <c r="D327" s="243" t="s">
        <v>2337</v>
      </c>
      <c r="E327" s="244">
        <v>1</v>
      </c>
      <c r="F327" s="245"/>
      <c r="G327" s="246">
        <f>ROUND(E327*F327,2)</f>
        <v>0</v>
      </c>
      <c r="H327" s="245"/>
      <c r="I327" s="246">
        <f>ROUND(E327*H327,2)</f>
        <v>0</v>
      </c>
      <c r="J327" s="245"/>
      <c r="K327" s="246">
        <f>ROUND(E327*J327,2)</f>
        <v>0</v>
      </c>
      <c r="L327" s="246">
        <v>21</v>
      </c>
      <c r="M327" s="246">
        <f>G327*(1+L327/100)</f>
        <v>0</v>
      </c>
      <c r="N327" s="244">
        <v>0</v>
      </c>
      <c r="O327" s="244">
        <f>ROUND(E327*N327,2)</f>
        <v>0</v>
      </c>
      <c r="P327" s="244">
        <v>0</v>
      </c>
      <c r="Q327" s="244">
        <f>ROUND(E327*P327,2)</f>
        <v>0</v>
      </c>
      <c r="R327" s="246"/>
      <c r="S327" s="246" t="s">
        <v>861</v>
      </c>
      <c r="T327" s="247" t="s">
        <v>294</v>
      </c>
      <c r="U327" s="220">
        <v>0</v>
      </c>
      <c r="V327" s="220">
        <f>ROUND(E327*U327,2)</f>
        <v>0</v>
      </c>
      <c r="W327" s="220"/>
      <c r="X327" s="220" t="s">
        <v>664</v>
      </c>
      <c r="Y327" s="220" t="s">
        <v>296</v>
      </c>
      <c r="Z327" s="210"/>
      <c r="AA327" s="210"/>
      <c r="AB327" s="210"/>
      <c r="AC327" s="210"/>
      <c r="AD327" s="210"/>
      <c r="AE327" s="210"/>
      <c r="AF327" s="210"/>
      <c r="AG327" s="210" t="s">
        <v>665</v>
      </c>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outlineLevel="1" x14ac:dyDescent="0.2">
      <c r="A328" s="241">
        <v>254</v>
      </c>
      <c r="B328" s="242" t="s">
        <v>2380</v>
      </c>
      <c r="C328" s="254" t="s">
        <v>2381</v>
      </c>
      <c r="D328" s="243" t="s">
        <v>291</v>
      </c>
      <c r="E328" s="244">
        <v>1</v>
      </c>
      <c r="F328" s="245"/>
      <c r="G328" s="246">
        <f>ROUND(E328*F328,2)</f>
        <v>0</v>
      </c>
      <c r="H328" s="245"/>
      <c r="I328" s="246">
        <f>ROUND(E328*H328,2)</f>
        <v>0</v>
      </c>
      <c r="J328" s="245"/>
      <c r="K328" s="246">
        <f>ROUND(E328*J328,2)</f>
        <v>0</v>
      </c>
      <c r="L328" s="246">
        <v>21</v>
      </c>
      <c r="M328" s="246">
        <f>G328*(1+L328/100)</f>
        <v>0</v>
      </c>
      <c r="N328" s="244">
        <v>1.3999999999999999E-4</v>
      </c>
      <c r="O328" s="244">
        <f>ROUND(E328*N328,2)</f>
        <v>0</v>
      </c>
      <c r="P328" s="244">
        <v>0</v>
      </c>
      <c r="Q328" s="244">
        <f>ROUND(E328*P328,2)</f>
        <v>0</v>
      </c>
      <c r="R328" s="246" t="s">
        <v>1613</v>
      </c>
      <c r="S328" s="246" t="s">
        <v>293</v>
      </c>
      <c r="T328" s="247" t="s">
        <v>294</v>
      </c>
      <c r="U328" s="220">
        <v>0.246</v>
      </c>
      <c r="V328" s="220">
        <f>ROUND(E328*U328,2)</f>
        <v>0.25</v>
      </c>
      <c r="W328" s="220"/>
      <c r="X328" s="220" t="s">
        <v>295</v>
      </c>
      <c r="Y328" s="220" t="s">
        <v>296</v>
      </c>
      <c r="Z328" s="210"/>
      <c r="AA328" s="210"/>
      <c r="AB328" s="210"/>
      <c r="AC328" s="210"/>
      <c r="AD328" s="210"/>
      <c r="AE328" s="210"/>
      <c r="AF328" s="210"/>
      <c r="AG328" s="210" t="s">
        <v>1407</v>
      </c>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row>
    <row r="329" spans="1:60" outlineLevel="1" x14ac:dyDescent="0.2">
      <c r="A329" s="231">
        <v>255</v>
      </c>
      <c r="B329" s="232" t="s">
        <v>1623</v>
      </c>
      <c r="C329" s="250" t="s">
        <v>1624</v>
      </c>
      <c r="D329" s="233" t="s">
        <v>0</v>
      </c>
      <c r="E329" s="234">
        <v>0.41</v>
      </c>
      <c r="F329" s="235"/>
      <c r="G329" s="236">
        <f>ROUND(E329*F329,2)</f>
        <v>0</v>
      </c>
      <c r="H329" s="235"/>
      <c r="I329" s="236">
        <f>ROUND(E329*H329,2)</f>
        <v>0</v>
      </c>
      <c r="J329" s="235"/>
      <c r="K329" s="236">
        <f>ROUND(E329*J329,2)</f>
        <v>0</v>
      </c>
      <c r="L329" s="236">
        <v>21</v>
      </c>
      <c r="M329" s="236">
        <f>G329*(1+L329/100)</f>
        <v>0</v>
      </c>
      <c r="N329" s="234">
        <v>0</v>
      </c>
      <c r="O329" s="234">
        <f>ROUND(E329*N329,2)</f>
        <v>0</v>
      </c>
      <c r="P329" s="234">
        <v>0</v>
      </c>
      <c r="Q329" s="234">
        <f>ROUND(E329*P329,2)</f>
        <v>0</v>
      </c>
      <c r="R329" s="236" t="s">
        <v>1613</v>
      </c>
      <c r="S329" s="236" t="s">
        <v>293</v>
      </c>
      <c r="T329" s="237" t="s">
        <v>294</v>
      </c>
      <c r="U329" s="220">
        <v>0</v>
      </c>
      <c r="V329" s="220">
        <f>ROUND(E329*U329,2)</f>
        <v>0</v>
      </c>
      <c r="W329" s="220"/>
      <c r="X329" s="220" t="s">
        <v>295</v>
      </c>
      <c r="Y329" s="220" t="s">
        <v>296</v>
      </c>
      <c r="Z329" s="210"/>
      <c r="AA329" s="210"/>
      <c r="AB329" s="210"/>
      <c r="AC329" s="210"/>
      <c r="AD329" s="210"/>
      <c r="AE329" s="210"/>
      <c r="AF329" s="210"/>
      <c r="AG329" s="210" t="s">
        <v>1407</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row>
    <row r="330" spans="1:60" outlineLevel="2" x14ac:dyDescent="0.2">
      <c r="A330" s="217"/>
      <c r="B330" s="218"/>
      <c r="C330" s="251" t="s">
        <v>1625</v>
      </c>
      <c r="D330" s="239"/>
      <c r="E330" s="239"/>
      <c r="F330" s="239"/>
      <c r="G330" s="239"/>
      <c r="H330" s="220"/>
      <c r="I330" s="220"/>
      <c r="J330" s="220"/>
      <c r="K330" s="220"/>
      <c r="L330" s="220"/>
      <c r="M330" s="220"/>
      <c r="N330" s="219"/>
      <c r="O330" s="219"/>
      <c r="P330" s="219"/>
      <c r="Q330" s="219"/>
      <c r="R330" s="220"/>
      <c r="S330" s="220"/>
      <c r="T330" s="220"/>
      <c r="U330" s="220"/>
      <c r="V330" s="220"/>
      <c r="W330" s="220"/>
      <c r="X330" s="220"/>
      <c r="Y330" s="220"/>
      <c r="Z330" s="210"/>
      <c r="AA330" s="210"/>
      <c r="AB330" s="210"/>
      <c r="AC330" s="210"/>
      <c r="AD330" s="210"/>
      <c r="AE330" s="210"/>
      <c r="AF330" s="210"/>
      <c r="AG330" s="210" t="s">
        <v>299</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row>
    <row r="331" spans="1:60" outlineLevel="2" x14ac:dyDescent="0.2">
      <c r="A331" s="217"/>
      <c r="B331" s="218"/>
      <c r="C331" s="252" t="s">
        <v>1625</v>
      </c>
      <c r="D331" s="240"/>
      <c r="E331" s="240"/>
      <c r="F331" s="240"/>
      <c r="G331" s="240"/>
      <c r="H331" s="220"/>
      <c r="I331" s="220"/>
      <c r="J331" s="220"/>
      <c r="K331" s="220"/>
      <c r="L331" s="220"/>
      <c r="M331" s="220"/>
      <c r="N331" s="219"/>
      <c r="O331" s="219"/>
      <c r="P331" s="219"/>
      <c r="Q331" s="219"/>
      <c r="R331" s="220"/>
      <c r="S331" s="220"/>
      <c r="T331" s="220"/>
      <c r="U331" s="220"/>
      <c r="V331" s="220"/>
      <c r="W331" s="220"/>
      <c r="X331" s="220"/>
      <c r="Y331" s="220"/>
      <c r="Z331" s="210"/>
      <c r="AA331" s="210"/>
      <c r="AB331" s="210"/>
      <c r="AC331" s="210"/>
      <c r="AD331" s="210"/>
      <c r="AE331" s="210"/>
      <c r="AF331" s="210"/>
      <c r="AG331" s="210" t="s">
        <v>300</v>
      </c>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x14ac:dyDescent="0.2">
      <c r="A332" s="224" t="s">
        <v>287</v>
      </c>
      <c r="B332" s="225" t="s">
        <v>229</v>
      </c>
      <c r="C332" s="249" t="s">
        <v>230</v>
      </c>
      <c r="D332" s="226"/>
      <c r="E332" s="227"/>
      <c r="F332" s="228"/>
      <c r="G332" s="228">
        <f>SUMIF(AG333:AG337,"&lt;&gt;NOR",G333:G337)</f>
        <v>0</v>
      </c>
      <c r="H332" s="228"/>
      <c r="I332" s="228">
        <f>SUM(I333:I337)</f>
        <v>0</v>
      </c>
      <c r="J332" s="228"/>
      <c r="K332" s="228">
        <f>SUM(K333:K337)</f>
        <v>0</v>
      </c>
      <c r="L332" s="228"/>
      <c r="M332" s="228">
        <f>SUM(M333:M337)</f>
        <v>0</v>
      </c>
      <c r="N332" s="227"/>
      <c r="O332" s="227">
        <f>SUM(O333:O337)</f>
        <v>0</v>
      </c>
      <c r="P332" s="227"/>
      <c r="Q332" s="227">
        <f>SUM(Q333:Q337)</f>
        <v>0</v>
      </c>
      <c r="R332" s="228"/>
      <c r="S332" s="228"/>
      <c r="T332" s="229"/>
      <c r="U332" s="223"/>
      <c r="V332" s="223">
        <f>SUM(V333:V337)</f>
        <v>0</v>
      </c>
      <c r="W332" s="223"/>
      <c r="X332" s="223"/>
      <c r="Y332" s="223"/>
      <c r="AG332" t="s">
        <v>288</v>
      </c>
    </row>
    <row r="333" spans="1:60" outlineLevel="1" x14ac:dyDescent="0.2">
      <c r="A333" s="241">
        <v>256</v>
      </c>
      <c r="B333" s="242" t="s">
        <v>2695</v>
      </c>
      <c r="C333" s="254" t="s">
        <v>2696</v>
      </c>
      <c r="D333" s="243" t="s">
        <v>1899</v>
      </c>
      <c r="E333" s="244">
        <v>50</v>
      </c>
      <c r="F333" s="245"/>
      <c r="G333" s="246">
        <f>ROUND(E333*F333,2)</f>
        <v>0</v>
      </c>
      <c r="H333" s="245"/>
      <c r="I333" s="246">
        <f>ROUND(E333*H333,2)</f>
        <v>0</v>
      </c>
      <c r="J333" s="245"/>
      <c r="K333" s="246">
        <f>ROUND(E333*J333,2)</f>
        <v>0</v>
      </c>
      <c r="L333" s="246">
        <v>21</v>
      </c>
      <c r="M333" s="246">
        <f>G333*(1+L333/100)</f>
        <v>0</v>
      </c>
      <c r="N333" s="244">
        <v>0</v>
      </c>
      <c r="O333" s="244">
        <f>ROUND(E333*N333,2)</f>
        <v>0</v>
      </c>
      <c r="P333" s="244">
        <v>0</v>
      </c>
      <c r="Q333" s="244">
        <f>ROUND(E333*P333,2)</f>
        <v>0</v>
      </c>
      <c r="R333" s="246"/>
      <c r="S333" s="246" t="s">
        <v>861</v>
      </c>
      <c r="T333" s="247" t="s">
        <v>294</v>
      </c>
      <c r="U333" s="220">
        <v>0</v>
      </c>
      <c r="V333" s="220">
        <f>ROUND(E333*U333,2)</f>
        <v>0</v>
      </c>
      <c r="W333" s="220"/>
      <c r="X333" s="220" t="s">
        <v>295</v>
      </c>
      <c r="Y333" s="220" t="s">
        <v>296</v>
      </c>
      <c r="Z333" s="210"/>
      <c r="AA333" s="210"/>
      <c r="AB333" s="210"/>
      <c r="AC333" s="210"/>
      <c r="AD333" s="210"/>
      <c r="AE333" s="210"/>
      <c r="AF333" s="210"/>
      <c r="AG333" s="210" t="s">
        <v>1407</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outlineLevel="1" x14ac:dyDescent="0.2">
      <c r="A334" s="241">
        <v>257</v>
      </c>
      <c r="B334" s="242" t="s">
        <v>2697</v>
      </c>
      <c r="C334" s="254" t="s">
        <v>2698</v>
      </c>
      <c r="D334" s="243" t="s">
        <v>1899</v>
      </c>
      <c r="E334" s="244">
        <v>50</v>
      </c>
      <c r="F334" s="245"/>
      <c r="G334" s="246">
        <f>ROUND(E334*F334,2)</f>
        <v>0</v>
      </c>
      <c r="H334" s="245"/>
      <c r="I334" s="246">
        <f>ROUND(E334*H334,2)</f>
        <v>0</v>
      </c>
      <c r="J334" s="245"/>
      <c r="K334" s="246">
        <f>ROUND(E334*J334,2)</f>
        <v>0</v>
      </c>
      <c r="L334" s="246">
        <v>21</v>
      </c>
      <c r="M334" s="246">
        <f>G334*(1+L334/100)</f>
        <v>0</v>
      </c>
      <c r="N334" s="244">
        <v>0</v>
      </c>
      <c r="O334" s="244">
        <f>ROUND(E334*N334,2)</f>
        <v>0</v>
      </c>
      <c r="P334" s="244">
        <v>0</v>
      </c>
      <c r="Q334" s="244">
        <f>ROUND(E334*P334,2)</f>
        <v>0</v>
      </c>
      <c r="R334" s="246"/>
      <c r="S334" s="246" t="s">
        <v>861</v>
      </c>
      <c r="T334" s="247" t="s">
        <v>294</v>
      </c>
      <c r="U334" s="220">
        <v>0</v>
      </c>
      <c r="V334" s="220">
        <f>ROUND(E334*U334,2)</f>
        <v>0</v>
      </c>
      <c r="W334" s="220"/>
      <c r="X334" s="220" t="s">
        <v>295</v>
      </c>
      <c r="Y334" s="220" t="s">
        <v>296</v>
      </c>
      <c r="Z334" s="210"/>
      <c r="AA334" s="210"/>
      <c r="AB334" s="210"/>
      <c r="AC334" s="210"/>
      <c r="AD334" s="210"/>
      <c r="AE334" s="210"/>
      <c r="AF334" s="210"/>
      <c r="AG334" s="210" t="s">
        <v>1407</v>
      </c>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row>
    <row r="335" spans="1:60" outlineLevel="1" x14ac:dyDescent="0.2">
      <c r="A335" s="231">
        <v>258</v>
      </c>
      <c r="B335" s="232" t="s">
        <v>1965</v>
      </c>
      <c r="C335" s="250" t="s">
        <v>1966</v>
      </c>
      <c r="D335" s="233" t="s">
        <v>0</v>
      </c>
      <c r="E335" s="234">
        <v>2.65</v>
      </c>
      <c r="F335" s="235"/>
      <c r="G335" s="236">
        <f>ROUND(E335*F335,2)</f>
        <v>0</v>
      </c>
      <c r="H335" s="235"/>
      <c r="I335" s="236">
        <f>ROUND(E335*H335,2)</f>
        <v>0</v>
      </c>
      <c r="J335" s="235"/>
      <c r="K335" s="236">
        <f>ROUND(E335*J335,2)</f>
        <v>0</v>
      </c>
      <c r="L335" s="236">
        <v>21</v>
      </c>
      <c r="M335" s="236">
        <f>G335*(1+L335/100)</f>
        <v>0</v>
      </c>
      <c r="N335" s="234">
        <v>0</v>
      </c>
      <c r="O335" s="234">
        <f>ROUND(E335*N335,2)</f>
        <v>0</v>
      </c>
      <c r="P335" s="234">
        <v>0</v>
      </c>
      <c r="Q335" s="234">
        <f>ROUND(E335*P335,2)</f>
        <v>0</v>
      </c>
      <c r="R335" s="236" t="s">
        <v>1887</v>
      </c>
      <c r="S335" s="236" t="s">
        <v>293</v>
      </c>
      <c r="T335" s="237" t="s">
        <v>294</v>
      </c>
      <c r="U335" s="220">
        <v>0</v>
      </c>
      <c r="V335" s="220">
        <f>ROUND(E335*U335,2)</f>
        <v>0</v>
      </c>
      <c r="W335" s="220"/>
      <c r="X335" s="220" t="s">
        <v>295</v>
      </c>
      <c r="Y335" s="220" t="s">
        <v>296</v>
      </c>
      <c r="Z335" s="210"/>
      <c r="AA335" s="210"/>
      <c r="AB335" s="210"/>
      <c r="AC335" s="210"/>
      <c r="AD335" s="210"/>
      <c r="AE335" s="210"/>
      <c r="AF335" s="210"/>
      <c r="AG335" s="210" t="s">
        <v>1407</v>
      </c>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row>
    <row r="336" spans="1:60" outlineLevel="2" x14ac:dyDescent="0.2">
      <c r="A336" s="217"/>
      <c r="B336" s="218"/>
      <c r="C336" s="251" t="s">
        <v>1508</v>
      </c>
      <c r="D336" s="239"/>
      <c r="E336" s="239"/>
      <c r="F336" s="239"/>
      <c r="G336" s="239"/>
      <c r="H336" s="220"/>
      <c r="I336" s="220"/>
      <c r="J336" s="220"/>
      <c r="K336" s="220"/>
      <c r="L336" s="220"/>
      <c r="M336" s="220"/>
      <c r="N336" s="219"/>
      <c r="O336" s="219"/>
      <c r="P336" s="219"/>
      <c r="Q336" s="219"/>
      <c r="R336" s="220"/>
      <c r="S336" s="220"/>
      <c r="T336" s="220"/>
      <c r="U336" s="220"/>
      <c r="V336" s="220"/>
      <c r="W336" s="220"/>
      <c r="X336" s="220"/>
      <c r="Y336" s="220"/>
      <c r="Z336" s="210"/>
      <c r="AA336" s="210"/>
      <c r="AB336" s="210"/>
      <c r="AC336" s="210"/>
      <c r="AD336" s="210"/>
      <c r="AE336" s="210"/>
      <c r="AF336" s="210"/>
      <c r="AG336" s="210" t="s">
        <v>299</v>
      </c>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row>
    <row r="337" spans="1:60" outlineLevel="2" x14ac:dyDescent="0.2">
      <c r="A337" s="217"/>
      <c r="B337" s="218"/>
      <c r="C337" s="252" t="s">
        <v>1508</v>
      </c>
      <c r="D337" s="240"/>
      <c r="E337" s="240"/>
      <c r="F337" s="240"/>
      <c r="G337" s="240"/>
      <c r="H337" s="220"/>
      <c r="I337" s="220"/>
      <c r="J337" s="220"/>
      <c r="K337" s="220"/>
      <c r="L337" s="220"/>
      <c r="M337" s="220"/>
      <c r="N337" s="219"/>
      <c r="O337" s="219"/>
      <c r="P337" s="219"/>
      <c r="Q337" s="219"/>
      <c r="R337" s="220"/>
      <c r="S337" s="220"/>
      <c r="T337" s="220"/>
      <c r="U337" s="220"/>
      <c r="V337" s="220"/>
      <c r="W337" s="220"/>
      <c r="X337" s="220"/>
      <c r="Y337" s="220"/>
      <c r="Z337" s="210"/>
      <c r="AA337" s="210"/>
      <c r="AB337" s="210"/>
      <c r="AC337" s="210"/>
      <c r="AD337" s="210"/>
      <c r="AE337" s="210"/>
      <c r="AF337" s="210"/>
      <c r="AG337" s="210" t="s">
        <v>300</v>
      </c>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x14ac:dyDescent="0.2">
      <c r="A338" s="224" t="s">
        <v>287</v>
      </c>
      <c r="B338" s="225" t="s">
        <v>198</v>
      </c>
      <c r="C338" s="249" t="s">
        <v>199</v>
      </c>
      <c r="D338" s="226"/>
      <c r="E338" s="227"/>
      <c r="F338" s="228"/>
      <c r="G338" s="228">
        <f>SUMIF(AG339:AG359,"&lt;&gt;NOR",G339:G359)</f>
        <v>0</v>
      </c>
      <c r="H338" s="228"/>
      <c r="I338" s="228">
        <f>SUM(I339:I359)</f>
        <v>0</v>
      </c>
      <c r="J338" s="228"/>
      <c r="K338" s="228">
        <f>SUM(K339:K359)</f>
        <v>0</v>
      </c>
      <c r="L338" s="228"/>
      <c r="M338" s="228">
        <f>SUM(M339:M359)</f>
        <v>0</v>
      </c>
      <c r="N338" s="227"/>
      <c r="O338" s="227">
        <f>SUM(O339:O359)</f>
        <v>0.01</v>
      </c>
      <c r="P338" s="227"/>
      <c r="Q338" s="227">
        <f>SUM(Q339:Q359)</f>
        <v>0</v>
      </c>
      <c r="R338" s="228"/>
      <c r="S338" s="228"/>
      <c r="T338" s="229"/>
      <c r="U338" s="223"/>
      <c r="V338" s="223">
        <f>SUM(V339:V359)</f>
        <v>34.57</v>
      </c>
      <c r="W338" s="223"/>
      <c r="X338" s="223"/>
      <c r="Y338" s="223"/>
      <c r="AG338" t="s">
        <v>288</v>
      </c>
    </row>
    <row r="339" spans="1:60" outlineLevel="1" x14ac:dyDescent="0.2">
      <c r="A339" s="241">
        <v>259</v>
      </c>
      <c r="B339" s="242" t="s">
        <v>2699</v>
      </c>
      <c r="C339" s="254" t="s">
        <v>2700</v>
      </c>
      <c r="D339" s="243" t="s">
        <v>2701</v>
      </c>
      <c r="E339" s="244">
        <v>85</v>
      </c>
      <c r="F339" s="245"/>
      <c r="G339" s="246">
        <f>ROUND(E339*F339,2)</f>
        <v>0</v>
      </c>
      <c r="H339" s="245"/>
      <c r="I339" s="246">
        <f>ROUND(E339*H339,2)</f>
        <v>0</v>
      </c>
      <c r="J339" s="245"/>
      <c r="K339" s="246">
        <f>ROUND(E339*J339,2)</f>
        <v>0</v>
      </c>
      <c r="L339" s="246">
        <v>21</v>
      </c>
      <c r="M339" s="246">
        <f>G339*(1+L339/100)</f>
        <v>0</v>
      </c>
      <c r="N339" s="244">
        <v>0</v>
      </c>
      <c r="O339" s="244">
        <f>ROUND(E339*N339,2)</f>
        <v>0</v>
      </c>
      <c r="P339" s="244">
        <v>0</v>
      </c>
      <c r="Q339" s="244">
        <f>ROUND(E339*P339,2)</f>
        <v>0</v>
      </c>
      <c r="R339" s="246"/>
      <c r="S339" s="246" t="s">
        <v>861</v>
      </c>
      <c r="T339" s="247" t="s">
        <v>294</v>
      </c>
      <c r="U339" s="220">
        <v>0</v>
      </c>
      <c r="V339" s="220">
        <f>ROUND(E339*U339,2)</f>
        <v>0</v>
      </c>
      <c r="W339" s="220"/>
      <c r="X339" s="220" t="s">
        <v>295</v>
      </c>
      <c r="Y339" s="220" t="s">
        <v>296</v>
      </c>
      <c r="Z339" s="210"/>
      <c r="AA339" s="210"/>
      <c r="AB339" s="210"/>
      <c r="AC339" s="210"/>
      <c r="AD339" s="210"/>
      <c r="AE339" s="210"/>
      <c r="AF339" s="210"/>
      <c r="AG339" s="210" t="s">
        <v>1407</v>
      </c>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1" x14ac:dyDescent="0.2">
      <c r="A340" s="241">
        <v>260</v>
      </c>
      <c r="B340" s="242" t="s">
        <v>2702</v>
      </c>
      <c r="C340" s="254" t="s">
        <v>2703</v>
      </c>
      <c r="D340" s="243" t="s">
        <v>2701</v>
      </c>
      <c r="E340" s="244">
        <v>83</v>
      </c>
      <c r="F340" s="245"/>
      <c r="G340" s="246">
        <f>ROUND(E340*F340,2)</f>
        <v>0</v>
      </c>
      <c r="H340" s="245"/>
      <c r="I340" s="246">
        <f>ROUND(E340*H340,2)</f>
        <v>0</v>
      </c>
      <c r="J340" s="245"/>
      <c r="K340" s="246">
        <f>ROUND(E340*J340,2)</f>
        <v>0</v>
      </c>
      <c r="L340" s="246">
        <v>21</v>
      </c>
      <c r="M340" s="246">
        <f>G340*(1+L340/100)</f>
        <v>0</v>
      </c>
      <c r="N340" s="244">
        <v>0</v>
      </c>
      <c r="O340" s="244">
        <f>ROUND(E340*N340,2)</f>
        <v>0</v>
      </c>
      <c r="P340" s="244">
        <v>0</v>
      </c>
      <c r="Q340" s="244">
        <f>ROUND(E340*P340,2)</f>
        <v>0</v>
      </c>
      <c r="R340" s="246"/>
      <c r="S340" s="246" t="s">
        <v>861</v>
      </c>
      <c r="T340" s="247" t="s">
        <v>294</v>
      </c>
      <c r="U340" s="220">
        <v>0</v>
      </c>
      <c r="V340" s="220">
        <f>ROUND(E340*U340,2)</f>
        <v>0</v>
      </c>
      <c r="W340" s="220"/>
      <c r="X340" s="220" t="s">
        <v>295</v>
      </c>
      <c r="Y340" s="220" t="s">
        <v>296</v>
      </c>
      <c r="Z340" s="210"/>
      <c r="AA340" s="210"/>
      <c r="AB340" s="210"/>
      <c r="AC340" s="210"/>
      <c r="AD340" s="210"/>
      <c r="AE340" s="210"/>
      <c r="AF340" s="210"/>
      <c r="AG340" s="210" t="s">
        <v>1407</v>
      </c>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1" x14ac:dyDescent="0.2">
      <c r="A341" s="241">
        <v>261</v>
      </c>
      <c r="B341" s="242" t="s">
        <v>2704</v>
      </c>
      <c r="C341" s="254" t="s">
        <v>2705</v>
      </c>
      <c r="D341" s="243" t="s">
        <v>2701</v>
      </c>
      <c r="E341" s="244">
        <v>52</v>
      </c>
      <c r="F341" s="245"/>
      <c r="G341" s="246">
        <f>ROUND(E341*F341,2)</f>
        <v>0</v>
      </c>
      <c r="H341" s="245"/>
      <c r="I341" s="246">
        <f>ROUND(E341*H341,2)</f>
        <v>0</v>
      </c>
      <c r="J341" s="245"/>
      <c r="K341" s="246">
        <f>ROUND(E341*J341,2)</f>
        <v>0</v>
      </c>
      <c r="L341" s="246">
        <v>21</v>
      </c>
      <c r="M341" s="246">
        <f>G341*(1+L341/100)</f>
        <v>0</v>
      </c>
      <c r="N341" s="244">
        <v>0</v>
      </c>
      <c r="O341" s="244">
        <f>ROUND(E341*N341,2)</f>
        <v>0</v>
      </c>
      <c r="P341" s="244">
        <v>0</v>
      </c>
      <c r="Q341" s="244">
        <f>ROUND(E341*P341,2)</f>
        <v>0</v>
      </c>
      <c r="R341" s="246"/>
      <c r="S341" s="246" t="s">
        <v>861</v>
      </c>
      <c r="T341" s="247" t="s">
        <v>294</v>
      </c>
      <c r="U341" s="220">
        <v>0</v>
      </c>
      <c r="V341" s="220">
        <f>ROUND(E341*U341,2)</f>
        <v>0</v>
      </c>
      <c r="W341" s="220"/>
      <c r="X341" s="220" t="s">
        <v>295</v>
      </c>
      <c r="Y341" s="220" t="s">
        <v>296</v>
      </c>
      <c r="Z341" s="210"/>
      <c r="AA341" s="210"/>
      <c r="AB341" s="210"/>
      <c r="AC341" s="210"/>
      <c r="AD341" s="210"/>
      <c r="AE341" s="210"/>
      <c r="AF341" s="210"/>
      <c r="AG341" s="210" t="s">
        <v>1407</v>
      </c>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1" x14ac:dyDescent="0.2">
      <c r="A342" s="241">
        <v>262</v>
      </c>
      <c r="B342" s="242" t="s">
        <v>2706</v>
      </c>
      <c r="C342" s="254" t="s">
        <v>2707</v>
      </c>
      <c r="D342" s="243" t="s">
        <v>2701</v>
      </c>
      <c r="E342" s="244">
        <v>19</v>
      </c>
      <c r="F342" s="245"/>
      <c r="G342" s="246">
        <f>ROUND(E342*F342,2)</f>
        <v>0</v>
      </c>
      <c r="H342" s="245"/>
      <c r="I342" s="246">
        <f>ROUND(E342*H342,2)</f>
        <v>0</v>
      </c>
      <c r="J342" s="245"/>
      <c r="K342" s="246">
        <f>ROUND(E342*J342,2)</f>
        <v>0</v>
      </c>
      <c r="L342" s="246">
        <v>21</v>
      </c>
      <c r="M342" s="246">
        <f>G342*(1+L342/100)</f>
        <v>0</v>
      </c>
      <c r="N342" s="244">
        <v>0</v>
      </c>
      <c r="O342" s="244">
        <f>ROUND(E342*N342,2)</f>
        <v>0</v>
      </c>
      <c r="P342" s="244">
        <v>0</v>
      </c>
      <c r="Q342" s="244">
        <f>ROUND(E342*P342,2)</f>
        <v>0</v>
      </c>
      <c r="R342" s="246"/>
      <c r="S342" s="246" t="s">
        <v>861</v>
      </c>
      <c r="T342" s="247" t="s">
        <v>294</v>
      </c>
      <c r="U342" s="220">
        <v>0</v>
      </c>
      <c r="V342" s="220">
        <f>ROUND(E342*U342,2)</f>
        <v>0</v>
      </c>
      <c r="W342" s="220"/>
      <c r="X342" s="220" t="s">
        <v>295</v>
      </c>
      <c r="Y342" s="220" t="s">
        <v>296</v>
      </c>
      <c r="Z342" s="210"/>
      <c r="AA342" s="210"/>
      <c r="AB342" s="210"/>
      <c r="AC342" s="210"/>
      <c r="AD342" s="210"/>
      <c r="AE342" s="210"/>
      <c r="AF342" s="210"/>
      <c r="AG342" s="210" t="s">
        <v>1407</v>
      </c>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outlineLevel="1" x14ac:dyDescent="0.2">
      <c r="A343" s="241">
        <v>263</v>
      </c>
      <c r="B343" s="242" t="s">
        <v>2708</v>
      </c>
      <c r="C343" s="254" t="s">
        <v>2709</v>
      </c>
      <c r="D343" s="243" t="s">
        <v>2701</v>
      </c>
      <c r="E343" s="244">
        <v>32</v>
      </c>
      <c r="F343" s="245"/>
      <c r="G343" s="246">
        <f>ROUND(E343*F343,2)</f>
        <v>0</v>
      </c>
      <c r="H343" s="245"/>
      <c r="I343" s="246">
        <f>ROUND(E343*H343,2)</f>
        <v>0</v>
      </c>
      <c r="J343" s="245"/>
      <c r="K343" s="246">
        <f>ROUND(E343*J343,2)</f>
        <v>0</v>
      </c>
      <c r="L343" s="246">
        <v>21</v>
      </c>
      <c r="M343" s="246">
        <f>G343*(1+L343/100)</f>
        <v>0</v>
      </c>
      <c r="N343" s="244">
        <v>0</v>
      </c>
      <c r="O343" s="244">
        <f>ROUND(E343*N343,2)</f>
        <v>0</v>
      </c>
      <c r="P343" s="244">
        <v>0</v>
      </c>
      <c r="Q343" s="244">
        <f>ROUND(E343*P343,2)</f>
        <v>0</v>
      </c>
      <c r="R343" s="246"/>
      <c r="S343" s="246" t="s">
        <v>861</v>
      </c>
      <c r="T343" s="247" t="s">
        <v>294</v>
      </c>
      <c r="U343" s="220">
        <v>0</v>
      </c>
      <c r="V343" s="220">
        <f>ROUND(E343*U343,2)</f>
        <v>0</v>
      </c>
      <c r="W343" s="220"/>
      <c r="X343" s="220" t="s">
        <v>295</v>
      </c>
      <c r="Y343" s="220" t="s">
        <v>296</v>
      </c>
      <c r="Z343" s="210"/>
      <c r="AA343" s="210"/>
      <c r="AB343" s="210"/>
      <c r="AC343" s="210"/>
      <c r="AD343" s="210"/>
      <c r="AE343" s="210"/>
      <c r="AF343" s="210"/>
      <c r="AG343" s="210" t="s">
        <v>1407</v>
      </c>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1" x14ac:dyDescent="0.2">
      <c r="A344" s="241">
        <v>264</v>
      </c>
      <c r="B344" s="242" t="s">
        <v>2710</v>
      </c>
      <c r="C344" s="254" t="s">
        <v>2711</v>
      </c>
      <c r="D344" s="243" t="s">
        <v>2701</v>
      </c>
      <c r="E344" s="244">
        <v>50</v>
      </c>
      <c r="F344" s="245"/>
      <c r="G344" s="246">
        <f>ROUND(E344*F344,2)</f>
        <v>0</v>
      </c>
      <c r="H344" s="245"/>
      <c r="I344" s="246">
        <f>ROUND(E344*H344,2)</f>
        <v>0</v>
      </c>
      <c r="J344" s="245"/>
      <c r="K344" s="246">
        <f>ROUND(E344*J344,2)</f>
        <v>0</v>
      </c>
      <c r="L344" s="246">
        <v>21</v>
      </c>
      <c r="M344" s="246">
        <f>G344*(1+L344/100)</f>
        <v>0</v>
      </c>
      <c r="N344" s="244">
        <v>0</v>
      </c>
      <c r="O344" s="244">
        <f>ROUND(E344*N344,2)</f>
        <v>0</v>
      </c>
      <c r="P344" s="244">
        <v>0</v>
      </c>
      <c r="Q344" s="244">
        <f>ROUND(E344*P344,2)</f>
        <v>0</v>
      </c>
      <c r="R344" s="246"/>
      <c r="S344" s="246" t="s">
        <v>861</v>
      </c>
      <c r="T344" s="247" t="s">
        <v>294</v>
      </c>
      <c r="U344" s="220">
        <v>0</v>
      </c>
      <c r="V344" s="220">
        <f>ROUND(E344*U344,2)</f>
        <v>0</v>
      </c>
      <c r="W344" s="220"/>
      <c r="X344" s="220" t="s">
        <v>295</v>
      </c>
      <c r="Y344" s="220" t="s">
        <v>296</v>
      </c>
      <c r="Z344" s="210"/>
      <c r="AA344" s="210"/>
      <c r="AB344" s="210"/>
      <c r="AC344" s="210"/>
      <c r="AD344" s="210"/>
      <c r="AE344" s="210"/>
      <c r="AF344" s="210"/>
      <c r="AG344" s="210" t="s">
        <v>1407</v>
      </c>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1" x14ac:dyDescent="0.2">
      <c r="A345" s="241">
        <v>265</v>
      </c>
      <c r="B345" s="242" t="s">
        <v>2712</v>
      </c>
      <c r="C345" s="254" t="s">
        <v>2713</v>
      </c>
      <c r="D345" s="243" t="s">
        <v>2701</v>
      </c>
      <c r="E345" s="244">
        <v>16</v>
      </c>
      <c r="F345" s="245"/>
      <c r="G345" s="246">
        <f>ROUND(E345*F345,2)</f>
        <v>0</v>
      </c>
      <c r="H345" s="245"/>
      <c r="I345" s="246">
        <f>ROUND(E345*H345,2)</f>
        <v>0</v>
      </c>
      <c r="J345" s="245"/>
      <c r="K345" s="246">
        <f>ROUND(E345*J345,2)</f>
        <v>0</v>
      </c>
      <c r="L345" s="246">
        <v>21</v>
      </c>
      <c r="M345" s="246">
        <f>G345*(1+L345/100)</f>
        <v>0</v>
      </c>
      <c r="N345" s="244">
        <v>0</v>
      </c>
      <c r="O345" s="244">
        <f>ROUND(E345*N345,2)</f>
        <v>0</v>
      </c>
      <c r="P345" s="244">
        <v>0</v>
      </c>
      <c r="Q345" s="244">
        <f>ROUND(E345*P345,2)</f>
        <v>0</v>
      </c>
      <c r="R345" s="246"/>
      <c r="S345" s="246" t="s">
        <v>861</v>
      </c>
      <c r="T345" s="247" t="s">
        <v>294</v>
      </c>
      <c r="U345" s="220">
        <v>0</v>
      </c>
      <c r="V345" s="220">
        <f>ROUND(E345*U345,2)</f>
        <v>0</v>
      </c>
      <c r="W345" s="220"/>
      <c r="X345" s="220" t="s">
        <v>295</v>
      </c>
      <c r="Y345" s="220" t="s">
        <v>296</v>
      </c>
      <c r="Z345" s="210"/>
      <c r="AA345" s="210"/>
      <c r="AB345" s="210"/>
      <c r="AC345" s="210"/>
      <c r="AD345" s="210"/>
      <c r="AE345" s="210"/>
      <c r="AF345" s="210"/>
      <c r="AG345" s="210" t="s">
        <v>1407</v>
      </c>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ht="22.5" outlineLevel="1" x14ac:dyDescent="0.2">
      <c r="A346" s="241">
        <v>266</v>
      </c>
      <c r="B346" s="242" t="s">
        <v>2714</v>
      </c>
      <c r="C346" s="254" t="s">
        <v>2715</v>
      </c>
      <c r="D346" s="243" t="s">
        <v>2701</v>
      </c>
      <c r="E346" s="244">
        <v>29</v>
      </c>
      <c r="F346" s="245"/>
      <c r="G346" s="246">
        <f>ROUND(E346*F346,2)</f>
        <v>0</v>
      </c>
      <c r="H346" s="245"/>
      <c r="I346" s="246">
        <f>ROUND(E346*H346,2)</f>
        <v>0</v>
      </c>
      <c r="J346" s="245"/>
      <c r="K346" s="246">
        <f>ROUND(E346*J346,2)</f>
        <v>0</v>
      </c>
      <c r="L346" s="246">
        <v>21</v>
      </c>
      <c r="M346" s="246">
        <f>G346*(1+L346/100)</f>
        <v>0</v>
      </c>
      <c r="N346" s="244">
        <v>0</v>
      </c>
      <c r="O346" s="244">
        <f>ROUND(E346*N346,2)</f>
        <v>0</v>
      </c>
      <c r="P346" s="244">
        <v>0</v>
      </c>
      <c r="Q346" s="244">
        <f>ROUND(E346*P346,2)</f>
        <v>0</v>
      </c>
      <c r="R346" s="246"/>
      <c r="S346" s="246" t="s">
        <v>861</v>
      </c>
      <c r="T346" s="247" t="s">
        <v>294</v>
      </c>
      <c r="U346" s="220">
        <v>0</v>
      </c>
      <c r="V346" s="220">
        <f>ROUND(E346*U346,2)</f>
        <v>0</v>
      </c>
      <c r="W346" s="220"/>
      <c r="X346" s="220" t="s">
        <v>295</v>
      </c>
      <c r="Y346" s="220" t="s">
        <v>296</v>
      </c>
      <c r="Z346" s="210"/>
      <c r="AA346" s="210"/>
      <c r="AB346" s="210"/>
      <c r="AC346" s="210"/>
      <c r="AD346" s="210"/>
      <c r="AE346" s="210"/>
      <c r="AF346" s="210"/>
      <c r="AG346" s="210" t="s">
        <v>1407</v>
      </c>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ht="22.5" outlineLevel="1" x14ac:dyDescent="0.2">
      <c r="A347" s="241">
        <v>267</v>
      </c>
      <c r="B347" s="242" t="s">
        <v>2716</v>
      </c>
      <c r="C347" s="254" t="s">
        <v>2717</v>
      </c>
      <c r="D347" s="243" t="s">
        <v>2701</v>
      </c>
      <c r="E347" s="244">
        <v>8</v>
      </c>
      <c r="F347" s="245"/>
      <c r="G347" s="246">
        <f>ROUND(E347*F347,2)</f>
        <v>0</v>
      </c>
      <c r="H347" s="245"/>
      <c r="I347" s="246">
        <f>ROUND(E347*H347,2)</f>
        <v>0</v>
      </c>
      <c r="J347" s="245"/>
      <c r="K347" s="246">
        <f>ROUND(E347*J347,2)</f>
        <v>0</v>
      </c>
      <c r="L347" s="246">
        <v>21</v>
      </c>
      <c r="M347" s="246">
        <f>G347*(1+L347/100)</f>
        <v>0</v>
      </c>
      <c r="N347" s="244">
        <v>0</v>
      </c>
      <c r="O347" s="244">
        <f>ROUND(E347*N347,2)</f>
        <v>0</v>
      </c>
      <c r="P347" s="244">
        <v>0</v>
      </c>
      <c r="Q347" s="244">
        <f>ROUND(E347*P347,2)</f>
        <v>0</v>
      </c>
      <c r="R347" s="246"/>
      <c r="S347" s="246" t="s">
        <v>861</v>
      </c>
      <c r="T347" s="247" t="s">
        <v>294</v>
      </c>
      <c r="U347" s="220">
        <v>0</v>
      </c>
      <c r="V347" s="220">
        <f>ROUND(E347*U347,2)</f>
        <v>0</v>
      </c>
      <c r="W347" s="220"/>
      <c r="X347" s="220" t="s">
        <v>295</v>
      </c>
      <c r="Y347" s="220" t="s">
        <v>296</v>
      </c>
      <c r="Z347" s="210"/>
      <c r="AA347" s="210"/>
      <c r="AB347" s="210"/>
      <c r="AC347" s="210"/>
      <c r="AD347" s="210"/>
      <c r="AE347" s="210"/>
      <c r="AF347" s="210"/>
      <c r="AG347" s="210" t="s">
        <v>1407</v>
      </c>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ht="22.5" outlineLevel="1" x14ac:dyDescent="0.2">
      <c r="A348" s="241">
        <v>268</v>
      </c>
      <c r="B348" s="242" t="s">
        <v>2718</v>
      </c>
      <c r="C348" s="254" t="s">
        <v>2719</v>
      </c>
      <c r="D348" s="243" t="s">
        <v>335</v>
      </c>
      <c r="E348" s="244">
        <v>4</v>
      </c>
      <c r="F348" s="245"/>
      <c r="G348" s="246">
        <f>ROUND(E348*F348,2)</f>
        <v>0</v>
      </c>
      <c r="H348" s="245"/>
      <c r="I348" s="246">
        <f>ROUND(E348*H348,2)</f>
        <v>0</v>
      </c>
      <c r="J348" s="245"/>
      <c r="K348" s="246">
        <f>ROUND(E348*J348,2)</f>
        <v>0</v>
      </c>
      <c r="L348" s="246">
        <v>21</v>
      </c>
      <c r="M348" s="246">
        <f>G348*(1+L348/100)</f>
        <v>0</v>
      </c>
      <c r="N348" s="244">
        <v>0</v>
      </c>
      <c r="O348" s="244">
        <f>ROUND(E348*N348,2)</f>
        <v>0</v>
      </c>
      <c r="P348" s="244">
        <v>0</v>
      </c>
      <c r="Q348" s="244">
        <f>ROUND(E348*P348,2)</f>
        <v>0</v>
      </c>
      <c r="R348" s="246"/>
      <c r="S348" s="246" t="s">
        <v>861</v>
      </c>
      <c r="T348" s="247" t="s">
        <v>294</v>
      </c>
      <c r="U348" s="220">
        <v>0</v>
      </c>
      <c r="V348" s="220">
        <f>ROUND(E348*U348,2)</f>
        <v>0</v>
      </c>
      <c r="W348" s="220"/>
      <c r="X348" s="220" t="s">
        <v>295</v>
      </c>
      <c r="Y348" s="220" t="s">
        <v>296</v>
      </c>
      <c r="Z348" s="210"/>
      <c r="AA348" s="210"/>
      <c r="AB348" s="210"/>
      <c r="AC348" s="210"/>
      <c r="AD348" s="210"/>
      <c r="AE348" s="210"/>
      <c r="AF348" s="210"/>
      <c r="AG348" s="210" t="s">
        <v>1407</v>
      </c>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1" x14ac:dyDescent="0.2">
      <c r="A349" s="241">
        <v>269</v>
      </c>
      <c r="B349" s="242" t="s">
        <v>2720</v>
      </c>
      <c r="C349" s="254" t="s">
        <v>2721</v>
      </c>
      <c r="D349" s="243" t="s">
        <v>335</v>
      </c>
      <c r="E349" s="244">
        <v>347</v>
      </c>
      <c r="F349" s="245"/>
      <c r="G349" s="246">
        <f>ROUND(E349*F349,2)</f>
        <v>0</v>
      </c>
      <c r="H349" s="245"/>
      <c r="I349" s="246">
        <f>ROUND(E349*H349,2)</f>
        <v>0</v>
      </c>
      <c r="J349" s="245"/>
      <c r="K349" s="246">
        <f>ROUND(E349*J349,2)</f>
        <v>0</v>
      </c>
      <c r="L349" s="246">
        <v>21</v>
      </c>
      <c r="M349" s="246">
        <f>G349*(1+L349/100)</f>
        <v>0</v>
      </c>
      <c r="N349" s="244">
        <v>0</v>
      </c>
      <c r="O349" s="244">
        <f>ROUND(E349*N349,2)</f>
        <v>0</v>
      </c>
      <c r="P349" s="244">
        <v>0</v>
      </c>
      <c r="Q349" s="244">
        <f>ROUND(E349*P349,2)</f>
        <v>0</v>
      </c>
      <c r="R349" s="246" t="s">
        <v>1613</v>
      </c>
      <c r="S349" s="246" t="s">
        <v>293</v>
      </c>
      <c r="T349" s="247" t="s">
        <v>294</v>
      </c>
      <c r="U349" s="220">
        <v>8.2000000000000003E-2</v>
      </c>
      <c r="V349" s="220">
        <f>ROUND(E349*U349,2)</f>
        <v>28.45</v>
      </c>
      <c r="W349" s="220"/>
      <c r="X349" s="220" t="s">
        <v>295</v>
      </c>
      <c r="Y349" s="220" t="s">
        <v>296</v>
      </c>
      <c r="Z349" s="210"/>
      <c r="AA349" s="210"/>
      <c r="AB349" s="210"/>
      <c r="AC349" s="210"/>
      <c r="AD349" s="210"/>
      <c r="AE349" s="210"/>
      <c r="AF349" s="210"/>
      <c r="AG349" s="210" t="s">
        <v>1407</v>
      </c>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1" x14ac:dyDescent="0.2">
      <c r="A350" s="231">
        <v>270</v>
      </c>
      <c r="B350" s="232" t="s">
        <v>2722</v>
      </c>
      <c r="C350" s="250" t="s">
        <v>2723</v>
      </c>
      <c r="D350" s="233" t="s">
        <v>335</v>
      </c>
      <c r="E350" s="234">
        <v>27</v>
      </c>
      <c r="F350" s="235"/>
      <c r="G350" s="236">
        <f>ROUND(E350*F350,2)</f>
        <v>0</v>
      </c>
      <c r="H350" s="235"/>
      <c r="I350" s="236">
        <f>ROUND(E350*H350,2)</f>
        <v>0</v>
      </c>
      <c r="J350" s="235"/>
      <c r="K350" s="236">
        <f>ROUND(E350*J350,2)</f>
        <v>0</v>
      </c>
      <c r="L350" s="236">
        <v>21</v>
      </c>
      <c r="M350" s="236">
        <f>G350*(1+L350/100)</f>
        <v>0</v>
      </c>
      <c r="N350" s="234">
        <v>0</v>
      </c>
      <c r="O350" s="234">
        <f>ROUND(E350*N350,2)</f>
        <v>0</v>
      </c>
      <c r="P350" s="234">
        <v>0</v>
      </c>
      <c r="Q350" s="234">
        <f>ROUND(E350*P350,2)</f>
        <v>0</v>
      </c>
      <c r="R350" s="236" t="s">
        <v>1613</v>
      </c>
      <c r="S350" s="236" t="s">
        <v>293</v>
      </c>
      <c r="T350" s="237" t="s">
        <v>294</v>
      </c>
      <c r="U350" s="220">
        <v>0.114</v>
      </c>
      <c r="V350" s="220">
        <f>ROUND(E350*U350,2)</f>
        <v>3.08</v>
      </c>
      <c r="W350" s="220"/>
      <c r="X350" s="220" t="s">
        <v>295</v>
      </c>
      <c r="Y350" s="220" t="s">
        <v>296</v>
      </c>
      <c r="Z350" s="210"/>
      <c r="AA350" s="210"/>
      <c r="AB350" s="210"/>
      <c r="AC350" s="210"/>
      <c r="AD350" s="210"/>
      <c r="AE350" s="210"/>
      <c r="AF350" s="210"/>
      <c r="AG350" s="210" t="s">
        <v>1407</v>
      </c>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2" x14ac:dyDescent="0.2">
      <c r="A351" s="217"/>
      <c r="B351" s="218"/>
      <c r="C351" s="255" t="s">
        <v>2724</v>
      </c>
      <c r="D351" s="248"/>
      <c r="E351" s="248"/>
      <c r="F351" s="248"/>
      <c r="G351" s="248"/>
      <c r="H351" s="220"/>
      <c r="I351" s="220"/>
      <c r="J351" s="220"/>
      <c r="K351" s="220"/>
      <c r="L351" s="220"/>
      <c r="M351" s="220"/>
      <c r="N351" s="219"/>
      <c r="O351" s="219"/>
      <c r="P351" s="219"/>
      <c r="Q351" s="219"/>
      <c r="R351" s="220"/>
      <c r="S351" s="220"/>
      <c r="T351" s="220"/>
      <c r="U351" s="220"/>
      <c r="V351" s="220"/>
      <c r="W351" s="220"/>
      <c r="X351" s="220"/>
      <c r="Y351" s="220"/>
      <c r="Z351" s="210"/>
      <c r="AA351" s="210"/>
      <c r="AB351" s="210"/>
      <c r="AC351" s="210"/>
      <c r="AD351" s="210"/>
      <c r="AE351" s="210"/>
      <c r="AF351" s="210"/>
      <c r="AG351" s="210" t="s">
        <v>300</v>
      </c>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3" x14ac:dyDescent="0.2">
      <c r="A352" s="217"/>
      <c r="B352" s="218"/>
      <c r="C352" s="252" t="s">
        <v>2725</v>
      </c>
      <c r="D352" s="240"/>
      <c r="E352" s="240"/>
      <c r="F352" s="240"/>
      <c r="G352" s="240"/>
      <c r="H352" s="220"/>
      <c r="I352" s="220"/>
      <c r="J352" s="220"/>
      <c r="K352" s="220"/>
      <c r="L352" s="220"/>
      <c r="M352" s="220"/>
      <c r="N352" s="219"/>
      <c r="O352" s="219"/>
      <c r="P352" s="219"/>
      <c r="Q352" s="219"/>
      <c r="R352" s="220"/>
      <c r="S352" s="220"/>
      <c r="T352" s="220"/>
      <c r="U352" s="220"/>
      <c r="V352" s="220"/>
      <c r="W352" s="220"/>
      <c r="X352" s="220"/>
      <c r="Y352" s="220"/>
      <c r="Z352" s="210"/>
      <c r="AA352" s="210"/>
      <c r="AB352" s="210"/>
      <c r="AC352" s="210"/>
      <c r="AD352" s="210"/>
      <c r="AE352" s="210"/>
      <c r="AF352" s="210"/>
      <c r="AG352" s="210" t="s">
        <v>300</v>
      </c>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ht="22.5" outlineLevel="1" x14ac:dyDescent="0.2">
      <c r="A353" s="241">
        <v>271</v>
      </c>
      <c r="B353" s="242" t="s">
        <v>2726</v>
      </c>
      <c r="C353" s="254" t="s">
        <v>2727</v>
      </c>
      <c r="D353" s="243" t="s">
        <v>310</v>
      </c>
      <c r="E353" s="244">
        <v>11.95</v>
      </c>
      <c r="F353" s="245"/>
      <c r="G353" s="246">
        <f>ROUND(E353*F353,2)</f>
        <v>0</v>
      </c>
      <c r="H353" s="245"/>
      <c r="I353" s="246">
        <f>ROUND(E353*H353,2)</f>
        <v>0</v>
      </c>
      <c r="J353" s="245"/>
      <c r="K353" s="246">
        <f>ROUND(E353*J353,2)</f>
        <v>0</v>
      </c>
      <c r="L353" s="246">
        <v>21</v>
      </c>
      <c r="M353" s="246">
        <f>G353*(1+L353/100)</f>
        <v>0</v>
      </c>
      <c r="N353" s="244">
        <v>0</v>
      </c>
      <c r="O353" s="244">
        <f>ROUND(E353*N353,2)</f>
        <v>0</v>
      </c>
      <c r="P353" s="244">
        <v>0</v>
      </c>
      <c r="Q353" s="244">
        <f>ROUND(E353*P353,2)</f>
        <v>0</v>
      </c>
      <c r="R353" s="246"/>
      <c r="S353" s="246" t="s">
        <v>861</v>
      </c>
      <c r="T353" s="247" t="s">
        <v>294</v>
      </c>
      <c r="U353" s="220">
        <v>0</v>
      </c>
      <c r="V353" s="220">
        <f>ROUND(E353*U353,2)</f>
        <v>0</v>
      </c>
      <c r="W353" s="220"/>
      <c r="X353" s="220" t="s">
        <v>295</v>
      </c>
      <c r="Y353" s="220" t="s">
        <v>296</v>
      </c>
      <c r="Z353" s="210"/>
      <c r="AA353" s="210"/>
      <c r="AB353" s="210"/>
      <c r="AC353" s="210"/>
      <c r="AD353" s="210"/>
      <c r="AE353" s="210"/>
      <c r="AF353" s="210"/>
      <c r="AG353" s="210" t="s">
        <v>1407</v>
      </c>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ht="22.5" outlineLevel="1" x14ac:dyDescent="0.2">
      <c r="A354" s="231">
        <v>272</v>
      </c>
      <c r="B354" s="232" t="s">
        <v>2728</v>
      </c>
      <c r="C354" s="250" t="s">
        <v>2729</v>
      </c>
      <c r="D354" s="233" t="s">
        <v>310</v>
      </c>
      <c r="E354" s="234">
        <v>11.38</v>
      </c>
      <c r="F354" s="235"/>
      <c r="G354" s="236">
        <f>ROUND(E354*F354,2)</f>
        <v>0</v>
      </c>
      <c r="H354" s="235"/>
      <c r="I354" s="236">
        <f>ROUND(E354*H354,2)</f>
        <v>0</v>
      </c>
      <c r="J354" s="235"/>
      <c r="K354" s="236">
        <f>ROUND(E354*J354,2)</f>
        <v>0</v>
      </c>
      <c r="L354" s="236">
        <v>21</v>
      </c>
      <c r="M354" s="236">
        <f>G354*(1+L354/100)</f>
        <v>0</v>
      </c>
      <c r="N354" s="234">
        <v>5.1000000000000004E-4</v>
      </c>
      <c r="O354" s="234">
        <f>ROUND(E354*N354,2)</f>
        <v>0.01</v>
      </c>
      <c r="P354" s="234">
        <v>0</v>
      </c>
      <c r="Q354" s="234">
        <f>ROUND(E354*P354,2)</f>
        <v>0</v>
      </c>
      <c r="R354" s="236" t="s">
        <v>1511</v>
      </c>
      <c r="S354" s="236" t="s">
        <v>293</v>
      </c>
      <c r="T354" s="237" t="s">
        <v>294</v>
      </c>
      <c r="U354" s="220">
        <v>0.26700000000000002</v>
      </c>
      <c r="V354" s="220">
        <f>ROUND(E354*U354,2)</f>
        <v>3.04</v>
      </c>
      <c r="W354" s="220"/>
      <c r="X354" s="220" t="s">
        <v>295</v>
      </c>
      <c r="Y354" s="220" t="s">
        <v>296</v>
      </c>
      <c r="Z354" s="210"/>
      <c r="AA354" s="210"/>
      <c r="AB354" s="210"/>
      <c r="AC354" s="210"/>
      <c r="AD354" s="210"/>
      <c r="AE354" s="210"/>
      <c r="AF354" s="210"/>
      <c r="AG354" s="210" t="s">
        <v>1407</v>
      </c>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2" x14ac:dyDescent="0.2">
      <c r="A355" s="217"/>
      <c r="B355" s="218"/>
      <c r="C355" s="251" t="s">
        <v>2730</v>
      </c>
      <c r="D355" s="239"/>
      <c r="E355" s="239"/>
      <c r="F355" s="239"/>
      <c r="G355" s="239"/>
      <c r="H355" s="220"/>
      <c r="I355" s="220"/>
      <c r="J355" s="220"/>
      <c r="K355" s="220"/>
      <c r="L355" s="220"/>
      <c r="M355" s="220"/>
      <c r="N355" s="219"/>
      <c r="O355" s="219"/>
      <c r="P355" s="219"/>
      <c r="Q355" s="219"/>
      <c r="R355" s="220"/>
      <c r="S355" s="220"/>
      <c r="T355" s="220"/>
      <c r="U355" s="220"/>
      <c r="V355" s="220"/>
      <c r="W355" s="220"/>
      <c r="X355" s="220"/>
      <c r="Y355" s="220"/>
      <c r="Z355" s="210"/>
      <c r="AA355" s="210"/>
      <c r="AB355" s="210"/>
      <c r="AC355" s="210"/>
      <c r="AD355" s="210"/>
      <c r="AE355" s="210"/>
      <c r="AF355" s="210"/>
      <c r="AG355" s="210" t="s">
        <v>299</v>
      </c>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2" x14ac:dyDescent="0.2">
      <c r="A356" s="217"/>
      <c r="B356" s="218"/>
      <c r="C356" s="252" t="s">
        <v>2730</v>
      </c>
      <c r="D356" s="240"/>
      <c r="E356" s="240"/>
      <c r="F356" s="240"/>
      <c r="G356" s="240"/>
      <c r="H356" s="220"/>
      <c r="I356" s="220"/>
      <c r="J356" s="220"/>
      <c r="K356" s="220"/>
      <c r="L356" s="220"/>
      <c r="M356" s="220"/>
      <c r="N356" s="219"/>
      <c r="O356" s="219"/>
      <c r="P356" s="219"/>
      <c r="Q356" s="219"/>
      <c r="R356" s="220"/>
      <c r="S356" s="220"/>
      <c r="T356" s="220"/>
      <c r="U356" s="220"/>
      <c r="V356" s="220"/>
      <c r="W356" s="220"/>
      <c r="X356" s="220"/>
      <c r="Y356" s="220"/>
      <c r="Z356" s="210"/>
      <c r="AA356" s="210"/>
      <c r="AB356" s="210"/>
      <c r="AC356" s="210"/>
      <c r="AD356" s="210"/>
      <c r="AE356" s="210"/>
      <c r="AF356" s="210"/>
      <c r="AG356" s="210" t="s">
        <v>300</v>
      </c>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1" x14ac:dyDescent="0.2">
      <c r="A357" s="231">
        <v>273</v>
      </c>
      <c r="B357" s="232" t="s">
        <v>1601</v>
      </c>
      <c r="C357" s="250" t="s">
        <v>1602</v>
      </c>
      <c r="D357" s="233" t="s">
        <v>0</v>
      </c>
      <c r="E357" s="234">
        <v>2.75</v>
      </c>
      <c r="F357" s="235"/>
      <c r="G357" s="236">
        <f>ROUND(E357*F357,2)</f>
        <v>0</v>
      </c>
      <c r="H357" s="235"/>
      <c r="I357" s="236">
        <f>ROUND(E357*H357,2)</f>
        <v>0</v>
      </c>
      <c r="J357" s="235"/>
      <c r="K357" s="236">
        <f>ROUND(E357*J357,2)</f>
        <v>0</v>
      </c>
      <c r="L357" s="236">
        <v>21</v>
      </c>
      <c r="M357" s="236">
        <f>G357*(1+L357/100)</f>
        <v>0</v>
      </c>
      <c r="N357" s="234">
        <v>0</v>
      </c>
      <c r="O357" s="234">
        <f>ROUND(E357*N357,2)</f>
        <v>0</v>
      </c>
      <c r="P357" s="234">
        <v>0</v>
      </c>
      <c r="Q357" s="234">
        <f>ROUND(E357*P357,2)</f>
        <v>0</v>
      </c>
      <c r="R357" s="236" t="s">
        <v>1511</v>
      </c>
      <c r="S357" s="236" t="s">
        <v>293</v>
      </c>
      <c r="T357" s="237" t="s">
        <v>294</v>
      </c>
      <c r="U357" s="220">
        <v>0</v>
      </c>
      <c r="V357" s="220">
        <f>ROUND(E357*U357,2)</f>
        <v>0</v>
      </c>
      <c r="W357" s="220"/>
      <c r="X357" s="220" t="s">
        <v>295</v>
      </c>
      <c r="Y357" s="220" t="s">
        <v>296</v>
      </c>
      <c r="Z357" s="210"/>
      <c r="AA357" s="210"/>
      <c r="AB357" s="210"/>
      <c r="AC357" s="210"/>
      <c r="AD357" s="210"/>
      <c r="AE357" s="210"/>
      <c r="AF357" s="210"/>
      <c r="AG357" s="210" t="s">
        <v>1407</v>
      </c>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2" x14ac:dyDescent="0.2">
      <c r="A358" s="217"/>
      <c r="B358" s="218"/>
      <c r="C358" s="251" t="s">
        <v>1508</v>
      </c>
      <c r="D358" s="239"/>
      <c r="E358" s="239"/>
      <c r="F358" s="239"/>
      <c r="G358" s="239"/>
      <c r="H358" s="220"/>
      <c r="I358" s="220"/>
      <c r="J358" s="220"/>
      <c r="K358" s="220"/>
      <c r="L358" s="220"/>
      <c r="M358" s="220"/>
      <c r="N358" s="219"/>
      <c r="O358" s="219"/>
      <c r="P358" s="219"/>
      <c r="Q358" s="219"/>
      <c r="R358" s="220"/>
      <c r="S358" s="220"/>
      <c r="T358" s="220"/>
      <c r="U358" s="220"/>
      <c r="V358" s="220"/>
      <c r="W358" s="220"/>
      <c r="X358" s="220"/>
      <c r="Y358" s="220"/>
      <c r="Z358" s="210"/>
      <c r="AA358" s="210"/>
      <c r="AB358" s="210"/>
      <c r="AC358" s="210"/>
      <c r="AD358" s="210"/>
      <c r="AE358" s="210"/>
      <c r="AF358" s="210"/>
      <c r="AG358" s="210" t="s">
        <v>299</v>
      </c>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2" x14ac:dyDescent="0.2">
      <c r="A359" s="217"/>
      <c r="B359" s="218"/>
      <c r="C359" s="252" t="s">
        <v>1508</v>
      </c>
      <c r="D359" s="240"/>
      <c r="E359" s="240"/>
      <c r="F359" s="240"/>
      <c r="G359" s="240"/>
      <c r="H359" s="220"/>
      <c r="I359" s="220"/>
      <c r="J359" s="220"/>
      <c r="K359" s="220"/>
      <c r="L359" s="220"/>
      <c r="M359" s="220"/>
      <c r="N359" s="219"/>
      <c r="O359" s="219"/>
      <c r="P359" s="219"/>
      <c r="Q359" s="219"/>
      <c r="R359" s="220"/>
      <c r="S359" s="220"/>
      <c r="T359" s="220"/>
      <c r="U359" s="220"/>
      <c r="V359" s="220"/>
      <c r="W359" s="220"/>
      <c r="X359" s="220"/>
      <c r="Y359" s="220"/>
      <c r="Z359" s="210"/>
      <c r="AA359" s="210"/>
      <c r="AB359" s="210"/>
      <c r="AC359" s="210"/>
      <c r="AD359" s="210"/>
      <c r="AE359" s="210"/>
      <c r="AF359" s="210"/>
      <c r="AG359" s="210" t="s">
        <v>300</v>
      </c>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x14ac:dyDescent="0.2">
      <c r="A360" s="224" t="s">
        <v>287</v>
      </c>
      <c r="B360" s="225" t="s">
        <v>258</v>
      </c>
      <c r="C360" s="249" t="s">
        <v>27</v>
      </c>
      <c r="D360" s="226"/>
      <c r="E360" s="227"/>
      <c r="F360" s="228"/>
      <c r="G360" s="228">
        <f>SUMIF(AG361:AG361,"&lt;&gt;NOR",G361:G361)</f>
        <v>0</v>
      </c>
      <c r="H360" s="228"/>
      <c r="I360" s="228">
        <f>SUM(I361:I361)</f>
        <v>0</v>
      </c>
      <c r="J360" s="228"/>
      <c r="K360" s="228">
        <f>SUM(K361:K361)</f>
        <v>0</v>
      </c>
      <c r="L360" s="228"/>
      <c r="M360" s="228">
        <f>SUM(M361:M361)</f>
        <v>0</v>
      </c>
      <c r="N360" s="227"/>
      <c r="O360" s="227">
        <f>SUM(O361:O361)</f>
        <v>0</v>
      </c>
      <c r="P360" s="227"/>
      <c r="Q360" s="227">
        <f>SUM(Q361:Q361)</f>
        <v>0</v>
      </c>
      <c r="R360" s="228"/>
      <c r="S360" s="228"/>
      <c r="T360" s="229"/>
      <c r="U360" s="223"/>
      <c r="V360" s="223">
        <f>SUM(V361:V361)</f>
        <v>0</v>
      </c>
      <c r="W360" s="223"/>
      <c r="X360" s="223"/>
      <c r="Y360" s="223"/>
      <c r="AG360" t="s">
        <v>288</v>
      </c>
    </row>
    <row r="361" spans="1:60" outlineLevel="1" x14ac:dyDescent="0.2">
      <c r="A361" s="241">
        <v>274</v>
      </c>
      <c r="B361" s="242" t="s">
        <v>2153</v>
      </c>
      <c r="C361" s="254" t="s">
        <v>2154</v>
      </c>
      <c r="D361" s="243" t="s">
        <v>2145</v>
      </c>
      <c r="E361" s="244">
        <v>2</v>
      </c>
      <c r="F361" s="245"/>
      <c r="G361" s="246">
        <f>ROUND(E361*F361,2)</f>
        <v>0</v>
      </c>
      <c r="H361" s="245"/>
      <c r="I361" s="246">
        <f>ROUND(E361*H361,2)</f>
        <v>0</v>
      </c>
      <c r="J361" s="245"/>
      <c r="K361" s="246">
        <f>ROUND(E361*J361,2)</f>
        <v>0</v>
      </c>
      <c r="L361" s="246">
        <v>21</v>
      </c>
      <c r="M361" s="246">
        <f>G361*(1+L361/100)</f>
        <v>0</v>
      </c>
      <c r="N361" s="244">
        <v>0</v>
      </c>
      <c r="O361" s="244">
        <f>ROUND(E361*N361,2)</f>
        <v>0</v>
      </c>
      <c r="P361" s="244">
        <v>0</v>
      </c>
      <c r="Q361" s="244">
        <f>ROUND(E361*P361,2)</f>
        <v>0</v>
      </c>
      <c r="R361" s="246"/>
      <c r="S361" s="246" t="s">
        <v>293</v>
      </c>
      <c r="T361" s="247" t="s">
        <v>294</v>
      </c>
      <c r="U361" s="220">
        <v>0</v>
      </c>
      <c r="V361" s="220">
        <f>ROUND(E361*U361,2)</f>
        <v>0</v>
      </c>
      <c r="W361" s="220"/>
      <c r="X361" s="220" t="s">
        <v>2155</v>
      </c>
      <c r="Y361" s="220" t="s">
        <v>296</v>
      </c>
      <c r="Z361" s="210"/>
      <c r="AA361" s="210"/>
      <c r="AB361" s="210"/>
      <c r="AC361" s="210"/>
      <c r="AD361" s="210"/>
      <c r="AE361" s="210"/>
      <c r="AF361" s="210"/>
      <c r="AG361" s="210" t="s">
        <v>2156</v>
      </c>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x14ac:dyDescent="0.2">
      <c r="A362" s="224" t="s">
        <v>287</v>
      </c>
      <c r="B362" s="225" t="s">
        <v>259</v>
      </c>
      <c r="C362" s="249" t="s">
        <v>28</v>
      </c>
      <c r="D362" s="226"/>
      <c r="E362" s="227"/>
      <c r="F362" s="228"/>
      <c r="G362" s="228">
        <f>SUMIF(AG363:AG364,"&lt;&gt;NOR",G363:G364)</f>
        <v>0</v>
      </c>
      <c r="H362" s="228"/>
      <c r="I362" s="228">
        <f>SUM(I363:I364)</f>
        <v>0</v>
      </c>
      <c r="J362" s="228"/>
      <c r="K362" s="228">
        <f>SUM(K363:K364)</f>
        <v>0</v>
      </c>
      <c r="L362" s="228"/>
      <c r="M362" s="228">
        <f>SUM(M363:M364)</f>
        <v>0</v>
      </c>
      <c r="N362" s="227"/>
      <c r="O362" s="227">
        <f>SUM(O363:O364)</f>
        <v>0</v>
      </c>
      <c r="P362" s="227"/>
      <c r="Q362" s="227">
        <f>SUM(Q363:Q364)</f>
        <v>0</v>
      </c>
      <c r="R362" s="228"/>
      <c r="S362" s="228"/>
      <c r="T362" s="229"/>
      <c r="U362" s="223"/>
      <c r="V362" s="223">
        <f>SUM(V363:V364)</f>
        <v>0</v>
      </c>
      <c r="W362" s="223"/>
      <c r="X362" s="223"/>
      <c r="Y362" s="223"/>
      <c r="AG362" t="s">
        <v>288</v>
      </c>
    </row>
    <row r="363" spans="1:60" outlineLevel="1" x14ac:dyDescent="0.2">
      <c r="A363" s="241">
        <v>275</v>
      </c>
      <c r="B363" s="242" t="s">
        <v>2731</v>
      </c>
      <c r="C363" s="254" t="s">
        <v>2732</v>
      </c>
      <c r="D363" s="243" t="s">
        <v>2145</v>
      </c>
      <c r="E363" s="244">
        <v>1</v>
      </c>
      <c r="F363" s="245"/>
      <c r="G363" s="246">
        <f>ROUND(E363*F363,2)</f>
        <v>0</v>
      </c>
      <c r="H363" s="245"/>
      <c r="I363" s="246">
        <f>ROUND(E363*H363,2)</f>
        <v>0</v>
      </c>
      <c r="J363" s="245"/>
      <c r="K363" s="246">
        <f>ROUND(E363*J363,2)</f>
        <v>0</v>
      </c>
      <c r="L363" s="246">
        <v>21</v>
      </c>
      <c r="M363" s="246">
        <f>G363*(1+L363/100)</f>
        <v>0</v>
      </c>
      <c r="N363" s="244">
        <v>0</v>
      </c>
      <c r="O363" s="244">
        <f>ROUND(E363*N363,2)</f>
        <v>0</v>
      </c>
      <c r="P363" s="244">
        <v>0</v>
      </c>
      <c r="Q363" s="244">
        <f>ROUND(E363*P363,2)</f>
        <v>0</v>
      </c>
      <c r="R363" s="246"/>
      <c r="S363" s="246" t="s">
        <v>293</v>
      </c>
      <c r="T363" s="247" t="s">
        <v>294</v>
      </c>
      <c r="U363" s="220">
        <v>0</v>
      </c>
      <c r="V363" s="220">
        <f>ROUND(E363*U363,2)</f>
        <v>0</v>
      </c>
      <c r="W363" s="220"/>
      <c r="X363" s="220" t="s">
        <v>2155</v>
      </c>
      <c r="Y363" s="220" t="s">
        <v>296</v>
      </c>
      <c r="Z363" s="210"/>
      <c r="AA363" s="210"/>
      <c r="AB363" s="210"/>
      <c r="AC363" s="210"/>
      <c r="AD363" s="210"/>
      <c r="AE363" s="210"/>
      <c r="AF363" s="210"/>
      <c r="AG363" s="210" t="s">
        <v>2156</v>
      </c>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outlineLevel="1" x14ac:dyDescent="0.2">
      <c r="A364" s="231">
        <v>276</v>
      </c>
      <c r="B364" s="232" t="s">
        <v>2733</v>
      </c>
      <c r="C364" s="250" t="s">
        <v>2734</v>
      </c>
      <c r="D364" s="233" t="s">
        <v>2145</v>
      </c>
      <c r="E364" s="234">
        <v>0.5</v>
      </c>
      <c r="F364" s="235"/>
      <c r="G364" s="236">
        <f>ROUND(E364*F364,2)</f>
        <v>0</v>
      </c>
      <c r="H364" s="235"/>
      <c r="I364" s="236">
        <f>ROUND(E364*H364,2)</f>
        <v>0</v>
      </c>
      <c r="J364" s="235"/>
      <c r="K364" s="236">
        <f>ROUND(E364*J364,2)</f>
        <v>0</v>
      </c>
      <c r="L364" s="236">
        <v>21</v>
      </c>
      <c r="M364" s="236">
        <f>G364*(1+L364/100)</f>
        <v>0</v>
      </c>
      <c r="N364" s="234">
        <v>0</v>
      </c>
      <c r="O364" s="234">
        <f>ROUND(E364*N364,2)</f>
        <v>0</v>
      </c>
      <c r="P364" s="234">
        <v>0</v>
      </c>
      <c r="Q364" s="234">
        <f>ROUND(E364*P364,2)</f>
        <v>0</v>
      </c>
      <c r="R364" s="236"/>
      <c r="S364" s="236" t="s">
        <v>293</v>
      </c>
      <c r="T364" s="237" t="s">
        <v>294</v>
      </c>
      <c r="U364" s="220">
        <v>0</v>
      </c>
      <c r="V364" s="220">
        <f>ROUND(E364*U364,2)</f>
        <v>0</v>
      </c>
      <c r="W364" s="220"/>
      <c r="X364" s="220" t="s">
        <v>2155</v>
      </c>
      <c r="Y364" s="220" t="s">
        <v>296</v>
      </c>
      <c r="Z364" s="210"/>
      <c r="AA364" s="210"/>
      <c r="AB364" s="210"/>
      <c r="AC364" s="210"/>
      <c r="AD364" s="210"/>
      <c r="AE364" s="210"/>
      <c r="AF364" s="210"/>
      <c r="AG364" s="210" t="s">
        <v>2156</v>
      </c>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x14ac:dyDescent="0.2">
      <c r="A365" s="3"/>
      <c r="B365" s="4"/>
      <c r="C365" s="256"/>
      <c r="D365" s="6"/>
      <c r="E365" s="3"/>
      <c r="F365" s="3"/>
      <c r="G365" s="3"/>
      <c r="H365" s="3"/>
      <c r="I365" s="3"/>
      <c r="J365" s="3"/>
      <c r="K365" s="3"/>
      <c r="L365" s="3"/>
      <c r="M365" s="3"/>
      <c r="N365" s="3"/>
      <c r="O365" s="3"/>
      <c r="P365" s="3"/>
      <c r="Q365" s="3"/>
      <c r="R365" s="3"/>
      <c r="S365" s="3"/>
      <c r="T365" s="3"/>
      <c r="U365" s="3"/>
      <c r="V365" s="3"/>
      <c r="W365" s="3"/>
      <c r="X365" s="3"/>
      <c r="Y365" s="3"/>
      <c r="AE365">
        <v>12</v>
      </c>
      <c r="AF365">
        <v>21</v>
      </c>
      <c r="AG365" t="s">
        <v>273</v>
      </c>
    </row>
    <row r="366" spans="1:60" x14ac:dyDescent="0.2">
      <c r="A366" s="213"/>
      <c r="B366" s="214" t="s">
        <v>29</v>
      </c>
      <c r="C366" s="257"/>
      <c r="D366" s="215"/>
      <c r="E366" s="216"/>
      <c r="F366" s="216"/>
      <c r="G366" s="230">
        <f>G8+G32+G42+G64+G114+G169+G183+G332+G338+G360+G362</f>
        <v>0</v>
      </c>
      <c r="H366" s="3"/>
      <c r="I366" s="3"/>
      <c r="J366" s="3"/>
      <c r="K366" s="3"/>
      <c r="L366" s="3"/>
      <c r="M366" s="3"/>
      <c r="N366" s="3"/>
      <c r="O366" s="3"/>
      <c r="P366" s="3"/>
      <c r="Q366" s="3"/>
      <c r="R366" s="3"/>
      <c r="S366" s="3"/>
      <c r="T366" s="3"/>
      <c r="U366" s="3"/>
      <c r="V366" s="3"/>
      <c r="W366" s="3"/>
      <c r="X366" s="3"/>
      <c r="Y366" s="3"/>
      <c r="AE366">
        <f>SUMIF(L7:L364,AE365,G7:G364)</f>
        <v>0</v>
      </c>
      <c r="AF366">
        <f>SUMIF(L7:L364,AF365,G7:G364)</f>
        <v>0</v>
      </c>
      <c r="AG366" t="s">
        <v>2161</v>
      </c>
    </row>
    <row r="367" spans="1:60" x14ac:dyDescent="0.2">
      <c r="C367" s="258"/>
      <c r="D367" s="10"/>
      <c r="AG367" t="s">
        <v>2162</v>
      </c>
    </row>
    <row r="368" spans="1:60"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1WOahf6Hp2Ps1kyN0NndnjKRYzdxf4q0cDeBi6thhhKTpa/wDrleWGm7qtbjPJexViYSWP9XKzvK4Y+4drjsVQ==" saltValue="ZMtwDYPqJ5Ak+bbGlvMo5A==" spinCount="100000" sheet="1" formatRows="0"/>
  <mergeCells count="74">
    <mergeCell ref="C358:G358"/>
    <mergeCell ref="C359:G359"/>
    <mergeCell ref="C336:G336"/>
    <mergeCell ref="C337:G337"/>
    <mergeCell ref="C351:G351"/>
    <mergeCell ref="C352:G352"/>
    <mergeCell ref="C355:G355"/>
    <mergeCell ref="C356:G356"/>
    <mergeCell ref="C264:G264"/>
    <mergeCell ref="C265:G265"/>
    <mergeCell ref="C273:G273"/>
    <mergeCell ref="C274:G274"/>
    <mergeCell ref="C330:G330"/>
    <mergeCell ref="C331:G331"/>
    <mergeCell ref="C117:G117"/>
    <mergeCell ref="C167:G167"/>
    <mergeCell ref="C168:G168"/>
    <mergeCell ref="C176:G176"/>
    <mergeCell ref="C181:G181"/>
    <mergeCell ref="C182:G182"/>
    <mergeCell ref="C97:G97"/>
    <mergeCell ref="C99:G99"/>
    <mergeCell ref="C100:G100"/>
    <mergeCell ref="C112:G112"/>
    <mergeCell ref="C113:G113"/>
    <mergeCell ref="C116:G116"/>
    <mergeCell ref="C86:G86"/>
    <mergeCell ref="C88:G88"/>
    <mergeCell ref="C89:G89"/>
    <mergeCell ref="C93:G93"/>
    <mergeCell ref="C94:G94"/>
    <mergeCell ref="C96:G96"/>
    <mergeCell ref="C77:G77"/>
    <mergeCell ref="C79:G79"/>
    <mergeCell ref="C80:G80"/>
    <mergeCell ref="C82:G82"/>
    <mergeCell ref="C83:G83"/>
    <mergeCell ref="C85:G85"/>
    <mergeCell ref="C67:G67"/>
    <mergeCell ref="C70:G70"/>
    <mergeCell ref="C71:G71"/>
    <mergeCell ref="C73:G73"/>
    <mergeCell ref="C74:G74"/>
    <mergeCell ref="C76:G76"/>
    <mergeCell ref="C51:G51"/>
    <mergeCell ref="C52:G52"/>
    <mergeCell ref="C56:G56"/>
    <mergeCell ref="C62:G62"/>
    <mergeCell ref="C63:G63"/>
    <mergeCell ref="C66:G66"/>
    <mergeCell ref="C37:G37"/>
    <mergeCell ref="C38:G38"/>
    <mergeCell ref="C45:G45"/>
    <mergeCell ref="C46:G46"/>
    <mergeCell ref="C48:G48"/>
    <mergeCell ref="C49:G49"/>
    <mergeCell ref="C22:G22"/>
    <mergeCell ref="C23:G23"/>
    <mergeCell ref="C25:G25"/>
    <mergeCell ref="C26:G26"/>
    <mergeCell ref="C28:G28"/>
    <mergeCell ref="C29:G29"/>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55</v>
      </c>
      <c r="C4" s="202" t="s">
        <v>56</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206</v>
      </c>
      <c r="C8" s="249" t="s">
        <v>207</v>
      </c>
      <c r="D8" s="226"/>
      <c r="E8" s="227"/>
      <c r="F8" s="228"/>
      <c r="G8" s="228">
        <f>SUMIF(AG9:AG28,"&lt;&gt;NOR",G9:G28)</f>
        <v>0</v>
      </c>
      <c r="H8" s="228"/>
      <c r="I8" s="228">
        <f>SUM(I9:I28)</f>
        <v>0</v>
      </c>
      <c r="J8" s="228"/>
      <c r="K8" s="228">
        <f>SUM(K9:K28)</f>
        <v>0</v>
      </c>
      <c r="L8" s="228"/>
      <c r="M8" s="228">
        <f>SUM(M9:M28)</f>
        <v>0</v>
      </c>
      <c r="N8" s="227"/>
      <c r="O8" s="227">
        <f>SUM(O9:O28)</f>
        <v>0.41000000000000003</v>
      </c>
      <c r="P8" s="227"/>
      <c r="Q8" s="227">
        <f>SUM(Q9:Q28)</f>
        <v>0.02</v>
      </c>
      <c r="R8" s="228"/>
      <c r="S8" s="228"/>
      <c r="T8" s="229"/>
      <c r="U8" s="223"/>
      <c r="V8" s="223">
        <f>SUM(V9:V28)</f>
        <v>34.159999999999997</v>
      </c>
      <c r="W8" s="223"/>
      <c r="X8" s="223"/>
      <c r="Y8" s="223"/>
      <c r="AG8" t="s">
        <v>288</v>
      </c>
    </row>
    <row r="9" spans="1:60" ht="33.75" outlineLevel="1" x14ac:dyDescent="0.2">
      <c r="A9" s="231">
        <v>1</v>
      </c>
      <c r="B9" s="232" t="s">
        <v>2735</v>
      </c>
      <c r="C9" s="250" t="s">
        <v>2736</v>
      </c>
      <c r="D9" s="233" t="s">
        <v>335</v>
      </c>
      <c r="E9" s="234">
        <v>12</v>
      </c>
      <c r="F9" s="235"/>
      <c r="G9" s="236">
        <f>ROUND(E9*F9,2)</f>
        <v>0</v>
      </c>
      <c r="H9" s="235"/>
      <c r="I9" s="236">
        <f>ROUND(E9*H9,2)</f>
        <v>0</v>
      </c>
      <c r="J9" s="235"/>
      <c r="K9" s="236">
        <f>ROUND(E9*J9,2)</f>
        <v>0</v>
      </c>
      <c r="L9" s="236">
        <v>21</v>
      </c>
      <c r="M9" s="236">
        <f>G9*(1+L9/100)</f>
        <v>0</v>
      </c>
      <c r="N9" s="234">
        <v>1.2579999999999999E-2</v>
      </c>
      <c r="O9" s="234">
        <f>ROUND(E9*N9,2)</f>
        <v>0.15</v>
      </c>
      <c r="P9" s="234">
        <v>0</v>
      </c>
      <c r="Q9" s="234">
        <f>ROUND(E9*P9,2)</f>
        <v>0</v>
      </c>
      <c r="R9" s="236" t="s">
        <v>1613</v>
      </c>
      <c r="S9" s="236" t="s">
        <v>293</v>
      </c>
      <c r="T9" s="237" t="s">
        <v>294</v>
      </c>
      <c r="U9" s="220">
        <v>0.70399999999999996</v>
      </c>
      <c r="V9" s="220">
        <f>ROUND(E9*U9,2)</f>
        <v>8.4499999999999993</v>
      </c>
      <c r="W9" s="220"/>
      <c r="X9" s="220" t="s">
        <v>295</v>
      </c>
      <c r="Y9" s="220" t="s">
        <v>296</v>
      </c>
      <c r="Z9" s="210"/>
      <c r="AA9" s="210"/>
      <c r="AB9" s="210"/>
      <c r="AC9" s="210"/>
      <c r="AD9" s="210"/>
      <c r="AE9" s="210"/>
      <c r="AF9" s="210"/>
      <c r="AG9" s="210" t="s">
        <v>1407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2737</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2" x14ac:dyDescent="0.2">
      <c r="A11" s="217"/>
      <c r="B11" s="218"/>
      <c r="C11" s="252" t="s">
        <v>2737</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ht="33.75" outlineLevel="1" x14ac:dyDescent="0.2">
      <c r="A12" s="231">
        <v>2</v>
      </c>
      <c r="B12" s="232" t="s">
        <v>2738</v>
      </c>
      <c r="C12" s="250" t="s">
        <v>2739</v>
      </c>
      <c r="D12" s="233" t="s">
        <v>335</v>
      </c>
      <c r="E12" s="234">
        <v>17</v>
      </c>
      <c r="F12" s="235"/>
      <c r="G12" s="236">
        <f>ROUND(E12*F12,2)</f>
        <v>0</v>
      </c>
      <c r="H12" s="235"/>
      <c r="I12" s="236">
        <f>ROUND(E12*H12,2)</f>
        <v>0</v>
      </c>
      <c r="J12" s="235"/>
      <c r="K12" s="236">
        <f>ROUND(E12*J12,2)</f>
        <v>0</v>
      </c>
      <c r="L12" s="236">
        <v>21</v>
      </c>
      <c r="M12" s="236">
        <f>G12*(1+L12/100)</f>
        <v>0</v>
      </c>
      <c r="N12" s="234">
        <v>1.4749999999999999E-2</v>
      </c>
      <c r="O12" s="234">
        <f>ROUND(E12*N12,2)</f>
        <v>0.25</v>
      </c>
      <c r="P12" s="234">
        <v>0</v>
      </c>
      <c r="Q12" s="234">
        <f>ROUND(E12*P12,2)</f>
        <v>0</v>
      </c>
      <c r="R12" s="236" t="s">
        <v>1613</v>
      </c>
      <c r="S12" s="236" t="s">
        <v>293</v>
      </c>
      <c r="T12" s="237" t="s">
        <v>294</v>
      </c>
      <c r="U12" s="220">
        <v>0.753</v>
      </c>
      <c r="V12" s="220">
        <f>ROUND(E12*U12,2)</f>
        <v>12.8</v>
      </c>
      <c r="W12" s="220"/>
      <c r="X12" s="220" t="s">
        <v>295</v>
      </c>
      <c r="Y12" s="220" t="s">
        <v>296</v>
      </c>
      <c r="Z12" s="210"/>
      <c r="AA12" s="210"/>
      <c r="AB12" s="210"/>
      <c r="AC12" s="210"/>
      <c r="AD12" s="210"/>
      <c r="AE12" s="210"/>
      <c r="AF12" s="210"/>
      <c r="AG12" s="210" t="s">
        <v>1407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2" x14ac:dyDescent="0.2">
      <c r="A13" s="217"/>
      <c r="B13" s="218"/>
      <c r="C13" s="251" t="s">
        <v>2737</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2" t="s">
        <v>2737</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3</v>
      </c>
      <c r="B15" s="242" t="s">
        <v>2740</v>
      </c>
      <c r="C15" s="254" t="s">
        <v>2741</v>
      </c>
      <c r="D15" s="243" t="s">
        <v>335</v>
      </c>
      <c r="E15" s="244">
        <v>29</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1407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4</v>
      </c>
      <c r="B16" s="242" t="s">
        <v>2742</v>
      </c>
      <c r="C16" s="254" t="s">
        <v>2743</v>
      </c>
      <c r="D16" s="243" t="s">
        <v>335</v>
      </c>
      <c r="E16" s="244">
        <v>29</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293</v>
      </c>
      <c r="T16" s="247" t="s">
        <v>294</v>
      </c>
      <c r="U16" s="220">
        <v>0.16400000000000001</v>
      </c>
      <c r="V16" s="220">
        <f>ROUND(E16*U16,2)</f>
        <v>4.76</v>
      </c>
      <c r="W16" s="220"/>
      <c r="X16" s="220" t="s">
        <v>295</v>
      </c>
      <c r="Y16" s="220" t="s">
        <v>296</v>
      </c>
      <c r="Z16" s="210"/>
      <c r="AA16" s="210"/>
      <c r="AB16" s="210"/>
      <c r="AC16" s="210"/>
      <c r="AD16" s="210"/>
      <c r="AE16" s="210"/>
      <c r="AF16" s="210"/>
      <c r="AG16" s="210" t="s">
        <v>1407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ht="22.5" outlineLevel="1" x14ac:dyDescent="0.2">
      <c r="A17" s="241">
        <v>5</v>
      </c>
      <c r="B17" s="242" t="s">
        <v>2744</v>
      </c>
      <c r="C17" s="254" t="s">
        <v>2745</v>
      </c>
      <c r="D17" s="243" t="s">
        <v>335</v>
      </c>
      <c r="E17" s="244">
        <v>29</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t="s">
        <v>1613</v>
      </c>
      <c r="S17" s="246" t="s">
        <v>293</v>
      </c>
      <c r="T17" s="247" t="s">
        <v>294</v>
      </c>
      <c r="U17" s="220">
        <v>6.2E-2</v>
      </c>
      <c r="V17" s="220">
        <f>ROUND(E17*U17,2)</f>
        <v>1.8</v>
      </c>
      <c r="W17" s="220"/>
      <c r="X17" s="220" t="s">
        <v>295</v>
      </c>
      <c r="Y17" s="220" t="s">
        <v>296</v>
      </c>
      <c r="Z17" s="210"/>
      <c r="AA17" s="210"/>
      <c r="AB17" s="210"/>
      <c r="AC17" s="210"/>
      <c r="AD17" s="210"/>
      <c r="AE17" s="210"/>
      <c r="AF17" s="210"/>
      <c r="AG17" s="210" t="s">
        <v>1407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33.75" outlineLevel="1" x14ac:dyDescent="0.2">
      <c r="A18" s="241">
        <v>6</v>
      </c>
      <c r="B18" s="242" t="s">
        <v>2746</v>
      </c>
      <c r="C18" s="254" t="s">
        <v>2747</v>
      </c>
      <c r="D18" s="243" t="s">
        <v>335</v>
      </c>
      <c r="E18" s="244">
        <v>0.2</v>
      </c>
      <c r="F18" s="245"/>
      <c r="G18" s="246">
        <f>ROUND(E18*F18,2)</f>
        <v>0</v>
      </c>
      <c r="H18" s="245"/>
      <c r="I18" s="246">
        <f>ROUND(E18*H18,2)</f>
        <v>0</v>
      </c>
      <c r="J18" s="245"/>
      <c r="K18" s="246">
        <f>ROUND(E18*J18,2)</f>
        <v>0</v>
      </c>
      <c r="L18" s="246">
        <v>21</v>
      </c>
      <c r="M18" s="246">
        <f>G18*(1+L18/100)</f>
        <v>0</v>
      </c>
      <c r="N18" s="244">
        <v>3.0100000000000001E-3</v>
      </c>
      <c r="O18" s="244">
        <f>ROUND(E18*N18,2)</f>
        <v>0</v>
      </c>
      <c r="P18" s="244">
        <v>0</v>
      </c>
      <c r="Q18" s="244">
        <f>ROUND(E18*P18,2)</f>
        <v>0</v>
      </c>
      <c r="R18" s="246" t="s">
        <v>1613</v>
      </c>
      <c r="S18" s="246" t="s">
        <v>293</v>
      </c>
      <c r="T18" s="247" t="s">
        <v>294</v>
      </c>
      <c r="U18" s="220">
        <v>0.28999999999999998</v>
      </c>
      <c r="V18" s="220">
        <f>ROUND(E18*U18,2)</f>
        <v>0.06</v>
      </c>
      <c r="W18" s="220"/>
      <c r="X18" s="220" t="s">
        <v>295</v>
      </c>
      <c r="Y18" s="220" t="s">
        <v>296</v>
      </c>
      <c r="Z18" s="210"/>
      <c r="AA18" s="210"/>
      <c r="AB18" s="210"/>
      <c r="AC18" s="210"/>
      <c r="AD18" s="210"/>
      <c r="AE18" s="210"/>
      <c r="AF18" s="210"/>
      <c r="AG18" s="210" t="s">
        <v>1407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33.75" outlineLevel="1" x14ac:dyDescent="0.2">
      <c r="A19" s="241">
        <v>7</v>
      </c>
      <c r="B19" s="242" t="s">
        <v>2748</v>
      </c>
      <c r="C19" s="254" t="s">
        <v>2749</v>
      </c>
      <c r="D19" s="243" t="s">
        <v>335</v>
      </c>
      <c r="E19" s="244">
        <v>1.6</v>
      </c>
      <c r="F19" s="245"/>
      <c r="G19" s="246">
        <f>ROUND(E19*F19,2)</f>
        <v>0</v>
      </c>
      <c r="H19" s="245"/>
      <c r="I19" s="246">
        <f>ROUND(E19*H19,2)</f>
        <v>0</v>
      </c>
      <c r="J19" s="245"/>
      <c r="K19" s="246">
        <f>ROUND(E19*J19,2)</f>
        <v>0</v>
      </c>
      <c r="L19" s="246">
        <v>21</v>
      </c>
      <c r="M19" s="246">
        <f>G19*(1+L19/100)</f>
        <v>0</v>
      </c>
      <c r="N19" s="244">
        <v>4.2900000000000004E-3</v>
      </c>
      <c r="O19" s="244">
        <f>ROUND(E19*N19,2)</f>
        <v>0.01</v>
      </c>
      <c r="P19" s="244">
        <v>0</v>
      </c>
      <c r="Q19" s="244">
        <f>ROUND(E19*P19,2)</f>
        <v>0</v>
      </c>
      <c r="R19" s="246" t="s">
        <v>1613</v>
      </c>
      <c r="S19" s="246" t="s">
        <v>293</v>
      </c>
      <c r="T19" s="247" t="s">
        <v>294</v>
      </c>
      <c r="U19" s="220">
        <v>0.36199999999999999</v>
      </c>
      <c r="V19" s="220">
        <f>ROUND(E19*U19,2)</f>
        <v>0.57999999999999996</v>
      </c>
      <c r="W19" s="220"/>
      <c r="X19" s="220" t="s">
        <v>295</v>
      </c>
      <c r="Y19" s="220" t="s">
        <v>296</v>
      </c>
      <c r="Z19" s="210"/>
      <c r="AA19" s="210"/>
      <c r="AB19" s="210"/>
      <c r="AC19" s="210"/>
      <c r="AD19" s="210"/>
      <c r="AE19" s="210"/>
      <c r="AF19" s="210"/>
      <c r="AG19" s="210" t="s">
        <v>1407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8</v>
      </c>
      <c r="B20" s="242" t="s">
        <v>2750</v>
      </c>
      <c r="C20" s="254" t="s">
        <v>2751</v>
      </c>
      <c r="D20" s="243" t="s">
        <v>291</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t="s">
        <v>1613</v>
      </c>
      <c r="S20" s="246" t="s">
        <v>293</v>
      </c>
      <c r="T20" s="247" t="s">
        <v>294</v>
      </c>
      <c r="U20" s="220">
        <v>0.42399999999999999</v>
      </c>
      <c r="V20" s="220">
        <f>ROUND(E20*U20,2)</f>
        <v>0.85</v>
      </c>
      <c r="W20" s="220"/>
      <c r="X20" s="220" t="s">
        <v>295</v>
      </c>
      <c r="Y20" s="220" t="s">
        <v>296</v>
      </c>
      <c r="Z20" s="210"/>
      <c r="AA20" s="210"/>
      <c r="AB20" s="210"/>
      <c r="AC20" s="210"/>
      <c r="AD20" s="210"/>
      <c r="AE20" s="210"/>
      <c r="AF20" s="210"/>
      <c r="AG20" s="210" t="s">
        <v>1407</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9</v>
      </c>
      <c r="B21" s="242" t="s">
        <v>2752</v>
      </c>
      <c r="C21" s="254" t="s">
        <v>2753</v>
      </c>
      <c r="D21" s="243" t="s">
        <v>2337</v>
      </c>
      <c r="E21" s="244">
        <v>2</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1407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10</v>
      </c>
      <c r="B22" s="242" t="s">
        <v>2754</v>
      </c>
      <c r="C22" s="254" t="s">
        <v>2755</v>
      </c>
      <c r="D22" s="243" t="s">
        <v>291</v>
      </c>
      <c r="E22" s="244">
        <v>2</v>
      </c>
      <c r="F22" s="245"/>
      <c r="G22" s="246">
        <f>ROUND(E22*F22,2)</f>
        <v>0</v>
      </c>
      <c r="H22" s="245"/>
      <c r="I22" s="246">
        <f>ROUND(E22*H22,2)</f>
        <v>0</v>
      </c>
      <c r="J22" s="245"/>
      <c r="K22" s="246">
        <f>ROUND(E22*J22,2)</f>
        <v>0</v>
      </c>
      <c r="L22" s="246">
        <v>21</v>
      </c>
      <c r="M22" s="246">
        <f>G22*(1+L22/100)</f>
        <v>0</v>
      </c>
      <c r="N22" s="244">
        <v>3.0000000000000001E-5</v>
      </c>
      <c r="O22" s="244">
        <f>ROUND(E22*N22,2)</f>
        <v>0</v>
      </c>
      <c r="P22" s="244">
        <v>0</v>
      </c>
      <c r="Q22" s="244">
        <f>ROUND(E22*P22,2)</f>
        <v>0</v>
      </c>
      <c r="R22" s="246" t="s">
        <v>1613</v>
      </c>
      <c r="S22" s="246" t="s">
        <v>293</v>
      </c>
      <c r="T22" s="247" t="s">
        <v>294</v>
      </c>
      <c r="U22" s="220">
        <v>0.22700000000000001</v>
      </c>
      <c r="V22" s="220">
        <f>ROUND(E22*U22,2)</f>
        <v>0.45</v>
      </c>
      <c r="W22" s="220"/>
      <c r="X22" s="220" t="s">
        <v>295</v>
      </c>
      <c r="Y22" s="220" t="s">
        <v>296</v>
      </c>
      <c r="Z22" s="210"/>
      <c r="AA22" s="210"/>
      <c r="AB22" s="210"/>
      <c r="AC22" s="210"/>
      <c r="AD22" s="210"/>
      <c r="AE22" s="210"/>
      <c r="AF22" s="210"/>
      <c r="AG22" s="210" t="s">
        <v>1407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11</v>
      </c>
      <c r="B23" s="242" t="s">
        <v>2756</v>
      </c>
      <c r="C23" s="254" t="s">
        <v>2757</v>
      </c>
      <c r="D23" s="243" t="s">
        <v>1120</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1407</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12</v>
      </c>
      <c r="B24" s="242" t="s">
        <v>2758</v>
      </c>
      <c r="C24" s="254" t="s">
        <v>2759</v>
      </c>
      <c r="D24" s="243" t="s">
        <v>335</v>
      </c>
      <c r="E24" s="244">
        <v>1.8</v>
      </c>
      <c r="F24" s="245"/>
      <c r="G24" s="246">
        <f>ROUND(E24*F24,2)</f>
        <v>0</v>
      </c>
      <c r="H24" s="245"/>
      <c r="I24" s="246">
        <f>ROUND(E24*H24,2)</f>
        <v>0</v>
      </c>
      <c r="J24" s="245"/>
      <c r="K24" s="246">
        <f>ROUND(E24*J24,2)</f>
        <v>0</v>
      </c>
      <c r="L24" s="246">
        <v>21</v>
      </c>
      <c r="M24" s="246">
        <f>G24*(1+L24/100)</f>
        <v>0</v>
      </c>
      <c r="N24" s="244">
        <v>1.4499999999999999E-3</v>
      </c>
      <c r="O24" s="244">
        <f>ROUND(E24*N24,2)</f>
        <v>0</v>
      </c>
      <c r="P24" s="244">
        <v>9.0399999999999994E-3</v>
      </c>
      <c r="Q24" s="244">
        <f>ROUND(E24*P24,2)</f>
        <v>0.02</v>
      </c>
      <c r="R24" s="246" t="s">
        <v>1141</v>
      </c>
      <c r="S24" s="246" t="s">
        <v>293</v>
      </c>
      <c r="T24" s="247" t="s">
        <v>294</v>
      </c>
      <c r="U24" s="220">
        <v>2.4500000000000002</v>
      </c>
      <c r="V24" s="220">
        <f>ROUND(E24*U24,2)</f>
        <v>4.41</v>
      </c>
      <c r="W24" s="220"/>
      <c r="X24" s="220" t="s">
        <v>295</v>
      </c>
      <c r="Y24" s="220" t="s">
        <v>296</v>
      </c>
      <c r="Z24" s="210"/>
      <c r="AA24" s="210"/>
      <c r="AB24" s="210"/>
      <c r="AC24" s="210"/>
      <c r="AD24" s="210"/>
      <c r="AE24" s="210"/>
      <c r="AF24" s="210"/>
      <c r="AG24" s="210" t="s">
        <v>1407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13</v>
      </c>
      <c r="B25" s="242" t="s">
        <v>2345</v>
      </c>
      <c r="C25" s="254" t="s">
        <v>2346</v>
      </c>
      <c r="D25" s="243" t="s">
        <v>2347</v>
      </c>
      <c r="E25" s="244">
        <v>3</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1407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31">
        <v>14</v>
      </c>
      <c r="B26" s="232" t="s">
        <v>2760</v>
      </c>
      <c r="C26" s="250" t="s">
        <v>2761</v>
      </c>
      <c r="D26" s="233" t="s">
        <v>0</v>
      </c>
      <c r="E26" s="234">
        <v>1.5</v>
      </c>
      <c r="F26" s="235"/>
      <c r="G26" s="236">
        <f>ROUND(E26*F26,2)</f>
        <v>0</v>
      </c>
      <c r="H26" s="235"/>
      <c r="I26" s="236">
        <f>ROUND(E26*H26,2)</f>
        <v>0</v>
      </c>
      <c r="J26" s="235"/>
      <c r="K26" s="236">
        <f>ROUND(E26*J26,2)</f>
        <v>0</v>
      </c>
      <c r="L26" s="236">
        <v>21</v>
      </c>
      <c r="M26" s="236">
        <f>G26*(1+L26/100)</f>
        <v>0</v>
      </c>
      <c r="N26" s="234">
        <v>0</v>
      </c>
      <c r="O26" s="234">
        <f>ROUND(E26*N26,2)</f>
        <v>0</v>
      </c>
      <c r="P26" s="234">
        <v>0</v>
      </c>
      <c r="Q26" s="234">
        <f>ROUND(E26*P26,2)</f>
        <v>0</v>
      </c>
      <c r="R26" s="236" t="s">
        <v>1613</v>
      </c>
      <c r="S26" s="236" t="s">
        <v>293</v>
      </c>
      <c r="T26" s="237" t="s">
        <v>294</v>
      </c>
      <c r="U26" s="220">
        <v>0</v>
      </c>
      <c r="V26" s="220">
        <f>ROUND(E26*U26,2)</f>
        <v>0</v>
      </c>
      <c r="W26" s="220"/>
      <c r="X26" s="220" t="s">
        <v>295</v>
      </c>
      <c r="Y26" s="220" t="s">
        <v>296</v>
      </c>
      <c r="Z26" s="210"/>
      <c r="AA26" s="210"/>
      <c r="AB26" s="210"/>
      <c r="AC26" s="210"/>
      <c r="AD26" s="210"/>
      <c r="AE26" s="210"/>
      <c r="AF26" s="210"/>
      <c r="AG26" s="210" t="s">
        <v>1407</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2" x14ac:dyDescent="0.2">
      <c r="A27" s="217"/>
      <c r="B27" s="218"/>
      <c r="C27" s="251" t="s">
        <v>1625</v>
      </c>
      <c r="D27" s="239"/>
      <c r="E27" s="239"/>
      <c r="F27" s="239"/>
      <c r="G27" s="239"/>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299</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2" t="s">
        <v>1625</v>
      </c>
      <c r="D28" s="240"/>
      <c r="E28" s="240"/>
      <c r="F28" s="240"/>
      <c r="G28" s="24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300</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x14ac:dyDescent="0.2">
      <c r="A29" s="224" t="s">
        <v>287</v>
      </c>
      <c r="B29" s="225" t="s">
        <v>229</v>
      </c>
      <c r="C29" s="249" t="s">
        <v>230</v>
      </c>
      <c r="D29" s="226"/>
      <c r="E29" s="227"/>
      <c r="F29" s="228"/>
      <c r="G29" s="228">
        <f>SUMIF(AG30:AG34,"&lt;&gt;NOR",G30:G34)</f>
        <v>0</v>
      </c>
      <c r="H29" s="228"/>
      <c r="I29" s="228">
        <f>SUM(I30:I34)</f>
        <v>0</v>
      </c>
      <c r="J29" s="228"/>
      <c r="K29" s="228">
        <f>SUM(K30:K34)</f>
        <v>0</v>
      </c>
      <c r="L29" s="228"/>
      <c r="M29" s="228">
        <f>SUM(M30:M34)</f>
        <v>0</v>
      </c>
      <c r="N29" s="227"/>
      <c r="O29" s="227">
        <f>SUM(O30:O34)</f>
        <v>0</v>
      </c>
      <c r="P29" s="227"/>
      <c r="Q29" s="227">
        <f>SUM(Q30:Q34)</f>
        <v>0</v>
      </c>
      <c r="R29" s="228"/>
      <c r="S29" s="228"/>
      <c r="T29" s="229"/>
      <c r="U29" s="223"/>
      <c r="V29" s="223">
        <f>SUM(V30:V34)</f>
        <v>0</v>
      </c>
      <c r="W29" s="223"/>
      <c r="X29" s="223"/>
      <c r="Y29" s="223"/>
      <c r="AG29" t="s">
        <v>288</v>
      </c>
    </row>
    <row r="30" spans="1:60" outlineLevel="1" x14ac:dyDescent="0.2">
      <c r="A30" s="241">
        <v>15</v>
      </c>
      <c r="B30" s="242" t="s">
        <v>2762</v>
      </c>
      <c r="C30" s="254" t="s">
        <v>2696</v>
      </c>
      <c r="D30" s="243" t="s">
        <v>1899</v>
      </c>
      <c r="E30" s="244">
        <v>20</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1407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16</v>
      </c>
      <c r="B31" s="242" t="s">
        <v>2763</v>
      </c>
      <c r="C31" s="254" t="s">
        <v>2698</v>
      </c>
      <c r="D31" s="243" t="s">
        <v>1899</v>
      </c>
      <c r="E31" s="244">
        <v>20</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1407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31">
        <v>17</v>
      </c>
      <c r="B32" s="232" t="s">
        <v>1965</v>
      </c>
      <c r="C32" s="250" t="s">
        <v>1966</v>
      </c>
      <c r="D32" s="233" t="s">
        <v>0</v>
      </c>
      <c r="E32" s="234">
        <v>2.65</v>
      </c>
      <c r="F32" s="235"/>
      <c r="G32" s="236">
        <f>ROUND(E32*F32,2)</f>
        <v>0</v>
      </c>
      <c r="H32" s="235"/>
      <c r="I32" s="236">
        <f>ROUND(E32*H32,2)</f>
        <v>0</v>
      </c>
      <c r="J32" s="235"/>
      <c r="K32" s="236">
        <f>ROUND(E32*J32,2)</f>
        <v>0</v>
      </c>
      <c r="L32" s="236">
        <v>21</v>
      </c>
      <c r="M32" s="236">
        <f>G32*(1+L32/100)</f>
        <v>0</v>
      </c>
      <c r="N32" s="234">
        <v>0</v>
      </c>
      <c r="O32" s="234">
        <f>ROUND(E32*N32,2)</f>
        <v>0</v>
      </c>
      <c r="P32" s="234">
        <v>0</v>
      </c>
      <c r="Q32" s="234">
        <f>ROUND(E32*P32,2)</f>
        <v>0</v>
      </c>
      <c r="R32" s="236" t="s">
        <v>1887</v>
      </c>
      <c r="S32" s="236" t="s">
        <v>293</v>
      </c>
      <c r="T32" s="237" t="s">
        <v>294</v>
      </c>
      <c r="U32" s="220">
        <v>0</v>
      </c>
      <c r="V32" s="220">
        <f>ROUND(E32*U32,2)</f>
        <v>0</v>
      </c>
      <c r="W32" s="220"/>
      <c r="X32" s="220" t="s">
        <v>295</v>
      </c>
      <c r="Y32" s="220" t="s">
        <v>296</v>
      </c>
      <c r="Z32" s="210"/>
      <c r="AA32" s="210"/>
      <c r="AB32" s="210"/>
      <c r="AC32" s="210"/>
      <c r="AD32" s="210"/>
      <c r="AE32" s="210"/>
      <c r="AF32" s="210"/>
      <c r="AG32" s="210" t="s">
        <v>1407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1" t="s">
        <v>1508</v>
      </c>
      <c r="D33" s="239"/>
      <c r="E33" s="239"/>
      <c r="F33" s="239"/>
      <c r="G33" s="239"/>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299</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2" t="s">
        <v>1508</v>
      </c>
      <c r="D34" s="240"/>
      <c r="E34" s="240"/>
      <c r="F34" s="240"/>
      <c r="G34" s="24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300</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x14ac:dyDescent="0.2">
      <c r="A35" s="224" t="s">
        <v>287</v>
      </c>
      <c r="B35" s="225" t="s">
        <v>240</v>
      </c>
      <c r="C35" s="249" t="s">
        <v>241</v>
      </c>
      <c r="D35" s="226"/>
      <c r="E35" s="227"/>
      <c r="F35" s="228"/>
      <c r="G35" s="228">
        <f>SUMIF(AG36:AG38,"&lt;&gt;NOR",G36:G38)</f>
        <v>0</v>
      </c>
      <c r="H35" s="228"/>
      <c r="I35" s="228">
        <f>SUM(I36:I38)</f>
        <v>0</v>
      </c>
      <c r="J35" s="228"/>
      <c r="K35" s="228">
        <f>SUM(K36:K38)</f>
        <v>0</v>
      </c>
      <c r="L35" s="228"/>
      <c r="M35" s="228">
        <f>SUM(M36:M38)</f>
        <v>0</v>
      </c>
      <c r="N35" s="227"/>
      <c r="O35" s="227">
        <f>SUM(O36:O38)</f>
        <v>0</v>
      </c>
      <c r="P35" s="227"/>
      <c r="Q35" s="227">
        <f>SUM(Q36:Q38)</f>
        <v>0</v>
      </c>
      <c r="R35" s="228"/>
      <c r="S35" s="228"/>
      <c r="T35" s="229"/>
      <c r="U35" s="223"/>
      <c r="V35" s="223">
        <f>SUM(V36:V38)</f>
        <v>3.36</v>
      </c>
      <c r="W35" s="223"/>
      <c r="X35" s="223"/>
      <c r="Y35" s="223"/>
      <c r="AG35" t="s">
        <v>288</v>
      </c>
    </row>
    <row r="36" spans="1:60" ht="22.5" outlineLevel="1" x14ac:dyDescent="0.2">
      <c r="A36" s="231">
        <v>18</v>
      </c>
      <c r="B36" s="232" t="s">
        <v>2764</v>
      </c>
      <c r="C36" s="250" t="s">
        <v>2765</v>
      </c>
      <c r="D36" s="233" t="s">
        <v>335</v>
      </c>
      <c r="E36" s="234">
        <v>29</v>
      </c>
      <c r="F36" s="235"/>
      <c r="G36" s="236">
        <f>ROUND(E36*F36,2)</f>
        <v>0</v>
      </c>
      <c r="H36" s="235"/>
      <c r="I36" s="236">
        <f>ROUND(E36*H36,2)</f>
        <v>0</v>
      </c>
      <c r="J36" s="235"/>
      <c r="K36" s="236">
        <f>ROUND(E36*J36,2)</f>
        <v>0</v>
      </c>
      <c r="L36" s="236">
        <v>21</v>
      </c>
      <c r="M36" s="236">
        <f>G36*(1+L36/100)</f>
        <v>0</v>
      </c>
      <c r="N36" s="234">
        <v>9.0000000000000006E-5</v>
      </c>
      <c r="O36" s="234">
        <f>ROUND(E36*N36,2)</f>
        <v>0</v>
      </c>
      <c r="P36" s="234">
        <v>0</v>
      </c>
      <c r="Q36" s="234">
        <f>ROUND(E36*P36,2)</f>
        <v>0</v>
      </c>
      <c r="R36" s="236" t="s">
        <v>2087</v>
      </c>
      <c r="S36" s="236" t="s">
        <v>293</v>
      </c>
      <c r="T36" s="237" t="s">
        <v>294</v>
      </c>
      <c r="U36" s="220">
        <v>0.11600000000000001</v>
      </c>
      <c r="V36" s="220">
        <f>ROUND(E36*U36,2)</f>
        <v>3.36</v>
      </c>
      <c r="W36" s="220"/>
      <c r="X36" s="220" t="s">
        <v>295</v>
      </c>
      <c r="Y36" s="220" t="s">
        <v>296</v>
      </c>
      <c r="Z36" s="210"/>
      <c r="AA36" s="210"/>
      <c r="AB36" s="210"/>
      <c r="AC36" s="210"/>
      <c r="AD36" s="210"/>
      <c r="AE36" s="210"/>
      <c r="AF36" s="210"/>
      <c r="AG36" s="210" t="s">
        <v>1407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1" t="s">
        <v>2766</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2" t="s">
        <v>2766</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x14ac:dyDescent="0.2">
      <c r="A39" s="224" t="s">
        <v>287</v>
      </c>
      <c r="B39" s="225" t="s">
        <v>258</v>
      </c>
      <c r="C39" s="249" t="s">
        <v>27</v>
      </c>
      <c r="D39" s="226"/>
      <c r="E39" s="227"/>
      <c r="F39" s="228"/>
      <c r="G39" s="228">
        <f>SUMIF(AG40:AG40,"&lt;&gt;NOR",G40:G40)</f>
        <v>0</v>
      </c>
      <c r="H39" s="228"/>
      <c r="I39" s="228">
        <f>SUM(I40:I40)</f>
        <v>0</v>
      </c>
      <c r="J39" s="228"/>
      <c r="K39" s="228">
        <f>SUM(K40:K40)</f>
        <v>0</v>
      </c>
      <c r="L39" s="228"/>
      <c r="M39" s="228">
        <f>SUM(M40:M40)</f>
        <v>0</v>
      </c>
      <c r="N39" s="227"/>
      <c r="O39" s="227">
        <f>SUM(O40:O40)</f>
        <v>0</v>
      </c>
      <c r="P39" s="227"/>
      <c r="Q39" s="227">
        <f>SUM(Q40:Q40)</f>
        <v>0</v>
      </c>
      <c r="R39" s="228"/>
      <c r="S39" s="228"/>
      <c r="T39" s="229"/>
      <c r="U39" s="223"/>
      <c r="V39" s="223">
        <f>SUM(V40:V40)</f>
        <v>0</v>
      </c>
      <c r="W39" s="223"/>
      <c r="X39" s="223"/>
      <c r="Y39" s="223"/>
      <c r="AG39" t="s">
        <v>288</v>
      </c>
    </row>
    <row r="40" spans="1:60" outlineLevel="1" x14ac:dyDescent="0.2">
      <c r="A40" s="241">
        <v>19</v>
      </c>
      <c r="B40" s="242" t="s">
        <v>2153</v>
      </c>
      <c r="C40" s="254" t="s">
        <v>2154</v>
      </c>
      <c r="D40" s="243" t="s">
        <v>2145</v>
      </c>
      <c r="E40" s="244">
        <v>2</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293</v>
      </c>
      <c r="T40" s="247" t="s">
        <v>294</v>
      </c>
      <c r="U40" s="220">
        <v>0</v>
      </c>
      <c r="V40" s="220">
        <f>ROUND(E40*U40,2)</f>
        <v>0</v>
      </c>
      <c r="W40" s="220"/>
      <c r="X40" s="220" t="s">
        <v>2155</v>
      </c>
      <c r="Y40" s="220" t="s">
        <v>296</v>
      </c>
      <c r="Z40" s="210"/>
      <c r="AA40" s="210"/>
      <c r="AB40" s="210"/>
      <c r="AC40" s="210"/>
      <c r="AD40" s="210"/>
      <c r="AE40" s="210"/>
      <c r="AF40" s="210"/>
      <c r="AG40" s="210" t="s">
        <v>2156</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x14ac:dyDescent="0.2">
      <c r="A41" s="224" t="s">
        <v>287</v>
      </c>
      <c r="B41" s="225" t="s">
        <v>259</v>
      </c>
      <c r="C41" s="249" t="s">
        <v>28</v>
      </c>
      <c r="D41" s="226"/>
      <c r="E41" s="227"/>
      <c r="F41" s="228"/>
      <c r="G41" s="228">
        <f>SUMIF(AG42:AG43,"&lt;&gt;NOR",G42:G43)</f>
        <v>0</v>
      </c>
      <c r="H41" s="228"/>
      <c r="I41" s="228">
        <f>SUM(I42:I43)</f>
        <v>0</v>
      </c>
      <c r="J41" s="228"/>
      <c r="K41" s="228">
        <f>SUM(K42:K43)</f>
        <v>0</v>
      </c>
      <c r="L41" s="228"/>
      <c r="M41" s="228">
        <f>SUM(M42:M43)</f>
        <v>0</v>
      </c>
      <c r="N41" s="227"/>
      <c r="O41" s="227">
        <f>SUM(O42:O43)</f>
        <v>0</v>
      </c>
      <c r="P41" s="227"/>
      <c r="Q41" s="227">
        <f>SUM(Q42:Q43)</f>
        <v>0</v>
      </c>
      <c r="R41" s="228"/>
      <c r="S41" s="228"/>
      <c r="T41" s="229"/>
      <c r="U41" s="223"/>
      <c r="V41" s="223">
        <f>SUM(V42:V43)</f>
        <v>0</v>
      </c>
      <c r="W41" s="223"/>
      <c r="X41" s="223"/>
      <c r="Y41" s="223"/>
      <c r="AG41" t="s">
        <v>288</v>
      </c>
    </row>
    <row r="42" spans="1:60" outlineLevel="1" x14ac:dyDescent="0.2">
      <c r="A42" s="241">
        <v>20</v>
      </c>
      <c r="B42" s="242" t="s">
        <v>2731</v>
      </c>
      <c r="C42" s="254" t="s">
        <v>2732</v>
      </c>
      <c r="D42" s="243" t="s">
        <v>2145</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293</v>
      </c>
      <c r="T42" s="247" t="s">
        <v>294</v>
      </c>
      <c r="U42" s="220">
        <v>0</v>
      </c>
      <c r="V42" s="220">
        <f>ROUND(E42*U42,2)</f>
        <v>0</v>
      </c>
      <c r="W42" s="220"/>
      <c r="X42" s="220" t="s">
        <v>2155</v>
      </c>
      <c r="Y42" s="220" t="s">
        <v>296</v>
      </c>
      <c r="Z42" s="210"/>
      <c r="AA42" s="210"/>
      <c r="AB42" s="210"/>
      <c r="AC42" s="210"/>
      <c r="AD42" s="210"/>
      <c r="AE42" s="210"/>
      <c r="AF42" s="210"/>
      <c r="AG42" s="210" t="s">
        <v>2156</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31">
        <v>21</v>
      </c>
      <c r="B43" s="232" t="s">
        <v>2733</v>
      </c>
      <c r="C43" s="250" t="s">
        <v>2734</v>
      </c>
      <c r="D43" s="233" t="s">
        <v>2145</v>
      </c>
      <c r="E43" s="234">
        <v>0.5</v>
      </c>
      <c r="F43" s="235"/>
      <c r="G43" s="236">
        <f>ROUND(E43*F43,2)</f>
        <v>0</v>
      </c>
      <c r="H43" s="235"/>
      <c r="I43" s="236">
        <f>ROUND(E43*H43,2)</f>
        <v>0</v>
      </c>
      <c r="J43" s="235"/>
      <c r="K43" s="236">
        <f>ROUND(E43*J43,2)</f>
        <v>0</v>
      </c>
      <c r="L43" s="236">
        <v>21</v>
      </c>
      <c r="M43" s="236">
        <f>G43*(1+L43/100)</f>
        <v>0</v>
      </c>
      <c r="N43" s="234">
        <v>0</v>
      </c>
      <c r="O43" s="234">
        <f>ROUND(E43*N43,2)</f>
        <v>0</v>
      </c>
      <c r="P43" s="234">
        <v>0</v>
      </c>
      <c r="Q43" s="234">
        <f>ROUND(E43*P43,2)</f>
        <v>0</v>
      </c>
      <c r="R43" s="236"/>
      <c r="S43" s="236" t="s">
        <v>293</v>
      </c>
      <c r="T43" s="237" t="s">
        <v>294</v>
      </c>
      <c r="U43" s="220">
        <v>0</v>
      </c>
      <c r="V43" s="220">
        <f>ROUND(E43*U43,2)</f>
        <v>0</v>
      </c>
      <c r="W43" s="220"/>
      <c r="X43" s="220" t="s">
        <v>2155</v>
      </c>
      <c r="Y43" s="220" t="s">
        <v>296</v>
      </c>
      <c r="Z43" s="210"/>
      <c r="AA43" s="210"/>
      <c r="AB43" s="210"/>
      <c r="AC43" s="210"/>
      <c r="AD43" s="210"/>
      <c r="AE43" s="210"/>
      <c r="AF43" s="210"/>
      <c r="AG43" s="210" t="s">
        <v>2156</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x14ac:dyDescent="0.2">
      <c r="A44" s="3"/>
      <c r="B44" s="4"/>
      <c r="C44" s="256"/>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213"/>
      <c r="B45" s="214" t="s">
        <v>29</v>
      </c>
      <c r="C45" s="257"/>
      <c r="D45" s="215"/>
      <c r="E45" s="216"/>
      <c r="F45" s="216"/>
      <c r="G45" s="230">
        <f>G8+G29+G35+G39+G41</f>
        <v>0</v>
      </c>
      <c r="H45" s="3"/>
      <c r="I45" s="3"/>
      <c r="J45" s="3"/>
      <c r="K45" s="3"/>
      <c r="L45" s="3"/>
      <c r="M45" s="3"/>
      <c r="N45" s="3"/>
      <c r="O45" s="3"/>
      <c r="P45" s="3"/>
      <c r="Q45" s="3"/>
      <c r="R45" s="3"/>
      <c r="S45" s="3"/>
      <c r="T45" s="3"/>
      <c r="U45" s="3"/>
      <c r="V45" s="3"/>
      <c r="W45" s="3"/>
      <c r="X45" s="3"/>
      <c r="Y45" s="3"/>
      <c r="AE45">
        <f>SUMIF(L7:L43,AE44,G7:G43)</f>
        <v>0</v>
      </c>
      <c r="AF45">
        <f>SUMIF(L7:L43,AF44,G7:G43)</f>
        <v>0</v>
      </c>
      <c r="AG45" t="s">
        <v>2161</v>
      </c>
    </row>
    <row r="46" spans="1:60" x14ac:dyDescent="0.2">
      <c r="C46" s="258"/>
      <c r="D46" s="10"/>
      <c r="AG46" t="s">
        <v>2162</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2Jo5HB3R5kfZjTn5wp7D4j25uRtJGlIwvygTJXLPY7d4VKzlf0r1ILV6tk0P8EYB/9xeUNLHpIZ2tsTJtZ6rA==" saltValue="EF3SQpqwrlHXYnuLK6h9Lg==" spinCount="100000" sheet="1" formatRows="0"/>
  <mergeCells count="14">
    <mergeCell ref="C37:G37"/>
    <mergeCell ref="C38:G38"/>
    <mergeCell ref="C13:G13"/>
    <mergeCell ref="C14:G14"/>
    <mergeCell ref="C27:G27"/>
    <mergeCell ref="C28:G28"/>
    <mergeCell ref="C33:G33"/>
    <mergeCell ref="C34:G34"/>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57</v>
      </c>
      <c r="C4" s="202" t="s">
        <v>58</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213</v>
      </c>
      <c r="C8" s="249" t="s">
        <v>214</v>
      </c>
      <c r="D8" s="226"/>
      <c r="E8" s="227"/>
      <c r="F8" s="228"/>
      <c r="G8" s="228">
        <f>SUMIF(AG9:AG18,"&lt;&gt;NOR",G9:G18)</f>
        <v>0</v>
      </c>
      <c r="H8" s="228"/>
      <c r="I8" s="228">
        <f>SUM(I9:I18)</f>
        <v>0</v>
      </c>
      <c r="J8" s="228"/>
      <c r="K8" s="228">
        <f>SUM(K9:K18)</f>
        <v>0</v>
      </c>
      <c r="L8" s="228"/>
      <c r="M8" s="228">
        <f>SUM(M9:M18)</f>
        <v>0</v>
      </c>
      <c r="N8" s="227"/>
      <c r="O8" s="227">
        <f>SUM(O9:O18)</f>
        <v>0</v>
      </c>
      <c r="P8" s="227"/>
      <c r="Q8" s="227">
        <f>SUM(Q9:Q18)</f>
        <v>0.03</v>
      </c>
      <c r="R8" s="228"/>
      <c r="S8" s="228"/>
      <c r="T8" s="229"/>
      <c r="U8" s="223"/>
      <c r="V8" s="223">
        <f>SUM(V9:V18)</f>
        <v>3.12</v>
      </c>
      <c r="W8" s="223"/>
      <c r="X8" s="223"/>
      <c r="Y8" s="223"/>
      <c r="AG8" t="s">
        <v>288</v>
      </c>
    </row>
    <row r="9" spans="1:60" ht="33.75" outlineLevel="1" x14ac:dyDescent="0.2">
      <c r="A9" s="241">
        <v>1</v>
      </c>
      <c r="B9" s="242" t="s">
        <v>2767</v>
      </c>
      <c r="C9" s="254" t="s">
        <v>2768</v>
      </c>
      <c r="D9" s="243" t="s">
        <v>2337</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1407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1" x14ac:dyDescent="0.2">
      <c r="A10" s="241">
        <v>2</v>
      </c>
      <c r="B10" s="242" t="s">
        <v>2769</v>
      </c>
      <c r="C10" s="254" t="s">
        <v>2770</v>
      </c>
      <c r="D10" s="243" t="s">
        <v>2337</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1407</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2771</v>
      </c>
      <c r="C11" s="254" t="s">
        <v>2772</v>
      </c>
      <c r="D11" s="243" t="s">
        <v>2337</v>
      </c>
      <c r="E11" s="244">
        <v>2</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1407</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2773</v>
      </c>
      <c r="C12" s="254" t="s">
        <v>2774</v>
      </c>
      <c r="D12" s="243" t="s">
        <v>2337</v>
      </c>
      <c r="E12" s="244">
        <v>2</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1407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2775</v>
      </c>
      <c r="C13" s="254" t="s">
        <v>2776</v>
      </c>
      <c r="D13" s="243" t="s">
        <v>2337</v>
      </c>
      <c r="E13" s="244">
        <v>2</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1407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ht="22.5" outlineLevel="1" x14ac:dyDescent="0.2">
      <c r="A14" s="241">
        <v>6</v>
      </c>
      <c r="B14" s="242" t="s">
        <v>2777</v>
      </c>
      <c r="C14" s="254" t="s">
        <v>2778</v>
      </c>
      <c r="D14" s="243" t="s">
        <v>2480</v>
      </c>
      <c r="E14" s="244">
        <v>2</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1407</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2779</v>
      </c>
      <c r="C15" s="254" t="s">
        <v>2780</v>
      </c>
      <c r="D15" s="243" t="s">
        <v>2337</v>
      </c>
      <c r="E15" s="244">
        <v>2</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1407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2781</v>
      </c>
      <c r="C16" s="254" t="s">
        <v>2782</v>
      </c>
      <c r="D16" s="243" t="s">
        <v>2337</v>
      </c>
      <c r="E16" s="244">
        <v>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1407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2317</v>
      </c>
      <c r="C17" s="254" t="s">
        <v>2318</v>
      </c>
      <c r="D17" s="243" t="s">
        <v>335</v>
      </c>
      <c r="E17" s="244">
        <v>0.8</v>
      </c>
      <c r="F17" s="245"/>
      <c r="G17" s="246">
        <f>ROUND(E17*F17,2)</f>
        <v>0</v>
      </c>
      <c r="H17" s="245"/>
      <c r="I17" s="246">
        <f>ROUND(E17*H17,2)</f>
        <v>0</v>
      </c>
      <c r="J17" s="245"/>
      <c r="K17" s="246">
        <f>ROUND(E17*J17,2)</f>
        <v>0</v>
      </c>
      <c r="L17" s="246">
        <v>21</v>
      </c>
      <c r="M17" s="246">
        <f>G17*(1+L17/100)</f>
        <v>0</v>
      </c>
      <c r="N17" s="244">
        <v>1.92E-3</v>
      </c>
      <c r="O17" s="244">
        <f>ROUND(E17*N17,2)</f>
        <v>0</v>
      </c>
      <c r="P17" s="244">
        <v>3.3169999999999998E-2</v>
      </c>
      <c r="Q17" s="244">
        <f>ROUND(E17*P17,2)</f>
        <v>0.03</v>
      </c>
      <c r="R17" s="246" t="s">
        <v>1141</v>
      </c>
      <c r="S17" s="246" t="s">
        <v>293</v>
      </c>
      <c r="T17" s="247" t="s">
        <v>294</v>
      </c>
      <c r="U17" s="220">
        <v>3.9</v>
      </c>
      <c r="V17" s="220">
        <f>ROUND(E17*U17,2)</f>
        <v>3.12</v>
      </c>
      <c r="W17" s="220"/>
      <c r="X17" s="220" t="s">
        <v>295</v>
      </c>
      <c r="Y17" s="220" t="s">
        <v>296</v>
      </c>
      <c r="Z17" s="210"/>
      <c r="AA17" s="210"/>
      <c r="AB17" s="210"/>
      <c r="AC17" s="210"/>
      <c r="AD17" s="210"/>
      <c r="AE17" s="210"/>
      <c r="AF17" s="210"/>
      <c r="AG17" s="210" t="s">
        <v>1407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1" x14ac:dyDescent="0.2">
      <c r="A18" s="241">
        <v>10</v>
      </c>
      <c r="B18" s="242" t="s">
        <v>2783</v>
      </c>
      <c r="C18" s="254" t="s">
        <v>2784</v>
      </c>
      <c r="D18" s="243" t="s">
        <v>0</v>
      </c>
      <c r="E18" s="244">
        <v>6.2</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1407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x14ac:dyDescent="0.2">
      <c r="A19" s="224" t="s">
        <v>287</v>
      </c>
      <c r="B19" s="225" t="s">
        <v>215</v>
      </c>
      <c r="C19" s="249" t="s">
        <v>216</v>
      </c>
      <c r="D19" s="226"/>
      <c r="E19" s="227"/>
      <c r="F19" s="228"/>
      <c r="G19" s="228">
        <f>SUMIF(AG20:AG32,"&lt;&gt;NOR",G20:G32)</f>
        <v>0</v>
      </c>
      <c r="H19" s="228"/>
      <c r="I19" s="228">
        <f>SUM(I20:I32)</f>
        <v>0</v>
      </c>
      <c r="J19" s="228"/>
      <c r="K19" s="228">
        <f>SUM(K20:K32)</f>
        <v>0</v>
      </c>
      <c r="L19" s="228"/>
      <c r="M19" s="228">
        <f>SUM(M20:M32)</f>
        <v>0</v>
      </c>
      <c r="N19" s="227"/>
      <c r="O19" s="227">
        <f>SUM(O20:O32)</f>
        <v>0</v>
      </c>
      <c r="P19" s="227"/>
      <c r="Q19" s="227">
        <f>SUM(Q20:Q32)</f>
        <v>0</v>
      </c>
      <c r="R19" s="228"/>
      <c r="S19" s="228"/>
      <c r="T19" s="229"/>
      <c r="U19" s="223"/>
      <c r="V19" s="223">
        <f>SUM(V20:V32)</f>
        <v>0</v>
      </c>
      <c r="W19" s="223"/>
      <c r="X19" s="223"/>
      <c r="Y19" s="223"/>
      <c r="AG19" t="s">
        <v>288</v>
      </c>
    </row>
    <row r="20" spans="1:60" outlineLevel="1" x14ac:dyDescent="0.2">
      <c r="A20" s="241">
        <v>11</v>
      </c>
      <c r="B20" s="242" t="s">
        <v>2756</v>
      </c>
      <c r="C20" s="254" t="s">
        <v>2785</v>
      </c>
      <c r="D20" s="243" t="s">
        <v>2337</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1407</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12</v>
      </c>
      <c r="B21" s="242" t="s">
        <v>2786</v>
      </c>
      <c r="C21" s="254" t="s">
        <v>2787</v>
      </c>
      <c r="D21" s="243" t="s">
        <v>2337</v>
      </c>
      <c r="E21" s="244">
        <v>1</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1407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13</v>
      </c>
      <c r="B22" s="242" t="s">
        <v>2788</v>
      </c>
      <c r="C22" s="254" t="s">
        <v>2789</v>
      </c>
      <c r="D22" s="243" t="s">
        <v>2337</v>
      </c>
      <c r="E22" s="244">
        <v>2</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1407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14</v>
      </c>
      <c r="B23" s="242" t="s">
        <v>2790</v>
      </c>
      <c r="C23" s="254" t="s">
        <v>2791</v>
      </c>
      <c r="D23" s="243" t="s">
        <v>2480</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1407</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15</v>
      </c>
      <c r="B24" s="242" t="s">
        <v>2762</v>
      </c>
      <c r="C24" s="254" t="s">
        <v>2792</v>
      </c>
      <c r="D24" s="243" t="s">
        <v>2480</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1407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ht="22.5" outlineLevel="1" x14ac:dyDescent="0.2">
      <c r="A25" s="241">
        <v>16</v>
      </c>
      <c r="B25" s="242" t="s">
        <v>2763</v>
      </c>
      <c r="C25" s="254" t="s">
        <v>2793</v>
      </c>
      <c r="D25" s="243" t="s">
        <v>2337</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1407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17</v>
      </c>
      <c r="B26" s="242" t="s">
        <v>2794</v>
      </c>
      <c r="C26" s="254" t="s">
        <v>2795</v>
      </c>
      <c r="D26" s="243" t="s">
        <v>1612</v>
      </c>
      <c r="E26" s="244">
        <v>1</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1407</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33.75" outlineLevel="1" x14ac:dyDescent="0.2">
      <c r="A27" s="231">
        <v>18</v>
      </c>
      <c r="B27" s="232" t="s">
        <v>2796</v>
      </c>
      <c r="C27" s="250" t="s">
        <v>2797</v>
      </c>
      <c r="D27" s="233" t="s">
        <v>2337</v>
      </c>
      <c r="E27" s="234">
        <v>1</v>
      </c>
      <c r="F27" s="235"/>
      <c r="G27" s="236">
        <f>ROUND(E27*F27,2)</f>
        <v>0</v>
      </c>
      <c r="H27" s="235"/>
      <c r="I27" s="236">
        <f>ROUND(E27*H27,2)</f>
        <v>0</v>
      </c>
      <c r="J27" s="235"/>
      <c r="K27" s="236">
        <f>ROUND(E27*J27,2)</f>
        <v>0</v>
      </c>
      <c r="L27" s="236">
        <v>21</v>
      </c>
      <c r="M27" s="236">
        <f>G27*(1+L27/100)</f>
        <v>0</v>
      </c>
      <c r="N27" s="234">
        <v>0</v>
      </c>
      <c r="O27" s="234">
        <f>ROUND(E27*N27,2)</f>
        <v>0</v>
      </c>
      <c r="P27" s="234">
        <v>0</v>
      </c>
      <c r="Q27" s="234">
        <f>ROUND(E27*P27,2)</f>
        <v>0</v>
      </c>
      <c r="R27" s="236"/>
      <c r="S27" s="236" t="s">
        <v>861</v>
      </c>
      <c r="T27" s="237" t="s">
        <v>294</v>
      </c>
      <c r="U27" s="220">
        <v>0</v>
      </c>
      <c r="V27" s="220">
        <f>ROUND(E27*U27,2)</f>
        <v>0</v>
      </c>
      <c r="W27" s="220"/>
      <c r="X27" s="220" t="s">
        <v>295</v>
      </c>
      <c r="Y27" s="220" t="s">
        <v>296</v>
      </c>
      <c r="Z27" s="210"/>
      <c r="AA27" s="210"/>
      <c r="AB27" s="210"/>
      <c r="AC27" s="210"/>
      <c r="AD27" s="210"/>
      <c r="AE27" s="210"/>
      <c r="AF27" s="210"/>
      <c r="AG27" s="210" t="s">
        <v>1407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5" t="s">
        <v>2798</v>
      </c>
      <c r="D28" s="248"/>
      <c r="E28" s="248"/>
      <c r="F28" s="248"/>
      <c r="G28" s="248"/>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300</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33.75" outlineLevel="1" x14ac:dyDescent="0.2">
      <c r="A29" s="241">
        <v>19</v>
      </c>
      <c r="B29" s="242" t="s">
        <v>2799</v>
      </c>
      <c r="C29" s="254" t="s">
        <v>2800</v>
      </c>
      <c r="D29" s="243" t="s">
        <v>2337</v>
      </c>
      <c r="E29" s="244">
        <v>1</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1407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20</v>
      </c>
      <c r="B30" s="242" t="s">
        <v>2801</v>
      </c>
      <c r="C30" s="254" t="s">
        <v>2802</v>
      </c>
      <c r="D30" s="243" t="s">
        <v>2480</v>
      </c>
      <c r="E30" s="244">
        <v>1</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1407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21</v>
      </c>
      <c r="B31" s="242" t="s">
        <v>2803</v>
      </c>
      <c r="C31" s="254" t="s">
        <v>2804</v>
      </c>
      <c r="D31" s="243" t="s">
        <v>2480</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1407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22</v>
      </c>
      <c r="B32" s="242" t="s">
        <v>2805</v>
      </c>
      <c r="C32" s="254" t="s">
        <v>2806</v>
      </c>
      <c r="D32" s="243" t="s">
        <v>0</v>
      </c>
      <c r="E32" s="244">
        <v>2.5</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t="s">
        <v>2462</v>
      </c>
      <c r="S32" s="246" t="s">
        <v>293</v>
      </c>
      <c r="T32" s="247" t="s">
        <v>294</v>
      </c>
      <c r="U32" s="220">
        <v>0</v>
      </c>
      <c r="V32" s="220">
        <f>ROUND(E32*U32,2)</f>
        <v>0</v>
      </c>
      <c r="W32" s="220"/>
      <c r="X32" s="220" t="s">
        <v>295</v>
      </c>
      <c r="Y32" s="220" t="s">
        <v>296</v>
      </c>
      <c r="Z32" s="210"/>
      <c r="AA32" s="210"/>
      <c r="AB32" s="210"/>
      <c r="AC32" s="210"/>
      <c r="AD32" s="210"/>
      <c r="AE32" s="210"/>
      <c r="AF32" s="210"/>
      <c r="AG32" s="210" t="s">
        <v>1407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x14ac:dyDescent="0.2">
      <c r="A33" s="224" t="s">
        <v>287</v>
      </c>
      <c r="B33" s="225" t="s">
        <v>217</v>
      </c>
      <c r="C33" s="249" t="s">
        <v>218</v>
      </c>
      <c r="D33" s="226"/>
      <c r="E33" s="227"/>
      <c r="F33" s="228"/>
      <c r="G33" s="228">
        <f>SUMIF(AG34:AG55,"&lt;&gt;NOR",G34:G55)</f>
        <v>0</v>
      </c>
      <c r="H33" s="228"/>
      <c r="I33" s="228">
        <f>SUM(I34:I55)</f>
        <v>0</v>
      </c>
      <c r="J33" s="228"/>
      <c r="K33" s="228">
        <f>SUM(K34:K55)</f>
        <v>0</v>
      </c>
      <c r="L33" s="228"/>
      <c r="M33" s="228">
        <f>SUM(M34:M55)</f>
        <v>0</v>
      </c>
      <c r="N33" s="227"/>
      <c r="O33" s="227">
        <f>SUM(O34:O55)</f>
        <v>0.5</v>
      </c>
      <c r="P33" s="227"/>
      <c r="Q33" s="227">
        <f>SUM(Q34:Q55)</f>
        <v>0</v>
      </c>
      <c r="R33" s="228"/>
      <c r="S33" s="228"/>
      <c r="T33" s="229"/>
      <c r="U33" s="223"/>
      <c r="V33" s="223">
        <f>SUM(V34:V55)</f>
        <v>172.02</v>
      </c>
      <c r="W33" s="223"/>
      <c r="X33" s="223"/>
      <c r="Y33" s="223"/>
      <c r="AG33" t="s">
        <v>288</v>
      </c>
    </row>
    <row r="34" spans="1:60" ht="45" outlineLevel="1" x14ac:dyDescent="0.2">
      <c r="A34" s="231">
        <v>23</v>
      </c>
      <c r="B34" s="232" t="s">
        <v>2807</v>
      </c>
      <c r="C34" s="250" t="s">
        <v>2808</v>
      </c>
      <c r="D34" s="233" t="s">
        <v>335</v>
      </c>
      <c r="E34" s="234">
        <v>216</v>
      </c>
      <c r="F34" s="235"/>
      <c r="G34" s="236">
        <f>ROUND(E34*F34,2)</f>
        <v>0</v>
      </c>
      <c r="H34" s="235"/>
      <c r="I34" s="236">
        <f>ROUND(E34*H34,2)</f>
        <v>0</v>
      </c>
      <c r="J34" s="235"/>
      <c r="K34" s="236">
        <f>ROUND(E34*J34,2)</f>
        <v>0</v>
      </c>
      <c r="L34" s="236">
        <v>21</v>
      </c>
      <c r="M34" s="236">
        <f>G34*(1+L34/100)</f>
        <v>0</v>
      </c>
      <c r="N34" s="234">
        <v>7.6000000000000004E-4</v>
      </c>
      <c r="O34" s="234">
        <f>ROUND(E34*N34,2)</f>
        <v>0.16</v>
      </c>
      <c r="P34" s="234">
        <v>0</v>
      </c>
      <c r="Q34" s="234">
        <f>ROUND(E34*P34,2)</f>
        <v>0</v>
      </c>
      <c r="R34" s="236" t="s">
        <v>2462</v>
      </c>
      <c r="S34" s="236" t="s">
        <v>293</v>
      </c>
      <c r="T34" s="237" t="s">
        <v>294</v>
      </c>
      <c r="U34" s="220">
        <v>0.29737999999999998</v>
      </c>
      <c r="V34" s="220">
        <f>ROUND(E34*U34,2)</f>
        <v>64.23</v>
      </c>
      <c r="W34" s="220"/>
      <c r="X34" s="220" t="s">
        <v>295</v>
      </c>
      <c r="Y34" s="220" t="s">
        <v>296</v>
      </c>
      <c r="Z34" s="210"/>
      <c r="AA34" s="210"/>
      <c r="AB34" s="210"/>
      <c r="AC34" s="210"/>
      <c r="AD34" s="210"/>
      <c r="AE34" s="210"/>
      <c r="AF34" s="210"/>
      <c r="AG34" s="210" t="s">
        <v>1407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1" t="s">
        <v>2809</v>
      </c>
      <c r="D35" s="239"/>
      <c r="E35" s="239"/>
      <c r="F35" s="239"/>
      <c r="G35" s="239"/>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299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2" t="s">
        <v>2809</v>
      </c>
      <c r="D36" s="240"/>
      <c r="E36" s="240"/>
      <c r="F36" s="240"/>
      <c r="G36" s="24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300</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45" outlineLevel="1" x14ac:dyDescent="0.2">
      <c r="A37" s="231">
        <v>24</v>
      </c>
      <c r="B37" s="232" t="s">
        <v>2810</v>
      </c>
      <c r="C37" s="250" t="s">
        <v>2811</v>
      </c>
      <c r="D37" s="233" t="s">
        <v>335</v>
      </c>
      <c r="E37" s="234">
        <v>31</v>
      </c>
      <c r="F37" s="235"/>
      <c r="G37" s="236">
        <f>ROUND(E37*F37,2)</f>
        <v>0</v>
      </c>
      <c r="H37" s="235"/>
      <c r="I37" s="236">
        <f>ROUND(E37*H37,2)</f>
        <v>0</v>
      </c>
      <c r="J37" s="235"/>
      <c r="K37" s="236">
        <f>ROUND(E37*J37,2)</f>
        <v>0</v>
      </c>
      <c r="L37" s="236">
        <v>21</v>
      </c>
      <c r="M37" s="236">
        <f>G37*(1+L37/100)</f>
        <v>0</v>
      </c>
      <c r="N37" s="234">
        <v>8.8999999999999995E-4</v>
      </c>
      <c r="O37" s="234">
        <f>ROUND(E37*N37,2)</f>
        <v>0.03</v>
      </c>
      <c r="P37" s="234">
        <v>0</v>
      </c>
      <c r="Q37" s="234">
        <f>ROUND(E37*P37,2)</f>
        <v>0</v>
      </c>
      <c r="R37" s="236" t="s">
        <v>2462</v>
      </c>
      <c r="S37" s="236" t="s">
        <v>293</v>
      </c>
      <c r="T37" s="237" t="s">
        <v>294</v>
      </c>
      <c r="U37" s="220">
        <v>0.30737999999999999</v>
      </c>
      <c r="V37" s="220">
        <f>ROUND(E37*U37,2)</f>
        <v>9.5299999999999994</v>
      </c>
      <c r="W37" s="220"/>
      <c r="X37" s="220" t="s">
        <v>295</v>
      </c>
      <c r="Y37" s="220" t="s">
        <v>296</v>
      </c>
      <c r="Z37" s="210"/>
      <c r="AA37" s="210"/>
      <c r="AB37" s="210"/>
      <c r="AC37" s="210"/>
      <c r="AD37" s="210"/>
      <c r="AE37" s="210"/>
      <c r="AF37" s="210"/>
      <c r="AG37" s="210" t="s">
        <v>1407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1" t="s">
        <v>2809</v>
      </c>
      <c r="D38" s="239"/>
      <c r="E38" s="239"/>
      <c r="F38" s="239"/>
      <c r="G38" s="239"/>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299</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2" t="s">
        <v>2809</v>
      </c>
      <c r="D39" s="240"/>
      <c r="E39" s="240"/>
      <c r="F39" s="240"/>
      <c r="G39" s="24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45" outlineLevel="1" x14ac:dyDescent="0.2">
      <c r="A40" s="231">
        <v>25</v>
      </c>
      <c r="B40" s="232" t="s">
        <v>2812</v>
      </c>
      <c r="C40" s="250" t="s">
        <v>2813</v>
      </c>
      <c r="D40" s="233" t="s">
        <v>335</v>
      </c>
      <c r="E40" s="234">
        <v>87</v>
      </c>
      <c r="F40" s="235"/>
      <c r="G40" s="236">
        <f>ROUND(E40*F40,2)</f>
        <v>0</v>
      </c>
      <c r="H40" s="235"/>
      <c r="I40" s="236">
        <f>ROUND(E40*H40,2)</f>
        <v>0</v>
      </c>
      <c r="J40" s="235"/>
      <c r="K40" s="236">
        <f>ROUND(E40*J40,2)</f>
        <v>0</v>
      </c>
      <c r="L40" s="236">
        <v>21</v>
      </c>
      <c r="M40" s="236">
        <f>G40*(1+L40/100)</f>
        <v>0</v>
      </c>
      <c r="N40" s="234">
        <v>1.0200000000000001E-3</v>
      </c>
      <c r="O40" s="234">
        <f>ROUND(E40*N40,2)</f>
        <v>0.09</v>
      </c>
      <c r="P40" s="234">
        <v>0</v>
      </c>
      <c r="Q40" s="234">
        <f>ROUND(E40*P40,2)</f>
        <v>0</v>
      </c>
      <c r="R40" s="236" t="s">
        <v>2462</v>
      </c>
      <c r="S40" s="236" t="s">
        <v>293</v>
      </c>
      <c r="T40" s="237" t="s">
        <v>294</v>
      </c>
      <c r="U40" s="220">
        <v>0.31738</v>
      </c>
      <c r="V40" s="220">
        <f>ROUND(E40*U40,2)</f>
        <v>27.61</v>
      </c>
      <c r="W40" s="220"/>
      <c r="X40" s="220" t="s">
        <v>295</v>
      </c>
      <c r="Y40" s="220" t="s">
        <v>296</v>
      </c>
      <c r="Z40" s="210"/>
      <c r="AA40" s="210"/>
      <c r="AB40" s="210"/>
      <c r="AC40" s="210"/>
      <c r="AD40" s="210"/>
      <c r="AE40" s="210"/>
      <c r="AF40" s="210"/>
      <c r="AG40" s="210" t="s">
        <v>1407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1" t="s">
        <v>2809</v>
      </c>
      <c r="D41" s="239"/>
      <c r="E41" s="239"/>
      <c r="F41" s="239"/>
      <c r="G41" s="239"/>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299</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2" t="s">
        <v>2809</v>
      </c>
      <c r="D42" s="240"/>
      <c r="E42" s="240"/>
      <c r="F42" s="240"/>
      <c r="G42" s="240"/>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45" outlineLevel="1" x14ac:dyDescent="0.2">
      <c r="A43" s="231">
        <v>26</v>
      </c>
      <c r="B43" s="232" t="s">
        <v>2814</v>
      </c>
      <c r="C43" s="250" t="s">
        <v>2815</v>
      </c>
      <c r="D43" s="233" t="s">
        <v>335</v>
      </c>
      <c r="E43" s="234">
        <v>129</v>
      </c>
      <c r="F43" s="235"/>
      <c r="G43" s="236">
        <f>ROUND(E43*F43,2)</f>
        <v>0</v>
      </c>
      <c r="H43" s="235"/>
      <c r="I43" s="236">
        <f>ROUND(E43*H43,2)</f>
        <v>0</v>
      </c>
      <c r="J43" s="235"/>
      <c r="K43" s="236">
        <f>ROUND(E43*J43,2)</f>
        <v>0</v>
      </c>
      <c r="L43" s="236">
        <v>21</v>
      </c>
      <c r="M43" s="236">
        <f>G43*(1+L43/100)</f>
        <v>0</v>
      </c>
      <c r="N43" s="234">
        <v>1.6000000000000001E-3</v>
      </c>
      <c r="O43" s="234">
        <f>ROUND(E43*N43,2)</f>
        <v>0.21</v>
      </c>
      <c r="P43" s="234">
        <v>0</v>
      </c>
      <c r="Q43" s="234">
        <f>ROUND(E43*P43,2)</f>
        <v>0</v>
      </c>
      <c r="R43" s="236" t="s">
        <v>2462</v>
      </c>
      <c r="S43" s="236" t="s">
        <v>293</v>
      </c>
      <c r="T43" s="237" t="s">
        <v>294</v>
      </c>
      <c r="U43" s="220">
        <v>0.33332000000000001</v>
      </c>
      <c r="V43" s="220">
        <f>ROUND(E43*U43,2)</f>
        <v>43</v>
      </c>
      <c r="W43" s="220"/>
      <c r="X43" s="220" t="s">
        <v>295</v>
      </c>
      <c r="Y43" s="220" t="s">
        <v>296</v>
      </c>
      <c r="Z43" s="210"/>
      <c r="AA43" s="210"/>
      <c r="AB43" s="210"/>
      <c r="AC43" s="210"/>
      <c r="AD43" s="210"/>
      <c r="AE43" s="210"/>
      <c r="AF43" s="210"/>
      <c r="AG43" s="210" t="s">
        <v>1407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1" t="s">
        <v>2809</v>
      </c>
      <c r="D44" s="239"/>
      <c r="E44" s="239"/>
      <c r="F44" s="239"/>
      <c r="G44" s="239"/>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299</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2" t="s">
        <v>2809</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ht="45" outlineLevel="1" x14ac:dyDescent="0.2">
      <c r="A46" s="231">
        <v>27</v>
      </c>
      <c r="B46" s="232" t="s">
        <v>2814</v>
      </c>
      <c r="C46" s="250" t="s">
        <v>2815</v>
      </c>
      <c r="D46" s="233" t="s">
        <v>335</v>
      </c>
      <c r="E46" s="234">
        <v>6</v>
      </c>
      <c r="F46" s="235"/>
      <c r="G46" s="236">
        <f>ROUND(E46*F46,2)</f>
        <v>0</v>
      </c>
      <c r="H46" s="235"/>
      <c r="I46" s="236">
        <f>ROUND(E46*H46,2)</f>
        <v>0</v>
      </c>
      <c r="J46" s="235"/>
      <c r="K46" s="236">
        <f>ROUND(E46*J46,2)</f>
        <v>0</v>
      </c>
      <c r="L46" s="236">
        <v>21</v>
      </c>
      <c r="M46" s="236">
        <f>G46*(1+L46/100)</f>
        <v>0</v>
      </c>
      <c r="N46" s="234">
        <v>1.6000000000000001E-3</v>
      </c>
      <c r="O46" s="234">
        <f>ROUND(E46*N46,2)</f>
        <v>0.01</v>
      </c>
      <c r="P46" s="234">
        <v>0</v>
      </c>
      <c r="Q46" s="234">
        <f>ROUND(E46*P46,2)</f>
        <v>0</v>
      </c>
      <c r="R46" s="236" t="s">
        <v>2462</v>
      </c>
      <c r="S46" s="236" t="s">
        <v>293</v>
      </c>
      <c r="T46" s="237" t="s">
        <v>294</v>
      </c>
      <c r="U46" s="220">
        <v>0.33332000000000001</v>
      </c>
      <c r="V46" s="220">
        <f>ROUND(E46*U46,2)</f>
        <v>2</v>
      </c>
      <c r="W46" s="220"/>
      <c r="X46" s="220" t="s">
        <v>295</v>
      </c>
      <c r="Y46" s="220" t="s">
        <v>296</v>
      </c>
      <c r="Z46" s="210"/>
      <c r="AA46" s="210"/>
      <c r="AB46" s="210"/>
      <c r="AC46" s="210"/>
      <c r="AD46" s="210"/>
      <c r="AE46" s="210"/>
      <c r="AF46" s="210"/>
      <c r="AG46" s="210" t="s">
        <v>1407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2" x14ac:dyDescent="0.2">
      <c r="A47" s="217"/>
      <c r="B47" s="218"/>
      <c r="C47" s="251" t="s">
        <v>2809</v>
      </c>
      <c r="D47" s="239"/>
      <c r="E47" s="239"/>
      <c r="F47" s="239"/>
      <c r="G47" s="239"/>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299</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2" t="s">
        <v>2809</v>
      </c>
      <c r="D48" s="240"/>
      <c r="E48" s="240"/>
      <c r="F48" s="240"/>
      <c r="G48" s="240"/>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300</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28</v>
      </c>
      <c r="B49" s="242" t="s">
        <v>2816</v>
      </c>
      <c r="C49" s="254" t="s">
        <v>2817</v>
      </c>
      <c r="D49" s="243" t="s">
        <v>335</v>
      </c>
      <c r="E49" s="244">
        <v>469</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t="s">
        <v>2462</v>
      </c>
      <c r="S49" s="246" t="s">
        <v>293</v>
      </c>
      <c r="T49" s="247" t="s">
        <v>294</v>
      </c>
      <c r="U49" s="220">
        <v>1.7999999999999999E-2</v>
      </c>
      <c r="V49" s="220">
        <f>ROUND(E49*U49,2)</f>
        <v>8.44</v>
      </c>
      <c r="W49" s="220"/>
      <c r="X49" s="220" t="s">
        <v>295</v>
      </c>
      <c r="Y49" s="220" t="s">
        <v>296</v>
      </c>
      <c r="Z49" s="210"/>
      <c r="AA49" s="210"/>
      <c r="AB49" s="210"/>
      <c r="AC49" s="210"/>
      <c r="AD49" s="210"/>
      <c r="AE49" s="210"/>
      <c r="AF49" s="210"/>
      <c r="AG49" s="210" t="s">
        <v>1407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33.75" outlineLevel="1" x14ac:dyDescent="0.2">
      <c r="A50" s="241">
        <v>29</v>
      </c>
      <c r="B50" s="242" t="s">
        <v>2818</v>
      </c>
      <c r="C50" s="254" t="s">
        <v>2819</v>
      </c>
      <c r="D50" s="243" t="s">
        <v>291</v>
      </c>
      <c r="E50" s="244">
        <v>78</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t="s">
        <v>2462</v>
      </c>
      <c r="S50" s="246" t="s">
        <v>293</v>
      </c>
      <c r="T50" s="247" t="s">
        <v>294</v>
      </c>
      <c r="U50" s="220">
        <v>0.215</v>
      </c>
      <c r="V50" s="220">
        <f>ROUND(E50*U50,2)</f>
        <v>16.77</v>
      </c>
      <c r="W50" s="220"/>
      <c r="X50" s="220" t="s">
        <v>295</v>
      </c>
      <c r="Y50" s="220" t="s">
        <v>296</v>
      </c>
      <c r="Z50" s="210"/>
      <c r="AA50" s="210"/>
      <c r="AB50" s="210"/>
      <c r="AC50" s="210"/>
      <c r="AD50" s="210"/>
      <c r="AE50" s="210"/>
      <c r="AF50" s="210"/>
      <c r="AG50" s="210" t="s">
        <v>1407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33.75" outlineLevel="1" x14ac:dyDescent="0.2">
      <c r="A51" s="241">
        <v>30</v>
      </c>
      <c r="B51" s="242" t="s">
        <v>2820</v>
      </c>
      <c r="C51" s="254" t="s">
        <v>2821</v>
      </c>
      <c r="D51" s="243" t="s">
        <v>291</v>
      </c>
      <c r="E51" s="244">
        <v>2</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t="s">
        <v>2462</v>
      </c>
      <c r="S51" s="246" t="s">
        <v>293</v>
      </c>
      <c r="T51" s="247" t="s">
        <v>294</v>
      </c>
      <c r="U51" s="220">
        <v>0.222</v>
      </c>
      <c r="V51" s="220">
        <f>ROUND(E51*U51,2)</f>
        <v>0.44</v>
      </c>
      <c r="W51" s="220"/>
      <c r="X51" s="220" t="s">
        <v>295</v>
      </c>
      <c r="Y51" s="220" t="s">
        <v>296</v>
      </c>
      <c r="Z51" s="210"/>
      <c r="AA51" s="210"/>
      <c r="AB51" s="210"/>
      <c r="AC51" s="210"/>
      <c r="AD51" s="210"/>
      <c r="AE51" s="210"/>
      <c r="AF51" s="210"/>
      <c r="AG51" s="210" t="s">
        <v>1407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1">
        <v>31</v>
      </c>
      <c r="B52" s="242" t="s">
        <v>2822</v>
      </c>
      <c r="C52" s="254" t="s">
        <v>2823</v>
      </c>
      <c r="D52" s="243" t="s">
        <v>2337</v>
      </c>
      <c r="E52" s="244">
        <v>4</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1407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32</v>
      </c>
      <c r="B53" s="242" t="s">
        <v>2824</v>
      </c>
      <c r="C53" s="254" t="s">
        <v>2825</v>
      </c>
      <c r="D53" s="243" t="s">
        <v>335</v>
      </c>
      <c r="E53" s="244">
        <v>469</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1407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33</v>
      </c>
      <c r="B54" s="242" t="s">
        <v>2345</v>
      </c>
      <c r="C54" s="254" t="s">
        <v>2826</v>
      </c>
      <c r="D54" s="243" t="s">
        <v>2347</v>
      </c>
      <c r="E54" s="244">
        <v>10</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1407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1">
        <v>34</v>
      </c>
      <c r="B55" s="242" t="s">
        <v>2827</v>
      </c>
      <c r="C55" s="254" t="s">
        <v>2828</v>
      </c>
      <c r="D55" s="243" t="s">
        <v>0</v>
      </c>
      <c r="E55" s="244">
        <v>4.8</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1407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x14ac:dyDescent="0.2">
      <c r="A56" s="224" t="s">
        <v>287</v>
      </c>
      <c r="B56" s="225" t="s">
        <v>219</v>
      </c>
      <c r="C56" s="249" t="s">
        <v>220</v>
      </c>
      <c r="D56" s="226"/>
      <c r="E56" s="227"/>
      <c r="F56" s="228"/>
      <c r="G56" s="228">
        <f>SUMIF(AG57:AG89,"&lt;&gt;NOR",G57:G89)</f>
        <v>0</v>
      </c>
      <c r="H56" s="228"/>
      <c r="I56" s="228">
        <f>SUM(I57:I89)</f>
        <v>0</v>
      </c>
      <c r="J56" s="228"/>
      <c r="K56" s="228">
        <f>SUM(K57:K89)</f>
        <v>0</v>
      </c>
      <c r="L56" s="228"/>
      <c r="M56" s="228">
        <f>SUM(M57:M89)</f>
        <v>0</v>
      </c>
      <c r="N56" s="227"/>
      <c r="O56" s="227">
        <f>SUM(O57:O89)</f>
        <v>0</v>
      </c>
      <c r="P56" s="227"/>
      <c r="Q56" s="227">
        <f>SUM(Q57:Q89)</f>
        <v>0</v>
      </c>
      <c r="R56" s="228"/>
      <c r="S56" s="228"/>
      <c r="T56" s="229"/>
      <c r="U56" s="223"/>
      <c r="V56" s="223">
        <f>SUM(V57:V89)</f>
        <v>28.97</v>
      </c>
      <c r="W56" s="223"/>
      <c r="X56" s="223"/>
      <c r="Y56" s="223"/>
      <c r="AG56" t="s">
        <v>288</v>
      </c>
    </row>
    <row r="57" spans="1:60" outlineLevel="1" x14ac:dyDescent="0.2">
      <c r="A57" s="241">
        <v>35</v>
      </c>
      <c r="B57" s="242" t="s">
        <v>2829</v>
      </c>
      <c r="C57" s="254" t="s">
        <v>2830</v>
      </c>
      <c r="D57" s="243" t="s">
        <v>2337</v>
      </c>
      <c r="E57" s="244">
        <v>10</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1407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36</v>
      </c>
      <c r="B58" s="242" t="s">
        <v>2831</v>
      </c>
      <c r="C58" s="254" t="s">
        <v>2832</v>
      </c>
      <c r="D58" s="243" t="s">
        <v>2337</v>
      </c>
      <c r="E58" s="244">
        <v>2</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1407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37</v>
      </c>
      <c r="B59" s="242" t="s">
        <v>2833</v>
      </c>
      <c r="C59" s="254" t="s">
        <v>2834</v>
      </c>
      <c r="D59" s="243" t="s">
        <v>2337</v>
      </c>
      <c r="E59" s="244">
        <v>2</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1407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38</v>
      </c>
      <c r="B60" s="242" t="s">
        <v>2835</v>
      </c>
      <c r="C60" s="254" t="s">
        <v>2836</v>
      </c>
      <c r="D60" s="243" t="s">
        <v>2337</v>
      </c>
      <c r="E60" s="244">
        <v>4</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1407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ht="22.5" outlineLevel="1" x14ac:dyDescent="0.2">
      <c r="A61" s="241">
        <v>39</v>
      </c>
      <c r="B61" s="242" t="s">
        <v>2837</v>
      </c>
      <c r="C61" s="254" t="s">
        <v>2838</v>
      </c>
      <c r="D61" s="243" t="s">
        <v>2337</v>
      </c>
      <c r="E61" s="244">
        <v>8</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1407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ht="22.5" outlineLevel="1" x14ac:dyDescent="0.2">
      <c r="A62" s="241">
        <v>40</v>
      </c>
      <c r="B62" s="242" t="s">
        <v>2839</v>
      </c>
      <c r="C62" s="254" t="s">
        <v>2447</v>
      </c>
      <c r="D62" s="243" t="s">
        <v>2337</v>
      </c>
      <c r="E62" s="244">
        <v>2</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1407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41</v>
      </c>
      <c r="B63" s="242" t="s">
        <v>2840</v>
      </c>
      <c r="C63" s="254" t="s">
        <v>2841</v>
      </c>
      <c r="D63" s="243" t="s">
        <v>291</v>
      </c>
      <c r="E63" s="244">
        <v>4</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t="s">
        <v>2462</v>
      </c>
      <c r="S63" s="246" t="s">
        <v>293</v>
      </c>
      <c r="T63" s="247" t="s">
        <v>294</v>
      </c>
      <c r="U63" s="220">
        <v>5.0999999999999997E-2</v>
      </c>
      <c r="V63" s="220">
        <f>ROUND(E63*U63,2)</f>
        <v>0.2</v>
      </c>
      <c r="W63" s="220"/>
      <c r="X63" s="220" t="s">
        <v>295</v>
      </c>
      <c r="Y63" s="220" t="s">
        <v>296</v>
      </c>
      <c r="Z63" s="210"/>
      <c r="AA63" s="210"/>
      <c r="AB63" s="210"/>
      <c r="AC63" s="210"/>
      <c r="AD63" s="210"/>
      <c r="AE63" s="210"/>
      <c r="AF63" s="210"/>
      <c r="AG63" s="210" t="s">
        <v>1407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42</v>
      </c>
      <c r="B64" s="242" t="s">
        <v>2842</v>
      </c>
      <c r="C64" s="254" t="s">
        <v>2843</v>
      </c>
      <c r="D64" s="243" t="s">
        <v>291</v>
      </c>
      <c r="E64" s="244">
        <v>10</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t="s">
        <v>2462</v>
      </c>
      <c r="S64" s="246" t="s">
        <v>293</v>
      </c>
      <c r="T64" s="247" t="s">
        <v>294</v>
      </c>
      <c r="U64" s="220">
        <v>5.0999999999999997E-2</v>
      </c>
      <c r="V64" s="220">
        <f>ROUND(E64*U64,2)</f>
        <v>0.51</v>
      </c>
      <c r="W64" s="220"/>
      <c r="X64" s="220" t="s">
        <v>295</v>
      </c>
      <c r="Y64" s="220" t="s">
        <v>296</v>
      </c>
      <c r="Z64" s="210"/>
      <c r="AA64" s="210"/>
      <c r="AB64" s="210"/>
      <c r="AC64" s="210"/>
      <c r="AD64" s="210"/>
      <c r="AE64" s="210"/>
      <c r="AF64" s="210"/>
      <c r="AG64" s="210" t="s">
        <v>1407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1" x14ac:dyDescent="0.2">
      <c r="A65" s="241">
        <v>43</v>
      </c>
      <c r="B65" s="242" t="s">
        <v>2372</v>
      </c>
      <c r="C65" s="254" t="s">
        <v>2844</v>
      </c>
      <c r="D65" s="243" t="s">
        <v>2337</v>
      </c>
      <c r="E65" s="244">
        <v>37</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1407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22.5" outlineLevel="1" x14ac:dyDescent="0.2">
      <c r="A66" s="241">
        <v>44</v>
      </c>
      <c r="B66" s="242" t="s">
        <v>2374</v>
      </c>
      <c r="C66" s="254" t="s">
        <v>2845</v>
      </c>
      <c r="D66" s="243" t="s">
        <v>2337</v>
      </c>
      <c r="E66" s="244">
        <v>2</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1407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45</v>
      </c>
      <c r="B67" s="242" t="s">
        <v>2376</v>
      </c>
      <c r="C67" s="254" t="s">
        <v>2846</v>
      </c>
      <c r="D67" s="243" t="s">
        <v>2337</v>
      </c>
      <c r="E67" s="244">
        <v>2</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1407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46</v>
      </c>
      <c r="B68" s="242" t="s">
        <v>2378</v>
      </c>
      <c r="C68" s="254" t="s">
        <v>2847</v>
      </c>
      <c r="D68" s="243" t="s">
        <v>2337</v>
      </c>
      <c r="E68" s="244">
        <v>2</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1407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47</v>
      </c>
      <c r="B69" s="242" t="s">
        <v>2848</v>
      </c>
      <c r="C69" s="254" t="s">
        <v>2849</v>
      </c>
      <c r="D69" s="243" t="s">
        <v>2337</v>
      </c>
      <c r="E69" s="244">
        <v>2</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1407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48</v>
      </c>
      <c r="B70" s="242" t="s">
        <v>2382</v>
      </c>
      <c r="C70" s="254" t="s">
        <v>2850</v>
      </c>
      <c r="D70" s="243" t="s">
        <v>2337</v>
      </c>
      <c r="E70" s="244">
        <v>3</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1407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49</v>
      </c>
      <c r="B71" s="242" t="s">
        <v>2851</v>
      </c>
      <c r="C71" s="254" t="s">
        <v>2852</v>
      </c>
      <c r="D71" s="243" t="s">
        <v>2337</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1407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50</v>
      </c>
      <c r="B72" s="242" t="s">
        <v>2386</v>
      </c>
      <c r="C72" s="254" t="s">
        <v>2853</v>
      </c>
      <c r="D72" s="243" t="s">
        <v>2337</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1407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51</v>
      </c>
      <c r="B73" s="242" t="s">
        <v>2854</v>
      </c>
      <c r="C73" s="254" t="s">
        <v>2855</v>
      </c>
      <c r="D73" s="243" t="s">
        <v>2337</v>
      </c>
      <c r="E73" s="244">
        <v>2</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1407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52</v>
      </c>
      <c r="B74" s="242" t="s">
        <v>2856</v>
      </c>
      <c r="C74" s="254" t="s">
        <v>2857</v>
      </c>
      <c r="D74" s="243" t="s">
        <v>291</v>
      </c>
      <c r="E74" s="244">
        <v>41</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t="s">
        <v>2462</v>
      </c>
      <c r="S74" s="246" t="s">
        <v>293</v>
      </c>
      <c r="T74" s="247" t="s">
        <v>294</v>
      </c>
      <c r="U74" s="220">
        <v>0.16500000000000001</v>
      </c>
      <c r="V74" s="220">
        <f>ROUND(E74*U74,2)</f>
        <v>6.77</v>
      </c>
      <c r="W74" s="220"/>
      <c r="X74" s="220" t="s">
        <v>295</v>
      </c>
      <c r="Y74" s="220" t="s">
        <v>296</v>
      </c>
      <c r="Z74" s="210"/>
      <c r="AA74" s="210"/>
      <c r="AB74" s="210"/>
      <c r="AC74" s="210"/>
      <c r="AD74" s="210"/>
      <c r="AE74" s="210"/>
      <c r="AF74" s="210"/>
      <c r="AG74" s="210" t="s">
        <v>1407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53</v>
      </c>
      <c r="B75" s="242" t="s">
        <v>2858</v>
      </c>
      <c r="C75" s="254" t="s">
        <v>2859</v>
      </c>
      <c r="D75" s="243" t="s">
        <v>291</v>
      </c>
      <c r="E75" s="244">
        <v>5</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t="s">
        <v>2462</v>
      </c>
      <c r="S75" s="246" t="s">
        <v>293</v>
      </c>
      <c r="T75" s="247" t="s">
        <v>294</v>
      </c>
      <c r="U75" s="220">
        <v>0.20599999999999999</v>
      </c>
      <c r="V75" s="220">
        <f>ROUND(E75*U75,2)</f>
        <v>1.03</v>
      </c>
      <c r="W75" s="220"/>
      <c r="X75" s="220" t="s">
        <v>295</v>
      </c>
      <c r="Y75" s="220" t="s">
        <v>296</v>
      </c>
      <c r="Z75" s="210"/>
      <c r="AA75" s="210"/>
      <c r="AB75" s="210"/>
      <c r="AC75" s="210"/>
      <c r="AD75" s="210"/>
      <c r="AE75" s="210"/>
      <c r="AF75" s="210"/>
      <c r="AG75" s="210" t="s">
        <v>1407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54</v>
      </c>
      <c r="B76" s="242" t="s">
        <v>2860</v>
      </c>
      <c r="C76" s="254" t="s">
        <v>2861</v>
      </c>
      <c r="D76" s="243" t="s">
        <v>291</v>
      </c>
      <c r="E76" s="244">
        <v>3</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t="s">
        <v>2462</v>
      </c>
      <c r="S76" s="246" t="s">
        <v>293</v>
      </c>
      <c r="T76" s="247" t="s">
        <v>294</v>
      </c>
      <c r="U76" s="220">
        <v>0.22700000000000001</v>
      </c>
      <c r="V76" s="220">
        <f>ROUND(E76*U76,2)</f>
        <v>0.68</v>
      </c>
      <c r="W76" s="220"/>
      <c r="X76" s="220" t="s">
        <v>295</v>
      </c>
      <c r="Y76" s="220" t="s">
        <v>296</v>
      </c>
      <c r="Z76" s="210"/>
      <c r="AA76" s="210"/>
      <c r="AB76" s="210"/>
      <c r="AC76" s="210"/>
      <c r="AD76" s="210"/>
      <c r="AE76" s="210"/>
      <c r="AF76" s="210"/>
      <c r="AG76" s="210" t="s">
        <v>1407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55</v>
      </c>
      <c r="B77" s="242" t="s">
        <v>2862</v>
      </c>
      <c r="C77" s="254" t="s">
        <v>2863</v>
      </c>
      <c r="D77" s="243" t="s">
        <v>291</v>
      </c>
      <c r="E77" s="244">
        <v>3</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t="s">
        <v>2462</v>
      </c>
      <c r="S77" s="246" t="s">
        <v>293</v>
      </c>
      <c r="T77" s="247" t="s">
        <v>294</v>
      </c>
      <c r="U77" s="220">
        <v>0.26800000000000002</v>
      </c>
      <c r="V77" s="220">
        <f>ROUND(E77*U77,2)</f>
        <v>0.8</v>
      </c>
      <c r="W77" s="220"/>
      <c r="X77" s="220" t="s">
        <v>295</v>
      </c>
      <c r="Y77" s="220" t="s">
        <v>296</v>
      </c>
      <c r="Z77" s="210"/>
      <c r="AA77" s="210"/>
      <c r="AB77" s="210"/>
      <c r="AC77" s="210"/>
      <c r="AD77" s="210"/>
      <c r="AE77" s="210"/>
      <c r="AF77" s="210"/>
      <c r="AG77" s="210" t="s">
        <v>1407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1" x14ac:dyDescent="0.2">
      <c r="A78" s="241">
        <v>56</v>
      </c>
      <c r="B78" s="242" t="s">
        <v>2390</v>
      </c>
      <c r="C78" s="254" t="s">
        <v>2864</v>
      </c>
      <c r="D78" s="243" t="s">
        <v>2337</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1407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57</v>
      </c>
      <c r="B79" s="242" t="s">
        <v>2865</v>
      </c>
      <c r="C79" s="254" t="s">
        <v>2866</v>
      </c>
      <c r="D79" s="243" t="s">
        <v>291</v>
      </c>
      <c r="E79" s="244">
        <v>10</v>
      </c>
      <c r="F79" s="245"/>
      <c r="G79" s="246">
        <f>ROUND(E79*F79,2)</f>
        <v>0</v>
      </c>
      <c r="H79" s="245"/>
      <c r="I79" s="246">
        <f>ROUND(E79*H79,2)</f>
        <v>0</v>
      </c>
      <c r="J79" s="245"/>
      <c r="K79" s="246">
        <f>ROUND(E79*J79,2)</f>
        <v>0</v>
      </c>
      <c r="L79" s="246">
        <v>21</v>
      </c>
      <c r="M79" s="246">
        <f>G79*(1+L79/100)</f>
        <v>0</v>
      </c>
      <c r="N79" s="244">
        <v>1.8000000000000001E-4</v>
      </c>
      <c r="O79" s="244">
        <f>ROUND(E79*N79,2)</f>
        <v>0</v>
      </c>
      <c r="P79" s="244">
        <v>0</v>
      </c>
      <c r="Q79" s="244">
        <f>ROUND(E79*P79,2)</f>
        <v>0</v>
      </c>
      <c r="R79" s="246" t="s">
        <v>2462</v>
      </c>
      <c r="S79" s="246" t="s">
        <v>293</v>
      </c>
      <c r="T79" s="247" t="s">
        <v>294</v>
      </c>
      <c r="U79" s="220">
        <v>9.2999999999999999E-2</v>
      </c>
      <c r="V79" s="220">
        <f>ROUND(E79*U79,2)</f>
        <v>0.93</v>
      </c>
      <c r="W79" s="220"/>
      <c r="X79" s="220" t="s">
        <v>295</v>
      </c>
      <c r="Y79" s="220" t="s">
        <v>296</v>
      </c>
      <c r="Z79" s="210"/>
      <c r="AA79" s="210"/>
      <c r="AB79" s="210"/>
      <c r="AC79" s="210"/>
      <c r="AD79" s="210"/>
      <c r="AE79" s="210"/>
      <c r="AF79" s="210"/>
      <c r="AG79" s="210" t="s">
        <v>1407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58</v>
      </c>
      <c r="B80" s="242" t="s">
        <v>2867</v>
      </c>
      <c r="C80" s="254" t="s">
        <v>2868</v>
      </c>
      <c r="D80" s="243" t="s">
        <v>291</v>
      </c>
      <c r="E80" s="244">
        <v>2</v>
      </c>
      <c r="F80" s="245"/>
      <c r="G80" s="246">
        <f>ROUND(E80*F80,2)</f>
        <v>0</v>
      </c>
      <c r="H80" s="245"/>
      <c r="I80" s="246">
        <f>ROUND(E80*H80,2)</f>
        <v>0</v>
      </c>
      <c r="J80" s="245"/>
      <c r="K80" s="246">
        <f>ROUND(E80*J80,2)</f>
        <v>0</v>
      </c>
      <c r="L80" s="246">
        <v>21</v>
      </c>
      <c r="M80" s="246">
        <f>G80*(1+L80/100)</f>
        <v>0</v>
      </c>
      <c r="N80" s="244">
        <v>2.7E-4</v>
      </c>
      <c r="O80" s="244">
        <f>ROUND(E80*N80,2)</f>
        <v>0</v>
      </c>
      <c r="P80" s="244">
        <v>0</v>
      </c>
      <c r="Q80" s="244">
        <f>ROUND(E80*P80,2)</f>
        <v>0</v>
      </c>
      <c r="R80" s="246" t="s">
        <v>2462</v>
      </c>
      <c r="S80" s="246" t="s">
        <v>293</v>
      </c>
      <c r="T80" s="247" t="s">
        <v>294</v>
      </c>
      <c r="U80" s="220">
        <v>0.10299999999999999</v>
      </c>
      <c r="V80" s="220">
        <f>ROUND(E80*U80,2)</f>
        <v>0.21</v>
      </c>
      <c r="W80" s="220"/>
      <c r="X80" s="220" t="s">
        <v>295</v>
      </c>
      <c r="Y80" s="220" t="s">
        <v>296</v>
      </c>
      <c r="Z80" s="210"/>
      <c r="AA80" s="210"/>
      <c r="AB80" s="210"/>
      <c r="AC80" s="210"/>
      <c r="AD80" s="210"/>
      <c r="AE80" s="210"/>
      <c r="AF80" s="210"/>
      <c r="AG80" s="210" t="s">
        <v>1407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59</v>
      </c>
      <c r="B81" s="242" t="s">
        <v>2869</v>
      </c>
      <c r="C81" s="254" t="s">
        <v>2870</v>
      </c>
      <c r="D81" s="243" t="s">
        <v>291</v>
      </c>
      <c r="E81" s="244">
        <v>2</v>
      </c>
      <c r="F81" s="245"/>
      <c r="G81" s="246">
        <f>ROUND(E81*F81,2)</f>
        <v>0</v>
      </c>
      <c r="H81" s="245"/>
      <c r="I81" s="246">
        <f>ROUND(E81*H81,2)</f>
        <v>0</v>
      </c>
      <c r="J81" s="245"/>
      <c r="K81" s="246">
        <f>ROUND(E81*J81,2)</f>
        <v>0</v>
      </c>
      <c r="L81" s="246">
        <v>21</v>
      </c>
      <c r="M81" s="246">
        <f>G81*(1+L81/100)</f>
        <v>0</v>
      </c>
      <c r="N81" s="244">
        <v>4.0000000000000002E-4</v>
      </c>
      <c r="O81" s="244">
        <f>ROUND(E81*N81,2)</f>
        <v>0</v>
      </c>
      <c r="P81" s="244">
        <v>0</v>
      </c>
      <c r="Q81" s="244">
        <f>ROUND(E81*P81,2)</f>
        <v>0</v>
      </c>
      <c r="R81" s="246" t="s">
        <v>2462</v>
      </c>
      <c r="S81" s="246" t="s">
        <v>293</v>
      </c>
      <c r="T81" s="247" t="s">
        <v>294</v>
      </c>
      <c r="U81" s="220">
        <v>0.124</v>
      </c>
      <c r="V81" s="220">
        <f>ROUND(E81*U81,2)</f>
        <v>0.25</v>
      </c>
      <c r="W81" s="220"/>
      <c r="X81" s="220" t="s">
        <v>295</v>
      </c>
      <c r="Y81" s="220" t="s">
        <v>296</v>
      </c>
      <c r="Z81" s="210"/>
      <c r="AA81" s="210"/>
      <c r="AB81" s="210"/>
      <c r="AC81" s="210"/>
      <c r="AD81" s="210"/>
      <c r="AE81" s="210"/>
      <c r="AF81" s="210"/>
      <c r="AG81" s="210" t="s">
        <v>1407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ht="22.5" outlineLevel="1" x14ac:dyDescent="0.2">
      <c r="A82" s="241">
        <v>60</v>
      </c>
      <c r="B82" s="242" t="s">
        <v>2871</v>
      </c>
      <c r="C82" s="254" t="s">
        <v>2872</v>
      </c>
      <c r="D82" s="243" t="s">
        <v>291</v>
      </c>
      <c r="E82" s="244">
        <v>4</v>
      </c>
      <c r="F82" s="245"/>
      <c r="G82" s="246">
        <f>ROUND(E82*F82,2)</f>
        <v>0</v>
      </c>
      <c r="H82" s="245"/>
      <c r="I82" s="246">
        <f>ROUND(E82*H82,2)</f>
        <v>0</v>
      </c>
      <c r="J82" s="245"/>
      <c r="K82" s="246">
        <f>ROUND(E82*J82,2)</f>
        <v>0</v>
      </c>
      <c r="L82" s="246">
        <v>21</v>
      </c>
      <c r="M82" s="246">
        <f>G82*(1+L82/100)</f>
        <v>0</v>
      </c>
      <c r="N82" s="244">
        <v>7.2000000000000005E-4</v>
      </c>
      <c r="O82" s="244">
        <f>ROUND(E82*N82,2)</f>
        <v>0</v>
      </c>
      <c r="P82" s="244">
        <v>0</v>
      </c>
      <c r="Q82" s="244">
        <f>ROUND(E82*P82,2)</f>
        <v>0</v>
      </c>
      <c r="R82" s="246" t="s">
        <v>2462</v>
      </c>
      <c r="S82" s="246" t="s">
        <v>293</v>
      </c>
      <c r="T82" s="247" t="s">
        <v>294</v>
      </c>
      <c r="U82" s="220">
        <v>0.38100000000000001</v>
      </c>
      <c r="V82" s="220">
        <f>ROUND(E82*U82,2)</f>
        <v>1.52</v>
      </c>
      <c r="W82" s="220"/>
      <c r="X82" s="220" t="s">
        <v>295</v>
      </c>
      <c r="Y82" s="220" t="s">
        <v>296</v>
      </c>
      <c r="Z82" s="210"/>
      <c r="AA82" s="210"/>
      <c r="AB82" s="210"/>
      <c r="AC82" s="210"/>
      <c r="AD82" s="210"/>
      <c r="AE82" s="210"/>
      <c r="AF82" s="210"/>
      <c r="AG82" s="210" t="s">
        <v>1407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ht="33.75" outlineLevel="1" x14ac:dyDescent="0.2">
      <c r="A83" s="241">
        <v>61</v>
      </c>
      <c r="B83" s="242" t="s">
        <v>2873</v>
      </c>
      <c r="C83" s="254" t="s">
        <v>2874</v>
      </c>
      <c r="D83" s="243" t="s">
        <v>2337</v>
      </c>
      <c r="E83" s="244">
        <v>37</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1407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62</v>
      </c>
      <c r="B84" s="242" t="s">
        <v>2875</v>
      </c>
      <c r="C84" s="254" t="s">
        <v>2876</v>
      </c>
      <c r="D84" s="243" t="s">
        <v>2337</v>
      </c>
      <c r="E84" s="244">
        <v>2</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1407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63</v>
      </c>
      <c r="B85" s="242" t="s">
        <v>2877</v>
      </c>
      <c r="C85" s="254" t="s">
        <v>2878</v>
      </c>
      <c r="D85" s="243" t="s">
        <v>291</v>
      </c>
      <c r="E85" s="244">
        <v>39</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t="s">
        <v>2462</v>
      </c>
      <c r="S85" s="246" t="s">
        <v>293</v>
      </c>
      <c r="T85" s="247" t="s">
        <v>294</v>
      </c>
      <c r="U85" s="220">
        <v>0.14399999999999999</v>
      </c>
      <c r="V85" s="220">
        <f>ROUND(E85*U85,2)</f>
        <v>5.62</v>
      </c>
      <c r="W85" s="220"/>
      <c r="X85" s="220" t="s">
        <v>295</v>
      </c>
      <c r="Y85" s="220" t="s">
        <v>296</v>
      </c>
      <c r="Z85" s="210"/>
      <c r="AA85" s="210"/>
      <c r="AB85" s="210"/>
      <c r="AC85" s="210"/>
      <c r="AD85" s="210"/>
      <c r="AE85" s="210"/>
      <c r="AF85" s="210"/>
      <c r="AG85" s="210" t="s">
        <v>1407</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ht="22.5" outlineLevel="1" x14ac:dyDescent="0.2">
      <c r="A86" s="241">
        <v>64</v>
      </c>
      <c r="B86" s="242" t="s">
        <v>2879</v>
      </c>
      <c r="C86" s="254" t="s">
        <v>2880</v>
      </c>
      <c r="D86" s="243" t="s">
        <v>291</v>
      </c>
      <c r="E86" s="244">
        <v>39</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t="s">
        <v>2462</v>
      </c>
      <c r="S86" s="246" t="s">
        <v>293</v>
      </c>
      <c r="T86" s="247" t="s">
        <v>294</v>
      </c>
      <c r="U86" s="220">
        <v>0.26800000000000002</v>
      </c>
      <c r="V86" s="220">
        <f>ROUND(E86*U86,2)</f>
        <v>10.45</v>
      </c>
      <c r="W86" s="220"/>
      <c r="X86" s="220" t="s">
        <v>295</v>
      </c>
      <c r="Y86" s="220" t="s">
        <v>296</v>
      </c>
      <c r="Z86" s="210"/>
      <c r="AA86" s="210"/>
      <c r="AB86" s="210"/>
      <c r="AC86" s="210"/>
      <c r="AD86" s="210"/>
      <c r="AE86" s="210"/>
      <c r="AF86" s="210"/>
      <c r="AG86" s="210" t="s">
        <v>1407</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ht="22.5" outlineLevel="1" x14ac:dyDescent="0.2">
      <c r="A87" s="241">
        <v>65</v>
      </c>
      <c r="B87" s="242" t="s">
        <v>2881</v>
      </c>
      <c r="C87" s="254" t="s">
        <v>2882</v>
      </c>
      <c r="D87" s="243" t="s">
        <v>2337</v>
      </c>
      <c r="E87" s="244">
        <v>2</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1407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66</v>
      </c>
      <c r="B88" s="242" t="s">
        <v>2883</v>
      </c>
      <c r="C88" s="254" t="s">
        <v>2884</v>
      </c>
      <c r="D88" s="243" t="s">
        <v>2337</v>
      </c>
      <c r="E88" s="244">
        <v>2</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1407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67</v>
      </c>
      <c r="B89" s="242" t="s">
        <v>2885</v>
      </c>
      <c r="C89" s="254" t="s">
        <v>2886</v>
      </c>
      <c r="D89" s="243" t="s">
        <v>0</v>
      </c>
      <c r="E89" s="244">
        <v>0.54</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t="s">
        <v>2462</v>
      </c>
      <c r="S89" s="246" t="s">
        <v>293</v>
      </c>
      <c r="T89" s="247" t="s">
        <v>294</v>
      </c>
      <c r="U89" s="220">
        <v>0</v>
      </c>
      <c r="V89" s="220">
        <f>ROUND(E89*U89,2)</f>
        <v>0</v>
      </c>
      <c r="W89" s="220"/>
      <c r="X89" s="220" t="s">
        <v>295</v>
      </c>
      <c r="Y89" s="220" t="s">
        <v>296</v>
      </c>
      <c r="Z89" s="210"/>
      <c r="AA89" s="210"/>
      <c r="AB89" s="210"/>
      <c r="AC89" s="210"/>
      <c r="AD89" s="210"/>
      <c r="AE89" s="210"/>
      <c r="AF89" s="210"/>
      <c r="AG89" s="210" t="s">
        <v>1407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x14ac:dyDescent="0.2">
      <c r="A90" s="224" t="s">
        <v>287</v>
      </c>
      <c r="B90" s="225" t="s">
        <v>221</v>
      </c>
      <c r="C90" s="249" t="s">
        <v>222</v>
      </c>
      <c r="D90" s="226"/>
      <c r="E90" s="227"/>
      <c r="F90" s="228"/>
      <c r="G90" s="228">
        <f>SUMIF(AG91:AG115,"&lt;&gt;NOR",G91:G115)</f>
        <v>0</v>
      </c>
      <c r="H90" s="228"/>
      <c r="I90" s="228">
        <f>SUM(I91:I115)</f>
        <v>0</v>
      </c>
      <c r="J90" s="228"/>
      <c r="K90" s="228">
        <f>SUM(K91:K115)</f>
        <v>0</v>
      </c>
      <c r="L90" s="228"/>
      <c r="M90" s="228">
        <f>SUM(M91:M115)</f>
        <v>0</v>
      </c>
      <c r="N90" s="227"/>
      <c r="O90" s="227">
        <f>SUM(O91:O115)</f>
        <v>0</v>
      </c>
      <c r="P90" s="227"/>
      <c r="Q90" s="227">
        <f>SUM(Q91:Q115)</f>
        <v>0</v>
      </c>
      <c r="R90" s="228"/>
      <c r="S90" s="228"/>
      <c r="T90" s="229"/>
      <c r="U90" s="223"/>
      <c r="V90" s="223">
        <f>SUM(V91:V115)</f>
        <v>32.119999999999997</v>
      </c>
      <c r="W90" s="223"/>
      <c r="X90" s="223"/>
      <c r="Y90" s="223"/>
      <c r="AG90" t="s">
        <v>288</v>
      </c>
    </row>
    <row r="91" spans="1:60" ht="22.5" outlineLevel="1" x14ac:dyDescent="0.2">
      <c r="A91" s="241">
        <v>68</v>
      </c>
      <c r="B91" s="242" t="s">
        <v>2887</v>
      </c>
      <c r="C91" s="254" t="s">
        <v>2888</v>
      </c>
      <c r="D91" s="243" t="s">
        <v>2337</v>
      </c>
      <c r="E91" s="244">
        <v>1</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1407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41">
        <v>69</v>
      </c>
      <c r="B92" s="242" t="s">
        <v>2889</v>
      </c>
      <c r="C92" s="254" t="s">
        <v>2890</v>
      </c>
      <c r="D92" s="243" t="s">
        <v>2337</v>
      </c>
      <c r="E92" s="244">
        <v>1</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ht="22.5" outlineLevel="1" x14ac:dyDescent="0.2">
      <c r="A93" s="241">
        <v>70</v>
      </c>
      <c r="B93" s="242" t="s">
        <v>2891</v>
      </c>
      <c r="C93" s="254" t="s">
        <v>2892</v>
      </c>
      <c r="D93" s="243" t="s">
        <v>2337</v>
      </c>
      <c r="E93" s="244">
        <v>2</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c r="S93" s="246" t="s">
        <v>861</v>
      </c>
      <c r="T93" s="247" t="s">
        <v>294</v>
      </c>
      <c r="U93" s="220">
        <v>0</v>
      </c>
      <c r="V93" s="220">
        <f>ROUND(E93*U93,2)</f>
        <v>0</v>
      </c>
      <c r="W93" s="220"/>
      <c r="X93" s="220" t="s">
        <v>295</v>
      </c>
      <c r="Y93" s="220" t="s">
        <v>296</v>
      </c>
      <c r="Z93" s="210"/>
      <c r="AA93" s="210"/>
      <c r="AB93" s="210"/>
      <c r="AC93" s="210"/>
      <c r="AD93" s="210"/>
      <c r="AE93" s="210"/>
      <c r="AF93" s="210"/>
      <c r="AG93" s="210" t="s">
        <v>1407</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ht="22.5" outlineLevel="1" x14ac:dyDescent="0.2">
      <c r="A94" s="241">
        <v>71</v>
      </c>
      <c r="B94" s="242" t="s">
        <v>2420</v>
      </c>
      <c r="C94" s="254" t="s">
        <v>2893</v>
      </c>
      <c r="D94" s="243" t="s">
        <v>2337</v>
      </c>
      <c r="E94" s="244">
        <v>3</v>
      </c>
      <c r="F94" s="245"/>
      <c r="G94" s="246">
        <f>ROUND(E94*F94,2)</f>
        <v>0</v>
      </c>
      <c r="H94" s="245"/>
      <c r="I94" s="246">
        <f>ROUND(E94*H94,2)</f>
        <v>0</v>
      </c>
      <c r="J94" s="245"/>
      <c r="K94" s="246">
        <f>ROUND(E94*J94,2)</f>
        <v>0</v>
      </c>
      <c r="L94" s="246">
        <v>21</v>
      </c>
      <c r="M94" s="246">
        <f>G94*(1+L94/100)</f>
        <v>0</v>
      </c>
      <c r="N94" s="244">
        <v>0</v>
      </c>
      <c r="O94" s="244">
        <f>ROUND(E94*N94,2)</f>
        <v>0</v>
      </c>
      <c r="P94" s="244">
        <v>0</v>
      </c>
      <c r="Q94" s="244">
        <f>ROUND(E94*P94,2)</f>
        <v>0</v>
      </c>
      <c r="R94" s="246"/>
      <c r="S94" s="246" t="s">
        <v>861</v>
      </c>
      <c r="T94" s="247" t="s">
        <v>294</v>
      </c>
      <c r="U94" s="220">
        <v>0</v>
      </c>
      <c r="V94" s="220">
        <f>ROUND(E94*U94,2)</f>
        <v>0</v>
      </c>
      <c r="W94" s="220"/>
      <c r="X94" s="220" t="s">
        <v>295</v>
      </c>
      <c r="Y94" s="220" t="s">
        <v>296</v>
      </c>
      <c r="Z94" s="210"/>
      <c r="AA94" s="210"/>
      <c r="AB94" s="210"/>
      <c r="AC94" s="210"/>
      <c r="AD94" s="210"/>
      <c r="AE94" s="210"/>
      <c r="AF94" s="210"/>
      <c r="AG94" s="210" t="s">
        <v>1407</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ht="22.5" outlineLevel="1" x14ac:dyDescent="0.2">
      <c r="A95" s="241">
        <v>72</v>
      </c>
      <c r="B95" s="242" t="s">
        <v>2422</v>
      </c>
      <c r="C95" s="254" t="s">
        <v>2894</v>
      </c>
      <c r="D95" s="243" t="s">
        <v>2337</v>
      </c>
      <c r="E95" s="244">
        <v>1</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1407</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41">
        <v>73</v>
      </c>
      <c r="B96" s="242" t="s">
        <v>2424</v>
      </c>
      <c r="C96" s="254" t="s">
        <v>2895</v>
      </c>
      <c r="D96" s="243" t="s">
        <v>2337</v>
      </c>
      <c r="E96" s="244">
        <v>2</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1407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ht="22.5" outlineLevel="1" x14ac:dyDescent="0.2">
      <c r="A97" s="241">
        <v>74</v>
      </c>
      <c r="B97" s="242" t="s">
        <v>2426</v>
      </c>
      <c r="C97" s="254" t="s">
        <v>2896</v>
      </c>
      <c r="D97" s="243" t="s">
        <v>2337</v>
      </c>
      <c r="E97" s="244">
        <v>2</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295</v>
      </c>
      <c r="Y97" s="220" t="s">
        <v>296</v>
      </c>
      <c r="Z97" s="210"/>
      <c r="AA97" s="210"/>
      <c r="AB97" s="210"/>
      <c r="AC97" s="210"/>
      <c r="AD97" s="210"/>
      <c r="AE97" s="210"/>
      <c r="AF97" s="210"/>
      <c r="AG97" s="210" t="s">
        <v>1407</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ht="22.5" outlineLevel="1" x14ac:dyDescent="0.2">
      <c r="A98" s="241">
        <v>75</v>
      </c>
      <c r="B98" s="242" t="s">
        <v>2897</v>
      </c>
      <c r="C98" s="254" t="s">
        <v>2898</v>
      </c>
      <c r="D98" s="243" t="s">
        <v>2337</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1407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ht="22.5" outlineLevel="1" x14ac:dyDescent="0.2">
      <c r="A99" s="241">
        <v>76</v>
      </c>
      <c r="B99" s="242" t="s">
        <v>2430</v>
      </c>
      <c r="C99" s="254" t="s">
        <v>2899</v>
      </c>
      <c r="D99" s="243" t="s">
        <v>2337</v>
      </c>
      <c r="E99" s="244">
        <v>1</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1407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ht="22.5" outlineLevel="1" x14ac:dyDescent="0.2">
      <c r="A100" s="241">
        <v>77</v>
      </c>
      <c r="B100" s="242" t="s">
        <v>2434</v>
      </c>
      <c r="C100" s="254" t="s">
        <v>2900</v>
      </c>
      <c r="D100" s="243" t="s">
        <v>2337</v>
      </c>
      <c r="E100" s="244">
        <v>1</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1407</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ht="22.5" outlineLevel="1" x14ac:dyDescent="0.2">
      <c r="A101" s="241">
        <v>78</v>
      </c>
      <c r="B101" s="242" t="s">
        <v>2436</v>
      </c>
      <c r="C101" s="254" t="s">
        <v>2901</v>
      </c>
      <c r="D101" s="243" t="s">
        <v>2337</v>
      </c>
      <c r="E101" s="244">
        <v>1</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1407</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ht="22.5" outlineLevel="1" x14ac:dyDescent="0.2">
      <c r="A102" s="241">
        <v>79</v>
      </c>
      <c r="B102" s="242" t="s">
        <v>2438</v>
      </c>
      <c r="C102" s="254" t="s">
        <v>2902</v>
      </c>
      <c r="D102" s="243" t="s">
        <v>2337</v>
      </c>
      <c r="E102" s="244">
        <v>2</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1407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22.5" outlineLevel="1" x14ac:dyDescent="0.2">
      <c r="A103" s="241">
        <v>80</v>
      </c>
      <c r="B103" s="242" t="s">
        <v>2440</v>
      </c>
      <c r="C103" s="254" t="s">
        <v>2903</v>
      </c>
      <c r="D103" s="243" t="s">
        <v>2337</v>
      </c>
      <c r="E103" s="244">
        <v>3</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1407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41">
        <v>81</v>
      </c>
      <c r="B104" s="242" t="s">
        <v>2442</v>
      </c>
      <c r="C104" s="254" t="s">
        <v>2904</v>
      </c>
      <c r="D104" s="243" t="s">
        <v>2337</v>
      </c>
      <c r="E104" s="244">
        <v>2</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1407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ht="22.5" outlineLevel="1" x14ac:dyDescent="0.2">
      <c r="A105" s="241">
        <v>82</v>
      </c>
      <c r="B105" s="242" t="s">
        <v>2446</v>
      </c>
      <c r="C105" s="254" t="s">
        <v>2905</v>
      </c>
      <c r="D105" s="243" t="s">
        <v>2337</v>
      </c>
      <c r="E105" s="244">
        <v>2</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1407</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ht="22.5" outlineLevel="1" x14ac:dyDescent="0.2">
      <c r="A106" s="241">
        <v>83</v>
      </c>
      <c r="B106" s="242" t="s">
        <v>2448</v>
      </c>
      <c r="C106" s="254" t="s">
        <v>2906</v>
      </c>
      <c r="D106" s="243" t="s">
        <v>2337</v>
      </c>
      <c r="E106" s="244">
        <v>2</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1407</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ht="22.5" outlineLevel="1" x14ac:dyDescent="0.2">
      <c r="A107" s="241">
        <v>84</v>
      </c>
      <c r="B107" s="242" t="s">
        <v>2907</v>
      </c>
      <c r="C107" s="254" t="s">
        <v>2908</v>
      </c>
      <c r="D107" s="243" t="s">
        <v>2337</v>
      </c>
      <c r="E107" s="244">
        <v>3</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1407</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ht="22.5" outlineLevel="1" x14ac:dyDescent="0.2">
      <c r="A108" s="241">
        <v>85</v>
      </c>
      <c r="B108" s="242" t="s">
        <v>2909</v>
      </c>
      <c r="C108" s="254" t="s">
        <v>2910</v>
      </c>
      <c r="D108" s="243" t="s">
        <v>2337</v>
      </c>
      <c r="E108" s="244">
        <v>4</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1407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ht="22.5" outlineLevel="1" x14ac:dyDescent="0.2">
      <c r="A109" s="241">
        <v>86</v>
      </c>
      <c r="B109" s="242" t="s">
        <v>2911</v>
      </c>
      <c r="C109" s="254" t="s">
        <v>2912</v>
      </c>
      <c r="D109" s="243" t="s">
        <v>2337</v>
      </c>
      <c r="E109" s="244">
        <v>3</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1407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ht="22.5" outlineLevel="1" x14ac:dyDescent="0.2">
      <c r="A110" s="231">
        <v>87</v>
      </c>
      <c r="B110" s="232" t="s">
        <v>2913</v>
      </c>
      <c r="C110" s="250" t="s">
        <v>2914</v>
      </c>
      <c r="D110" s="233" t="s">
        <v>291</v>
      </c>
      <c r="E110" s="234">
        <v>37</v>
      </c>
      <c r="F110" s="235"/>
      <c r="G110" s="236">
        <f>ROUND(E110*F110,2)</f>
        <v>0</v>
      </c>
      <c r="H110" s="235"/>
      <c r="I110" s="236">
        <f>ROUND(E110*H110,2)</f>
        <v>0</v>
      </c>
      <c r="J110" s="235"/>
      <c r="K110" s="236">
        <f>ROUND(E110*J110,2)</f>
        <v>0</v>
      </c>
      <c r="L110" s="236">
        <v>21</v>
      </c>
      <c r="M110" s="236">
        <f>G110*(1+L110/100)</f>
        <v>0</v>
      </c>
      <c r="N110" s="234">
        <v>0</v>
      </c>
      <c r="O110" s="234">
        <f>ROUND(E110*N110,2)</f>
        <v>0</v>
      </c>
      <c r="P110" s="234">
        <v>0</v>
      </c>
      <c r="Q110" s="234">
        <f>ROUND(E110*P110,2)</f>
        <v>0</v>
      </c>
      <c r="R110" s="236" t="s">
        <v>2462</v>
      </c>
      <c r="S110" s="236" t="s">
        <v>293</v>
      </c>
      <c r="T110" s="237" t="s">
        <v>294</v>
      </c>
      <c r="U110" s="220">
        <v>0.86799999999999999</v>
      </c>
      <c r="V110" s="220">
        <f>ROUND(E110*U110,2)</f>
        <v>32.119999999999997</v>
      </c>
      <c r="W110" s="220"/>
      <c r="X110" s="220" t="s">
        <v>295</v>
      </c>
      <c r="Y110" s="220" t="s">
        <v>296</v>
      </c>
      <c r="Z110" s="210"/>
      <c r="AA110" s="210"/>
      <c r="AB110" s="210"/>
      <c r="AC110" s="210"/>
      <c r="AD110" s="210"/>
      <c r="AE110" s="210"/>
      <c r="AF110" s="210"/>
      <c r="AG110" s="210" t="s">
        <v>1407</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ht="22.5" outlineLevel="2" x14ac:dyDescent="0.2">
      <c r="A111" s="217"/>
      <c r="B111" s="218"/>
      <c r="C111" s="255" t="s">
        <v>2915</v>
      </c>
      <c r="D111" s="248"/>
      <c r="E111" s="248"/>
      <c r="F111" s="248"/>
      <c r="G111" s="248"/>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38" t="str">
        <f>C111</f>
        <v>VČETNĚ REGULÁTORU 230V AC, PŘÍČNÉ MŘÍŽKY AL NATUR, HLINÍKOVÉHO RÁMU AL NATUR, OBVODOVÁ PŘEKRÝVACÍ LIŠTA AL NATUR,</v>
      </c>
      <c r="BB111" s="210"/>
      <c r="BC111" s="210"/>
      <c r="BD111" s="210"/>
      <c r="BE111" s="210"/>
      <c r="BF111" s="210"/>
      <c r="BG111" s="210"/>
      <c r="BH111" s="210"/>
    </row>
    <row r="112" spans="1:60" outlineLevel="3" x14ac:dyDescent="0.2">
      <c r="A112" s="217"/>
      <c r="B112" s="218"/>
      <c r="C112" s="252" t="s">
        <v>2916</v>
      </c>
      <c r="D112" s="240"/>
      <c r="E112" s="240"/>
      <c r="F112" s="240"/>
      <c r="G112" s="240"/>
      <c r="H112" s="220"/>
      <c r="I112" s="220"/>
      <c r="J112" s="220"/>
      <c r="K112" s="220"/>
      <c r="L112" s="220"/>
      <c r="M112" s="220"/>
      <c r="N112" s="219"/>
      <c r="O112" s="219"/>
      <c r="P112" s="219"/>
      <c r="Q112" s="219"/>
      <c r="R112" s="220"/>
      <c r="S112" s="220"/>
      <c r="T112" s="220"/>
      <c r="U112" s="220"/>
      <c r="V112" s="220"/>
      <c r="W112" s="220"/>
      <c r="X112" s="220"/>
      <c r="Y112" s="220"/>
      <c r="Z112" s="210"/>
      <c r="AA112" s="210"/>
      <c r="AB112" s="210"/>
      <c r="AC112" s="210"/>
      <c r="AD112" s="210"/>
      <c r="AE112" s="210"/>
      <c r="AF112" s="210"/>
      <c r="AG112" s="210" t="s">
        <v>300</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ht="33.75" outlineLevel="1" x14ac:dyDescent="0.2">
      <c r="A113" s="241">
        <v>88</v>
      </c>
      <c r="B113" s="242" t="s">
        <v>2458</v>
      </c>
      <c r="C113" s="254" t="s">
        <v>2917</v>
      </c>
      <c r="D113" s="243" t="s">
        <v>2337</v>
      </c>
      <c r="E113" s="244">
        <v>2</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1407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89</v>
      </c>
      <c r="B114" s="242" t="s">
        <v>2918</v>
      </c>
      <c r="C114" s="254" t="s">
        <v>2919</v>
      </c>
      <c r="D114" s="243" t="s">
        <v>2337</v>
      </c>
      <c r="E114" s="244">
        <v>2</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1407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90</v>
      </c>
      <c r="B115" s="242" t="s">
        <v>2920</v>
      </c>
      <c r="C115" s="254" t="s">
        <v>2921</v>
      </c>
      <c r="D115" s="243" t="s">
        <v>0</v>
      </c>
      <c r="E115" s="244">
        <v>3.9</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t="s">
        <v>2462</v>
      </c>
      <c r="S115" s="246" t="s">
        <v>293</v>
      </c>
      <c r="T115" s="247" t="s">
        <v>294</v>
      </c>
      <c r="U115" s="220">
        <v>0</v>
      </c>
      <c r="V115" s="220">
        <f>ROUND(E115*U115,2)</f>
        <v>0</v>
      </c>
      <c r="W115" s="220"/>
      <c r="X115" s="220" t="s">
        <v>295</v>
      </c>
      <c r="Y115" s="220" t="s">
        <v>296</v>
      </c>
      <c r="Z115" s="210"/>
      <c r="AA115" s="210"/>
      <c r="AB115" s="210"/>
      <c r="AC115" s="210"/>
      <c r="AD115" s="210"/>
      <c r="AE115" s="210"/>
      <c r="AF115" s="210"/>
      <c r="AG115" s="210" t="s">
        <v>1407</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x14ac:dyDescent="0.2">
      <c r="A116" s="224" t="s">
        <v>287</v>
      </c>
      <c r="B116" s="225" t="s">
        <v>229</v>
      </c>
      <c r="C116" s="249" t="s">
        <v>230</v>
      </c>
      <c r="D116" s="226"/>
      <c r="E116" s="227"/>
      <c r="F116" s="228"/>
      <c r="G116" s="228">
        <f>SUMIF(AG117:AG121,"&lt;&gt;NOR",G117:G121)</f>
        <v>0</v>
      </c>
      <c r="H116" s="228"/>
      <c r="I116" s="228">
        <f>SUM(I117:I121)</f>
        <v>0</v>
      </c>
      <c r="J116" s="228"/>
      <c r="K116" s="228">
        <f>SUM(K117:K121)</f>
        <v>0</v>
      </c>
      <c r="L116" s="228"/>
      <c r="M116" s="228">
        <f>SUM(M117:M121)</f>
        <v>0</v>
      </c>
      <c r="N116" s="227"/>
      <c r="O116" s="227">
        <f>SUM(O117:O121)</f>
        <v>0</v>
      </c>
      <c r="P116" s="227"/>
      <c r="Q116" s="227">
        <f>SUM(Q117:Q121)</f>
        <v>0</v>
      </c>
      <c r="R116" s="228"/>
      <c r="S116" s="228"/>
      <c r="T116" s="229"/>
      <c r="U116" s="223"/>
      <c r="V116" s="223">
        <f>SUM(V117:V121)</f>
        <v>0</v>
      </c>
      <c r="W116" s="223"/>
      <c r="X116" s="223"/>
      <c r="Y116" s="223"/>
      <c r="AG116" t="s">
        <v>288</v>
      </c>
    </row>
    <row r="117" spans="1:60" outlineLevel="1" x14ac:dyDescent="0.2">
      <c r="A117" s="241">
        <v>91</v>
      </c>
      <c r="B117" s="242" t="s">
        <v>2922</v>
      </c>
      <c r="C117" s="254" t="s">
        <v>2696</v>
      </c>
      <c r="D117" s="243" t="s">
        <v>1899</v>
      </c>
      <c r="E117" s="244">
        <v>20</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1407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92</v>
      </c>
      <c r="B118" s="242" t="s">
        <v>2467</v>
      </c>
      <c r="C118" s="254" t="s">
        <v>2698</v>
      </c>
      <c r="D118" s="243" t="s">
        <v>1899</v>
      </c>
      <c r="E118" s="244">
        <v>20</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1407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31">
        <v>93</v>
      </c>
      <c r="B119" s="232" t="s">
        <v>1965</v>
      </c>
      <c r="C119" s="250" t="s">
        <v>1966</v>
      </c>
      <c r="D119" s="233" t="s">
        <v>0</v>
      </c>
      <c r="E119" s="234">
        <v>2.65</v>
      </c>
      <c r="F119" s="235"/>
      <c r="G119" s="236">
        <f>ROUND(E119*F119,2)</f>
        <v>0</v>
      </c>
      <c r="H119" s="235"/>
      <c r="I119" s="236">
        <f>ROUND(E119*H119,2)</f>
        <v>0</v>
      </c>
      <c r="J119" s="235"/>
      <c r="K119" s="236">
        <f>ROUND(E119*J119,2)</f>
        <v>0</v>
      </c>
      <c r="L119" s="236">
        <v>21</v>
      </c>
      <c r="M119" s="236">
        <f>G119*(1+L119/100)</f>
        <v>0</v>
      </c>
      <c r="N119" s="234">
        <v>0</v>
      </c>
      <c r="O119" s="234">
        <f>ROUND(E119*N119,2)</f>
        <v>0</v>
      </c>
      <c r="P119" s="234">
        <v>0</v>
      </c>
      <c r="Q119" s="234">
        <f>ROUND(E119*P119,2)</f>
        <v>0</v>
      </c>
      <c r="R119" s="236" t="s">
        <v>1887</v>
      </c>
      <c r="S119" s="236" t="s">
        <v>293</v>
      </c>
      <c r="T119" s="237" t="s">
        <v>294</v>
      </c>
      <c r="U119" s="220">
        <v>0</v>
      </c>
      <c r="V119" s="220">
        <f>ROUND(E119*U119,2)</f>
        <v>0</v>
      </c>
      <c r="W119" s="220"/>
      <c r="X119" s="220" t="s">
        <v>295</v>
      </c>
      <c r="Y119" s="220" t="s">
        <v>296</v>
      </c>
      <c r="Z119" s="210"/>
      <c r="AA119" s="210"/>
      <c r="AB119" s="210"/>
      <c r="AC119" s="210"/>
      <c r="AD119" s="210"/>
      <c r="AE119" s="210"/>
      <c r="AF119" s="210"/>
      <c r="AG119" s="210" t="s">
        <v>1407</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2" x14ac:dyDescent="0.2">
      <c r="A120" s="217"/>
      <c r="B120" s="218"/>
      <c r="C120" s="251" t="s">
        <v>1508</v>
      </c>
      <c r="D120" s="239"/>
      <c r="E120" s="239"/>
      <c r="F120" s="239"/>
      <c r="G120" s="239"/>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299</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2" x14ac:dyDescent="0.2">
      <c r="A121" s="217"/>
      <c r="B121" s="218"/>
      <c r="C121" s="252" t="s">
        <v>1508</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x14ac:dyDescent="0.2">
      <c r="A122" s="224" t="s">
        <v>287</v>
      </c>
      <c r="B122" s="225" t="s">
        <v>198</v>
      </c>
      <c r="C122" s="249" t="s">
        <v>199</v>
      </c>
      <c r="D122" s="226"/>
      <c r="E122" s="227"/>
      <c r="F122" s="228"/>
      <c r="G122" s="228">
        <f>SUMIF(AG123:AG133,"&lt;&gt;NOR",G123:G133)</f>
        <v>0</v>
      </c>
      <c r="H122" s="228"/>
      <c r="I122" s="228">
        <f>SUM(I123:I133)</f>
        <v>0</v>
      </c>
      <c r="J122" s="228"/>
      <c r="K122" s="228">
        <f>SUM(K123:K133)</f>
        <v>0</v>
      </c>
      <c r="L122" s="228"/>
      <c r="M122" s="228">
        <f>SUM(M123:M133)</f>
        <v>0</v>
      </c>
      <c r="N122" s="227"/>
      <c r="O122" s="227">
        <f>SUM(O123:O133)</f>
        <v>0</v>
      </c>
      <c r="P122" s="227"/>
      <c r="Q122" s="227">
        <f>SUM(Q123:Q133)</f>
        <v>0</v>
      </c>
      <c r="R122" s="228"/>
      <c r="S122" s="228"/>
      <c r="T122" s="229"/>
      <c r="U122" s="223"/>
      <c r="V122" s="223">
        <f>SUM(V123:V133)</f>
        <v>38.65</v>
      </c>
      <c r="W122" s="223"/>
      <c r="X122" s="223"/>
      <c r="Y122" s="223"/>
      <c r="AG122" t="s">
        <v>288</v>
      </c>
    </row>
    <row r="123" spans="1:60" outlineLevel="1" x14ac:dyDescent="0.2">
      <c r="A123" s="241">
        <v>94</v>
      </c>
      <c r="B123" s="242" t="s">
        <v>2923</v>
      </c>
      <c r="C123" s="254" t="s">
        <v>2924</v>
      </c>
      <c r="D123" s="243" t="s">
        <v>2701</v>
      </c>
      <c r="E123" s="244">
        <v>216</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1407</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95</v>
      </c>
      <c r="B124" s="242" t="s">
        <v>2925</v>
      </c>
      <c r="C124" s="254" t="s">
        <v>2926</v>
      </c>
      <c r="D124" s="243" t="s">
        <v>2701</v>
      </c>
      <c r="E124" s="244">
        <v>31</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1407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96</v>
      </c>
      <c r="B125" s="242" t="s">
        <v>2475</v>
      </c>
      <c r="C125" s="254" t="s">
        <v>2927</v>
      </c>
      <c r="D125" s="243" t="s">
        <v>2701</v>
      </c>
      <c r="E125" s="244">
        <v>87</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1407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97</v>
      </c>
      <c r="B126" s="242" t="s">
        <v>2928</v>
      </c>
      <c r="C126" s="254" t="s">
        <v>2929</v>
      </c>
      <c r="D126" s="243" t="s">
        <v>2701</v>
      </c>
      <c r="E126" s="244">
        <v>124</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1407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ht="22.5" outlineLevel="1" x14ac:dyDescent="0.2">
      <c r="A127" s="241">
        <v>98</v>
      </c>
      <c r="B127" s="242" t="s">
        <v>2930</v>
      </c>
      <c r="C127" s="254" t="s">
        <v>2931</v>
      </c>
      <c r="D127" s="243" t="s">
        <v>2701</v>
      </c>
      <c r="E127" s="244">
        <v>5</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1407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41">
        <v>99</v>
      </c>
      <c r="B128" s="242" t="s">
        <v>2478</v>
      </c>
      <c r="C128" s="254" t="s">
        <v>2932</v>
      </c>
      <c r="D128" s="243" t="s">
        <v>2701</v>
      </c>
      <c r="E128" s="244">
        <v>6</v>
      </c>
      <c r="F128" s="245"/>
      <c r="G128" s="246">
        <f>ROUND(E128*F128,2)</f>
        <v>0</v>
      </c>
      <c r="H128" s="245"/>
      <c r="I128" s="246">
        <f>ROUND(E128*H128,2)</f>
        <v>0</v>
      </c>
      <c r="J128" s="245"/>
      <c r="K128" s="246">
        <f>ROUND(E128*J128,2)</f>
        <v>0</v>
      </c>
      <c r="L128" s="246">
        <v>21</v>
      </c>
      <c r="M128" s="246">
        <f>G128*(1+L128/100)</f>
        <v>0</v>
      </c>
      <c r="N128" s="244">
        <v>0</v>
      </c>
      <c r="O128" s="244">
        <f>ROUND(E128*N128,2)</f>
        <v>0</v>
      </c>
      <c r="P128" s="244">
        <v>0</v>
      </c>
      <c r="Q128" s="244">
        <f>ROUND(E128*P128,2)</f>
        <v>0</v>
      </c>
      <c r="R128" s="246"/>
      <c r="S128" s="246" t="s">
        <v>861</v>
      </c>
      <c r="T128" s="247" t="s">
        <v>294</v>
      </c>
      <c r="U128" s="220">
        <v>0</v>
      </c>
      <c r="V128" s="220">
        <f>ROUND(E128*U128,2)</f>
        <v>0</v>
      </c>
      <c r="W128" s="220"/>
      <c r="X128" s="220" t="s">
        <v>295</v>
      </c>
      <c r="Y128" s="220" t="s">
        <v>296</v>
      </c>
      <c r="Z128" s="210"/>
      <c r="AA128" s="210"/>
      <c r="AB128" s="210"/>
      <c r="AC128" s="210"/>
      <c r="AD128" s="210"/>
      <c r="AE128" s="210"/>
      <c r="AF128" s="210"/>
      <c r="AG128" s="210" t="s">
        <v>1407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100</v>
      </c>
      <c r="B129" s="242" t="s">
        <v>2720</v>
      </c>
      <c r="C129" s="254" t="s">
        <v>2721</v>
      </c>
      <c r="D129" s="243" t="s">
        <v>335</v>
      </c>
      <c r="E129" s="244">
        <v>463</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t="s">
        <v>1613</v>
      </c>
      <c r="S129" s="246" t="s">
        <v>293</v>
      </c>
      <c r="T129" s="247" t="s">
        <v>294</v>
      </c>
      <c r="U129" s="220">
        <v>8.2000000000000003E-2</v>
      </c>
      <c r="V129" s="220">
        <f>ROUND(E129*U129,2)</f>
        <v>37.97</v>
      </c>
      <c r="W129" s="220"/>
      <c r="X129" s="220" t="s">
        <v>295</v>
      </c>
      <c r="Y129" s="220" t="s">
        <v>296</v>
      </c>
      <c r="Z129" s="210"/>
      <c r="AA129" s="210"/>
      <c r="AB129" s="210"/>
      <c r="AC129" s="210"/>
      <c r="AD129" s="210"/>
      <c r="AE129" s="210"/>
      <c r="AF129" s="210"/>
      <c r="AG129" s="210" t="s">
        <v>1407</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101</v>
      </c>
      <c r="B130" s="242" t="s">
        <v>2722</v>
      </c>
      <c r="C130" s="254" t="s">
        <v>2723</v>
      </c>
      <c r="D130" s="243" t="s">
        <v>335</v>
      </c>
      <c r="E130" s="244">
        <v>6</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t="s">
        <v>1613</v>
      </c>
      <c r="S130" s="246" t="s">
        <v>293</v>
      </c>
      <c r="T130" s="247" t="s">
        <v>294</v>
      </c>
      <c r="U130" s="220">
        <v>0.114</v>
      </c>
      <c r="V130" s="220">
        <f>ROUND(E130*U130,2)</f>
        <v>0.68</v>
      </c>
      <c r="W130" s="220"/>
      <c r="X130" s="220" t="s">
        <v>295</v>
      </c>
      <c r="Y130" s="220" t="s">
        <v>296</v>
      </c>
      <c r="Z130" s="210"/>
      <c r="AA130" s="210"/>
      <c r="AB130" s="210"/>
      <c r="AC130" s="210"/>
      <c r="AD130" s="210"/>
      <c r="AE130" s="210"/>
      <c r="AF130" s="210"/>
      <c r="AG130" s="210" t="s">
        <v>1407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31">
        <v>102</v>
      </c>
      <c r="B131" s="232" t="s">
        <v>1601</v>
      </c>
      <c r="C131" s="250" t="s">
        <v>1602</v>
      </c>
      <c r="D131" s="233" t="s">
        <v>0</v>
      </c>
      <c r="E131" s="234">
        <v>2.75</v>
      </c>
      <c r="F131" s="235"/>
      <c r="G131" s="236">
        <f>ROUND(E131*F131,2)</f>
        <v>0</v>
      </c>
      <c r="H131" s="235"/>
      <c r="I131" s="236">
        <f>ROUND(E131*H131,2)</f>
        <v>0</v>
      </c>
      <c r="J131" s="235"/>
      <c r="K131" s="236">
        <f>ROUND(E131*J131,2)</f>
        <v>0</v>
      </c>
      <c r="L131" s="236">
        <v>21</v>
      </c>
      <c r="M131" s="236">
        <f>G131*(1+L131/100)</f>
        <v>0</v>
      </c>
      <c r="N131" s="234">
        <v>0</v>
      </c>
      <c r="O131" s="234">
        <f>ROUND(E131*N131,2)</f>
        <v>0</v>
      </c>
      <c r="P131" s="234">
        <v>0</v>
      </c>
      <c r="Q131" s="234">
        <f>ROUND(E131*P131,2)</f>
        <v>0</v>
      </c>
      <c r="R131" s="236" t="s">
        <v>1511</v>
      </c>
      <c r="S131" s="236" t="s">
        <v>293</v>
      </c>
      <c r="T131" s="237" t="s">
        <v>294</v>
      </c>
      <c r="U131" s="220">
        <v>0</v>
      </c>
      <c r="V131" s="220">
        <f>ROUND(E131*U131,2)</f>
        <v>0</v>
      </c>
      <c r="W131" s="220"/>
      <c r="X131" s="220" t="s">
        <v>295</v>
      </c>
      <c r="Y131" s="220" t="s">
        <v>296</v>
      </c>
      <c r="Z131" s="210"/>
      <c r="AA131" s="210"/>
      <c r="AB131" s="210"/>
      <c r="AC131" s="210"/>
      <c r="AD131" s="210"/>
      <c r="AE131" s="210"/>
      <c r="AF131" s="210"/>
      <c r="AG131" s="210" t="s">
        <v>1407</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2" x14ac:dyDescent="0.2">
      <c r="A132" s="217"/>
      <c r="B132" s="218"/>
      <c r="C132" s="251" t="s">
        <v>1508</v>
      </c>
      <c r="D132" s="239"/>
      <c r="E132" s="239"/>
      <c r="F132" s="239"/>
      <c r="G132" s="239"/>
      <c r="H132" s="220"/>
      <c r="I132" s="220"/>
      <c r="J132" s="220"/>
      <c r="K132" s="220"/>
      <c r="L132" s="220"/>
      <c r="M132" s="220"/>
      <c r="N132" s="219"/>
      <c r="O132" s="219"/>
      <c r="P132" s="219"/>
      <c r="Q132" s="219"/>
      <c r="R132" s="220"/>
      <c r="S132" s="220"/>
      <c r="T132" s="220"/>
      <c r="U132" s="220"/>
      <c r="V132" s="220"/>
      <c r="W132" s="220"/>
      <c r="X132" s="220"/>
      <c r="Y132" s="220"/>
      <c r="Z132" s="210"/>
      <c r="AA132" s="210"/>
      <c r="AB132" s="210"/>
      <c r="AC132" s="210"/>
      <c r="AD132" s="210"/>
      <c r="AE132" s="210"/>
      <c r="AF132" s="210"/>
      <c r="AG132" s="210" t="s">
        <v>299</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2" t="s">
        <v>1508</v>
      </c>
      <c r="D133" s="240"/>
      <c r="E133" s="240"/>
      <c r="F133" s="240"/>
      <c r="G133" s="24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300</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x14ac:dyDescent="0.2">
      <c r="A134" s="224" t="s">
        <v>287</v>
      </c>
      <c r="B134" s="225" t="s">
        <v>150</v>
      </c>
      <c r="C134" s="249" t="s">
        <v>151</v>
      </c>
      <c r="D134" s="226"/>
      <c r="E134" s="227"/>
      <c r="F134" s="228"/>
      <c r="G134" s="228">
        <f>SUMIF(AG135:AG135,"&lt;&gt;NOR",G135:G135)</f>
        <v>0</v>
      </c>
      <c r="H134" s="228"/>
      <c r="I134" s="228">
        <f>SUM(I135:I135)</f>
        <v>0</v>
      </c>
      <c r="J134" s="228"/>
      <c r="K134" s="228">
        <f>SUM(K135:K135)</f>
        <v>0</v>
      </c>
      <c r="L134" s="228"/>
      <c r="M134" s="228">
        <f>SUM(M135:M135)</f>
        <v>0</v>
      </c>
      <c r="N134" s="227"/>
      <c r="O134" s="227">
        <f>SUM(O135:O135)</f>
        <v>0</v>
      </c>
      <c r="P134" s="227"/>
      <c r="Q134" s="227">
        <f>SUM(Q135:Q135)</f>
        <v>0</v>
      </c>
      <c r="R134" s="228"/>
      <c r="S134" s="228"/>
      <c r="T134" s="229"/>
      <c r="U134" s="223"/>
      <c r="V134" s="223">
        <f>SUM(V135:V135)</f>
        <v>0</v>
      </c>
      <c r="W134" s="223"/>
      <c r="X134" s="223"/>
      <c r="Y134" s="223"/>
      <c r="AG134" t="s">
        <v>288</v>
      </c>
    </row>
    <row r="135" spans="1:60" outlineLevel="1" x14ac:dyDescent="0.2">
      <c r="A135" s="241">
        <v>103</v>
      </c>
      <c r="B135" s="242" t="s">
        <v>2933</v>
      </c>
      <c r="C135" s="254" t="s">
        <v>2934</v>
      </c>
      <c r="D135" s="243" t="s">
        <v>2347</v>
      </c>
      <c r="E135" s="244">
        <v>24</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297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x14ac:dyDescent="0.2">
      <c r="A136" s="224" t="s">
        <v>287</v>
      </c>
      <c r="B136" s="225" t="s">
        <v>258</v>
      </c>
      <c r="C136" s="249" t="s">
        <v>27</v>
      </c>
      <c r="D136" s="226"/>
      <c r="E136" s="227"/>
      <c r="F136" s="228"/>
      <c r="G136" s="228">
        <f>SUMIF(AG137:AG137,"&lt;&gt;NOR",G137:G137)</f>
        <v>0</v>
      </c>
      <c r="H136" s="228"/>
      <c r="I136" s="228">
        <f>SUM(I137:I137)</f>
        <v>0</v>
      </c>
      <c r="J136" s="228"/>
      <c r="K136" s="228">
        <f>SUM(K137:K137)</f>
        <v>0</v>
      </c>
      <c r="L136" s="228"/>
      <c r="M136" s="228">
        <f>SUM(M137:M137)</f>
        <v>0</v>
      </c>
      <c r="N136" s="227"/>
      <c r="O136" s="227">
        <f>SUM(O137:O137)</f>
        <v>0</v>
      </c>
      <c r="P136" s="227"/>
      <c r="Q136" s="227">
        <f>SUM(Q137:Q137)</f>
        <v>0</v>
      </c>
      <c r="R136" s="228"/>
      <c r="S136" s="228"/>
      <c r="T136" s="229"/>
      <c r="U136" s="223"/>
      <c r="V136" s="223">
        <f>SUM(V137:V137)</f>
        <v>0</v>
      </c>
      <c r="W136" s="223"/>
      <c r="X136" s="223"/>
      <c r="Y136" s="223"/>
      <c r="AG136" t="s">
        <v>288</v>
      </c>
    </row>
    <row r="137" spans="1:60" outlineLevel="1" x14ac:dyDescent="0.2">
      <c r="A137" s="241">
        <v>104</v>
      </c>
      <c r="B137" s="242" t="s">
        <v>2153</v>
      </c>
      <c r="C137" s="254" t="s">
        <v>2154</v>
      </c>
      <c r="D137" s="243" t="s">
        <v>2145</v>
      </c>
      <c r="E137" s="244">
        <v>2</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293</v>
      </c>
      <c r="T137" s="247" t="s">
        <v>294</v>
      </c>
      <c r="U137" s="220">
        <v>0</v>
      </c>
      <c r="V137" s="220">
        <f>ROUND(E137*U137,2)</f>
        <v>0</v>
      </c>
      <c r="W137" s="220"/>
      <c r="X137" s="220" t="s">
        <v>2155</v>
      </c>
      <c r="Y137" s="220" t="s">
        <v>296</v>
      </c>
      <c r="Z137" s="210"/>
      <c r="AA137" s="210"/>
      <c r="AB137" s="210"/>
      <c r="AC137" s="210"/>
      <c r="AD137" s="210"/>
      <c r="AE137" s="210"/>
      <c r="AF137" s="210"/>
      <c r="AG137" s="210" t="s">
        <v>2156</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x14ac:dyDescent="0.2">
      <c r="A138" s="224" t="s">
        <v>287</v>
      </c>
      <c r="B138" s="225" t="s">
        <v>259</v>
      </c>
      <c r="C138" s="249" t="s">
        <v>28</v>
      </c>
      <c r="D138" s="226"/>
      <c r="E138" s="227"/>
      <c r="F138" s="228"/>
      <c r="G138" s="228">
        <f>SUMIF(AG139:AG140,"&lt;&gt;NOR",G139:G140)</f>
        <v>0</v>
      </c>
      <c r="H138" s="228"/>
      <c r="I138" s="228">
        <f>SUM(I139:I140)</f>
        <v>0</v>
      </c>
      <c r="J138" s="228"/>
      <c r="K138" s="228">
        <f>SUM(K139:K140)</f>
        <v>0</v>
      </c>
      <c r="L138" s="228"/>
      <c r="M138" s="228">
        <f>SUM(M139:M140)</f>
        <v>0</v>
      </c>
      <c r="N138" s="227"/>
      <c r="O138" s="227">
        <f>SUM(O139:O140)</f>
        <v>0</v>
      </c>
      <c r="P138" s="227"/>
      <c r="Q138" s="227">
        <f>SUM(Q139:Q140)</f>
        <v>0</v>
      </c>
      <c r="R138" s="228"/>
      <c r="S138" s="228"/>
      <c r="T138" s="229"/>
      <c r="U138" s="223"/>
      <c r="V138" s="223">
        <f>SUM(V139:V140)</f>
        <v>0</v>
      </c>
      <c r="W138" s="223"/>
      <c r="X138" s="223"/>
      <c r="Y138" s="223"/>
      <c r="AG138" t="s">
        <v>288</v>
      </c>
    </row>
    <row r="139" spans="1:60" outlineLevel="1" x14ac:dyDescent="0.2">
      <c r="A139" s="241">
        <v>105</v>
      </c>
      <c r="B139" s="242" t="s">
        <v>2731</v>
      </c>
      <c r="C139" s="254" t="s">
        <v>2732</v>
      </c>
      <c r="D139" s="243" t="s">
        <v>2145</v>
      </c>
      <c r="E139" s="244">
        <v>1</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293</v>
      </c>
      <c r="T139" s="247" t="s">
        <v>294</v>
      </c>
      <c r="U139" s="220">
        <v>0</v>
      </c>
      <c r="V139" s="220">
        <f>ROUND(E139*U139,2)</f>
        <v>0</v>
      </c>
      <c r="W139" s="220"/>
      <c r="X139" s="220" t="s">
        <v>2155</v>
      </c>
      <c r="Y139" s="220" t="s">
        <v>296</v>
      </c>
      <c r="Z139" s="210"/>
      <c r="AA139" s="210"/>
      <c r="AB139" s="210"/>
      <c r="AC139" s="210"/>
      <c r="AD139" s="210"/>
      <c r="AE139" s="210"/>
      <c r="AF139" s="210"/>
      <c r="AG139" s="210" t="s">
        <v>2156</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31">
        <v>106</v>
      </c>
      <c r="B140" s="232" t="s">
        <v>2733</v>
      </c>
      <c r="C140" s="250" t="s">
        <v>2734</v>
      </c>
      <c r="D140" s="233" t="s">
        <v>2145</v>
      </c>
      <c r="E140" s="234">
        <v>0.5</v>
      </c>
      <c r="F140" s="235"/>
      <c r="G140" s="236">
        <f>ROUND(E140*F140,2)</f>
        <v>0</v>
      </c>
      <c r="H140" s="235"/>
      <c r="I140" s="236">
        <f>ROUND(E140*H140,2)</f>
        <v>0</v>
      </c>
      <c r="J140" s="235"/>
      <c r="K140" s="236">
        <f>ROUND(E140*J140,2)</f>
        <v>0</v>
      </c>
      <c r="L140" s="236">
        <v>21</v>
      </c>
      <c r="M140" s="236">
        <f>G140*(1+L140/100)</f>
        <v>0</v>
      </c>
      <c r="N140" s="234">
        <v>0</v>
      </c>
      <c r="O140" s="234">
        <f>ROUND(E140*N140,2)</f>
        <v>0</v>
      </c>
      <c r="P140" s="234">
        <v>0</v>
      </c>
      <c r="Q140" s="234">
        <f>ROUND(E140*P140,2)</f>
        <v>0</v>
      </c>
      <c r="R140" s="236"/>
      <c r="S140" s="236" t="s">
        <v>293</v>
      </c>
      <c r="T140" s="237" t="s">
        <v>294</v>
      </c>
      <c r="U140" s="220">
        <v>0</v>
      </c>
      <c r="V140" s="220">
        <f>ROUND(E140*U140,2)</f>
        <v>0</v>
      </c>
      <c r="W140" s="220"/>
      <c r="X140" s="220" t="s">
        <v>2155</v>
      </c>
      <c r="Y140" s="220" t="s">
        <v>296</v>
      </c>
      <c r="Z140" s="210"/>
      <c r="AA140" s="210"/>
      <c r="AB140" s="210"/>
      <c r="AC140" s="210"/>
      <c r="AD140" s="210"/>
      <c r="AE140" s="210"/>
      <c r="AF140" s="210"/>
      <c r="AG140" s="210" t="s">
        <v>2156</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x14ac:dyDescent="0.2">
      <c r="A141" s="3"/>
      <c r="B141" s="4"/>
      <c r="C141" s="256"/>
      <c r="D141" s="6"/>
      <c r="E141" s="3"/>
      <c r="F141" s="3"/>
      <c r="G141" s="3"/>
      <c r="H141" s="3"/>
      <c r="I141" s="3"/>
      <c r="J141" s="3"/>
      <c r="K141" s="3"/>
      <c r="L141" s="3"/>
      <c r="M141" s="3"/>
      <c r="N141" s="3"/>
      <c r="O141" s="3"/>
      <c r="P141" s="3"/>
      <c r="Q141" s="3"/>
      <c r="R141" s="3"/>
      <c r="S141" s="3"/>
      <c r="T141" s="3"/>
      <c r="U141" s="3"/>
      <c r="V141" s="3"/>
      <c r="W141" s="3"/>
      <c r="X141" s="3"/>
      <c r="Y141" s="3"/>
      <c r="AE141">
        <v>12</v>
      </c>
      <c r="AF141">
        <v>21</v>
      </c>
      <c r="AG141" t="s">
        <v>273</v>
      </c>
    </row>
    <row r="142" spans="1:60" x14ac:dyDescent="0.2">
      <c r="A142" s="213"/>
      <c r="B142" s="214" t="s">
        <v>29</v>
      </c>
      <c r="C142" s="257"/>
      <c r="D142" s="215"/>
      <c r="E142" s="216"/>
      <c r="F142" s="216"/>
      <c r="G142" s="230">
        <f>G8+G19+G33+G56+G90+G116+G122+G134+G136+G138</f>
        <v>0</v>
      </c>
      <c r="H142" s="3"/>
      <c r="I142" s="3"/>
      <c r="J142" s="3"/>
      <c r="K142" s="3"/>
      <c r="L142" s="3"/>
      <c r="M142" s="3"/>
      <c r="N142" s="3"/>
      <c r="O142" s="3"/>
      <c r="P142" s="3"/>
      <c r="Q142" s="3"/>
      <c r="R142" s="3"/>
      <c r="S142" s="3"/>
      <c r="T142" s="3"/>
      <c r="U142" s="3"/>
      <c r="V142" s="3"/>
      <c r="W142" s="3"/>
      <c r="X142" s="3"/>
      <c r="Y142" s="3"/>
      <c r="AE142">
        <f>SUMIF(L7:L140,AE141,G7:G140)</f>
        <v>0</v>
      </c>
      <c r="AF142">
        <f>SUMIF(L7:L140,AF141,G7:G140)</f>
        <v>0</v>
      </c>
      <c r="AG142" t="s">
        <v>2161</v>
      </c>
    </row>
    <row r="143" spans="1:60" x14ac:dyDescent="0.2">
      <c r="C143" s="258"/>
      <c r="D143" s="10"/>
      <c r="AG143" t="s">
        <v>2162</v>
      </c>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9pf+8/oPZhssDHjwo++Ye7eT5L8W3QssMvZnLiexvKx/Era6IkEJlAmDbzDUX7gE3s6nw67cI8813U1qKIjiUQ==" saltValue="aV3h2TU1D5lyGPlK3ifLAw==" spinCount="100000" sheet="1" formatRows="0"/>
  <mergeCells count="21">
    <mergeCell ref="C121:G121"/>
    <mergeCell ref="C132:G132"/>
    <mergeCell ref="C133:G133"/>
    <mergeCell ref="C45:G45"/>
    <mergeCell ref="C47:G47"/>
    <mergeCell ref="C48:G48"/>
    <mergeCell ref="C111:G111"/>
    <mergeCell ref="C112:G112"/>
    <mergeCell ref="C120:G120"/>
    <mergeCell ref="C36:G36"/>
    <mergeCell ref="C38:G38"/>
    <mergeCell ref="C39:G39"/>
    <mergeCell ref="C41:G41"/>
    <mergeCell ref="C42:G42"/>
    <mergeCell ref="C44:G44"/>
    <mergeCell ref="A1:G1"/>
    <mergeCell ref="C2:G2"/>
    <mergeCell ref="C3:G3"/>
    <mergeCell ref="C4:G4"/>
    <mergeCell ref="C28:G28"/>
    <mergeCell ref="C35:G3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59</v>
      </c>
      <c r="C4" s="202" t="s">
        <v>60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108</v>
      </c>
      <c r="C8" s="249" t="s">
        <v>109</v>
      </c>
      <c r="D8" s="226"/>
      <c r="E8" s="227"/>
      <c r="F8" s="228"/>
      <c r="G8" s="228">
        <f>SUMIF(AG9:AG10,"&lt;&gt;NOR",G9:G10)</f>
        <v>0</v>
      </c>
      <c r="H8" s="228"/>
      <c r="I8" s="228">
        <f>SUM(I9:I10)</f>
        <v>0</v>
      </c>
      <c r="J8" s="228"/>
      <c r="K8" s="228">
        <f>SUM(K9:K10)</f>
        <v>0</v>
      </c>
      <c r="L8" s="228"/>
      <c r="M8" s="228">
        <f>SUM(M9:M10)</f>
        <v>0</v>
      </c>
      <c r="N8" s="227"/>
      <c r="O8" s="227">
        <f>SUM(O9:O10)</f>
        <v>0</v>
      </c>
      <c r="P8" s="227"/>
      <c r="Q8" s="227">
        <f>SUM(Q9:Q10)</f>
        <v>0</v>
      </c>
      <c r="R8" s="228"/>
      <c r="S8" s="228"/>
      <c r="T8" s="229"/>
      <c r="U8" s="223"/>
      <c r="V8" s="223">
        <f>SUM(V9:V10)</f>
        <v>0</v>
      </c>
      <c r="W8" s="223"/>
      <c r="X8" s="223"/>
      <c r="Y8" s="223"/>
      <c r="AG8" t="s">
        <v>288</v>
      </c>
    </row>
    <row r="9" spans="1:60" outlineLevel="1" x14ac:dyDescent="0.2">
      <c r="A9" s="241">
        <v>1</v>
      </c>
      <c r="B9" s="242" t="s">
        <v>2767</v>
      </c>
      <c r="C9" s="254" t="s">
        <v>2935</v>
      </c>
      <c r="D9" s="243" t="s">
        <v>2337</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2769</v>
      </c>
      <c r="C10" s="254" t="s">
        <v>2936</v>
      </c>
      <c r="D10" s="243" t="s">
        <v>2337</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297</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x14ac:dyDescent="0.2">
      <c r="A11" s="224" t="s">
        <v>287</v>
      </c>
      <c r="B11" s="225" t="s">
        <v>131</v>
      </c>
      <c r="C11" s="249" t="s">
        <v>132</v>
      </c>
      <c r="D11" s="226"/>
      <c r="E11" s="227"/>
      <c r="F11" s="228"/>
      <c r="G11" s="228">
        <f>SUMIF(AG12:AG38,"&lt;&gt;NOR",G12:G38)</f>
        <v>0</v>
      </c>
      <c r="H11" s="228"/>
      <c r="I11" s="228">
        <f>SUM(I12:I38)</f>
        <v>0</v>
      </c>
      <c r="J11" s="228"/>
      <c r="K11" s="228">
        <f>SUM(K12:K38)</f>
        <v>0</v>
      </c>
      <c r="L11" s="228"/>
      <c r="M11" s="228">
        <f>SUM(M12:M38)</f>
        <v>0</v>
      </c>
      <c r="N11" s="227"/>
      <c r="O11" s="227">
        <f>SUM(O12:O38)</f>
        <v>0</v>
      </c>
      <c r="P11" s="227"/>
      <c r="Q11" s="227">
        <f>SUM(Q12:Q38)</f>
        <v>0</v>
      </c>
      <c r="R11" s="228"/>
      <c r="S11" s="228"/>
      <c r="T11" s="229"/>
      <c r="U11" s="223"/>
      <c r="V11" s="223">
        <f>SUM(V12:V38)</f>
        <v>0</v>
      </c>
      <c r="W11" s="223"/>
      <c r="X11" s="223"/>
      <c r="Y11" s="223"/>
      <c r="AG11" t="s">
        <v>288</v>
      </c>
    </row>
    <row r="12" spans="1:60" outlineLevel="1" x14ac:dyDescent="0.2">
      <c r="A12" s="241">
        <v>3</v>
      </c>
      <c r="B12" s="242" t="s">
        <v>2771</v>
      </c>
      <c r="C12" s="254" t="s">
        <v>2937</v>
      </c>
      <c r="D12" s="243" t="s">
        <v>2337</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4</v>
      </c>
      <c r="B13" s="242" t="s">
        <v>2773</v>
      </c>
      <c r="C13" s="254" t="s">
        <v>2938</v>
      </c>
      <c r="D13" s="243" t="s">
        <v>2939</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297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5</v>
      </c>
      <c r="B14" s="242" t="s">
        <v>2775</v>
      </c>
      <c r="C14" s="254" t="s">
        <v>2940</v>
      </c>
      <c r="D14" s="243" t="s">
        <v>2337</v>
      </c>
      <c r="E14" s="244">
        <v>1</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297</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6</v>
      </c>
      <c r="B15" s="242" t="s">
        <v>2777</v>
      </c>
      <c r="C15" s="254" t="s">
        <v>2941</v>
      </c>
      <c r="D15" s="243" t="s">
        <v>2337</v>
      </c>
      <c r="E15" s="244">
        <v>2</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7</v>
      </c>
      <c r="B16" s="242" t="s">
        <v>2779</v>
      </c>
      <c r="C16" s="254" t="s">
        <v>2942</v>
      </c>
      <c r="D16" s="243" t="s">
        <v>2337</v>
      </c>
      <c r="E16" s="244">
        <v>1</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297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8</v>
      </c>
      <c r="B17" s="242" t="s">
        <v>2781</v>
      </c>
      <c r="C17" s="254" t="s">
        <v>2943</v>
      </c>
      <c r="D17" s="243" t="s">
        <v>2337</v>
      </c>
      <c r="E17" s="244">
        <v>2</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297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9</v>
      </c>
      <c r="B18" s="242" t="s">
        <v>2752</v>
      </c>
      <c r="C18" s="254" t="s">
        <v>2944</v>
      </c>
      <c r="D18" s="243" t="s">
        <v>2337</v>
      </c>
      <c r="E18" s="244">
        <v>49</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10</v>
      </c>
      <c r="B19" s="242" t="s">
        <v>2783</v>
      </c>
      <c r="C19" s="254" t="s">
        <v>2945</v>
      </c>
      <c r="D19" s="243" t="s">
        <v>2337</v>
      </c>
      <c r="E19" s="244">
        <v>2</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297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11</v>
      </c>
      <c r="B20" s="242" t="s">
        <v>2756</v>
      </c>
      <c r="C20" s="254" t="s">
        <v>2946</v>
      </c>
      <c r="D20" s="243" t="s">
        <v>2337</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297</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12</v>
      </c>
      <c r="B21" s="242" t="s">
        <v>2786</v>
      </c>
      <c r="C21" s="254" t="s">
        <v>2947</v>
      </c>
      <c r="D21" s="243" t="s">
        <v>2337</v>
      </c>
      <c r="E21" s="244">
        <v>3</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13</v>
      </c>
      <c r="B22" s="242" t="s">
        <v>2788</v>
      </c>
      <c r="C22" s="254" t="s">
        <v>2948</v>
      </c>
      <c r="D22" s="243" t="s">
        <v>2337</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297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14</v>
      </c>
      <c r="B23" s="242" t="s">
        <v>2790</v>
      </c>
      <c r="C23" s="254" t="s">
        <v>2949</v>
      </c>
      <c r="D23" s="243" t="s">
        <v>2337</v>
      </c>
      <c r="E23" s="244">
        <v>6</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297</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15</v>
      </c>
      <c r="B24" s="242" t="s">
        <v>2762</v>
      </c>
      <c r="C24" s="254" t="s">
        <v>2950</v>
      </c>
      <c r="D24" s="243" t="s">
        <v>2337</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16</v>
      </c>
      <c r="B25" s="242" t="s">
        <v>2763</v>
      </c>
      <c r="C25" s="254" t="s">
        <v>2951</v>
      </c>
      <c r="D25" s="243" t="s">
        <v>2337</v>
      </c>
      <c r="E25" s="244">
        <v>15</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297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17</v>
      </c>
      <c r="B26" s="242" t="s">
        <v>2952</v>
      </c>
      <c r="C26" s="254" t="s">
        <v>2953</v>
      </c>
      <c r="D26" s="243" t="s">
        <v>2337</v>
      </c>
      <c r="E26" s="244">
        <v>28</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297</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18</v>
      </c>
      <c r="B27" s="242" t="s">
        <v>2796</v>
      </c>
      <c r="C27" s="254" t="s">
        <v>2954</v>
      </c>
      <c r="D27" s="243" t="s">
        <v>2337</v>
      </c>
      <c r="E27" s="244">
        <v>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19</v>
      </c>
      <c r="B28" s="242" t="s">
        <v>2799</v>
      </c>
      <c r="C28" s="254" t="s">
        <v>2955</v>
      </c>
      <c r="D28" s="243" t="s">
        <v>2337</v>
      </c>
      <c r="E28" s="244">
        <v>6</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1">
        <v>20</v>
      </c>
      <c r="B29" s="242" t="s">
        <v>2801</v>
      </c>
      <c r="C29" s="254" t="s">
        <v>2956</v>
      </c>
      <c r="D29" s="243" t="s">
        <v>2337</v>
      </c>
      <c r="E29" s="244">
        <v>1</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297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21</v>
      </c>
      <c r="B30" s="242" t="s">
        <v>2803</v>
      </c>
      <c r="C30" s="254" t="s">
        <v>2957</v>
      </c>
      <c r="D30" s="243" t="s">
        <v>2337</v>
      </c>
      <c r="E30" s="244">
        <v>2</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22</v>
      </c>
      <c r="B31" s="242" t="s">
        <v>2958</v>
      </c>
      <c r="C31" s="254" t="s">
        <v>2959</v>
      </c>
      <c r="D31" s="243" t="s">
        <v>2337</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23</v>
      </c>
      <c r="B32" s="242" t="s">
        <v>2335</v>
      </c>
      <c r="C32" s="254" t="s">
        <v>2960</v>
      </c>
      <c r="D32" s="243" t="s">
        <v>2337</v>
      </c>
      <c r="E32" s="244">
        <v>8</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297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24</v>
      </c>
      <c r="B33" s="242" t="s">
        <v>2339</v>
      </c>
      <c r="C33" s="254" t="s">
        <v>2961</v>
      </c>
      <c r="D33" s="243" t="s">
        <v>2337</v>
      </c>
      <c r="E33" s="244">
        <v>8</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25</v>
      </c>
      <c r="B34" s="242" t="s">
        <v>2341</v>
      </c>
      <c r="C34" s="254" t="s">
        <v>2962</v>
      </c>
      <c r="D34" s="243" t="s">
        <v>2337</v>
      </c>
      <c r="E34" s="244">
        <v>8</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26</v>
      </c>
      <c r="B35" s="242" t="s">
        <v>2963</v>
      </c>
      <c r="C35" s="254" t="s">
        <v>2964</v>
      </c>
      <c r="D35" s="243" t="s">
        <v>2337</v>
      </c>
      <c r="E35" s="244">
        <v>1</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27</v>
      </c>
      <c r="B36" s="242" t="s">
        <v>2965</v>
      </c>
      <c r="C36" s="254" t="s">
        <v>2966</v>
      </c>
      <c r="D36" s="243" t="s">
        <v>2939</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28</v>
      </c>
      <c r="B37" s="242" t="s">
        <v>2967</v>
      </c>
      <c r="C37" s="254" t="s">
        <v>2968</v>
      </c>
      <c r="D37" s="243" t="s">
        <v>2337</v>
      </c>
      <c r="E37" s="244">
        <v>1</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297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29</v>
      </c>
      <c r="B38" s="242" t="s">
        <v>2969</v>
      </c>
      <c r="C38" s="254" t="s">
        <v>2970</v>
      </c>
      <c r="D38" s="243" t="s">
        <v>2337</v>
      </c>
      <c r="E38" s="244">
        <v>1</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297</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x14ac:dyDescent="0.2">
      <c r="A39" s="224" t="s">
        <v>287</v>
      </c>
      <c r="B39" s="225" t="s">
        <v>134</v>
      </c>
      <c r="C39" s="249" t="s">
        <v>136</v>
      </c>
      <c r="D39" s="226"/>
      <c r="E39" s="227"/>
      <c r="F39" s="228"/>
      <c r="G39" s="228">
        <f>SUMIF(AG40:AG57,"&lt;&gt;NOR",G40:G57)</f>
        <v>0</v>
      </c>
      <c r="H39" s="228"/>
      <c r="I39" s="228">
        <f>SUM(I40:I57)</f>
        <v>0</v>
      </c>
      <c r="J39" s="228"/>
      <c r="K39" s="228">
        <f>SUM(K40:K57)</f>
        <v>0</v>
      </c>
      <c r="L39" s="228"/>
      <c r="M39" s="228">
        <f>SUM(M40:M57)</f>
        <v>0</v>
      </c>
      <c r="N39" s="227"/>
      <c r="O39" s="227">
        <f>SUM(O40:O57)</f>
        <v>0</v>
      </c>
      <c r="P39" s="227"/>
      <c r="Q39" s="227">
        <f>SUM(Q40:Q57)</f>
        <v>0</v>
      </c>
      <c r="R39" s="228"/>
      <c r="S39" s="228"/>
      <c r="T39" s="229"/>
      <c r="U39" s="223"/>
      <c r="V39" s="223">
        <f>SUM(V40:V57)</f>
        <v>0</v>
      </c>
      <c r="W39" s="223"/>
      <c r="X39" s="223"/>
      <c r="Y39" s="223"/>
      <c r="AG39" t="s">
        <v>288</v>
      </c>
    </row>
    <row r="40" spans="1:60" outlineLevel="1" x14ac:dyDescent="0.2">
      <c r="A40" s="241">
        <v>30</v>
      </c>
      <c r="B40" s="242" t="s">
        <v>2971</v>
      </c>
      <c r="C40" s="254" t="s">
        <v>2972</v>
      </c>
      <c r="D40" s="243" t="s">
        <v>2337</v>
      </c>
      <c r="E40" s="244">
        <v>1</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31</v>
      </c>
      <c r="B41" s="242" t="s">
        <v>2822</v>
      </c>
      <c r="C41" s="254" t="s">
        <v>2973</v>
      </c>
      <c r="D41" s="243" t="s">
        <v>2939</v>
      </c>
      <c r="E41" s="244">
        <v>1</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861</v>
      </c>
      <c r="T41" s="247" t="s">
        <v>294</v>
      </c>
      <c r="U41" s="220">
        <v>0</v>
      </c>
      <c r="V41" s="220">
        <f>ROUND(E41*U41,2)</f>
        <v>0</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32</v>
      </c>
      <c r="B42" s="242" t="s">
        <v>2974</v>
      </c>
      <c r="C42" s="254" t="s">
        <v>2940</v>
      </c>
      <c r="D42" s="243" t="s">
        <v>2337</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1">
        <v>33</v>
      </c>
      <c r="B43" s="242" t="s">
        <v>2975</v>
      </c>
      <c r="C43" s="254" t="s">
        <v>2944</v>
      </c>
      <c r="D43" s="243" t="s">
        <v>2337</v>
      </c>
      <c r="E43" s="244">
        <v>29</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34</v>
      </c>
      <c r="B44" s="242" t="s">
        <v>2827</v>
      </c>
      <c r="C44" s="254" t="s">
        <v>2947</v>
      </c>
      <c r="D44" s="243" t="s">
        <v>2337</v>
      </c>
      <c r="E44" s="244">
        <v>1</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35</v>
      </c>
      <c r="B45" s="242" t="s">
        <v>2829</v>
      </c>
      <c r="C45" s="254" t="s">
        <v>2976</v>
      </c>
      <c r="D45" s="243" t="s">
        <v>2337</v>
      </c>
      <c r="E45" s="244">
        <v>1</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297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36</v>
      </c>
      <c r="B46" s="242" t="s">
        <v>2831</v>
      </c>
      <c r="C46" s="254" t="s">
        <v>2949</v>
      </c>
      <c r="D46" s="243" t="s">
        <v>2337</v>
      </c>
      <c r="E46" s="244">
        <v>1</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297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1">
        <v>37</v>
      </c>
      <c r="B47" s="242" t="s">
        <v>2833</v>
      </c>
      <c r="C47" s="254" t="s">
        <v>2977</v>
      </c>
      <c r="D47" s="243" t="s">
        <v>2337</v>
      </c>
      <c r="E47" s="244">
        <v>7</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38</v>
      </c>
      <c r="B48" s="242" t="s">
        <v>2835</v>
      </c>
      <c r="C48" s="254" t="s">
        <v>2978</v>
      </c>
      <c r="D48" s="243" t="s">
        <v>2337</v>
      </c>
      <c r="E48" s="244">
        <v>3</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39</v>
      </c>
      <c r="B49" s="242" t="s">
        <v>2837</v>
      </c>
      <c r="C49" s="254" t="s">
        <v>2979</v>
      </c>
      <c r="D49" s="243" t="s">
        <v>2337</v>
      </c>
      <c r="E49" s="244">
        <v>9</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297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40</v>
      </c>
      <c r="B50" s="242" t="s">
        <v>2839</v>
      </c>
      <c r="C50" s="254" t="s">
        <v>2956</v>
      </c>
      <c r="D50" s="243" t="s">
        <v>2337</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41</v>
      </c>
      <c r="B51" s="242" t="s">
        <v>2980</v>
      </c>
      <c r="C51" s="254" t="s">
        <v>2957</v>
      </c>
      <c r="D51" s="243" t="s">
        <v>2337</v>
      </c>
      <c r="E51" s="244">
        <v>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42</v>
      </c>
      <c r="B52" s="242" t="s">
        <v>2981</v>
      </c>
      <c r="C52" s="254" t="s">
        <v>2960</v>
      </c>
      <c r="D52" s="243" t="s">
        <v>2337</v>
      </c>
      <c r="E52" s="244">
        <v>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43</v>
      </c>
      <c r="B53" s="242" t="s">
        <v>2372</v>
      </c>
      <c r="C53" s="254" t="s">
        <v>2961</v>
      </c>
      <c r="D53" s="243" t="s">
        <v>2337</v>
      </c>
      <c r="E53" s="244">
        <v>2</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44</v>
      </c>
      <c r="B54" s="242" t="s">
        <v>2374</v>
      </c>
      <c r="C54" s="254" t="s">
        <v>2962</v>
      </c>
      <c r="D54" s="243" t="s">
        <v>2337</v>
      </c>
      <c r="E54" s="244">
        <v>2</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45</v>
      </c>
      <c r="B55" s="242" t="s">
        <v>2376</v>
      </c>
      <c r="C55" s="254" t="s">
        <v>2964</v>
      </c>
      <c r="D55" s="243" t="s">
        <v>2337</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46</v>
      </c>
      <c r="B56" s="242" t="s">
        <v>2378</v>
      </c>
      <c r="C56" s="254" t="s">
        <v>2966</v>
      </c>
      <c r="D56" s="243" t="s">
        <v>2939</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47</v>
      </c>
      <c r="B57" s="242" t="s">
        <v>2848</v>
      </c>
      <c r="C57" s="254" t="s">
        <v>2982</v>
      </c>
      <c r="D57" s="243" t="s">
        <v>2337</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x14ac:dyDescent="0.2">
      <c r="A58" s="224" t="s">
        <v>287</v>
      </c>
      <c r="B58" s="225" t="s">
        <v>138</v>
      </c>
      <c r="C58" s="249" t="s">
        <v>139</v>
      </c>
      <c r="D58" s="226"/>
      <c r="E58" s="227"/>
      <c r="F58" s="228"/>
      <c r="G58" s="228">
        <f>SUMIF(AG59:AG71,"&lt;&gt;NOR",G59:G71)</f>
        <v>0</v>
      </c>
      <c r="H58" s="228"/>
      <c r="I58" s="228">
        <f>SUM(I59:I71)</f>
        <v>0</v>
      </c>
      <c r="J58" s="228"/>
      <c r="K58" s="228">
        <f>SUM(K59:K71)</f>
        <v>0</v>
      </c>
      <c r="L58" s="228"/>
      <c r="M58" s="228">
        <f>SUM(M59:M71)</f>
        <v>0</v>
      </c>
      <c r="N58" s="227"/>
      <c r="O58" s="227">
        <f>SUM(O59:O71)</f>
        <v>0</v>
      </c>
      <c r="P58" s="227"/>
      <c r="Q58" s="227">
        <f>SUM(Q59:Q71)</f>
        <v>0</v>
      </c>
      <c r="R58" s="228"/>
      <c r="S58" s="228"/>
      <c r="T58" s="229"/>
      <c r="U58" s="223"/>
      <c r="V58" s="223">
        <f>SUM(V59:V71)</f>
        <v>0</v>
      </c>
      <c r="W58" s="223"/>
      <c r="X58" s="223"/>
      <c r="Y58" s="223"/>
      <c r="AG58" t="s">
        <v>288</v>
      </c>
    </row>
    <row r="59" spans="1:60" outlineLevel="1" x14ac:dyDescent="0.2">
      <c r="A59" s="241">
        <v>48</v>
      </c>
      <c r="B59" s="242" t="s">
        <v>2382</v>
      </c>
      <c r="C59" s="254" t="s">
        <v>2983</v>
      </c>
      <c r="D59" s="243" t="s">
        <v>335</v>
      </c>
      <c r="E59" s="244">
        <v>48</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49</v>
      </c>
      <c r="B60" s="242" t="s">
        <v>2851</v>
      </c>
      <c r="C60" s="254" t="s">
        <v>2984</v>
      </c>
      <c r="D60" s="243" t="s">
        <v>335</v>
      </c>
      <c r="E60" s="244">
        <v>32</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50</v>
      </c>
      <c r="B61" s="242" t="s">
        <v>2386</v>
      </c>
      <c r="C61" s="254" t="s">
        <v>2985</v>
      </c>
      <c r="D61" s="243" t="s">
        <v>335</v>
      </c>
      <c r="E61" s="244">
        <v>156</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664</v>
      </c>
      <c r="Y61" s="220" t="s">
        <v>296</v>
      </c>
      <c r="Z61" s="210"/>
      <c r="AA61" s="210"/>
      <c r="AB61" s="210"/>
      <c r="AC61" s="210"/>
      <c r="AD61" s="210"/>
      <c r="AE61" s="210"/>
      <c r="AF61" s="210"/>
      <c r="AG61" s="210" t="s">
        <v>665</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51</v>
      </c>
      <c r="B62" s="242" t="s">
        <v>2854</v>
      </c>
      <c r="C62" s="254" t="s">
        <v>2986</v>
      </c>
      <c r="D62" s="243" t="s">
        <v>335</v>
      </c>
      <c r="E62" s="244">
        <v>250</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52</v>
      </c>
      <c r="B63" s="242" t="s">
        <v>2987</v>
      </c>
      <c r="C63" s="254" t="s">
        <v>2988</v>
      </c>
      <c r="D63" s="243" t="s">
        <v>335</v>
      </c>
      <c r="E63" s="244">
        <v>152</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53</v>
      </c>
      <c r="B64" s="242" t="s">
        <v>2989</v>
      </c>
      <c r="C64" s="254" t="s">
        <v>2990</v>
      </c>
      <c r="D64" s="243" t="s">
        <v>335</v>
      </c>
      <c r="E64" s="244">
        <v>426</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54</v>
      </c>
      <c r="B65" s="242" t="s">
        <v>2991</v>
      </c>
      <c r="C65" s="254" t="s">
        <v>2992</v>
      </c>
      <c r="D65" s="243" t="s">
        <v>2337</v>
      </c>
      <c r="E65" s="244">
        <v>356</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1">
        <v>55</v>
      </c>
      <c r="B66" s="242" t="s">
        <v>2388</v>
      </c>
      <c r="C66" s="254" t="s">
        <v>2993</v>
      </c>
      <c r="D66" s="243" t="s">
        <v>2337</v>
      </c>
      <c r="E66" s="244">
        <v>165</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297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56</v>
      </c>
      <c r="B67" s="242" t="s">
        <v>2390</v>
      </c>
      <c r="C67" s="254" t="s">
        <v>2994</v>
      </c>
      <c r="D67" s="243" t="s">
        <v>2337</v>
      </c>
      <c r="E67" s="244">
        <v>25</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297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57</v>
      </c>
      <c r="B68" s="242" t="s">
        <v>2392</v>
      </c>
      <c r="C68" s="254" t="s">
        <v>2995</v>
      </c>
      <c r="D68" s="243" t="s">
        <v>2337</v>
      </c>
      <c r="E68" s="244">
        <v>15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58</v>
      </c>
      <c r="B69" s="242" t="s">
        <v>2394</v>
      </c>
      <c r="C69" s="254" t="s">
        <v>2996</v>
      </c>
      <c r="D69" s="243" t="s">
        <v>335</v>
      </c>
      <c r="E69" s="244">
        <v>36</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59</v>
      </c>
      <c r="B70" s="242" t="s">
        <v>2396</v>
      </c>
      <c r="C70" s="254" t="s">
        <v>2997</v>
      </c>
      <c r="D70" s="243" t="s">
        <v>2337</v>
      </c>
      <c r="E70" s="244">
        <v>350</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60</v>
      </c>
      <c r="B71" s="242" t="s">
        <v>2398</v>
      </c>
      <c r="C71" s="254" t="s">
        <v>2998</v>
      </c>
      <c r="D71" s="243" t="s">
        <v>2337</v>
      </c>
      <c r="E71" s="244">
        <v>50</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x14ac:dyDescent="0.2">
      <c r="A72" s="224" t="s">
        <v>287</v>
      </c>
      <c r="B72" s="225" t="s">
        <v>141</v>
      </c>
      <c r="C72" s="249" t="s">
        <v>142</v>
      </c>
      <c r="D72" s="226"/>
      <c r="E72" s="227"/>
      <c r="F72" s="228"/>
      <c r="G72" s="228">
        <f>SUMIF(AG73:AG92,"&lt;&gt;NOR",G73:G92)</f>
        <v>0</v>
      </c>
      <c r="H72" s="228"/>
      <c r="I72" s="228">
        <f>SUM(I73:I92)</f>
        <v>0</v>
      </c>
      <c r="J72" s="228"/>
      <c r="K72" s="228">
        <f>SUM(K73:K92)</f>
        <v>0</v>
      </c>
      <c r="L72" s="228"/>
      <c r="M72" s="228">
        <f>SUM(M73:M92)</f>
        <v>0</v>
      </c>
      <c r="N72" s="227"/>
      <c r="O72" s="227">
        <f>SUM(O73:O92)</f>
        <v>0</v>
      </c>
      <c r="P72" s="227"/>
      <c r="Q72" s="227">
        <f>SUM(Q73:Q92)</f>
        <v>0</v>
      </c>
      <c r="R72" s="228"/>
      <c r="S72" s="228"/>
      <c r="T72" s="229"/>
      <c r="U72" s="223"/>
      <c r="V72" s="223">
        <f>SUM(V73:V92)</f>
        <v>0</v>
      </c>
      <c r="W72" s="223"/>
      <c r="X72" s="223"/>
      <c r="Y72" s="223"/>
      <c r="AG72" t="s">
        <v>288</v>
      </c>
    </row>
    <row r="73" spans="1:60" outlineLevel="1" x14ac:dyDescent="0.2">
      <c r="A73" s="241">
        <v>61</v>
      </c>
      <c r="B73" s="242" t="s">
        <v>2873</v>
      </c>
      <c r="C73" s="254" t="s">
        <v>2999</v>
      </c>
      <c r="D73" s="243" t="s">
        <v>335</v>
      </c>
      <c r="E73" s="244">
        <v>20</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297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62</v>
      </c>
      <c r="B74" s="242" t="s">
        <v>2875</v>
      </c>
      <c r="C74" s="254" t="s">
        <v>3000</v>
      </c>
      <c r="D74" s="243" t="s">
        <v>335</v>
      </c>
      <c r="E74" s="244">
        <v>3</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63</v>
      </c>
      <c r="B75" s="242" t="s">
        <v>3001</v>
      </c>
      <c r="C75" s="254" t="s">
        <v>3002</v>
      </c>
      <c r="D75" s="243" t="s">
        <v>335</v>
      </c>
      <c r="E75" s="244">
        <v>25</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297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64</v>
      </c>
      <c r="B76" s="242" t="s">
        <v>3003</v>
      </c>
      <c r="C76" s="254" t="s">
        <v>3004</v>
      </c>
      <c r="D76" s="243" t="s">
        <v>335</v>
      </c>
      <c r="E76" s="244">
        <v>130</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297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65</v>
      </c>
      <c r="B77" s="242" t="s">
        <v>2881</v>
      </c>
      <c r="C77" s="254" t="s">
        <v>3005</v>
      </c>
      <c r="D77" s="243" t="s">
        <v>335</v>
      </c>
      <c r="E77" s="244">
        <v>545</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66</v>
      </c>
      <c r="B78" s="242" t="s">
        <v>2883</v>
      </c>
      <c r="C78" s="254" t="s">
        <v>3006</v>
      </c>
      <c r="D78" s="243" t="s">
        <v>335</v>
      </c>
      <c r="E78" s="244">
        <v>1626</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297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67</v>
      </c>
      <c r="B79" s="242" t="s">
        <v>3007</v>
      </c>
      <c r="C79" s="254" t="s">
        <v>3008</v>
      </c>
      <c r="D79" s="243" t="s">
        <v>335</v>
      </c>
      <c r="E79" s="244">
        <v>2520</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297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68</v>
      </c>
      <c r="B80" s="242" t="s">
        <v>2887</v>
      </c>
      <c r="C80" s="254" t="s">
        <v>3009</v>
      </c>
      <c r="D80" s="243" t="s">
        <v>335</v>
      </c>
      <c r="E80" s="244">
        <v>380</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861</v>
      </c>
      <c r="T80" s="247" t="s">
        <v>294</v>
      </c>
      <c r="U80" s="220">
        <v>0</v>
      </c>
      <c r="V80" s="220">
        <f>ROUND(E80*U80,2)</f>
        <v>0</v>
      </c>
      <c r="W80" s="220"/>
      <c r="X80" s="220" t="s">
        <v>295</v>
      </c>
      <c r="Y80" s="220" t="s">
        <v>296</v>
      </c>
      <c r="Z80" s="210"/>
      <c r="AA80" s="210"/>
      <c r="AB80" s="210"/>
      <c r="AC80" s="210"/>
      <c r="AD80" s="210"/>
      <c r="AE80" s="210"/>
      <c r="AF80" s="210"/>
      <c r="AG80" s="210" t="s">
        <v>297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69</v>
      </c>
      <c r="B81" s="242" t="s">
        <v>2889</v>
      </c>
      <c r="C81" s="254" t="s">
        <v>3010</v>
      </c>
      <c r="D81" s="243" t="s">
        <v>335</v>
      </c>
      <c r="E81" s="244">
        <v>210</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297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1">
        <v>70</v>
      </c>
      <c r="B82" s="242" t="s">
        <v>2891</v>
      </c>
      <c r="C82" s="254" t="s">
        <v>3011</v>
      </c>
      <c r="D82" s="243" t="s">
        <v>335</v>
      </c>
      <c r="E82" s="244">
        <v>80</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297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71</v>
      </c>
      <c r="B83" s="242" t="s">
        <v>2420</v>
      </c>
      <c r="C83" s="254" t="s">
        <v>3012</v>
      </c>
      <c r="D83" s="243" t="s">
        <v>335</v>
      </c>
      <c r="E83" s="244">
        <v>33</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72</v>
      </c>
      <c r="B84" s="242" t="s">
        <v>2422</v>
      </c>
      <c r="C84" s="254" t="s">
        <v>3013</v>
      </c>
      <c r="D84" s="243" t="s">
        <v>335</v>
      </c>
      <c r="E84" s="244">
        <v>33</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297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73</v>
      </c>
      <c r="B85" s="242" t="s">
        <v>2424</v>
      </c>
      <c r="C85" s="254" t="s">
        <v>3014</v>
      </c>
      <c r="D85" s="243" t="s">
        <v>335</v>
      </c>
      <c r="E85" s="244">
        <v>11</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c r="S85" s="246" t="s">
        <v>861</v>
      </c>
      <c r="T85" s="247" t="s">
        <v>294</v>
      </c>
      <c r="U85" s="220">
        <v>0</v>
      </c>
      <c r="V85" s="220">
        <f>ROUND(E85*U85,2)</f>
        <v>0</v>
      </c>
      <c r="W85" s="220"/>
      <c r="X85" s="220" t="s">
        <v>295</v>
      </c>
      <c r="Y85" s="220" t="s">
        <v>296</v>
      </c>
      <c r="Z85" s="210"/>
      <c r="AA85" s="210"/>
      <c r="AB85" s="210"/>
      <c r="AC85" s="210"/>
      <c r="AD85" s="210"/>
      <c r="AE85" s="210"/>
      <c r="AF85" s="210"/>
      <c r="AG85" s="210" t="s">
        <v>297</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1">
        <v>74</v>
      </c>
      <c r="B86" s="242" t="s">
        <v>2426</v>
      </c>
      <c r="C86" s="254" t="s">
        <v>3015</v>
      </c>
      <c r="D86" s="243" t="s">
        <v>335</v>
      </c>
      <c r="E86" s="244">
        <v>30</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295</v>
      </c>
      <c r="Y86" s="220" t="s">
        <v>296</v>
      </c>
      <c r="Z86" s="210"/>
      <c r="AA86" s="210"/>
      <c r="AB86" s="210"/>
      <c r="AC86" s="210"/>
      <c r="AD86" s="210"/>
      <c r="AE86" s="210"/>
      <c r="AF86" s="210"/>
      <c r="AG86" s="210" t="s">
        <v>297</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75</v>
      </c>
      <c r="B87" s="242" t="s">
        <v>2897</v>
      </c>
      <c r="C87" s="254" t="s">
        <v>3016</v>
      </c>
      <c r="D87" s="243" t="s">
        <v>335</v>
      </c>
      <c r="E87" s="244">
        <v>33</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297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76</v>
      </c>
      <c r="B88" s="242" t="s">
        <v>2430</v>
      </c>
      <c r="C88" s="254" t="s">
        <v>3017</v>
      </c>
      <c r="D88" s="243" t="s">
        <v>335</v>
      </c>
      <c r="E88" s="244">
        <v>150</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297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77</v>
      </c>
      <c r="B89" s="242" t="s">
        <v>2434</v>
      </c>
      <c r="C89" s="254" t="s">
        <v>3018</v>
      </c>
      <c r="D89" s="243" t="s">
        <v>335</v>
      </c>
      <c r="E89" s="244">
        <v>110</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297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78</v>
      </c>
      <c r="B90" s="242" t="s">
        <v>2436</v>
      </c>
      <c r="C90" s="254" t="s">
        <v>3019</v>
      </c>
      <c r="D90" s="243" t="s">
        <v>2337</v>
      </c>
      <c r="E90" s="244">
        <v>90</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79</v>
      </c>
      <c r="B91" s="242" t="s">
        <v>2438</v>
      </c>
      <c r="C91" s="254" t="s">
        <v>3020</v>
      </c>
      <c r="D91" s="243" t="s">
        <v>2337</v>
      </c>
      <c r="E91" s="244">
        <v>10</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297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80</v>
      </c>
      <c r="B92" s="242" t="s">
        <v>2440</v>
      </c>
      <c r="C92" s="254" t="s">
        <v>3021</v>
      </c>
      <c r="D92" s="243" t="s">
        <v>2337</v>
      </c>
      <c r="E92" s="244">
        <v>4</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297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x14ac:dyDescent="0.2">
      <c r="A93" s="224" t="s">
        <v>287</v>
      </c>
      <c r="B93" s="225" t="s">
        <v>144</v>
      </c>
      <c r="C93" s="249" t="s">
        <v>145</v>
      </c>
      <c r="D93" s="226"/>
      <c r="E93" s="227"/>
      <c r="F93" s="228"/>
      <c r="G93" s="228">
        <f>SUMIF(AG94:AG116,"&lt;&gt;NOR",G94:G116)</f>
        <v>0</v>
      </c>
      <c r="H93" s="228"/>
      <c r="I93" s="228">
        <f>SUM(I94:I116)</f>
        <v>0</v>
      </c>
      <c r="J93" s="228"/>
      <c r="K93" s="228">
        <f>SUM(K94:K116)</f>
        <v>0</v>
      </c>
      <c r="L93" s="228"/>
      <c r="M93" s="228">
        <f>SUM(M94:M116)</f>
        <v>0</v>
      </c>
      <c r="N93" s="227"/>
      <c r="O93" s="227">
        <f>SUM(O94:O116)</f>
        <v>0</v>
      </c>
      <c r="P93" s="227"/>
      <c r="Q93" s="227">
        <f>SUM(Q94:Q116)</f>
        <v>0</v>
      </c>
      <c r="R93" s="228"/>
      <c r="S93" s="228"/>
      <c r="T93" s="229"/>
      <c r="U93" s="223"/>
      <c r="V93" s="223">
        <f>SUM(V94:V116)</f>
        <v>0</v>
      </c>
      <c r="W93" s="223"/>
      <c r="X93" s="223"/>
      <c r="Y93" s="223"/>
      <c r="AG93" t="s">
        <v>288</v>
      </c>
    </row>
    <row r="94" spans="1:60" outlineLevel="1" x14ac:dyDescent="0.2">
      <c r="A94" s="241">
        <v>81</v>
      </c>
      <c r="B94" s="242" t="s">
        <v>2442</v>
      </c>
      <c r="C94" s="254" t="s">
        <v>3022</v>
      </c>
      <c r="D94" s="243" t="s">
        <v>2337</v>
      </c>
      <c r="E94" s="244">
        <v>53</v>
      </c>
      <c r="F94" s="245"/>
      <c r="G94" s="246">
        <f>ROUND(E94*F94,2)</f>
        <v>0</v>
      </c>
      <c r="H94" s="245"/>
      <c r="I94" s="246">
        <f>ROUND(E94*H94,2)</f>
        <v>0</v>
      </c>
      <c r="J94" s="245"/>
      <c r="K94" s="246">
        <f>ROUND(E94*J94,2)</f>
        <v>0</v>
      </c>
      <c r="L94" s="246">
        <v>21</v>
      </c>
      <c r="M94" s="246">
        <f>G94*(1+L94/100)</f>
        <v>0</v>
      </c>
      <c r="N94" s="244">
        <v>0</v>
      </c>
      <c r="O94" s="244">
        <f>ROUND(E94*N94,2)</f>
        <v>0</v>
      </c>
      <c r="P94" s="244">
        <v>0</v>
      </c>
      <c r="Q94" s="244">
        <f>ROUND(E94*P94,2)</f>
        <v>0</v>
      </c>
      <c r="R94" s="246"/>
      <c r="S94" s="246" t="s">
        <v>861</v>
      </c>
      <c r="T94" s="247" t="s">
        <v>294</v>
      </c>
      <c r="U94" s="220">
        <v>0</v>
      </c>
      <c r="V94" s="220">
        <f>ROUND(E94*U94,2)</f>
        <v>0</v>
      </c>
      <c r="W94" s="220"/>
      <c r="X94" s="220" t="s">
        <v>295</v>
      </c>
      <c r="Y94" s="220" t="s">
        <v>296</v>
      </c>
      <c r="Z94" s="210"/>
      <c r="AA94" s="210"/>
      <c r="AB94" s="210"/>
      <c r="AC94" s="210"/>
      <c r="AD94" s="210"/>
      <c r="AE94" s="210"/>
      <c r="AF94" s="210"/>
      <c r="AG94" s="210" t="s">
        <v>297</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1">
        <v>82</v>
      </c>
      <c r="B95" s="242" t="s">
        <v>2446</v>
      </c>
      <c r="C95" s="254" t="s">
        <v>3023</v>
      </c>
      <c r="D95" s="243" t="s">
        <v>2337</v>
      </c>
      <c r="E95" s="244">
        <v>13</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297</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1">
        <v>83</v>
      </c>
      <c r="B96" s="242" t="s">
        <v>2448</v>
      </c>
      <c r="C96" s="254" t="s">
        <v>3024</v>
      </c>
      <c r="D96" s="243" t="s">
        <v>2337</v>
      </c>
      <c r="E96" s="244">
        <v>10</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297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84</v>
      </c>
      <c r="B97" s="242" t="s">
        <v>2907</v>
      </c>
      <c r="C97" s="254" t="s">
        <v>3025</v>
      </c>
      <c r="D97" s="243" t="s">
        <v>2337</v>
      </c>
      <c r="E97" s="244">
        <v>4</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295</v>
      </c>
      <c r="Y97" s="220" t="s">
        <v>296</v>
      </c>
      <c r="Z97" s="210"/>
      <c r="AA97" s="210"/>
      <c r="AB97" s="210"/>
      <c r="AC97" s="210"/>
      <c r="AD97" s="210"/>
      <c r="AE97" s="210"/>
      <c r="AF97" s="210"/>
      <c r="AG97" s="210" t="s">
        <v>297</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1">
        <v>85</v>
      </c>
      <c r="B98" s="242" t="s">
        <v>2909</v>
      </c>
      <c r="C98" s="254" t="s">
        <v>3026</v>
      </c>
      <c r="D98" s="243" t="s">
        <v>2337</v>
      </c>
      <c r="E98" s="244">
        <v>4</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297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1">
        <v>86</v>
      </c>
      <c r="B99" s="242" t="s">
        <v>2911</v>
      </c>
      <c r="C99" s="254" t="s">
        <v>3027</v>
      </c>
      <c r="D99" s="243" t="s">
        <v>2337</v>
      </c>
      <c r="E99" s="244">
        <v>8</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297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1" x14ac:dyDescent="0.2">
      <c r="A100" s="241">
        <v>87</v>
      </c>
      <c r="B100" s="242" t="s">
        <v>3028</v>
      </c>
      <c r="C100" s="254" t="s">
        <v>3029</v>
      </c>
      <c r="D100" s="243" t="s">
        <v>2337</v>
      </c>
      <c r="E100" s="244">
        <v>65</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297</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1">
        <v>88</v>
      </c>
      <c r="B101" s="242" t="s">
        <v>2458</v>
      </c>
      <c r="C101" s="254" t="s">
        <v>3030</v>
      </c>
      <c r="D101" s="243" t="s">
        <v>2337</v>
      </c>
      <c r="E101" s="244">
        <v>7</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297</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89</v>
      </c>
      <c r="B102" s="242" t="s">
        <v>2918</v>
      </c>
      <c r="C102" s="254" t="s">
        <v>3031</v>
      </c>
      <c r="D102" s="243" t="s">
        <v>2337</v>
      </c>
      <c r="E102" s="244">
        <v>22</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297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90</v>
      </c>
      <c r="B103" s="242" t="s">
        <v>2463</v>
      </c>
      <c r="C103" s="254" t="s">
        <v>3032</v>
      </c>
      <c r="D103" s="243" t="s">
        <v>2337</v>
      </c>
      <c r="E103" s="244">
        <v>73</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664</v>
      </c>
      <c r="Y103" s="220" t="s">
        <v>296</v>
      </c>
      <c r="Z103" s="210"/>
      <c r="AA103" s="210"/>
      <c r="AB103" s="210"/>
      <c r="AC103" s="210"/>
      <c r="AD103" s="210"/>
      <c r="AE103" s="210"/>
      <c r="AF103" s="210"/>
      <c r="AG103" s="210" t="s">
        <v>665</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91</v>
      </c>
      <c r="B104" s="242" t="s">
        <v>2922</v>
      </c>
      <c r="C104" s="254" t="s">
        <v>3033</v>
      </c>
      <c r="D104" s="243" t="s">
        <v>2337</v>
      </c>
      <c r="E104" s="244">
        <v>12</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297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92</v>
      </c>
      <c r="B105" s="242" t="s">
        <v>2467</v>
      </c>
      <c r="C105" s="254" t="s">
        <v>3034</v>
      </c>
      <c r="D105" s="243" t="s">
        <v>2337</v>
      </c>
      <c r="E105" s="244">
        <v>6</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297</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93</v>
      </c>
      <c r="B106" s="242" t="s">
        <v>2469</v>
      </c>
      <c r="C106" s="254" t="s">
        <v>3035</v>
      </c>
      <c r="D106" s="243" t="s">
        <v>2337</v>
      </c>
      <c r="E106" s="244">
        <v>2</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297</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94</v>
      </c>
      <c r="B107" s="242" t="s">
        <v>2923</v>
      </c>
      <c r="C107" s="254" t="s">
        <v>3036</v>
      </c>
      <c r="D107" s="243" t="s">
        <v>2337</v>
      </c>
      <c r="E107" s="244">
        <v>44</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297</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95</v>
      </c>
      <c r="B108" s="242" t="s">
        <v>2925</v>
      </c>
      <c r="C108" s="254" t="s">
        <v>3037</v>
      </c>
      <c r="D108" s="243" t="s">
        <v>2337</v>
      </c>
      <c r="E108" s="244">
        <v>1</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297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96</v>
      </c>
      <c r="B109" s="242" t="s">
        <v>2475</v>
      </c>
      <c r="C109" s="254" t="s">
        <v>3038</v>
      </c>
      <c r="D109" s="243" t="s">
        <v>2337</v>
      </c>
      <c r="E109" s="244">
        <v>1</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297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97</v>
      </c>
      <c r="B110" s="242" t="s">
        <v>2928</v>
      </c>
      <c r="C110" s="254" t="s">
        <v>3039</v>
      </c>
      <c r="D110" s="243" t="s">
        <v>2337</v>
      </c>
      <c r="E110" s="244">
        <v>1</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295</v>
      </c>
      <c r="Y110" s="220" t="s">
        <v>296</v>
      </c>
      <c r="Z110" s="210"/>
      <c r="AA110" s="210"/>
      <c r="AB110" s="210"/>
      <c r="AC110" s="210"/>
      <c r="AD110" s="210"/>
      <c r="AE110" s="210"/>
      <c r="AF110" s="210"/>
      <c r="AG110" s="210" t="s">
        <v>297</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1">
        <v>98</v>
      </c>
      <c r="B111" s="242" t="s">
        <v>2930</v>
      </c>
      <c r="C111" s="254" t="s">
        <v>3040</v>
      </c>
      <c r="D111" s="243" t="s">
        <v>2337</v>
      </c>
      <c r="E111" s="244">
        <v>1</v>
      </c>
      <c r="F111" s="245"/>
      <c r="G111" s="246">
        <f>ROUND(E111*F111,2)</f>
        <v>0</v>
      </c>
      <c r="H111" s="245"/>
      <c r="I111" s="246">
        <f>ROUND(E111*H111,2)</f>
        <v>0</v>
      </c>
      <c r="J111" s="245"/>
      <c r="K111" s="246">
        <f>ROUND(E111*J111,2)</f>
        <v>0</v>
      </c>
      <c r="L111" s="246">
        <v>21</v>
      </c>
      <c r="M111" s="246">
        <f>G111*(1+L111/100)</f>
        <v>0</v>
      </c>
      <c r="N111" s="244">
        <v>0</v>
      </c>
      <c r="O111" s="244">
        <f>ROUND(E111*N111,2)</f>
        <v>0</v>
      </c>
      <c r="P111" s="244">
        <v>0</v>
      </c>
      <c r="Q111" s="244">
        <f>ROUND(E111*P111,2)</f>
        <v>0</v>
      </c>
      <c r="R111" s="246"/>
      <c r="S111" s="246" t="s">
        <v>861</v>
      </c>
      <c r="T111" s="247" t="s">
        <v>294</v>
      </c>
      <c r="U111" s="220">
        <v>0</v>
      </c>
      <c r="V111" s="220">
        <f>ROUND(E111*U111,2)</f>
        <v>0</v>
      </c>
      <c r="W111" s="220"/>
      <c r="X111" s="220" t="s">
        <v>295</v>
      </c>
      <c r="Y111" s="220" t="s">
        <v>296</v>
      </c>
      <c r="Z111" s="210"/>
      <c r="AA111" s="210"/>
      <c r="AB111" s="210"/>
      <c r="AC111" s="210"/>
      <c r="AD111" s="210"/>
      <c r="AE111" s="210"/>
      <c r="AF111" s="210"/>
      <c r="AG111" s="210" t="s">
        <v>297</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1">
        <v>99</v>
      </c>
      <c r="B112" s="242" t="s">
        <v>2478</v>
      </c>
      <c r="C112" s="254" t="s">
        <v>3041</v>
      </c>
      <c r="D112" s="243" t="s">
        <v>2337</v>
      </c>
      <c r="E112" s="244">
        <v>1</v>
      </c>
      <c r="F112" s="245"/>
      <c r="G112" s="246">
        <f>ROUND(E112*F112,2)</f>
        <v>0</v>
      </c>
      <c r="H112" s="245"/>
      <c r="I112" s="246">
        <f>ROUND(E112*H112,2)</f>
        <v>0</v>
      </c>
      <c r="J112" s="245"/>
      <c r="K112" s="246">
        <f>ROUND(E112*J112,2)</f>
        <v>0</v>
      </c>
      <c r="L112" s="246">
        <v>21</v>
      </c>
      <c r="M112" s="246">
        <f>G112*(1+L112/100)</f>
        <v>0</v>
      </c>
      <c r="N112" s="244">
        <v>0</v>
      </c>
      <c r="O112" s="244">
        <f>ROUND(E112*N112,2)</f>
        <v>0</v>
      </c>
      <c r="P112" s="244">
        <v>0</v>
      </c>
      <c r="Q112" s="244">
        <f>ROUND(E112*P112,2)</f>
        <v>0</v>
      </c>
      <c r="R112" s="246"/>
      <c r="S112" s="246" t="s">
        <v>861</v>
      </c>
      <c r="T112" s="247" t="s">
        <v>294</v>
      </c>
      <c r="U112" s="220">
        <v>0</v>
      </c>
      <c r="V112" s="220">
        <f>ROUND(E112*U112,2)</f>
        <v>0</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1">
        <v>100</v>
      </c>
      <c r="B113" s="242" t="s">
        <v>3042</v>
      </c>
      <c r="C113" s="254" t="s">
        <v>3043</v>
      </c>
      <c r="D113" s="243" t="s">
        <v>2337</v>
      </c>
      <c r="E113" s="244">
        <v>8</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297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101</v>
      </c>
      <c r="B114" s="242" t="s">
        <v>2483</v>
      </c>
      <c r="C114" s="254" t="s">
        <v>3044</v>
      </c>
      <c r="D114" s="243" t="s">
        <v>2337</v>
      </c>
      <c r="E114" s="244">
        <v>4</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297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102</v>
      </c>
      <c r="B115" s="242" t="s">
        <v>2485</v>
      </c>
      <c r="C115" s="254" t="s">
        <v>3045</v>
      </c>
      <c r="D115" s="243" t="s">
        <v>2337</v>
      </c>
      <c r="E115" s="244">
        <v>1</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c r="S115" s="246" t="s">
        <v>861</v>
      </c>
      <c r="T115" s="247" t="s">
        <v>294</v>
      </c>
      <c r="U115" s="220">
        <v>0</v>
      </c>
      <c r="V115" s="220">
        <f>ROUND(E115*U115,2)</f>
        <v>0</v>
      </c>
      <c r="W115" s="220"/>
      <c r="X115" s="220" t="s">
        <v>295</v>
      </c>
      <c r="Y115" s="220" t="s">
        <v>296</v>
      </c>
      <c r="Z115" s="210"/>
      <c r="AA115" s="210"/>
      <c r="AB115" s="210"/>
      <c r="AC115" s="210"/>
      <c r="AD115" s="210"/>
      <c r="AE115" s="210"/>
      <c r="AF115" s="210"/>
      <c r="AG115" s="210" t="s">
        <v>297</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1">
        <v>103</v>
      </c>
      <c r="B116" s="242" t="s">
        <v>3046</v>
      </c>
      <c r="C116" s="254" t="s">
        <v>3047</v>
      </c>
      <c r="D116" s="243" t="s">
        <v>2337</v>
      </c>
      <c r="E116" s="244">
        <v>1</v>
      </c>
      <c r="F116" s="245"/>
      <c r="G116" s="246">
        <f>ROUND(E116*F116,2)</f>
        <v>0</v>
      </c>
      <c r="H116" s="245"/>
      <c r="I116" s="246">
        <f>ROUND(E116*H116,2)</f>
        <v>0</v>
      </c>
      <c r="J116" s="245"/>
      <c r="K116" s="246">
        <f>ROUND(E116*J116,2)</f>
        <v>0</v>
      </c>
      <c r="L116" s="246">
        <v>21</v>
      </c>
      <c r="M116" s="246">
        <f>G116*(1+L116/100)</f>
        <v>0</v>
      </c>
      <c r="N116" s="244">
        <v>0</v>
      </c>
      <c r="O116" s="244">
        <f>ROUND(E116*N116,2)</f>
        <v>0</v>
      </c>
      <c r="P116" s="244">
        <v>0</v>
      </c>
      <c r="Q116" s="244">
        <f>ROUND(E116*P116,2)</f>
        <v>0</v>
      </c>
      <c r="R116" s="246"/>
      <c r="S116" s="246" t="s">
        <v>861</v>
      </c>
      <c r="T116" s="247" t="s">
        <v>294</v>
      </c>
      <c r="U116" s="220">
        <v>0</v>
      </c>
      <c r="V116" s="220">
        <f>ROUND(E116*U116,2)</f>
        <v>0</v>
      </c>
      <c r="W116" s="220"/>
      <c r="X116" s="220" t="s">
        <v>295</v>
      </c>
      <c r="Y116" s="220" t="s">
        <v>296</v>
      </c>
      <c r="Z116" s="210"/>
      <c r="AA116" s="210"/>
      <c r="AB116" s="210"/>
      <c r="AC116" s="210"/>
      <c r="AD116" s="210"/>
      <c r="AE116" s="210"/>
      <c r="AF116" s="210"/>
      <c r="AG116" s="210" t="s">
        <v>297</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x14ac:dyDescent="0.2">
      <c r="A117" s="224" t="s">
        <v>287</v>
      </c>
      <c r="B117" s="225" t="s">
        <v>147</v>
      </c>
      <c r="C117" s="249" t="s">
        <v>148</v>
      </c>
      <c r="D117" s="226"/>
      <c r="E117" s="227"/>
      <c r="F117" s="228"/>
      <c r="G117" s="228">
        <f>SUMIF(AG118:AG130,"&lt;&gt;NOR",G118:G130)</f>
        <v>0</v>
      </c>
      <c r="H117" s="228"/>
      <c r="I117" s="228">
        <f>SUM(I118:I130)</f>
        <v>0</v>
      </c>
      <c r="J117" s="228"/>
      <c r="K117" s="228">
        <f>SUM(K118:K130)</f>
        <v>0</v>
      </c>
      <c r="L117" s="228"/>
      <c r="M117" s="228">
        <f>SUM(M118:M130)</f>
        <v>0</v>
      </c>
      <c r="N117" s="227"/>
      <c r="O117" s="227">
        <f>SUM(O118:O130)</f>
        <v>0</v>
      </c>
      <c r="P117" s="227"/>
      <c r="Q117" s="227">
        <f>SUM(Q118:Q130)</f>
        <v>0</v>
      </c>
      <c r="R117" s="228"/>
      <c r="S117" s="228"/>
      <c r="T117" s="229"/>
      <c r="U117" s="223"/>
      <c r="V117" s="223">
        <f>SUM(V118:V130)</f>
        <v>0</v>
      </c>
      <c r="W117" s="223"/>
      <c r="X117" s="223"/>
      <c r="Y117" s="223"/>
      <c r="AG117" t="s">
        <v>288</v>
      </c>
    </row>
    <row r="118" spans="1:60" outlineLevel="1" x14ac:dyDescent="0.2">
      <c r="A118" s="241">
        <v>104</v>
      </c>
      <c r="B118" s="242" t="s">
        <v>2489</v>
      </c>
      <c r="C118" s="254" t="s">
        <v>3048</v>
      </c>
      <c r="D118" s="243" t="s">
        <v>2337</v>
      </c>
      <c r="E118" s="244">
        <v>1</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105</v>
      </c>
      <c r="B119" s="242" t="s">
        <v>2491</v>
      </c>
      <c r="C119" s="254" t="s">
        <v>3049</v>
      </c>
      <c r="D119" s="243" t="s">
        <v>2337</v>
      </c>
      <c r="E119" s="244">
        <v>4</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295</v>
      </c>
      <c r="Y119" s="220" t="s">
        <v>296</v>
      </c>
      <c r="Z119" s="210"/>
      <c r="AA119" s="210"/>
      <c r="AB119" s="210"/>
      <c r="AC119" s="210"/>
      <c r="AD119" s="210"/>
      <c r="AE119" s="210"/>
      <c r="AF119" s="210"/>
      <c r="AG119" s="210" t="s">
        <v>297</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106</v>
      </c>
      <c r="B120" s="242" t="s">
        <v>2493</v>
      </c>
      <c r="C120" s="254" t="s">
        <v>3050</v>
      </c>
      <c r="D120" s="243" t="s">
        <v>2337</v>
      </c>
      <c r="E120" s="244">
        <v>2</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295</v>
      </c>
      <c r="Y120" s="220" t="s">
        <v>296</v>
      </c>
      <c r="Z120" s="210"/>
      <c r="AA120" s="210"/>
      <c r="AB120" s="210"/>
      <c r="AC120" s="210"/>
      <c r="AD120" s="210"/>
      <c r="AE120" s="210"/>
      <c r="AF120" s="210"/>
      <c r="AG120" s="210" t="s">
        <v>297</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107</v>
      </c>
      <c r="B121" s="242" t="s">
        <v>2496</v>
      </c>
      <c r="C121" s="254" t="s">
        <v>3051</v>
      </c>
      <c r="D121" s="243" t="s">
        <v>2337</v>
      </c>
      <c r="E121" s="244">
        <v>1</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295</v>
      </c>
      <c r="Y121" s="220" t="s">
        <v>296</v>
      </c>
      <c r="Z121" s="210"/>
      <c r="AA121" s="210"/>
      <c r="AB121" s="210"/>
      <c r="AC121" s="210"/>
      <c r="AD121" s="210"/>
      <c r="AE121" s="210"/>
      <c r="AF121" s="210"/>
      <c r="AG121" s="210" t="s">
        <v>297</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1">
        <v>108</v>
      </c>
      <c r="B122" s="242" t="s">
        <v>2498</v>
      </c>
      <c r="C122" s="254" t="s">
        <v>3052</v>
      </c>
      <c r="D122" s="243" t="s">
        <v>2337</v>
      </c>
      <c r="E122" s="244">
        <v>1</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861</v>
      </c>
      <c r="T122" s="247" t="s">
        <v>294</v>
      </c>
      <c r="U122" s="220">
        <v>0</v>
      </c>
      <c r="V122" s="220">
        <f>ROUND(E122*U122,2)</f>
        <v>0</v>
      </c>
      <c r="W122" s="220"/>
      <c r="X122" s="220" t="s">
        <v>295</v>
      </c>
      <c r="Y122" s="220" t="s">
        <v>296</v>
      </c>
      <c r="Z122" s="210"/>
      <c r="AA122" s="210"/>
      <c r="AB122" s="210"/>
      <c r="AC122" s="210"/>
      <c r="AD122" s="210"/>
      <c r="AE122" s="210"/>
      <c r="AF122" s="210"/>
      <c r="AG122" s="210" t="s">
        <v>297</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1">
        <v>109</v>
      </c>
      <c r="B123" s="242" t="s">
        <v>2500</v>
      </c>
      <c r="C123" s="254" t="s">
        <v>3053</v>
      </c>
      <c r="D123" s="243" t="s">
        <v>2337</v>
      </c>
      <c r="E123" s="244">
        <v>18</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297</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110</v>
      </c>
      <c r="B124" s="242" t="s">
        <v>3054</v>
      </c>
      <c r="C124" s="254" t="s">
        <v>3055</v>
      </c>
      <c r="D124" s="243" t="s">
        <v>335</v>
      </c>
      <c r="E124" s="244">
        <v>1224</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664</v>
      </c>
      <c r="Y124" s="220" t="s">
        <v>296</v>
      </c>
      <c r="Z124" s="210"/>
      <c r="AA124" s="210"/>
      <c r="AB124" s="210"/>
      <c r="AC124" s="210"/>
      <c r="AD124" s="210"/>
      <c r="AE124" s="210"/>
      <c r="AF124" s="210"/>
      <c r="AG124" s="210" t="s">
        <v>665</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111</v>
      </c>
      <c r="B125" s="242" t="s">
        <v>2504</v>
      </c>
      <c r="C125" s="254" t="s">
        <v>3056</v>
      </c>
      <c r="D125" s="243" t="s">
        <v>335</v>
      </c>
      <c r="E125" s="244">
        <v>20</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297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112</v>
      </c>
      <c r="B126" s="242" t="s">
        <v>2506</v>
      </c>
      <c r="C126" s="254" t="s">
        <v>3057</v>
      </c>
      <c r="D126" s="243" t="s">
        <v>335</v>
      </c>
      <c r="E126" s="244">
        <v>256</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297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113</v>
      </c>
      <c r="B127" s="242" t="s">
        <v>2508</v>
      </c>
      <c r="C127" s="254" t="s">
        <v>3058</v>
      </c>
      <c r="D127" s="243" t="s">
        <v>2337</v>
      </c>
      <c r="E127" s="244">
        <v>18</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297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41">
        <v>114</v>
      </c>
      <c r="B128" s="242" t="s">
        <v>2510</v>
      </c>
      <c r="C128" s="254" t="s">
        <v>3059</v>
      </c>
      <c r="D128" s="243" t="s">
        <v>2337</v>
      </c>
      <c r="E128" s="244">
        <v>18</v>
      </c>
      <c r="F128" s="245"/>
      <c r="G128" s="246">
        <f>ROUND(E128*F128,2)</f>
        <v>0</v>
      </c>
      <c r="H128" s="245"/>
      <c r="I128" s="246">
        <f>ROUND(E128*H128,2)</f>
        <v>0</v>
      </c>
      <c r="J128" s="245"/>
      <c r="K128" s="246">
        <f>ROUND(E128*J128,2)</f>
        <v>0</v>
      </c>
      <c r="L128" s="246">
        <v>21</v>
      </c>
      <c r="M128" s="246">
        <f>G128*(1+L128/100)</f>
        <v>0</v>
      </c>
      <c r="N128" s="244">
        <v>0</v>
      </c>
      <c r="O128" s="244">
        <f>ROUND(E128*N128,2)</f>
        <v>0</v>
      </c>
      <c r="P128" s="244">
        <v>0</v>
      </c>
      <c r="Q128" s="244">
        <f>ROUND(E128*P128,2)</f>
        <v>0</v>
      </c>
      <c r="R128" s="246"/>
      <c r="S128" s="246" t="s">
        <v>861</v>
      </c>
      <c r="T128" s="247" t="s">
        <v>294</v>
      </c>
      <c r="U128" s="220">
        <v>0</v>
      </c>
      <c r="V128" s="220">
        <f>ROUND(E128*U128,2)</f>
        <v>0</v>
      </c>
      <c r="W128" s="220"/>
      <c r="X128" s="220" t="s">
        <v>295</v>
      </c>
      <c r="Y128" s="220" t="s">
        <v>296</v>
      </c>
      <c r="Z128" s="210"/>
      <c r="AA128" s="210"/>
      <c r="AB128" s="210"/>
      <c r="AC128" s="210"/>
      <c r="AD128" s="210"/>
      <c r="AE128" s="210"/>
      <c r="AF128" s="210"/>
      <c r="AG128" s="210" t="s">
        <v>297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115</v>
      </c>
      <c r="B129" s="242" t="s">
        <v>2512</v>
      </c>
      <c r="C129" s="254" t="s">
        <v>3060</v>
      </c>
      <c r="D129" s="243" t="s">
        <v>2337</v>
      </c>
      <c r="E129" s="244">
        <v>2</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295</v>
      </c>
      <c r="Y129" s="220" t="s">
        <v>296</v>
      </c>
      <c r="Z129" s="210"/>
      <c r="AA129" s="210"/>
      <c r="AB129" s="210"/>
      <c r="AC129" s="210"/>
      <c r="AD129" s="210"/>
      <c r="AE129" s="210"/>
      <c r="AF129" s="210"/>
      <c r="AG129" s="210" t="s">
        <v>297</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116</v>
      </c>
      <c r="B130" s="242" t="s">
        <v>2514</v>
      </c>
      <c r="C130" s="254" t="s">
        <v>3061</v>
      </c>
      <c r="D130" s="243" t="s">
        <v>2337</v>
      </c>
      <c r="E130" s="244">
        <v>36</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c r="S130" s="246" t="s">
        <v>861</v>
      </c>
      <c r="T130" s="247" t="s">
        <v>294</v>
      </c>
      <c r="U130" s="220">
        <v>0</v>
      </c>
      <c r="V130" s="220">
        <f>ROUND(E130*U130,2)</f>
        <v>0</v>
      </c>
      <c r="W130" s="220"/>
      <c r="X130" s="220" t="s">
        <v>295</v>
      </c>
      <c r="Y130" s="220" t="s">
        <v>296</v>
      </c>
      <c r="Z130" s="210"/>
      <c r="AA130" s="210"/>
      <c r="AB130" s="210"/>
      <c r="AC130" s="210"/>
      <c r="AD130" s="210"/>
      <c r="AE130" s="210"/>
      <c r="AF130" s="210"/>
      <c r="AG130" s="210" t="s">
        <v>297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x14ac:dyDescent="0.2">
      <c r="A131" s="224" t="s">
        <v>287</v>
      </c>
      <c r="B131" s="225" t="s">
        <v>150</v>
      </c>
      <c r="C131" s="249" t="s">
        <v>152</v>
      </c>
      <c r="D131" s="226"/>
      <c r="E131" s="227"/>
      <c r="F131" s="228"/>
      <c r="G131" s="228">
        <f>SUMIF(AG132:AG150,"&lt;&gt;NOR",G132:G150)</f>
        <v>0</v>
      </c>
      <c r="H131" s="228"/>
      <c r="I131" s="228">
        <f>SUM(I132:I150)</f>
        <v>0</v>
      </c>
      <c r="J131" s="228"/>
      <c r="K131" s="228">
        <f>SUM(K132:K150)</f>
        <v>0</v>
      </c>
      <c r="L131" s="228"/>
      <c r="M131" s="228">
        <f>SUM(M132:M150)</f>
        <v>0</v>
      </c>
      <c r="N131" s="227"/>
      <c r="O131" s="227">
        <f>SUM(O132:O150)</f>
        <v>0</v>
      </c>
      <c r="P131" s="227"/>
      <c r="Q131" s="227">
        <f>SUM(Q132:Q150)</f>
        <v>0</v>
      </c>
      <c r="R131" s="228"/>
      <c r="S131" s="228"/>
      <c r="T131" s="229"/>
      <c r="U131" s="223"/>
      <c r="V131" s="223">
        <f>SUM(V132:V150)</f>
        <v>0</v>
      </c>
      <c r="W131" s="223"/>
      <c r="X131" s="223"/>
      <c r="Y131" s="223"/>
      <c r="AG131" t="s">
        <v>288</v>
      </c>
    </row>
    <row r="132" spans="1:60" outlineLevel="1" x14ac:dyDescent="0.2">
      <c r="A132" s="241">
        <v>117</v>
      </c>
      <c r="B132" s="242" t="s">
        <v>2516</v>
      </c>
      <c r="C132" s="254" t="s">
        <v>3062</v>
      </c>
      <c r="D132" s="243" t="s">
        <v>2337</v>
      </c>
      <c r="E132" s="244">
        <v>34</v>
      </c>
      <c r="F132" s="245"/>
      <c r="G132" s="246">
        <f>ROUND(E132*F132,2)</f>
        <v>0</v>
      </c>
      <c r="H132" s="245"/>
      <c r="I132" s="246">
        <f>ROUND(E132*H132,2)</f>
        <v>0</v>
      </c>
      <c r="J132" s="245"/>
      <c r="K132" s="246">
        <f>ROUND(E132*J132,2)</f>
        <v>0</v>
      </c>
      <c r="L132" s="246">
        <v>21</v>
      </c>
      <c r="M132" s="246">
        <f>G132*(1+L132/100)</f>
        <v>0</v>
      </c>
      <c r="N132" s="244">
        <v>0</v>
      </c>
      <c r="O132" s="244">
        <f>ROUND(E132*N132,2)</f>
        <v>0</v>
      </c>
      <c r="P132" s="244">
        <v>0</v>
      </c>
      <c r="Q132" s="244">
        <f>ROUND(E132*P132,2)</f>
        <v>0</v>
      </c>
      <c r="R132" s="246"/>
      <c r="S132" s="246" t="s">
        <v>861</v>
      </c>
      <c r="T132" s="247" t="s">
        <v>294</v>
      </c>
      <c r="U132" s="220">
        <v>0</v>
      </c>
      <c r="V132" s="220">
        <f>ROUND(E132*U132,2)</f>
        <v>0</v>
      </c>
      <c r="W132" s="220"/>
      <c r="X132" s="220" t="s">
        <v>295</v>
      </c>
      <c r="Y132" s="220" t="s">
        <v>296</v>
      </c>
      <c r="Z132" s="210"/>
      <c r="AA132" s="210"/>
      <c r="AB132" s="210"/>
      <c r="AC132" s="210"/>
      <c r="AD132" s="210"/>
      <c r="AE132" s="210"/>
      <c r="AF132" s="210"/>
      <c r="AG132" s="210" t="s">
        <v>297</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1">
        <v>118</v>
      </c>
      <c r="B133" s="242" t="s">
        <v>3063</v>
      </c>
      <c r="C133" s="254" t="s">
        <v>3064</v>
      </c>
      <c r="D133" s="243" t="s">
        <v>2337</v>
      </c>
      <c r="E133" s="244">
        <v>7</v>
      </c>
      <c r="F133" s="245"/>
      <c r="G133" s="246">
        <f>ROUND(E133*F133,2)</f>
        <v>0</v>
      </c>
      <c r="H133" s="245"/>
      <c r="I133" s="246">
        <f>ROUND(E133*H133,2)</f>
        <v>0</v>
      </c>
      <c r="J133" s="245"/>
      <c r="K133" s="246">
        <f>ROUND(E133*J133,2)</f>
        <v>0</v>
      </c>
      <c r="L133" s="246">
        <v>21</v>
      </c>
      <c r="M133" s="246">
        <f>G133*(1+L133/100)</f>
        <v>0</v>
      </c>
      <c r="N133" s="244">
        <v>0</v>
      </c>
      <c r="O133" s="244">
        <f>ROUND(E133*N133,2)</f>
        <v>0</v>
      </c>
      <c r="P133" s="244">
        <v>0</v>
      </c>
      <c r="Q133" s="244">
        <f>ROUND(E133*P133,2)</f>
        <v>0</v>
      </c>
      <c r="R133" s="246"/>
      <c r="S133" s="246" t="s">
        <v>861</v>
      </c>
      <c r="T133" s="247" t="s">
        <v>294</v>
      </c>
      <c r="U133" s="220">
        <v>0</v>
      </c>
      <c r="V133" s="220">
        <f>ROUND(E133*U133,2)</f>
        <v>0</v>
      </c>
      <c r="W133" s="220"/>
      <c r="X133" s="220" t="s">
        <v>295</v>
      </c>
      <c r="Y133" s="220" t="s">
        <v>296</v>
      </c>
      <c r="Z133" s="210"/>
      <c r="AA133" s="210"/>
      <c r="AB133" s="210"/>
      <c r="AC133" s="210"/>
      <c r="AD133" s="210"/>
      <c r="AE133" s="210"/>
      <c r="AF133" s="210"/>
      <c r="AG133" s="210" t="s">
        <v>297</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1">
        <v>119</v>
      </c>
      <c r="B134" s="242" t="s">
        <v>3065</v>
      </c>
      <c r="C134" s="254" t="s">
        <v>3066</v>
      </c>
      <c r="D134" s="243" t="s">
        <v>2337</v>
      </c>
      <c r="E134" s="244">
        <v>11</v>
      </c>
      <c r="F134" s="245"/>
      <c r="G134" s="246">
        <f>ROUND(E134*F134,2)</f>
        <v>0</v>
      </c>
      <c r="H134" s="245"/>
      <c r="I134" s="246">
        <f>ROUND(E134*H134,2)</f>
        <v>0</v>
      </c>
      <c r="J134" s="245"/>
      <c r="K134" s="246">
        <f>ROUND(E134*J134,2)</f>
        <v>0</v>
      </c>
      <c r="L134" s="246">
        <v>21</v>
      </c>
      <c r="M134" s="246">
        <f>G134*(1+L134/100)</f>
        <v>0</v>
      </c>
      <c r="N134" s="244">
        <v>0</v>
      </c>
      <c r="O134" s="244">
        <f>ROUND(E134*N134,2)</f>
        <v>0</v>
      </c>
      <c r="P134" s="244">
        <v>0</v>
      </c>
      <c r="Q134" s="244">
        <f>ROUND(E134*P134,2)</f>
        <v>0</v>
      </c>
      <c r="R134" s="246"/>
      <c r="S134" s="246" t="s">
        <v>861</v>
      </c>
      <c r="T134" s="247" t="s">
        <v>294</v>
      </c>
      <c r="U134" s="220">
        <v>0</v>
      </c>
      <c r="V134" s="220">
        <f>ROUND(E134*U134,2)</f>
        <v>0</v>
      </c>
      <c r="W134" s="220"/>
      <c r="X134" s="220" t="s">
        <v>295</v>
      </c>
      <c r="Y134" s="220" t="s">
        <v>296</v>
      </c>
      <c r="Z134" s="210"/>
      <c r="AA134" s="210"/>
      <c r="AB134" s="210"/>
      <c r="AC134" s="210"/>
      <c r="AD134" s="210"/>
      <c r="AE134" s="210"/>
      <c r="AF134" s="210"/>
      <c r="AG134" s="210" t="s">
        <v>297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41">
        <v>120</v>
      </c>
      <c r="B135" s="242" t="s">
        <v>3067</v>
      </c>
      <c r="C135" s="254" t="s">
        <v>3068</v>
      </c>
      <c r="D135" s="243" t="s">
        <v>2337</v>
      </c>
      <c r="E135" s="244">
        <v>10</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297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1" x14ac:dyDescent="0.2">
      <c r="A136" s="241">
        <v>121</v>
      </c>
      <c r="B136" s="242" t="s">
        <v>2521</v>
      </c>
      <c r="C136" s="254" t="s">
        <v>3069</v>
      </c>
      <c r="D136" s="243" t="s">
        <v>2337</v>
      </c>
      <c r="E136" s="244">
        <v>43</v>
      </c>
      <c r="F136" s="245"/>
      <c r="G136" s="246">
        <f>ROUND(E136*F136,2)</f>
        <v>0</v>
      </c>
      <c r="H136" s="245"/>
      <c r="I136" s="246">
        <f>ROUND(E136*H136,2)</f>
        <v>0</v>
      </c>
      <c r="J136" s="245"/>
      <c r="K136" s="246">
        <f>ROUND(E136*J136,2)</f>
        <v>0</v>
      </c>
      <c r="L136" s="246">
        <v>21</v>
      </c>
      <c r="M136" s="246">
        <f>G136*(1+L136/100)</f>
        <v>0</v>
      </c>
      <c r="N136" s="244">
        <v>0</v>
      </c>
      <c r="O136" s="244">
        <f>ROUND(E136*N136,2)</f>
        <v>0</v>
      </c>
      <c r="P136" s="244">
        <v>0</v>
      </c>
      <c r="Q136" s="244">
        <f>ROUND(E136*P136,2)</f>
        <v>0</v>
      </c>
      <c r="R136" s="246"/>
      <c r="S136" s="246" t="s">
        <v>861</v>
      </c>
      <c r="T136" s="247" t="s">
        <v>294</v>
      </c>
      <c r="U136" s="220">
        <v>0</v>
      </c>
      <c r="V136" s="220">
        <f>ROUND(E136*U136,2)</f>
        <v>0</v>
      </c>
      <c r="W136" s="220"/>
      <c r="X136" s="220" t="s">
        <v>295</v>
      </c>
      <c r="Y136" s="220" t="s">
        <v>296</v>
      </c>
      <c r="Z136" s="210"/>
      <c r="AA136" s="210"/>
      <c r="AB136" s="210"/>
      <c r="AC136" s="210"/>
      <c r="AD136" s="210"/>
      <c r="AE136" s="210"/>
      <c r="AF136" s="210"/>
      <c r="AG136" s="210" t="s">
        <v>297</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1">
        <v>122</v>
      </c>
      <c r="B137" s="242" t="s">
        <v>2523</v>
      </c>
      <c r="C137" s="254" t="s">
        <v>3070</v>
      </c>
      <c r="D137" s="243" t="s">
        <v>2337</v>
      </c>
      <c r="E137" s="244">
        <v>7</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295</v>
      </c>
      <c r="Y137" s="220" t="s">
        <v>296</v>
      </c>
      <c r="Z137" s="210"/>
      <c r="AA137" s="210"/>
      <c r="AB137" s="210"/>
      <c r="AC137" s="210"/>
      <c r="AD137" s="210"/>
      <c r="AE137" s="210"/>
      <c r="AF137" s="210"/>
      <c r="AG137" s="210" t="s">
        <v>297</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123</v>
      </c>
      <c r="B138" s="242" t="s">
        <v>2525</v>
      </c>
      <c r="C138" s="254" t="s">
        <v>3071</v>
      </c>
      <c r="D138" s="243" t="s">
        <v>2337</v>
      </c>
      <c r="E138" s="244">
        <v>6</v>
      </c>
      <c r="F138" s="245"/>
      <c r="G138" s="246">
        <f>ROUND(E138*F138,2)</f>
        <v>0</v>
      </c>
      <c r="H138" s="245"/>
      <c r="I138" s="246">
        <f>ROUND(E138*H138,2)</f>
        <v>0</v>
      </c>
      <c r="J138" s="245"/>
      <c r="K138" s="246">
        <f>ROUND(E138*J138,2)</f>
        <v>0</v>
      </c>
      <c r="L138" s="246">
        <v>21</v>
      </c>
      <c r="M138" s="246">
        <f>G138*(1+L138/100)</f>
        <v>0</v>
      </c>
      <c r="N138" s="244">
        <v>0</v>
      </c>
      <c r="O138" s="244">
        <f>ROUND(E138*N138,2)</f>
        <v>0</v>
      </c>
      <c r="P138" s="244">
        <v>0</v>
      </c>
      <c r="Q138" s="244">
        <f>ROUND(E138*P138,2)</f>
        <v>0</v>
      </c>
      <c r="R138" s="246"/>
      <c r="S138" s="246" t="s">
        <v>861</v>
      </c>
      <c r="T138" s="247" t="s">
        <v>294</v>
      </c>
      <c r="U138" s="220">
        <v>0</v>
      </c>
      <c r="V138" s="220">
        <f>ROUND(E138*U138,2)</f>
        <v>0</v>
      </c>
      <c r="W138" s="220"/>
      <c r="X138" s="220" t="s">
        <v>295</v>
      </c>
      <c r="Y138" s="220" t="s">
        <v>296</v>
      </c>
      <c r="Z138" s="210"/>
      <c r="AA138" s="210"/>
      <c r="AB138" s="210"/>
      <c r="AC138" s="210"/>
      <c r="AD138" s="210"/>
      <c r="AE138" s="210"/>
      <c r="AF138" s="210"/>
      <c r="AG138" s="210" t="s">
        <v>297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1">
        <v>124</v>
      </c>
      <c r="B139" s="242" t="s">
        <v>2526</v>
      </c>
      <c r="C139" s="254" t="s">
        <v>3072</v>
      </c>
      <c r="D139" s="243" t="s">
        <v>2337</v>
      </c>
      <c r="E139" s="244">
        <v>0</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295</v>
      </c>
      <c r="Y139" s="220" t="s">
        <v>296</v>
      </c>
      <c r="Z139" s="210"/>
      <c r="AA139" s="210"/>
      <c r="AB139" s="210"/>
      <c r="AC139" s="210"/>
      <c r="AD139" s="210"/>
      <c r="AE139" s="210"/>
      <c r="AF139" s="210"/>
      <c r="AG139" s="210" t="s">
        <v>297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41">
        <v>125</v>
      </c>
      <c r="B140" s="242" t="s">
        <v>2528</v>
      </c>
      <c r="C140" s="254" t="s">
        <v>3073</v>
      </c>
      <c r="D140" s="243" t="s">
        <v>2337</v>
      </c>
      <c r="E140" s="244">
        <v>24</v>
      </c>
      <c r="F140" s="245"/>
      <c r="G140" s="246">
        <f>ROUND(E140*F140,2)</f>
        <v>0</v>
      </c>
      <c r="H140" s="245"/>
      <c r="I140" s="246">
        <f>ROUND(E140*H140,2)</f>
        <v>0</v>
      </c>
      <c r="J140" s="245"/>
      <c r="K140" s="246">
        <f>ROUND(E140*J140,2)</f>
        <v>0</v>
      </c>
      <c r="L140" s="246">
        <v>21</v>
      </c>
      <c r="M140" s="246">
        <f>G140*(1+L140/100)</f>
        <v>0</v>
      </c>
      <c r="N140" s="244">
        <v>0</v>
      </c>
      <c r="O140" s="244">
        <f>ROUND(E140*N140,2)</f>
        <v>0</v>
      </c>
      <c r="P140" s="244">
        <v>0</v>
      </c>
      <c r="Q140" s="244">
        <f>ROUND(E140*P140,2)</f>
        <v>0</v>
      </c>
      <c r="R140" s="246"/>
      <c r="S140" s="246" t="s">
        <v>861</v>
      </c>
      <c r="T140" s="247" t="s">
        <v>294</v>
      </c>
      <c r="U140" s="220">
        <v>0</v>
      </c>
      <c r="V140" s="220">
        <f>ROUND(E140*U140,2)</f>
        <v>0</v>
      </c>
      <c r="W140" s="220"/>
      <c r="X140" s="220" t="s">
        <v>295</v>
      </c>
      <c r="Y140" s="220" t="s">
        <v>296</v>
      </c>
      <c r="Z140" s="210"/>
      <c r="AA140" s="210"/>
      <c r="AB140" s="210"/>
      <c r="AC140" s="210"/>
      <c r="AD140" s="210"/>
      <c r="AE140" s="210"/>
      <c r="AF140" s="210"/>
      <c r="AG140" s="210" t="s">
        <v>297</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41">
        <v>126</v>
      </c>
      <c r="B141" s="242" t="s">
        <v>2530</v>
      </c>
      <c r="C141" s="254" t="s">
        <v>3062</v>
      </c>
      <c r="D141" s="243" t="s">
        <v>2337</v>
      </c>
      <c r="E141" s="244">
        <v>3</v>
      </c>
      <c r="F141" s="245"/>
      <c r="G141" s="246">
        <f>ROUND(E141*F141,2)</f>
        <v>0</v>
      </c>
      <c r="H141" s="245"/>
      <c r="I141" s="246">
        <f>ROUND(E141*H141,2)</f>
        <v>0</v>
      </c>
      <c r="J141" s="245"/>
      <c r="K141" s="246">
        <f>ROUND(E141*J141,2)</f>
        <v>0</v>
      </c>
      <c r="L141" s="246">
        <v>21</v>
      </c>
      <c r="M141" s="246">
        <f>G141*(1+L141/100)</f>
        <v>0</v>
      </c>
      <c r="N141" s="244">
        <v>0</v>
      </c>
      <c r="O141" s="244">
        <f>ROUND(E141*N141,2)</f>
        <v>0</v>
      </c>
      <c r="P141" s="244">
        <v>0</v>
      </c>
      <c r="Q141" s="244">
        <f>ROUND(E141*P141,2)</f>
        <v>0</v>
      </c>
      <c r="R141" s="246"/>
      <c r="S141" s="246" t="s">
        <v>861</v>
      </c>
      <c r="T141" s="247" t="s">
        <v>294</v>
      </c>
      <c r="U141" s="220">
        <v>0</v>
      </c>
      <c r="V141" s="220">
        <f>ROUND(E141*U141,2)</f>
        <v>0</v>
      </c>
      <c r="W141" s="220"/>
      <c r="X141" s="220" t="s">
        <v>295</v>
      </c>
      <c r="Y141" s="220" t="s">
        <v>296</v>
      </c>
      <c r="Z141" s="210"/>
      <c r="AA141" s="210"/>
      <c r="AB141" s="210"/>
      <c r="AC141" s="210"/>
      <c r="AD141" s="210"/>
      <c r="AE141" s="210"/>
      <c r="AF141" s="210"/>
      <c r="AG141" s="210" t="s">
        <v>297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1" x14ac:dyDescent="0.2">
      <c r="A142" s="241">
        <v>127</v>
      </c>
      <c r="B142" s="242" t="s">
        <v>2531</v>
      </c>
      <c r="C142" s="254" t="s">
        <v>3074</v>
      </c>
      <c r="D142" s="243" t="s">
        <v>2337</v>
      </c>
      <c r="E142" s="244">
        <v>20</v>
      </c>
      <c r="F142" s="245"/>
      <c r="G142" s="246">
        <f>ROUND(E142*F142,2)</f>
        <v>0</v>
      </c>
      <c r="H142" s="245"/>
      <c r="I142" s="246">
        <f>ROUND(E142*H142,2)</f>
        <v>0</v>
      </c>
      <c r="J142" s="245"/>
      <c r="K142" s="246">
        <f>ROUND(E142*J142,2)</f>
        <v>0</v>
      </c>
      <c r="L142" s="246">
        <v>21</v>
      </c>
      <c r="M142" s="246">
        <f>G142*(1+L142/100)</f>
        <v>0</v>
      </c>
      <c r="N142" s="244">
        <v>0</v>
      </c>
      <c r="O142" s="244">
        <f>ROUND(E142*N142,2)</f>
        <v>0</v>
      </c>
      <c r="P142" s="244">
        <v>0</v>
      </c>
      <c r="Q142" s="244">
        <f>ROUND(E142*P142,2)</f>
        <v>0</v>
      </c>
      <c r="R142" s="246"/>
      <c r="S142" s="246" t="s">
        <v>861</v>
      </c>
      <c r="T142" s="247" t="s">
        <v>294</v>
      </c>
      <c r="U142" s="220">
        <v>0</v>
      </c>
      <c r="V142" s="220">
        <f>ROUND(E142*U142,2)</f>
        <v>0</v>
      </c>
      <c r="W142" s="220"/>
      <c r="X142" s="220" t="s">
        <v>295</v>
      </c>
      <c r="Y142" s="220" t="s">
        <v>296</v>
      </c>
      <c r="Z142" s="210"/>
      <c r="AA142" s="210"/>
      <c r="AB142" s="210"/>
      <c r="AC142" s="210"/>
      <c r="AD142" s="210"/>
      <c r="AE142" s="210"/>
      <c r="AF142" s="210"/>
      <c r="AG142" s="210" t="s">
        <v>297</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1">
        <v>128</v>
      </c>
      <c r="B143" s="242" t="s">
        <v>2533</v>
      </c>
      <c r="C143" s="254" t="s">
        <v>3075</v>
      </c>
      <c r="D143" s="243" t="s">
        <v>2337</v>
      </c>
      <c r="E143" s="244">
        <v>2</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c r="S143" s="246" t="s">
        <v>861</v>
      </c>
      <c r="T143" s="247" t="s">
        <v>294</v>
      </c>
      <c r="U143" s="220">
        <v>0</v>
      </c>
      <c r="V143" s="220">
        <f>ROUND(E143*U143,2)</f>
        <v>0</v>
      </c>
      <c r="W143" s="220"/>
      <c r="X143" s="220" t="s">
        <v>295</v>
      </c>
      <c r="Y143" s="220" t="s">
        <v>296</v>
      </c>
      <c r="Z143" s="210"/>
      <c r="AA143" s="210"/>
      <c r="AB143" s="210"/>
      <c r="AC143" s="210"/>
      <c r="AD143" s="210"/>
      <c r="AE143" s="210"/>
      <c r="AF143" s="210"/>
      <c r="AG143" s="210" t="s">
        <v>297</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1">
        <v>129</v>
      </c>
      <c r="B144" s="242" t="s">
        <v>3076</v>
      </c>
      <c r="C144" s="254" t="s">
        <v>3077</v>
      </c>
      <c r="D144" s="243" t="s">
        <v>2337</v>
      </c>
      <c r="E144" s="244">
        <v>16</v>
      </c>
      <c r="F144" s="245"/>
      <c r="G144" s="246">
        <f>ROUND(E144*F144,2)</f>
        <v>0</v>
      </c>
      <c r="H144" s="245"/>
      <c r="I144" s="246">
        <f>ROUND(E144*H144,2)</f>
        <v>0</v>
      </c>
      <c r="J144" s="245"/>
      <c r="K144" s="246">
        <f>ROUND(E144*J144,2)</f>
        <v>0</v>
      </c>
      <c r="L144" s="246">
        <v>21</v>
      </c>
      <c r="M144" s="246">
        <f>G144*(1+L144/100)</f>
        <v>0</v>
      </c>
      <c r="N144" s="244">
        <v>0</v>
      </c>
      <c r="O144" s="244">
        <f>ROUND(E144*N144,2)</f>
        <v>0</v>
      </c>
      <c r="P144" s="244">
        <v>0</v>
      </c>
      <c r="Q144" s="244">
        <f>ROUND(E144*P144,2)</f>
        <v>0</v>
      </c>
      <c r="R144" s="246"/>
      <c r="S144" s="246" t="s">
        <v>861</v>
      </c>
      <c r="T144" s="247" t="s">
        <v>294</v>
      </c>
      <c r="U144" s="220">
        <v>0</v>
      </c>
      <c r="V144" s="220">
        <f>ROUND(E144*U144,2)</f>
        <v>0</v>
      </c>
      <c r="W144" s="220"/>
      <c r="X144" s="220" t="s">
        <v>295</v>
      </c>
      <c r="Y144" s="220" t="s">
        <v>296</v>
      </c>
      <c r="Z144" s="210"/>
      <c r="AA144" s="210"/>
      <c r="AB144" s="210"/>
      <c r="AC144" s="210"/>
      <c r="AD144" s="210"/>
      <c r="AE144" s="210"/>
      <c r="AF144" s="210"/>
      <c r="AG144" s="210" t="s">
        <v>297</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130</v>
      </c>
      <c r="B145" s="242" t="s">
        <v>3078</v>
      </c>
      <c r="C145" s="254" t="s">
        <v>3079</v>
      </c>
      <c r="D145" s="243" t="s">
        <v>2337</v>
      </c>
      <c r="E145" s="244">
        <v>6</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297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1">
        <v>131</v>
      </c>
      <c r="B146" s="242" t="s">
        <v>3080</v>
      </c>
      <c r="C146" s="254" t="s">
        <v>3070</v>
      </c>
      <c r="D146" s="243" t="s">
        <v>2337</v>
      </c>
      <c r="E146" s="244">
        <v>0</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861</v>
      </c>
      <c r="T146" s="247" t="s">
        <v>294</v>
      </c>
      <c r="U146" s="220">
        <v>0</v>
      </c>
      <c r="V146" s="220">
        <f>ROUND(E146*U146,2)</f>
        <v>0</v>
      </c>
      <c r="W146" s="220"/>
      <c r="X146" s="220" t="s">
        <v>295</v>
      </c>
      <c r="Y146" s="220" t="s">
        <v>296</v>
      </c>
      <c r="Z146" s="210"/>
      <c r="AA146" s="210"/>
      <c r="AB146" s="210"/>
      <c r="AC146" s="210"/>
      <c r="AD146" s="210"/>
      <c r="AE146" s="210"/>
      <c r="AF146" s="210"/>
      <c r="AG146" s="210" t="s">
        <v>297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41">
        <v>132</v>
      </c>
      <c r="B147" s="242" t="s">
        <v>3081</v>
      </c>
      <c r="C147" s="254" t="s">
        <v>3071</v>
      </c>
      <c r="D147" s="243" t="s">
        <v>2337</v>
      </c>
      <c r="E147" s="244">
        <v>5</v>
      </c>
      <c r="F147" s="245"/>
      <c r="G147" s="246">
        <f>ROUND(E147*F147,2)</f>
        <v>0</v>
      </c>
      <c r="H147" s="245"/>
      <c r="I147" s="246">
        <f>ROUND(E147*H147,2)</f>
        <v>0</v>
      </c>
      <c r="J147" s="245"/>
      <c r="K147" s="246">
        <f>ROUND(E147*J147,2)</f>
        <v>0</v>
      </c>
      <c r="L147" s="246">
        <v>21</v>
      </c>
      <c r="M147" s="246">
        <f>G147*(1+L147/100)</f>
        <v>0</v>
      </c>
      <c r="N147" s="244">
        <v>0</v>
      </c>
      <c r="O147" s="244">
        <f>ROUND(E147*N147,2)</f>
        <v>0</v>
      </c>
      <c r="P147" s="244">
        <v>0</v>
      </c>
      <c r="Q147" s="244">
        <f>ROUND(E147*P147,2)</f>
        <v>0</v>
      </c>
      <c r="R147" s="246"/>
      <c r="S147" s="246" t="s">
        <v>861</v>
      </c>
      <c r="T147" s="247" t="s">
        <v>294</v>
      </c>
      <c r="U147" s="220">
        <v>0</v>
      </c>
      <c r="V147" s="220">
        <f>ROUND(E147*U147,2)</f>
        <v>0</v>
      </c>
      <c r="W147" s="220"/>
      <c r="X147" s="220" t="s">
        <v>295</v>
      </c>
      <c r="Y147" s="220" t="s">
        <v>296</v>
      </c>
      <c r="Z147" s="210"/>
      <c r="AA147" s="210"/>
      <c r="AB147" s="210"/>
      <c r="AC147" s="210"/>
      <c r="AD147" s="210"/>
      <c r="AE147" s="210"/>
      <c r="AF147" s="210"/>
      <c r="AG147" s="210" t="s">
        <v>297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1" x14ac:dyDescent="0.2">
      <c r="A148" s="241">
        <v>133</v>
      </c>
      <c r="B148" s="242" t="s">
        <v>2537</v>
      </c>
      <c r="C148" s="254" t="s">
        <v>3072</v>
      </c>
      <c r="D148" s="243" t="s">
        <v>2337</v>
      </c>
      <c r="E148" s="244">
        <v>2</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861</v>
      </c>
      <c r="T148" s="247" t="s">
        <v>294</v>
      </c>
      <c r="U148" s="220">
        <v>0</v>
      </c>
      <c r="V148" s="220">
        <f>ROUND(E148*U148,2)</f>
        <v>0</v>
      </c>
      <c r="W148" s="220"/>
      <c r="X148" s="220" t="s">
        <v>295</v>
      </c>
      <c r="Y148" s="220" t="s">
        <v>296</v>
      </c>
      <c r="Z148" s="210"/>
      <c r="AA148" s="210"/>
      <c r="AB148" s="210"/>
      <c r="AC148" s="210"/>
      <c r="AD148" s="210"/>
      <c r="AE148" s="210"/>
      <c r="AF148" s="210"/>
      <c r="AG148" s="210" t="s">
        <v>297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1">
        <v>134</v>
      </c>
      <c r="B149" s="242" t="s">
        <v>2539</v>
      </c>
      <c r="C149" s="254" t="s">
        <v>3073</v>
      </c>
      <c r="D149" s="243" t="s">
        <v>2337</v>
      </c>
      <c r="E149" s="244">
        <v>10</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c r="S149" s="246" t="s">
        <v>861</v>
      </c>
      <c r="T149" s="247" t="s">
        <v>294</v>
      </c>
      <c r="U149" s="220">
        <v>0</v>
      </c>
      <c r="V149" s="220">
        <f>ROUND(E149*U149,2)</f>
        <v>0</v>
      </c>
      <c r="W149" s="220"/>
      <c r="X149" s="220" t="s">
        <v>295</v>
      </c>
      <c r="Y149" s="220" t="s">
        <v>296</v>
      </c>
      <c r="Z149" s="210"/>
      <c r="AA149" s="210"/>
      <c r="AB149" s="210"/>
      <c r="AC149" s="210"/>
      <c r="AD149" s="210"/>
      <c r="AE149" s="210"/>
      <c r="AF149" s="210"/>
      <c r="AG149" s="210" t="s">
        <v>297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1">
        <v>135</v>
      </c>
      <c r="B150" s="242" t="s">
        <v>2540</v>
      </c>
      <c r="C150" s="254" t="s">
        <v>3082</v>
      </c>
      <c r="D150" s="243" t="s">
        <v>2337</v>
      </c>
      <c r="E150" s="244">
        <v>1</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c r="S150" s="246" t="s">
        <v>861</v>
      </c>
      <c r="T150" s="247" t="s">
        <v>294</v>
      </c>
      <c r="U150" s="220">
        <v>0</v>
      </c>
      <c r="V150" s="220">
        <f>ROUND(E150*U150,2)</f>
        <v>0</v>
      </c>
      <c r="W150" s="220"/>
      <c r="X150" s="220" t="s">
        <v>295</v>
      </c>
      <c r="Y150" s="220" t="s">
        <v>296</v>
      </c>
      <c r="Z150" s="210"/>
      <c r="AA150" s="210"/>
      <c r="AB150" s="210"/>
      <c r="AC150" s="210"/>
      <c r="AD150" s="210"/>
      <c r="AE150" s="210"/>
      <c r="AF150" s="210"/>
      <c r="AG150" s="210" t="s">
        <v>297</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x14ac:dyDescent="0.2">
      <c r="A151" s="224" t="s">
        <v>287</v>
      </c>
      <c r="B151" s="225" t="s">
        <v>154</v>
      </c>
      <c r="C151" s="249" t="s">
        <v>155</v>
      </c>
      <c r="D151" s="226"/>
      <c r="E151" s="227"/>
      <c r="F151" s="228"/>
      <c r="G151" s="228">
        <f>SUMIF(AG152:AG168,"&lt;&gt;NOR",G152:G168)</f>
        <v>0</v>
      </c>
      <c r="H151" s="228"/>
      <c r="I151" s="228">
        <f>SUM(I152:I168)</f>
        <v>0</v>
      </c>
      <c r="J151" s="228"/>
      <c r="K151" s="228">
        <f>SUM(K152:K168)</f>
        <v>0</v>
      </c>
      <c r="L151" s="228"/>
      <c r="M151" s="228">
        <f>SUM(M152:M168)</f>
        <v>0</v>
      </c>
      <c r="N151" s="227"/>
      <c r="O151" s="227">
        <f>SUM(O152:O168)</f>
        <v>0</v>
      </c>
      <c r="P151" s="227"/>
      <c r="Q151" s="227">
        <f>SUM(Q152:Q168)</f>
        <v>0</v>
      </c>
      <c r="R151" s="228"/>
      <c r="S151" s="228"/>
      <c r="T151" s="229"/>
      <c r="U151" s="223"/>
      <c r="V151" s="223">
        <f>SUM(V152:V168)</f>
        <v>0</v>
      </c>
      <c r="W151" s="223"/>
      <c r="X151" s="223"/>
      <c r="Y151" s="223"/>
      <c r="AG151" t="s">
        <v>288</v>
      </c>
    </row>
    <row r="152" spans="1:60" outlineLevel="1" x14ac:dyDescent="0.2">
      <c r="A152" s="241">
        <v>136</v>
      </c>
      <c r="B152" s="242" t="s">
        <v>2541</v>
      </c>
      <c r="C152" s="254" t="s">
        <v>3083</v>
      </c>
      <c r="D152" s="243" t="s">
        <v>2337</v>
      </c>
      <c r="E152" s="244">
        <v>84</v>
      </c>
      <c r="F152" s="245"/>
      <c r="G152" s="246">
        <f>ROUND(E152*F152,2)</f>
        <v>0</v>
      </c>
      <c r="H152" s="245"/>
      <c r="I152" s="246">
        <f>ROUND(E152*H152,2)</f>
        <v>0</v>
      </c>
      <c r="J152" s="245"/>
      <c r="K152" s="246">
        <f>ROUND(E152*J152,2)</f>
        <v>0</v>
      </c>
      <c r="L152" s="246">
        <v>21</v>
      </c>
      <c r="M152" s="246">
        <f>G152*(1+L152/100)</f>
        <v>0</v>
      </c>
      <c r="N152" s="244">
        <v>0</v>
      </c>
      <c r="O152" s="244">
        <f>ROUND(E152*N152,2)</f>
        <v>0</v>
      </c>
      <c r="P152" s="244">
        <v>0</v>
      </c>
      <c r="Q152" s="244">
        <f>ROUND(E152*P152,2)</f>
        <v>0</v>
      </c>
      <c r="R152" s="246"/>
      <c r="S152" s="246" t="s">
        <v>861</v>
      </c>
      <c r="T152" s="247" t="s">
        <v>294</v>
      </c>
      <c r="U152" s="220">
        <v>0</v>
      </c>
      <c r="V152" s="220">
        <f>ROUND(E152*U152,2)</f>
        <v>0</v>
      </c>
      <c r="W152" s="220"/>
      <c r="X152" s="220" t="s">
        <v>295</v>
      </c>
      <c r="Y152" s="220" t="s">
        <v>296</v>
      </c>
      <c r="Z152" s="210"/>
      <c r="AA152" s="210"/>
      <c r="AB152" s="210"/>
      <c r="AC152" s="210"/>
      <c r="AD152" s="210"/>
      <c r="AE152" s="210"/>
      <c r="AF152" s="210"/>
      <c r="AG152" s="210" t="s">
        <v>297</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1">
        <v>137</v>
      </c>
      <c r="B153" s="242" t="s">
        <v>2542</v>
      </c>
      <c r="C153" s="254" t="s">
        <v>3084</v>
      </c>
      <c r="D153" s="243" t="s">
        <v>2337</v>
      </c>
      <c r="E153" s="244">
        <v>8</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297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138</v>
      </c>
      <c r="B154" s="242" t="s">
        <v>2543</v>
      </c>
      <c r="C154" s="254" t="s">
        <v>3085</v>
      </c>
      <c r="D154" s="243" t="s">
        <v>2337</v>
      </c>
      <c r="E154" s="244">
        <v>9</v>
      </c>
      <c r="F154" s="245"/>
      <c r="G154" s="246">
        <f>ROUND(E154*F154,2)</f>
        <v>0</v>
      </c>
      <c r="H154" s="245"/>
      <c r="I154" s="246">
        <f>ROUND(E154*H154,2)</f>
        <v>0</v>
      </c>
      <c r="J154" s="245"/>
      <c r="K154" s="246">
        <f>ROUND(E154*J154,2)</f>
        <v>0</v>
      </c>
      <c r="L154" s="246">
        <v>21</v>
      </c>
      <c r="M154" s="246">
        <f>G154*(1+L154/100)</f>
        <v>0</v>
      </c>
      <c r="N154" s="244">
        <v>0</v>
      </c>
      <c r="O154" s="244">
        <f>ROUND(E154*N154,2)</f>
        <v>0</v>
      </c>
      <c r="P154" s="244">
        <v>0</v>
      </c>
      <c r="Q154" s="244">
        <f>ROUND(E154*P154,2)</f>
        <v>0</v>
      </c>
      <c r="R154" s="246"/>
      <c r="S154" s="246" t="s">
        <v>861</v>
      </c>
      <c r="T154" s="247" t="s">
        <v>294</v>
      </c>
      <c r="U154" s="220">
        <v>0</v>
      </c>
      <c r="V154" s="220">
        <f>ROUND(E154*U154,2)</f>
        <v>0</v>
      </c>
      <c r="W154" s="220"/>
      <c r="X154" s="220" t="s">
        <v>295</v>
      </c>
      <c r="Y154" s="220" t="s">
        <v>296</v>
      </c>
      <c r="Z154" s="210"/>
      <c r="AA154" s="210"/>
      <c r="AB154" s="210"/>
      <c r="AC154" s="210"/>
      <c r="AD154" s="210"/>
      <c r="AE154" s="210"/>
      <c r="AF154" s="210"/>
      <c r="AG154" s="210" t="s">
        <v>297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139</v>
      </c>
      <c r="B155" s="242" t="s">
        <v>2545</v>
      </c>
      <c r="C155" s="254" t="s">
        <v>3086</v>
      </c>
      <c r="D155" s="243" t="s">
        <v>2337</v>
      </c>
      <c r="E155" s="244">
        <v>2</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297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1" x14ac:dyDescent="0.2">
      <c r="A156" s="241">
        <v>140</v>
      </c>
      <c r="B156" s="242" t="s">
        <v>3087</v>
      </c>
      <c r="C156" s="254" t="s">
        <v>3088</v>
      </c>
      <c r="D156" s="243" t="s">
        <v>2337</v>
      </c>
      <c r="E156" s="244">
        <v>8</v>
      </c>
      <c r="F156" s="245"/>
      <c r="G156" s="246">
        <f>ROUND(E156*F156,2)</f>
        <v>0</v>
      </c>
      <c r="H156" s="245"/>
      <c r="I156" s="246">
        <f>ROUND(E156*H156,2)</f>
        <v>0</v>
      </c>
      <c r="J156" s="245"/>
      <c r="K156" s="246">
        <f>ROUND(E156*J156,2)</f>
        <v>0</v>
      </c>
      <c r="L156" s="246">
        <v>21</v>
      </c>
      <c r="M156" s="246">
        <f>G156*(1+L156/100)</f>
        <v>0</v>
      </c>
      <c r="N156" s="244">
        <v>0</v>
      </c>
      <c r="O156" s="244">
        <f>ROUND(E156*N156,2)</f>
        <v>0</v>
      </c>
      <c r="P156" s="244">
        <v>0</v>
      </c>
      <c r="Q156" s="244">
        <f>ROUND(E156*P156,2)</f>
        <v>0</v>
      </c>
      <c r="R156" s="246"/>
      <c r="S156" s="246" t="s">
        <v>861</v>
      </c>
      <c r="T156" s="247" t="s">
        <v>294</v>
      </c>
      <c r="U156" s="220">
        <v>0</v>
      </c>
      <c r="V156" s="220">
        <f>ROUND(E156*U156,2)</f>
        <v>0</v>
      </c>
      <c r="W156" s="220"/>
      <c r="X156" s="220" t="s">
        <v>664</v>
      </c>
      <c r="Y156" s="220" t="s">
        <v>296</v>
      </c>
      <c r="Z156" s="210"/>
      <c r="AA156" s="210"/>
      <c r="AB156" s="210"/>
      <c r="AC156" s="210"/>
      <c r="AD156" s="210"/>
      <c r="AE156" s="210"/>
      <c r="AF156" s="210"/>
      <c r="AG156" s="210" t="s">
        <v>665</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1" x14ac:dyDescent="0.2">
      <c r="A157" s="241">
        <v>141</v>
      </c>
      <c r="B157" s="242" t="s">
        <v>3089</v>
      </c>
      <c r="C157" s="254" t="s">
        <v>3090</v>
      </c>
      <c r="D157" s="243" t="s">
        <v>2337</v>
      </c>
      <c r="E157" s="244">
        <v>12</v>
      </c>
      <c r="F157" s="245"/>
      <c r="G157" s="246">
        <f>ROUND(E157*F157,2)</f>
        <v>0</v>
      </c>
      <c r="H157" s="245"/>
      <c r="I157" s="246">
        <f>ROUND(E157*H157,2)</f>
        <v>0</v>
      </c>
      <c r="J157" s="245"/>
      <c r="K157" s="246">
        <f>ROUND(E157*J157,2)</f>
        <v>0</v>
      </c>
      <c r="L157" s="246">
        <v>21</v>
      </c>
      <c r="M157" s="246">
        <f>G157*(1+L157/100)</f>
        <v>0</v>
      </c>
      <c r="N157" s="244">
        <v>0</v>
      </c>
      <c r="O157" s="244">
        <f>ROUND(E157*N157,2)</f>
        <v>0</v>
      </c>
      <c r="P157" s="244">
        <v>0</v>
      </c>
      <c r="Q157" s="244">
        <f>ROUND(E157*P157,2)</f>
        <v>0</v>
      </c>
      <c r="R157" s="246"/>
      <c r="S157" s="246" t="s">
        <v>861</v>
      </c>
      <c r="T157" s="247" t="s">
        <v>294</v>
      </c>
      <c r="U157" s="220">
        <v>0</v>
      </c>
      <c r="V157" s="220">
        <f>ROUND(E157*U157,2)</f>
        <v>0</v>
      </c>
      <c r="W157" s="220"/>
      <c r="X157" s="220" t="s">
        <v>295</v>
      </c>
      <c r="Y157" s="220" t="s">
        <v>296</v>
      </c>
      <c r="Z157" s="210"/>
      <c r="AA157" s="210"/>
      <c r="AB157" s="210"/>
      <c r="AC157" s="210"/>
      <c r="AD157" s="210"/>
      <c r="AE157" s="210"/>
      <c r="AF157" s="210"/>
      <c r="AG157" s="210" t="s">
        <v>297</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1" x14ac:dyDescent="0.2">
      <c r="A158" s="241">
        <v>142</v>
      </c>
      <c r="B158" s="242" t="s">
        <v>3091</v>
      </c>
      <c r="C158" s="254" t="s">
        <v>3092</v>
      </c>
      <c r="D158" s="243" t="s">
        <v>2337</v>
      </c>
      <c r="E158" s="244">
        <v>18</v>
      </c>
      <c r="F158" s="245"/>
      <c r="G158" s="246">
        <f>ROUND(E158*F158,2)</f>
        <v>0</v>
      </c>
      <c r="H158" s="245"/>
      <c r="I158" s="246">
        <f>ROUND(E158*H158,2)</f>
        <v>0</v>
      </c>
      <c r="J158" s="245"/>
      <c r="K158" s="246">
        <f>ROUND(E158*J158,2)</f>
        <v>0</v>
      </c>
      <c r="L158" s="246">
        <v>21</v>
      </c>
      <c r="M158" s="246">
        <f>G158*(1+L158/100)</f>
        <v>0</v>
      </c>
      <c r="N158" s="244">
        <v>0</v>
      </c>
      <c r="O158" s="244">
        <f>ROUND(E158*N158,2)</f>
        <v>0</v>
      </c>
      <c r="P158" s="244">
        <v>0</v>
      </c>
      <c r="Q158" s="244">
        <f>ROUND(E158*P158,2)</f>
        <v>0</v>
      </c>
      <c r="R158" s="246"/>
      <c r="S158" s="246" t="s">
        <v>861</v>
      </c>
      <c r="T158" s="247" t="s">
        <v>294</v>
      </c>
      <c r="U158" s="220">
        <v>0</v>
      </c>
      <c r="V158" s="220">
        <f>ROUND(E158*U158,2)</f>
        <v>0</v>
      </c>
      <c r="W158" s="220"/>
      <c r="X158" s="220" t="s">
        <v>295</v>
      </c>
      <c r="Y158" s="220" t="s">
        <v>296</v>
      </c>
      <c r="Z158" s="210"/>
      <c r="AA158" s="210"/>
      <c r="AB158" s="210"/>
      <c r="AC158" s="210"/>
      <c r="AD158" s="210"/>
      <c r="AE158" s="210"/>
      <c r="AF158" s="210"/>
      <c r="AG158" s="210" t="s">
        <v>297</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1">
        <v>143</v>
      </c>
      <c r="B159" s="242" t="s">
        <v>2546</v>
      </c>
      <c r="C159" s="254" t="s">
        <v>3093</v>
      </c>
      <c r="D159" s="243" t="s">
        <v>2337</v>
      </c>
      <c r="E159" s="244">
        <v>290</v>
      </c>
      <c r="F159" s="245"/>
      <c r="G159" s="246">
        <f>ROUND(E159*F159,2)</f>
        <v>0</v>
      </c>
      <c r="H159" s="245"/>
      <c r="I159" s="246">
        <f>ROUND(E159*H159,2)</f>
        <v>0</v>
      </c>
      <c r="J159" s="245"/>
      <c r="K159" s="246">
        <f>ROUND(E159*J159,2)</f>
        <v>0</v>
      </c>
      <c r="L159" s="246">
        <v>21</v>
      </c>
      <c r="M159" s="246">
        <f>G159*(1+L159/100)</f>
        <v>0</v>
      </c>
      <c r="N159" s="244">
        <v>0</v>
      </c>
      <c r="O159" s="244">
        <f>ROUND(E159*N159,2)</f>
        <v>0</v>
      </c>
      <c r="P159" s="244">
        <v>0</v>
      </c>
      <c r="Q159" s="244">
        <f>ROUND(E159*P159,2)</f>
        <v>0</v>
      </c>
      <c r="R159" s="246"/>
      <c r="S159" s="246" t="s">
        <v>861</v>
      </c>
      <c r="T159" s="247" t="s">
        <v>294</v>
      </c>
      <c r="U159" s="220">
        <v>0</v>
      </c>
      <c r="V159" s="220">
        <f>ROUND(E159*U159,2)</f>
        <v>0</v>
      </c>
      <c r="W159" s="220"/>
      <c r="X159" s="220" t="s">
        <v>295</v>
      </c>
      <c r="Y159" s="220" t="s">
        <v>296</v>
      </c>
      <c r="Z159" s="210"/>
      <c r="AA159" s="210"/>
      <c r="AB159" s="210"/>
      <c r="AC159" s="210"/>
      <c r="AD159" s="210"/>
      <c r="AE159" s="210"/>
      <c r="AF159" s="210"/>
      <c r="AG159" s="210" t="s">
        <v>297</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41">
        <v>144</v>
      </c>
      <c r="B160" s="242" t="s">
        <v>2548</v>
      </c>
      <c r="C160" s="254" t="s">
        <v>3094</v>
      </c>
      <c r="D160" s="243" t="s">
        <v>2337</v>
      </c>
      <c r="E160" s="244">
        <v>2</v>
      </c>
      <c r="F160" s="245"/>
      <c r="G160" s="246">
        <f>ROUND(E160*F160,2)</f>
        <v>0</v>
      </c>
      <c r="H160" s="245"/>
      <c r="I160" s="246">
        <f>ROUND(E160*H160,2)</f>
        <v>0</v>
      </c>
      <c r="J160" s="245"/>
      <c r="K160" s="246">
        <f>ROUND(E160*J160,2)</f>
        <v>0</v>
      </c>
      <c r="L160" s="246">
        <v>21</v>
      </c>
      <c r="M160" s="246">
        <f>G160*(1+L160/100)</f>
        <v>0</v>
      </c>
      <c r="N160" s="244">
        <v>0</v>
      </c>
      <c r="O160" s="244">
        <f>ROUND(E160*N160,2)</f>
        <v>0</v>
      </c>
      <c r="P160" s="244">
        <v>0</v>
      </c>
      <c r="Q160" s="244">
        <f>ROUND(E160*P160,2)</f>
        <v>0</v>
      </c>
      <c r="R160" s="246"/>
      <c r="S160" s="246" t="s">
        <v>861</v>
      </c>
      <c r="T160" s="247" t="s">
        <v>294</v>
      </c>
      <c r="U160" s="220">
        <v>0</v>
      </c>
      <c r="V160" s="220">
        <f>ROUND(E160*U160,2)</f>
        <v>0</v>
      </c>
      <c r="W160" s="220"/>
      <c r="X160" s="220" t="s">
        <v>295</v>
      </c>
      <c r="Y160" s="220" t="s">
        <v>296</v>
      </c>
      <c r="Z160" s="210"/>
      <c r="AA160" s="210"/>
      <c r="AB160" s="210"/>
      <c r="AC160" s="210"/>
      <c r="AD160" s="210"/>
      <c r="AE160" s="210"/>
      <c r="AF160" s="210"/>
      <c r="AG160" s="210" t="s">
        <v>297</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1">
        <v>145</v>
      </c>
      <c r="B161" s="242" t="s">
        <v>2550</v>
      </c>
      <c r="C161" s="254" t="s">
        <v>3095</v>
      </c>
      <c r="D161" s="243" t="s">
        <v>2337</v>
      </c>
      <c r="E161" s="244">
        <v>2</v>
      </c>
      <c r="F161" s="245"/>
      <c r="G161" s="246">
        <f>ROUND(E161*F161,2)</f>
        <v>0</v>
      </c>
      <c r="H161" s="245"/>
      <c r="I161" s="246">
        <f>ROUND(E161*H161,2)</f>
        <v>0</v>
      </c>
      <c r="J161" s="245"/>
      <c r="K161" s="246">
        <f>ROUND(E161*J161,2)</f>
        <v>0</v>
      </c>
      <c r="L161" s="246">
        <v>21</v>
      </c>
      <c r="M161" s="246">
        <f>G161*(1+L161/100)</f>
        <v>0</v>
      </c>
      <c r="N161" s="244">
        <v>0</v>
      </c>
      <c r="O161" s="244">
        <f>ROUND(E161*N161,2)</f>
        <v>0</v>
      </c>
      <c r="P161" s="244">
        <v>0</v>
      </c>
      <c r="Q161" s="244">
        <f>ROUND(E161*P161,2)</f>
        <v>0</v>
      </c>
      <c r="R161" s="246"/>
      <c r="S161" s="246" t="s">
        <v>861</v>
      </c>
      <c r="T161" s="247" t="s">
        <v>294</v>
      </c>
      <c r="U161" s="220">
        <v>0</v>
      </c>
      <c r="V161" s="220">
        <f>ROUND(E161*U161,2)</f>
        <v>0</v>
      </c>
      <c r="W161" s="220"/>
      <c r="X161" s="220" t="s">
        <v>295</v>
      </c>
      <c r="Y161" s="220" t="s">
        <v>296</v>
      </c>
      <c r="Z161" s="210"/>
      <c r="AA161" s="210"/>
      <c r="AB161" s="210"/>
      <c r="AC161" s="210"/>
      <c r="AD161" s="210"/>
      <c r="AE161" s="210"/>
      <c r="AF161" s="210"/>
      <c r="AG161" s="210" t="s">
        <v>297</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41">
        <v>146</v>
      </c>
      <c r="B162" s="242" t="s">
        <v>2551</v>
      </c>
      <c r="C162" s="254" t="s">
        <v>3096</v>
      </c>
      <c r="D162" s="243" t="s">
        <v>2337</v>
      </c>
      <c r="E162" s="244">
        <v>2</v>
      </c>
      <c r="F162" s="245"/>
      <c r="G162" s="246">
        <f>ROUND(E162*F162,2)</f>
        <v>0</v>
      </c>
      <c r="H162" s="245"/>
      <c r="I162" s="246">
        <f>ROUND(E162*H162,2)</f>
        <v>0</v>
      </c>
      <c r="J162" s="245"/>
      <c r="K162" s="246">
        <f>ROUND(E162*J162,2)</f>
        <v>0</v>
      </c>
      <c r="L162" s="246">
        <v>21</v>
      </c>
      <c r="M162" s="246">
        <f>G162*(1+L162/100)</f>
        <v>0</v>
      </c>
      <c r="N162" s="244">
        <v>0</v>
      </c>
      <c r="O162" s="244">
        <f>ROUND(E162*N162,2)</f>
        <v>0</v>
      </c>
      <c r="P162" s="244">
        <v>0</v>
      </c>
      <c r="Q162" s="244">
        <f>ROUND(E162*P162,2)</f>
        <v>0</v>
      </c>
      <c r="R162" s="246"/>
      <c r="S162" s="246" t="s">
        <v>861</v>
      </c>
      <c r="T162" s="247" t="s">
        <v>294</v>
      </c>
      <c r="U162" s="220">
        <v>0</v>
      </c>
      <c r="V162" s="220">
        <f>ROUND(E162*U162,2)</f>
        <v>0</v>
      </c>
      <c r="W162" s="220"/>
      <c r="X162" s="220" t="s">
        <v>295</v>
      </c>
      <c r="Y162" s="220" t="s">
        <v>296</v>
      </c>
      <c r="Z162" s="210"/>
      <c r="AA162" s="210"/>
      <c r="AB162" s="210"/>
      <c r="AC162" s="210"/>
      <c r="AD162" s="210"/>
      <c r="AE162" s="210"/>
      <c r="AF162" s="210"/>
      <c r="AG162" s="210" t="s">
        <v>297</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1" x14ac:dyDescent="0.2">
      <c r="A163" s="241">
        <v>147</v>
      </c>
      <c r="B163" s="242" t="s">
        <v>2552</v>
      </c>
      <c r="C163" s="254" t="s">
        <v>3097</v>
      </c>
      <c r="D163" s="243" t="s">
        <v>2337</v>
      </c>
      <c r="E163" s="244">
        <v>8</v>
      </c>
      <c r="F163" s="245"/>
      <c r="G163" s="246">
        <f>ROUND(E163*F163,2)</f>
        <v>0</v>
      </c>
      <c r="H163" s="245"/>
      <c r="I163" s="246">
        <f>ROUND(E163*H163,2)</f>
        <v>0</v>
      </c>
      <c r="J163" s="245"/>
      <c r="K163" s="246">
        <f>ROUND(E163*J163,2)</f>
        <v>0</v>
      </c>
      <c r="L163" s="246">
        <v>21</v>
      </c>
      <c r="M163" s="246">
        <f>G163*(1+L163/100)</f>
        <v>0</v>
      </c>
      <c r="N163" s="244">
        <v>0</v>
      </c>
      <c r="O163" s="244">
        <f>ROUND(E163*N163,2)</f>
        <v>0</v>
      </c>
      <c r="P163" s="244">
        <v>0</v>
      </c>
      <c r="Q163" s="244">
        <f>ROUND(E163*P163,2)</f>
        <v>0</v>
      </c>
      <c r="R163" s="246"/>
      <c r="S163" s="246" t="s">
        <v>861</v>
      </c>
      <c r="T163" s="247" t="s">
        <v>294</v>
      </c>
      <c r="U163" s="220">
        <v>0</v>
      </c>
      <c r="V163" s="220">
        <f>ROUND(E163*U163,2)</f>
        <v>0</v>
      </c>
      <c r="W163" s="220"/>
      <c r="X163" s="220" t="s">
        <v>295</v>
      </c>
      <c r="Y163" s="220" t="s">
        <v>296</v>
      </c>
      <c r="Z163" s="210"/>
      <c r="AA163" s="210"/>
      <c r="AB163" s="210"/>
      <c r="AC163" s="210"/>
      <c r="AD163" s="210"/>
      <c r="AE163" s="210"/>
      <c r="AF163" s="210"/>
      <c r="AG163" s="210" t="s">
        <v>297</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1" x14ac:dyDescent="0.2">
      <c r="A164" s="241">
        <v>148</v>
      </c>
      <c r="B164" s="242" t="s">
        <v>2553</v>
      </c>
      <c r="C164" s="254" t="s">
        <v>3098</v>
      </c>
      <c r="D164" s="243" t="s">
        <v>335</v>
      </c>
      <c r="E164" s="244">
        <v>290</v>
      </c>
      <c r="F164" s="245"/>
      <c r="G164" s="246">
        <f>ROUND(E164*F164,2)</f>
        <v>0</v>
      </c>
      <c r="H164" s="245"/>
      <c r="I164" s="246">
        <f>ROUND(E164*H164,2)</f>
        <v>0</v>
      </c>
      <c r="J164" s="245"/>
      <c r="K164" s="246">
        <f>ROUND(E164*J164,2)</f>
        <v>0</v>
      </c>
      <c r="L164" s="246">
        <v>21</v>
      </c>
      <c r="M164" s="246">
        <f>G164*(1+L164/100)</f>
        <v>0</v>
      </c>
      <c r="N164" s="244">
        <v>0</v>
      </c>
      <c r="O164" s="244">
        <f>ROUND(E164*N164,2)</f>
        <v>0</v>
      </c>
      <c r="P164" s="244">
        <v>0</v>
      </c>
      <c r="Q164" s="244">
        <f>ROUND(E164*P164,2)</f>
        <v>0</v>
      </c>
      <c r="R164" s="246"/>
      <c r="S164" s="246" t="s">
        <v>861</v>
      </c>
      <c r="T164" s="247" t="s">
        <v>294</v>
      </c>
      <c r="U164" s="220">
        <v>0</v>
      </c>
      <c r="V164" s="220">
        <f>ROUND(E164*U164,2)</f>
        <v>0</v>
      </c>
      <c r="W164" s="220"/>
      <c r="X164" s="220" t="s">
        <v>295</v>
      </c>
      <c r="Y164" s="220" t="s">
        <v>296</v>
      </c>
      <c r="Z164" s="210"/>
      <c r="AA164" s="210"/>
      <c r="AB164" s="210"/>
      <c r="AC164" s="210"/>
      <c r="AD164" s="210"/>
      <c r="AE164" s="210"/>
      <c r="AF164" s="210"/>
      <c r="AG164" s="210" t="s">
        <v>297</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1">
        <v>149</v>
      </c>
      <c r="B165" s="242" t="s">
        <v>2554</v>
      </c>
      <c r="C165" s="254" t="s">
        <v>3099</v>
      </c>
      <c r="D165" s="243" t="s">
        <v>335</v>
      </c>
      <c r="E165" s="244">
        <v>52</v>
      </c>
      <c r="F165" s="245"/>
      <c r="G165" s="246">
        <f>ROUND(E165*F165,2)</f>
        <v>0</v>
      </c>
      <c r="H165" s="245"/>
      <c r="I165" s="246">
        <f>ROUND(E165*H165,2)</f>
        <v>0</v>
      </c>
      <c r="J165" s="245"/>
      <c r="K165" s="246">
        <f>ROUND(E165*J165,2)</f>
        <v>0</v>
      </c>
      <c r="L165" s="246">
        <v>21</v>
      </c>
      <c r="M165" s="246">
        <f>G165*(1+L165/100)</f>
        <v>0</v>
      </c>
      <c r="N165" s="244">
        <v>0</v>
      </c>
      <c r="O165" s="244">
        <f>ROUND(E165*N165,2)</f>
        <v>0</v>
      </c>
      <c r="P165" s="244">
        <v>0</v>
      </c>
      <c r="Q165" s="244">
        <f>ROUND(E165*P165,2)</f>
        <v>0</v>
      </c>
      <c r="R165" s="246"/>
      <c r="S165" s="246" t="s">
        <v>861</v>
      </c>
      <c r="T165" s="247" t="s">
        <v>294</v>
      </c>
      <c r="U165" s="220">
        <v>0</v>
      </c>
      <c r="V165" s="220">
        <f>ROUND(E165*U165,2)</f>
        <v>0</v>
      </c>
      <c r="W165" s="220"/>
      <c r="X165" s="220" t="s">
        <v>295</v>
      </c>
      <c r="Y165" s="220" t="s">
        <v>296</v>
      </c>
      <c r="Z165" s="210"/>
      <c r="AA165" s="210"/>
      <c r="AB165" s="210"/>
      <c r="AC165" s="210"/>
      <c r="AD165" s="210"/>
      <c r="AE165" s="210"/>
      <c r="AF165" s="210"/>
      <c r="AG165" s="210" t="s">
        <v>297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41">
        <v>150</v>
      </c>
      <c r="B166" s="242" t="s">
        <v>3100</v>
      </c>
      <c r="C166" s="254" t="s">
        <v>3101</v>
      </c>
      <c r="D166" s="243" t="s">
        <v>335</v>
      </c>
      <c r="E166" s="244">
        <v>125</v>
      </c>
      <c r="F166" s="245"/>
      <c r="G166" s="246">
        <f>ROUND(E166*F166,2)</f>
        <v>0</v>
      </c>
      <c r="H166" s="245"/>
      <c r="I166" s="246">
        <f>ROUND(E166*H166,2)</f>
        <v>0</v>
      </c>
      <c r="J166" s="245"/>
      <c r="K166" s="246">
        <f>ROUND(E166*J166,2)</f>
        <v>0</v>
      </c>
      <c r="L166" s="246">
        <v>21</v>
      </c>
      <c r="M166" s="246">
        <f>G166*(1+L166/100)</f>
        <v>0</v>
      </c>
      <c r="N166" s="244">
        <v>0</v>
      </c>
      <c r="O166" s="244">
        <f>ROUND(E166*N166,2)</f>
        <v>0</v>
      </c>
      <c r="P166" s="244">
        <v>0</v>
      </c>
      <c r="Q166" s="244">
        <f>ROUND(E166*P166,2)</f>
        <v>0</v>
      </c>
      <c r="R166" s="246"/>
      <c r="S166" s="246" t="s">
        <v>861</v>
      </c>
      <c r="T166" s="247" t="s">
        <v>294</v>
      </c>
      <c r="U166" s="220">
        <v>0</v>
      </c>
      <c r="V166" s="220">
        <f>ROUND(E166*U166,2)</f>
        <v>0</v>
      </c>
      <c r="W166" s="220"/>
      <c r="X166" s="220" t="s">
        <v>295</v>
      </c>
      <c r="Y166" s="220" t="s">
        <v>296</v>
      </c>
      <c r="Z166" s="210"/>
      <c r="AA166" s="210"/>
      <c r="AB166" s="210"/>
      <c r="AC166" s="210"/>
      <c r="AD166" s="210"/>
      <c r="AE166" s="210"/>
      <c r="AF166" s="210"/>
      <c r="AG166" s="210" t="s">
        <v>297</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1" x14ac:dyDescent="0.2">
      <c r="A167" s="241">
        <v>151</v>
      </c>
      <c r="B167" s="242" t="s">
        <v>3102</v>
      </c>
      <c r="C167" s="254" t="s">
        <v>3103</v>
      </c>
      <c r="D167" s="243" t="s">
        <v>2337</v>
      </c>
      <c r="E167" s="244">
        <v>8</v>
      </c>
      <c r="F167" s="245"/>
      <c r="G167" s="246">
        <f>ROUND(E167*F167,2)</f>
        <v>0</v>
      </c>
      <c r="H167" s="245"/>
      <c r="I167" s="246">
        <f>ROUND(E167*H167,2)</f>
        <v>0</v>
      </c>
      <c r="J167" s="245"/>
      <c r="K167" s="246">
        <f>ROUND(E167*J167,2)</f>
        <v>0</v>
      </c>
      <c r="L167" s="246">
        <v>21</v>
      </c>
      <c r="M167" s="246">
        <f>G167*(1+L167/100)</f>
        <v>0</v>
      </c>
      <c r="N167" s="244">
        <v>0</v>
      </c>
      <c r="O167" s="244">
        <f>ROUND(E167*N167,2)</f>
        <v>0</v>
      </c>
      <c r="P167" s="244">
        <v>0</v>
      </c>
      <c r="Q167" s="244">
        <f>ROUND(E167*P167,2)</f>
        <v>0</v>
      </c>
      <c r="R167" s="246"/>
      <c r="S167" s="246" t="s">
        <v>861</v>
      </c>
      <c r="T167" s="247" t="s">
        <v>294</v>
      </c>
      <c r="U167" s="220">
        <v>0</v>
      </c>
      <c r="V167" s="220">
        <f>ROUND(E167*U167,2)</f>
        <v>0</v>
      </c>
      <c r="W167" s="220"/>
      <c r="X167" s="220" t="s">
        <v>295</v>
      </c>
      <c r="Y167" s="220" t="s">
        <v>296</v>
      </c>
      <c r="Z167" s="210"/>
      <c r="AA167" s="210"/>
      <c r="AB167" s="210"/>
      <c r="AC167" s="210"/>
      <c r="AD167" s="210"/>
      <c r="AE167" s="210"/>
      <c r="AF167" s="210"/>
      <c r="AG167" s="210" t="s">
        <v>297</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1" x14ac:dyDescent="0.2">
      <c r="A168" s="241">
        <v>152</v>
      </c>
      <c r="B168" s="242" t="s">
        <v>3104</v>
      </c>
      <c r="C168" s="254" t="s">
        <v>3105</v>
      </c>
      <c r="D168" s="243" t="s">
        <v>2337</v>
      </c>
      <c r="E168" s="244">
        <v>1</v>
      </c>
      <c r="F168" s="245"/>
      <c r="G168" s="246">
        <f>ROUND(E168*F168,2)</f>
        <v>0</v>
      </c>
      <c r="H168" s="245"/>
      <c r="I168" s="246">
        <f>ROUND(E168*H168,2)</f>
        <v>0</v>
      </c>
      <c r="J168" s="245"/>
      <c r="K168" s="246">
        <f>ROUND(E168*J168,2)</f>
        <v>0</v>
      </c>
      <c r="L168" s="246">
        <v>21</v>
      </c>
      <c r="M168" s="246">
        <f>G168*(1+L168/100)</f>
        <v>0</v>
      </c>
      <c r="N168" s="244">
        <v>0</v>
      </c>
      <c r="O168" s="244">
        <f>ROUND(E168*N168,2)</f>
        <v>0</v>
      </c>
      <c r="P168" s="244">
        <v>0</v>
      </c>
      <c r="Q168" s="244">
        <f>ROUND(E168*P168,2)</f>
        <v>0</v>
      </c>
      <c r="R168" s="246"/>
      <c r="S168" s="246" t="s">
        <v>861</v>
      </c>
      <c r="T168" s="247" t="s">
        <v>294</v>
      </c>
      <c r="U168" s="220">
        <v>0</v>
      </c>
      <c r="V168" s="220">
        <f>ROUND(E168*U168,2)</f>
        <v>0</v>
      </c>
      <c r="W168" s="220"/>
      <c r="X168" s="220" t="s">
        <v>295</v>
      </c>
      <c r="Y168" s="220" t="s">
        <v>296</v>
      </c>
      <c r="Z168" s="210"/>
      <c r="AA168" s="210"/>
      <c r="AB168" s="210"/>
      <c r="AC168" s="210"/>
      <c r="AD168" s="210"/>
      <c r="AE168" s="210"/>
      <c r="AF168" s="210"/>
      <c r="AG168" s="210" t="s">
        <v>297</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x14ac:dyDescent="0.2">
      <c r="A169" s="224" t="s">
        <v>287</v>
      </c>
      <c r="B169" s="225" t="s">
        <v>111</v>
      </c>
      <c r="C169" s="249" t="s">
        <v>112</v>
      </c>
      <c r="D169" s="226"/>
      <c r="E169" s="227"/>
      <c r="F169" s="228"/>
      <c r="G169" s="228">
        <f>SUMIF(AG170:AG177,"&lt;&gt;NOR",G170:G177)</f>
        <v>0</v>
      </c>
      <c r="H169" s="228"/>
      <c r="I169" s="228">
        <f>SUM(I170:I177)</f>
        <v>0</v>
      </c>
      <c r="J169" s="228"/>
      <c r="K169" s="228">
        <f>SUM(K170:K177)</f>
        <v>0</v>
      </c>
      <c r="L169" s="228"/>
      <c r="M169" s="228">
        <f>SUM(M170:M177)</f>
        <v>0</v>
      </c>
      <c r="N169" s="227"/>
      <c r="O169" s="227">
        <f>SUM(O170:O177)</f>
        <v>0</v>
      </c>
      <c r="P169" s="227"/>
      <c r="Q169" s="227">
        <f>SUM(Q170:Q177)</f>
        <v>0</v>
      </c>
      <c r="R169" s="228"/>
      <c r="S169" s="228"/>
      <c r="T169" s="229"/>
      <c r="U169" s="223"/>
      <c r="V169" s="223">
        <f>SUM(V170:V177)</f>
        <v>0</v>
      </c>
      <c r="W169" s="223"/>
      <c r="X169" s="223"/>
      <c r="Y169" s="223"/>
      <c r="AG169" t="s">
        <v>288</v>
      </c>
    </row>
    <row r="170" spans="1:60" outlineLevel="1" x14ac:dyDescent="0.2">
      <c r="A170" s="241">
        <v>153</v>
      </c>
      <c r="B170" s="242" t="s">
        <v>2555</v>
      </c>
      <c r="C170" s="254" t="s">
        <v>3106</v>
      </c>
      <c r="D170" s="243" t="s">
        <v>335</v>
      </c>
      <c r="E170" s="244">
        <v>420</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297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154</v>
      </c>
      <c r="B171" s="242" t="s">
        <v>2557</v>
      </c>
      <c r="C171" s="254" t="s">
        <v>3107</v>
      </c>
      <c r="D171" s="243" t="s">
        <v>335</v>
      </c>
      <c r="E171" s="244">
        <v>85</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297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1">
        <v>155</v>
      </c>
      <c r="B172" s="242" t="s">
        <v>2559</v>
      </c>
      <c r="C172" s="254" t="s">
        <v>3099</v>
      </c>
      <c r="D172" s="243" t="s">
        <v>335</v>
      </c>
      <c r="E172" s="244">
        <v>6</v>
      </c>
      <c r="F172" s="245"/>
      <c r="G172" s="246">
        <f>ROUND(E172*F172,2)</f>
        <v>0</v>
      </c>
      <c r="H172" s="245"/>
      <c r="I172" s="246">
        <f>ROUND(E172*H172,2)</f>
        <v>0</v>
      </c>
      <c r="J172" s="245"/>
      <c r="K172" s="246">
        <f>ROUND(E172*J172,2)</f>
        <v>0</v>
      </c>
      <c r="L172" s="246">
        <v>21</v>
      </c>
      <c r="M172" s="246">
        <f>G172*(1+L172/100)</f>
        <v>0</v>
      </c>
      <c r="N172" s="244">
        <v>0</v>
      </c>
      <c r="O172" s="244">
        <f>ROUND(E172*N172,2)</f>
        <v>0</v>
      </c>
      <c r="P172" s="244">
        <v>0</v>
      </c>
      <c r="Q172" s="244">
        <f>ROUND(E172*P172,2)</f>
        <v>0</v>
      </c>
      <c r="R172" s="246"/>
      <c r="S172" s="246" t="s">
        <v>861</v>
      </c>
      <c r="T172" s="247" t="s">
        <v>294</v>
      </c>
      <c r="U172" s="220">
        <v>0</v>
      </c>
      <c r="V172" s="220">
        <f>ROUND(E172*U172,2)</f>
        <v>0</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1" x14ac:dyDescent="0.2">
      <c r="A173" s="241">
        <v>156</v>
      </c>
      <c r="B173" s="242" t="s">
        <v>2560</v>
      </c>
      <c r="C173" s="254" t="s">
        <v>3083</v>
      </c>
      <c r="D173" s="243" t="s">
        <v>2337</v>
      </c>
      <c r="E173" s="244">
        <v>4</v>
      </c>
      <c r="F173" s="245"/>
      <c r="G173" s="246">
        <f>ROUND(E173*F173,2)</f>
        <v>0</v>
      </c>
      <c r="H173" s="245"/>
      <c r="I173" s="246">
        <f>ROUND(E173*H173,2)</f>
        <v>0</v>
      </c>
      <c r="J173" s="245"/>
      <c r="K173" s="246">
        <f>ROUND(E173*J173,2)</f>
        <v>0</v>
      </c>
      <c r="L173" s="246">
        <v>21</v>
      </c>
      <c r="M173" s="246">
        <f>G173*(1+L173/100)</f>
        <v>0</v>
      </c>
      <c r="N173" s="244">
        <v>0</v>
      </c>
      <c r="O173" s="244">
        <f>ROUND(E173*N173,2)</f>
        <v>0</v>
      </c>
      <c r="P173" s="244">
        <v>0</v>
      </c>
      <c r="Q173" s="244">
        <f>ROUND(E173*P173,2)</f>
        <v>0</v>
      </c>
      <c r="R173" s="246"/>
      <c r="S173" s="246" t="s">
        <v>861</v>
      </c>
      <c r="T173" s="247" t="s">
        <v>294</v>
      </c>
      <c r="U173" s="220">
        <v>0</v>
      </c>
      <c r="V173" s="220">
        <f>ROUND(E173*U173,2)</f>
        <v>0</v>
      </c>
      <c r="W173" s="220"/>
      <c r="X173" s="220" t="s">
        <v>295</v>
      </c>
      <c r="Y173" s="220" t="s">
        <v>296</v>
      </c>
      <c r="Z173" s="210"/>
      <c r="AA173" s="210"/>
      <c r="AB173" s="210"/>
      <c r="AC173" s="210"/>
      <c r="AD173" s="210"/>
      <c r="AE173" s="210"/>
      <c r="AF173" s="210"/>
      <c r="AG173" s="210" t="s">
        <v>297</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1" x14ac:dyDescent="0.2">
      <c r="A174" s="241">
        <v>157</v>
      </c>
      <c r="B174" s="242" t="s">
        <v>2561</v>
      </c>
      <c r="C174" s="254" t="s">
        <v>3108</v>
      </c>
      <c r="D174" s="243" t="s">
        <v>2337</v>
      </c>
      <c r="E174" s="244">
        <v>2</v>
      </c>
      <c r="F174" s="245"/>
      <c r="G174" s="246">
        <f>ROUND(E174*F174,2)</f>
        <v>0</v>
      </c>
      <c r="H174" s="245"/>
      <c r="I174" s="246">
        <f>ROUND(E174*H174,2)</f>
        <v>0</v>
      </c>
      <c r="J174" s="245"/>
      <c r="K174" s="246">
        <f>ROUND(E174*J174,2)</f>
        <v>0</v>
      </c>
      <c r="L174" s="246">
        <v>21</v>
      </c>
      <c r="M174" s="246">
        <f>G174*(1+L174/100)</f>
        <v>0</v>
      </c>
      <c r="N174" s="244">
        <v>0</v>
      </c>
      <c r="O174" s="244">
        <f>ROUND(E174*N174,2)</f>
        <v>0</v>
      </c>
      <c r="P174" s="244">
        <v>0</v>
      </c>
      <c r="Q174" s="244">
        <f>ROUND(E174*P174,2)</f>
        <v>0</v>
      </c>
      <c r="R174" s="246"/>
      <c r="S174" s="246" t="s">
        <v>861</v>
      </c>
      <c r="T174" s="247" t="s">
        <v>294</v>
      </c>
      <c r="U174" s="220">
        <v>0</v>
      </c>
      <c r="V174" s="220">
        <f>ROUND(E174*U174,2)</f>
        <v>0</v>
      </c>
      <c r="W174" s="220"/>
      <c r="X174" s="220" t="s">
        <v>295</v>
      </c>
      <c r="Y174" s="220" t="s">
        <v>296</v>
      </c>
      <c r="Z174" s="210"/>
      <c r="AA174" s="210"/>
      <c r="AB174" s="210"/>
      <c r="AC174" s="210"/>
      <c r="AD174" s="210"/>
      <c r="AE174" s="210"/>
      <c r="AF174" s="210"/>
      <c r="AG174" s="210" t="s">
        <v>297</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1" x14ac:dyDescent="0.2">
      <c r="A175" s="241">
        <v>158</v>
      </c>
      <c r="B175" s="242" t="s">
        <v>2562</v>
      </c>
      <c r="C175" s="254" t="s">
        <v>3109</v>
      </c>
      <c r="D175" s="243" t="s">
        <v>2337</v>
      </c>
      <c r="E175" s="244">
        <v>6</v>
      </c>
      <c r="F175" s="245"/>
      <c r="G175" s="246">
        <f>ROUND(E175*F175,2)</f>
        <v>0</v>
      </c>
      <c r="H175" s="245"/>
      <c r="I175" s="246">
        <f>ROUND(E175*H175,2)</f>
        <v>0</v>
      </c>
      <c r="J175" s="245"/>
      <c r="K175" s="246">
        <f>ROUND(E175*J175,2)</f>
        <v>0</v>
      </c>
      <c r="L175" s="246">
        <v>21</v>
      </c>
      <c r="M175" s="246">
        <f>G175*(1+L175/100)</f>
        <v>0</v>
      </c>
      <c r="N175" s="244">
        <v>0</v>
      </c>
      <c r="O175" s="244">
        <f>ROUND(E175*N175,2)</f>
        <v>0</v>
      </c>
      <c r="P175" s="244">
        <v>0</v>
      </c>
      <c r="Q175" s="244">
        <f>ROUND(E175*P175,2)</f>
        <v>0</v>
      </c>
      <c r="R175" s="246"/>
      <c r="S175" s="246" t="s">
        <v>861</v>
      </c>
      <c r="T175" s="247" t="s">
        <v>294</v>
      </c>
      <c r="U175" s="220">
        <v>0</v>
      </c>
      <c r="V175" s="220">
        <f>ROUND(E175*U175,2)</f>
        <v>0</v>
      </c>
      <c r="W175" s="220"/>
      <c r="X175" s="220" t="s">
        <v>295</v>
      </c>
      <c r="Y175" s="220" t="s">
        <v>296</v>
      </c>
      <c r="Z175" s="210"/>
      <c r="AA175" s="210"/>
      <c r="AB175" s="210"/>
      <c r="AC175" s="210"/>
      <c r="AD175" s="210"/>
      <c r="AE175" s="210"/>
      <c r="AF175" s="210"/>
      <c r="AG175" s="210" t="s">
        <v>297</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1" x14ac:dyDescent="0.2">
      <c r="A176" s="241">
        <v>159</v>
      </c>
      <c r="B176" s="242" t="s">
        <v>2563</v>
      </c>
      <c r="C176" s="254" t="s">
        <v>3110</v>
      </c>
      <c r="D176" s="243" t="s">
        <v>2337</v>
      </c>
      <c r="E176" s="244">
        <v>6</v>
      </c>
      <c r="F176" s="245"/>
      <c r="G176" s="246">
        <f>ROUND(E176*F176,2)</f>
        <v>0</v>
      </c>
      <c r="H176" s="245"/>
      <c r="I176" s="246">
        <f>ROUND(E176*H176,2)</f>
        <v>0</v>
      </c>
      <c r="J176" s="245"/>
      <c r="K176" s="246">
        <f>ROUND(E176*J176,2)</f>
        <v>0</v>
      </c>
      <c r="L176" s="246">
        <v>21</v>
      </c>
      <c r="M176" s="246">
        <f>G176*(1+L176/100)</f>
        <v>0</v>
      </c>
      <c r="N176" s="244">
        <v>0</v>
      </c>
      <c r="O176" s="244">
        <f>ROUND(E176*N176,2)</f>
        <v>0</v>
      </c>
      <c r="P176" s="244">
        <v>0</v>
      </c>
      <c r="Q176" s="244">
        <f>ROUND(E176*P176,2)</f>
        <v>0</v>
      </c>
      <c r="R176" s="246"/>
      <c r="S176" s="246" t="s">
        <v>861</v>
      </c>
      <c r="T176" s="247" t="s">
        <v>294</v>
      </c>
      <c r="U176" s="220">
        <v>0</v>
      </c>
      <c r="V176" s="220">
        <f>ROUND(E176*U176,2)</f>
        <v>0</v>
      </c>
      <c r="W176" s="220"/>
      <c r="X176" s="220" t="s">
        <v>295</v>
      </c>
      <c r="Y176" s="220" t="s">
        <v>296</v>
      </c>
      <c r="Z176" s="210"/>
      <c r="AA176" s="210"/>
      <c r="AB176" s="210"/>
      <c r="AC176" s="210"/>
      <c r="AD176" s="210"/>
      <c r="AE176" s="210"/>
      <c r="AF176" s="210"/>
      <c r="AG176" s="210" t="s">
        <v>297</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1">
        <v>160</v>
      </c>
      <c r="B177" s="242" t="s">
        <v>2564</v>
      </c>
      <c r="C177" s="254" t="s">
        <v>3111</v>
      </c>
      <c r="D177" s="243" t="s">
        <v>2337</v>
      </c>
      <c r="E177" s="244">
        <v>85</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861</v>
      </c>
      <c r="T177" s="247" t="s">
        <v>294</v>
      </c>
      <c r="U177" s="220">
        <v>0</v>
      </c>
      <c r="V177" s="220">
        <f>ROUND(E177*U177,2)</f>
        <v>0</v>
      </c>
      <c r="W177" s="220"/>
      <c r="X177" s="220" t="s">
        <v>295</v>
      </c>
      <c r="Y177" s="220" t="s">
        <v>296</v>
      </c>
      <c r="Z177" s="210"/>
      <c r="AA177" s="210"/>
      <c r="AB177" s="210"/>
      <c r="AC177" s="210"/>
      <c r="AD177" s="210"/>
      <c r="AE177" s="210"/>
      <c r="AF177" s="210"/>
      <c r="AG177" s="210" t="s">
        <v>297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x14ac:dyDescent="0.2">
      <c r="A178" s="224" t="s">
        <v>287</v>
      </c>
      <c r="B178" s="225" t="s">
        <v>114</v>
      </c>
      <c r="C178" s="249" t="s">
        <v>115</v>
      </c>
      <c r="D178" s="226"/>
      <c r="E178" s="227"/>
      <c r="F178" s="228"/>
      <c r="G178" s="228">
        <f>SUMIF(AG179:AG189,"&lt;&gt;NOR",G179:G189)</f>
        <v>0</v>
      </c>
      <c r="H178" s="228"/>
      <c r="I178" s="228">
        <f>SUM(I179:I189)</f>
        <v>0</v>
      </c>
      <c r="J178" s="228"/>
      <c r="K178" s="228">
        <f>SUM(K179:K189)</f>
        <v>0</v>
      </c>
      <c r="L178" s="228"/>
      <c r="M178" s="228">
        <f>SUM(M179:M189)</f>
        <v>0</v>
      </c>
      <c r="N178" s="227"/>
      <c r="O178" s="227">
        <f>SUM(O179:O189)</f>
        <v>0</v>
      </c>
      <c r="P178" s="227"/>
      <c r="Q178" s="227">
        <f>SUM(Q179:Q189)</f>
        <v>0</v>
      </c>
      <c r="R178" s="228"/>
      <c r="S178" s="228"/>
      <c r="T178" s="229"/>
      <c r="U178" s="223"/>
      <c r="V178" s="223">
        <f>SUM(V179:V189)</f>
        <v>0</v>
      </c>
      <c r="W178" s="223"/>
      <c r="X178" s="223"/>
      <c r="Y178" s="223"/>
      <c r="AG178" t="s">
        <v>288</v>
      </c>
    </row>
    <row r="179" spans="1:60" outlineLevel="1" x14ac:dyDescent="0.2">
      <c r="A179" s="241">
        <v>161</v>
      </c>
      <c r="B179" s="242" t="s">
        <v>3112</v>
      </c>
      <c r="C179" s="254" t="s">
        <v>3113</v>
      </c>
      <c r="D179" s="243" t="s">
        <v>2347</v>
      </c>
      <c r="E179" s="244">
        <v>10</v>
      </c>
      <c r="F179" s="245"/>
      <c r="G179" s="246">
        <f>ROUND(E179*F179,2)</f>
        <v>0</v>
      </c>
      <c r="H179" s="245"/>
      <c r="I179" s="246">
        <f>ROUND(E179*H179,2)</f>
        <v>0</v>
      </c>
      <c r="J179" s="245"/>
      <c r="K179" s="246">
        <f>ROUND(E179*J179,2)</f>
        <v>0</v>
      </c>
      <c r="L179" s="246">
        <v>21</v>
      </c>
      <c r="M179" s="246">
        <f>G179*(1+L179/100)</f>
        <v>0</v>
      </c>
      <c r="N179" s="244">
        <v>0</v>
      </c>
      <c r="O179" s="244">
        <f>ROUND(E179*N179,2)</f>
        <v>0</v>
      </c>
      <c r="P179" s="244">
        <v>0</v>
      </c>
      <c r="Q179" s="244">
        <f>ROUND(E179*P179,2)</f>
        <v>0</v>
      </c>
      <c r="R179" s="246"/>
      <c r="S179" s="246" t="s">
        <v>861</v>
      </c>
      <c r="T179" s="247" t="s">
        <v>294</v>
      </c>
      <c r="U179" s="220">
        <v>0</v>
      </c>
      <c r="V179" s="220">
        <f>ROUND(E179*U179,2)</f>
        <v>0</v>
      </c>
      <c r="W179" s="220"/>
      <c r="X179" s="220" t="s">
        <v>295</v>
      </c>
      <c r="Y179" s="220" t="s">
        <v>296</v>
      </c>
      <c r="Z179" s="210"/>
      <c r="AA179" s="210"/>
      <c r="AB179" s="210"/>
      <c r="AC179" s="210"/>
      <c r="AD179" s="210"/>
      <c r="AE179" s="210"/>
      <c r="AF179" s="210"/>
      <c r="AG179" s="210" t="s">
        <v>297</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41">
        <v>162</v>
      </c>
      <c r="B180" s="242" t="s">
        <v>3114</v>
      </c>
      <c r="C180" s="254" t="s">
        <v>3115</v>
      </c>
      <c r="D180" s="243" t="s">
        <v>2337</v>
      </c>
      <c r="E180" s="244">
        <v>13</v>
      </c>
      <c r="F180" s="245"/>
      <c r="G180" s="246">
        <f>ROUND(E180*F180,2)</f>
        <v>0</v>
      </c>
      <c r="H180" s="245"/>
      <c r="I180" s="246">
        <f>ROUND(E180*H180,2)</f>
        <v>0</v>
      </c>
      <c r="J180" s="245"/>
      <c r="K180" s="246">
        <f>ROUND(E180*J180,2)</f>
        <v>0</v>
      </c>
      <c r="L180" s="246">
        <v>21</v>
      </c>
      <c r="M180" s="246">
        <f>G180*(1+L180/100)</f>
        <v>0</v>
      </c>
      <c r="N180" s="244">
        <v>0</v>
      </c>
      <c r="O180" s="244">
        <f>ROUND(E180*N180,2)</f>
        <v>0</v>
      </c>
      <c r="P180" s="244">
        <v>0</v>
      </c>
      <c r="Q180" s="244">
        <f>ROUND(E180*P180,2)</f>
        <v>0</v>
      </c>
      <c r="R180" s="246"/>
      <c r="S180" s="246" t="s">
        <v>861</v>
      </c>
      <c r="T180" s="247" t="s">
        <v>294</v>
      </c>
      <c r="U180" s="220">
        <v>0</v>
      </c>
      <c r="V180" s="220">
        <f>ROUND(E180*U180,2)</f>
        <v>0</v>
      </c>
      <c r="W180" s="220"/>
      <c r="X180" s="220" t="s">
        <v>295</v>
      </c>
      <c r="Y180" s="220" t="s">
        <v>296</v>
      </c>
      <c r="Z180" s="210"/>
      <c r="AA180" s="210"/>
      <c r="AB180" s="210"/>
      <c r="AC180" s="210"/>
      <c r="AD180" s="210"/>
      <c r="AE180" s="210"/>
      <c r="AF180" s="210"/>
      <c r="AG180" s="210" t="s">
        <v>297</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1" x14ac:dyDescent="0.2">
      <c r="A181" s="241">
        <v>163</v>
      </c>
      <c r="B181" s="242" t="s">
        <v>2566</v>
      </c>
      <c r="C181" s="254" t="s">
        <v>3116</v>
      </c>
      <c r="D181" s="243" t="s">
        <v>2347</v>
      </c>
      <c r="E181" s="244">
        <v>96</v>
      </c>
      <c r="F181" s="245"/>
      <c r="G181" s="246">
        <f>ROUND(E181*F181,2)</f>
        <v>0</v>
      </c>
      <c r="H181" s="245"/>
      <c r="I181" s="246">
        <f>ROUND(E181*H181,2)</f>
        <v>0</v>
      </c>
      <c r="J181" s="245"/>
      <c r="K181" s="246">
        <f>ROUND(E181*J181,2)</f>
        <v>0</v>
      </c>
      <c r="L181" s="246">
        <v>21</v>
      </c>
      <c r="M181" s="246">
        <f>G181*(1+L181/100)</f>
        <v>0</v>
      </c>
      <c r="N181" s="244">
        <v>0</v>
      </c>
      <c r="O181" s="244">
        <f>ROUND(E181*N181,2)</f>
        <v>0</v>
      </c>
      <c r="P181" s="244">
        <v>0</v>
      </c>
      <c r="Q181" s="244">
        <f>ROUND(E181*P181,2)</f>
        <v>0</v>
      </c>
      <c r="R181" s="246"/>
      <c r="S181" s="246" t="s">
        <v>861</v>
      </c>
      <c r="T181" s="247" t="s">
        <v>294</v>
      </c>
      <c r="U181" s="220">
        <v>0</v>
      </c>
      <c r="V181" s="220">
        <f>ROUND(E181*U181,2)</f>
        <v>0</v>
      </c>
      <c r="W181" s="220"/>
      <c r="X181" s="220" t="s">
        <v>295</v>
      </c>
      <c r="Y181" s="220" t="s">
        <v>296</v>
      </c>
      <c r="Z181" s="210"/>
      <c r="AA181" s="210"/>
      <c r="AB181" s="210"/>
      <c r="AC181" s="210"/>
      <c r="AD181" s="210"/>
      <c r="AE181" s="210"/>
      <c r="AF181" s="210"/>
      <c r="AG181" s="210" t="s">
        <v>297</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1" x14ac:dyDescent="0.2">
      <c r="A182" s="241">
        <v>164</v>
      </c>
      <c r="B182" s="242" t="s">
        <v>2568</v>
      </c>
      <c r="C182" s="254" t="s">
        <v>3117</v>
      </c>
      <c r="D182" s="243" t="s">
        <v>2347</v>
      </c>
      <c r="E182" s="244">
        <v>15</v>
      </c>
      <c r="F182" s="245"/>
      <c r="G182" s="246">
        <f>ROUND(E182*F182,2)</f>
        <v>0</v>
      </c>
      <c r="H182" s="245"/>
      <c r="I182" s="246">
        <f>ROUND(E182*H182,2)</f>
        <v>0</v>
      </c>
      <c r="J182" s="245"/>
      <c r="K182" s="246">
        <f>ROUND(E182*J182,2)</f>
        <v>0</v>
      </c>
      <c r="L182" s="246">
        <v>21</v>
      </c>
      <c r="M182" s="246">
        <f>G182*(1+L182/100)</f>
        <v>0</v>
      </c>
      <c r="N182" s="244">
        <v>0</v>
      </c>
      <c r="O182" s="244">
        <f>ROUND(E182*N182,2)</f>
        <v>0</v>
      </c>
      <c r="P182" s="244">
        <v>0</v>
      </c>
      <c r="Q182" s="244">
        <f>ROUND(E182*P182,2)</f>
        <v>0</v>
      </c>
      <c r="R182" s="246"/>
      <c r="S182" s="246" t="s">
        <v>861</v>
      </c>
      <c r="T182" s="247" t="s">
        <v>294</v>
      </c>
      <c r="U182" s="220">
        <v>0</v>
      </c>
      <c r="V182" s="220">
        <f>ROUND(E182*U182,2)</f>
        <v>0</v>
      </c>
      <c r="W182" s="220"/>
      <c r="X182" s="220" t="s">
        <v>295</v>
      </c>
      <c r="Y182" s="220" t="s">
        <v>296</v>
      </c>
      <c r="Z182" s="210"/>
      <c r="AA182" s="210"/>
      <c r="AB182" s="210"/>
      <c r="AC182" s="210"/>
      <c r="AD182" s="210"/>
      <c r="AE182" s="210"/>
      <c r="AF182" s="210"/>
      <c r="AG182" s="210" t="s">
        <v>297</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1" x14ac:dyDescent="0.2">
      <c r="A183" s="241">
        <v>165</v>
      </c>
      <c r="B183" s="242" t="s">
        <v>2570</v>
      </c>
      <c r="C183" s="254" t="s">
        <v>3118</v>
      </c>
      <c r="D183" s="243" t="s">
        <v>2347</v>
      </c>
      <c r="E183" s="244">
        <v>10</v>
      </c>
      <c r="F183" s="245"/>
      <c r="G183" s="246">
        <f>ROUND(E183*F183,2)</f>
        <v>0</v>
      </c>
      <c r="H183" s="245"/>
      <c r="I183" s="246">
        <f>ROUND(E183*H183,2)</f>
        <v>0</v>
      </c>
      <c r="J183" s="245"/>
      <c r="K183" s="246">
        <f>ROUND(E183*J183,2)</f>
        <v>0</v>
      </c>
      <c r="L183" s="246">
        <v>21</v>
      </c>
      <c r="M183" s="246">
        <f>G183*(1+L183/100)</f>
        <v>0</v>
      </c>
      <c r="N183" s="244">
        <v>0</v>
      </c>
      <c r="O183" s="244">
        <f>ROUND(E183*N183,2)</f>
        <v>0</v>
      </c>
      <c r="P183" s="244">
        <v>0</v>
      </c>
      <c r="Q183" s="244">
        <f>ROUND(E183*P183,2)</f>
        <v>0</v>
      </c>
      <c r="R183" s="246"/>
      <c r="S183" s="246" t="s">
        <v>861</v>
      </c>
      <c r="T183" s="247" t="s">
        <v>294</v>
      </c>
      <c r="U183" s="220">
        <v>0</v>
      </c>
      <c r="V183" s="220">
        <f>ROUND(E183*U183,2)</f>
        <v>0</v>
      </c>
      <c r="W183" s="220"/>
      <c r="X183" s="220" t="s">
        <v>295</v>
      </c>
      <c r="Y183" s="220" t="s">
        <v>296</v>
      </c>
      <c r="Z183" s="210"/>
      <c r="AA183" s="210"/>
      <c r="AB183" s="210"/>
      <c r="AC183" s="210"/>
      <c r="AD183" s="210"/>
      <c r="AE183" s="210"/>
      <c r="AF183" s="210"/>
      <c r="AG183" s="210" t="s">
        <v>297</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1" x14ac:dyDescent="0.2">
      <c r="A184" s="241">
        <v>166</v>
      </c>
      <c r="B184" s="242" t="s">
        <v>2572</v>
      </c>
      <c r="C184" s="254" t="s">
        <v>3119</v>
      </c>
      <c r="D184" s="243" t="s">
        <v>2347</v>
      </c>
      <c r="E184" s="244">
        <v>3</v>
      </c>
      <c r="F184" s="245"/>
      <c r="G184" s="246">
        <f>ROUND(E184*F184,2)</f>
        <v>0</v>
      </c>
      <c r="H184" s="245"/>
      <c r="I184" s="246">
        <f>ROUND(E184*H184,2)</f>
        <v>0</v>
      </c>
      <c r="J184" s="245"/>
      <c r="K184" s="246">
        <f>ROUND(E184*J184,2)</f>
        <v>0</v>
      </c>
      <c r="L184" s="246">
        <v>21</v>
      </c>
      <c r="M184" s="246">
        <f>G184*(1+L184/100)</f>
        <v>0</v>
      </c>
      <c r="N184" s="244">
        <v>0</v>
      </c>
      <c r="O184" s="244">
        <f>ROUND(E184*N184,2)</f>
        <v>0</v>
      </c>
      <c r="P184" s="244">
        <v>0</v>
      </c>
      <c r="Q184" s="244">
        <f>ROUND(E184*P184,2)</f>
        <v>0</v>
      </c>
      <c r="R184" s="246"/>
      <c r="S184" s="246" t="s">
        <v>861</v>
      </c>
      <c r="T184" s="247" t="s">
        <v>294</v>
      </c>
      <c r="U184" s="220">
        <v>0</v>
      </c>
      <c r="V184" s="220">
        <f>ROUND(E184*U184,2)</f>
        <v>0</v>
      </c>
      <c r="W184" s="220"/>
      <c r="X184" s="220" t="s">
        <v>295</v>
      </c>
      <c r="Y184" s="220" t="s">
        <v>296</v>
      </c>
      <c r="Z184" s="210"/>
      <c r="AA184" s="210"/>
      <c r="AB184" s="210"/>
      <c r="AC184" s="210"/>
      <c r="AD184" s="210"/>
      <c r="AE184" s="210"/>
      <c r="AF184" s="210"/>
      <c r="AG184" s="210" t="s">
        <v>297</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41">
        <v>167</v>
      </c>
      <c r="B185" s="242" t="s">
        <v>2574</v>
      </c>
      <c r="C185" s="254" t="s">
        <v>3120</v>
      </c>
      <c r="D185" s="243" t="s">
        <v>3121</v>
      </c>
      <c r="E185" s="244">
        <v>5</v>
      </c>
      <c r="F185" s="245"/>
      <c r="G185" s="246">
        <f>ROUND(E185*F185,2)</f>
        <v>0</v>
      </c>
      <c r="H185" s="245"/>
      <c r="I185" s="246">
        <f>ROUND(E185*H185,2)</f>
        <v>0</v>
      </c>
      <c r="J185" s="245"/>
      <c r="K185" s="246">
        <f>ROUND(E185*J185,2)</f>
        <v>0</v>
      </c>
      <c r="L185" s="246">
        <v>21</v>
      </c>
      <c r="M185" s="246">
        <f>G185*(1+L185/100)</f>
        <v>0</v>
      </c>
      <c r="N185" s="244">
        <v>0</v>
      </c>
      <c r="O185" s="244">
        <f>ROUND(E185*N185,2)</f>
        <v>0</v>
      </c>
      <c r="P185" s="244">
        <v>0</v>
      </c>
      <c r="Q185" s="244">
        <f>ROUND(E185*P185,2)</f>
        <v>0</v>
      </c>
      <c r="R185" s="246"/>
      <c r="S185" s="246" t="s">
        <v>861</v>
      </c>
      <c r="T185" s="247" t="s">
        <v>294</v>
      </c>
      <c r="U185" s="220">
        <v>0</v>
      </c>
      <c r="V185" s="220">
        <f>ROUND(E185*U185,2)</f>
        <v>0</v>
      </c>
      <c r="W185" s="220"/>
      <c r="X185" s="220" t="s">
        <v>295</v>
      </c>
      <c r="Y185" s="220" t="s">
        <v>296</v>
      </c>
      <c r="Z185" s="210"/>
      <c r="AA185" s="210"/>
      <c r="AB185" s="210"/>
      <c r="AC185" s="210"/>
      <c r="AD185" s="210"/>
      <c r="AE185" s="210"/>
      <c r="AF185" s="210"/>
      <c r="AG185" s="210" t="s">
        <v>297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1" x14ac:dyDescent="0.2">
      <c r="A186" s="241">
        <v>168</v>
      </c>
      <c r="B186" s="242" t="s">
        <v>2731</v>
      </c>
      <c r="C186" s="254" t="s">
        <v>2732</v>
      </c>
      <c r="D186" s="243" t="s">
        <v>2145</v>
      </c>
      <c r="E186" s="244">
        <v>20</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293</v>
      </c>
      <c r="T186" s="247" t="s">
        <v>294</v>
      </c>
      <c r="U186" s="220">
        <v>0</v>
      </c>
      <c r="V186" s="220">
        <f>ROUND(E186*U186,2)</f>
        <v>0</v>
      </c>
      <c r="W186" s="220"/>
      <c r="X186" s="220" t="s">
        <v>2155</v>
      </c>
      <c r="Y186" s="220" t="s">
        <v>296</v>
      </c>
      <c r="Z186" s="210"/>
      <c r="AA186" s="210"/>
      <c r="AB186" s="210"/>
      <c r="AC186" s="210"/>
      <c r="AD186" s="210"/>
      <c r="AE186" s="210"/>
      <c r="AF186" s="210"/>
      <c r="AG186" s="210" t="s">
        <v>2156</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41">
        <v>169</v>
      </c>
      <c r="B187" s="242" t="s">
        <v>3122</v>
      </c>
      <c r="C187" s="254" t="s">
        <v>3123</v>
      </c>
      <c r="D187" s="243" t="s">
        <v>2337</v>
      </c>
      <c r="E187" s="244">
        <v>1</v>
      </c>
      <c r="F187" s="245"/>
      <c r="G187" s="246">
        <f>ROUND(E187*F187,2)</f>
        <v>0</v>
      </c>
      <c r="H187" s="245"/>
      <c r="I187" s="246">
        <f>ROUND(E187*H187,2)</f>
        <v>0</v>
      </c>
      <c r="J187" s="245"/>
      <c r="K187" s="246">
        <f>ROUND(E187*J187,2)</f>
        <v>0</v>
      </c>
      <c r="L187" s="246">
        <v>21</v>
      </c>
      <c r="M187" s="246">
        <f>G187*(1+L187/100)</f>
        <v>0</v>
      </c>
      <c r="N187" s="244">
        <v>0</v>
      </c>
      <c r="O187" s="244">
        <f>ROUND(E187*N187,2)</f>
        <v>0</v>
      </c>
      <c r="P187" s="244">
        <v>0</v>
      </c>
      <c r="Q187" s="244">
        <f>ROUND(E187*P187,2)</f>
        <v>0</v>
      </c>
      <c r="R187" s="246"/>
      <c r="S187" s="246" t="s">
        <v>861</v>
      </c>
      <c r="T187" s="247" t="s">
        <v>294</v>
      </c>
      <c r="U187" s="220">
        <v>0</v>
      </c>
      <c r="V187" s="220">
        <f>ROUND(E187*U187,2)</f>
        <v>0</v>
      </c>
      <c r="W187" s="220"/>
      <c r="X187" s="220" t="s">
        <v>295</v>
      </c>
      <c r="Y187" s="220" t="s">
        <v>296</v>
      </c>
      <c r="Z187" s="210"/>
      <c r="AA187" s="210"/>
      <c r="AB187" s="210"/>
      <c r="AC187" s="210"/>
      <c r="AD187" s="210"/>
      <c r="AE187" s="210"/>
      <c r="AF187" s="210"/>
      <c r="AG187" s="210" t="s">
        <v>297</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1" x14ac:dyDescent="0.2">
      <c r="A188" s="241">
        <v>170</v>
      </c>
      <c r="B188" s="242" t="s">
        <v>3124</v>
      </c>
      <c r="C188" s="254" t="s">
        <v>3125</v>
      </c>
      <c r="D188" s="243" t="s">
        <v>1120</v>
      </c>
      <c r="E188" s="244">
        <v>1</v>
      </c>
      <c r="F188" s="245"/>
      <c r="G188" s="246">
        <f>ROUND(E188*F188,2)</f>
        <v>0</v>
      </c>
      <c r="H188" s="245"/>
      <c r="I188" s="246">
        <f>ROUND(E188*H188,2)</f>
        <v>0</v>
      </c>
      <c r="J188" s="245"/>
      <c r="K188" s="246">
        <f>ROUND(E188*J188,2)</f>
        <v>0</v>
      </c>
      <c r="L188" s="246">
        <v>21</v>
      </c>
      <c r="M188" s="246">
        <f>G188*(1+L188/100)</f>
        <v>0</v>
      </c>
      <c r="N188" s="244">
        <v>0</v>
      </c>
      <c r="O188" s="244">
        <f>ROUND(E188*N188,2)</f>
        <v>0</v>
      </c>
      <c r="P188" s="244">
        <v>0</v>
      </c>
      <c r="Q188" s="244">
        <f>ROUND(E188*P188,2)</f>
        <v>0</v>
      </c>
      <c r="R188" s="246"/>
      <c r="S188" s="246" t="s">
        <v>861</v>
      </c>
      <c r="T188" s="247" t="s">
        <v>294</v>
      </c>
      <c r="U188" s="220">
        <v>0</v>
      </c>
      <c r="V188" s="220">
        <f>ROUND(E188*U188,2)</f>
        <v>0</v>
      </c>
      <c r="W188" s="220"/>
      <c r="X188" s="220" t="s">
        <v>295</v>
      </c>
      <c r="Y188" s="220" t="s">
        <v>296</v>
      </c>
      <c r="Z188" s="210"/>
      <c r="AA188" s="210"/>
      <c r="AB188" s="210"/>
      <c r="AC188" s="210"/>
      <c r="AD188" s="210"/>
      <c r="AE188" s="210"/>
      <c r="AF188" s="210"/>
      <c r="AG188" s="210" t="s">
        <v>297</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1" x14ac:dyDescent="0.2">
      <c r="A189" s="231">
        <v>171</v>
      </c>
      <c r="B189" s="232" t="s">
        <v>2582</v>
      </c>
      <c r="C189" s="250" t="s">
        <v>3126</v>
      </c>
      <c r="D189" s="233" t="s">
        <v>1120</v>
      </c>
      <c r="E189" s="234">
        <v>1</v>
      </c>
      <c r="F189" s="235"/>
      <c r="G189" s="236">
        <f>ROUND(E189*F189,2)</f>
        <v>0</v>
      </c>
      <c r="H189" s="235"/>
      <c r="I189" s="236">
        <f>ROUND(E189*H189,2)</f>
        <v>0</v>
      </c>
      <c r="J189" s="235"/>
      <c r="K189" s="236">
        <f>ROUND(E189*J189,2)</f>
        <v>0</v>
      </c>
      <c r="L189" s="236">
        <v>21</v>
      </c>
      <c r="M189" s="236">
        <f>G189*(1+L189/100)</f>
        <v>0</v>
      </c>
      <c r="N189" s="234">
        <v>0</v>
      </c>
      <c r="O189" s="234">
        <f>ROUND(E189*N189,2)</f>
        <v>0</v>
      </c>
      <c r="P189" s="234">
        <v>0</v>
      </c>
      <c r="Q189" s="234">
        <f>ROUND(E189*P189,2)</f>
        <v>0</v>
      </c>
      <c r="R189" s="236"/>
      <c r="S189" s="236" t="s">
        <v>861</v>
      </c>
      <c r="T189" s="237" t="s">
        <v>294</v>
      </c>
      <c r="U189" s="220">
        <v>0</v>
      </c>
      <c r="V189" s="220">
        <f>ROUND(E189*U189,2)</f>
        <v>0</v>
      </c>
      <c r="W189" s="220"/>
      <c r="X189" s="220" t="s">
        <v>295</v>
      </c>
      <c r="Y189" s="220" t="s">
        <v>296</v>
      </c>
      <c r="Z189" s="210"/>
      <c r="AA189" s="210"/>
      <c r="AB189" s="210"/>
      <c r="AC189" s="210"/>
      <c r="AD189" s="210"/>
      <c r="AE189" s="210"/>
      <c r="AF189" s="210"/>
      <c r="AG189" s="210" t="s">
        <v>297</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x14ac:dyDescent="0.2">
      <c r="A190" s="3"/>
      <c r="B190" s="4"/>
      <c r="C190" s="256"/>
      <c r="D190" s="6"/>
      <c r="E190" s="3"/>
      <c r="F190" s="3"/>
      <c r="G190" s="3"/>
      <c r="H190" s="3"/>
      <c r="I190" s="3"/>
      <c r="J190" s="3"/>
      <c r="K190" s="3"/>
      <c r="L190" s="3"/>
      <c r="M190" s="3"/>
      <c r="N190" s="3"/>
      <c r="O190" s="3"/>
      <c r="P190" s="3"/>
      <c r="Q190" s="3"/>
      <c r="R190" s="3"/>
      <c r="S190" s="3"/>
      <c r="T190" s="3"/>
      <c r="U190" s="3"/>
      <c r="V190" s="3"/>
      <c r="W190" s="3"/>
      <c r="X190" s="3"/>
      <c r="Y190" s="3"/>
      <c r="AE190">
        <v>12</v>
      </c>
      <c r="AF190">
        <v>21</v>
      </c>
      <c r="AG190" t="s">
        <v>273</v>
      </c>
    </row>
    <row r="191" spans="1:60" x14ac:dyDescent="0.2">
      <c r="A191" s="213"/>
      <c r="B191" s="214" t="s">
        <v>29</v>
      </c>
      <c r="C191" s="257"/>
      <c r="D191" s="215"/>
      <c r="E191" s="216"/>
      <c r="F191" s="216"/>
      <c r="G191" s="230">
        <f>G8+G11+G39+G58+G72+G93+G117+G131+G151+G169+G178</f>
        <v>0</v>
      </c>
      <c r="H191" s="3"/>
      <c r="I191" s="3"/>
      <c r="J191" s="3"/>
      <c r="K191" s="3"/>
      <c r="L191" s="3"/>
      <c r="M191" s="3"/>
      <c r="N191" s="3"/>
      <c r="O191" s="3"/>
      <c r="P191" s="3"/>
      <c r="Q191" s="3"/>
      <c r="R191" s="3"/>
      <c r="S191" s="3"/>
      <c r="T191" s="3"/>
      <c r="U191" s="3"/>
      <c r="V191" s="3"/>
      <c r="W191" s="3"/>
      <c r="X191" s="3"/>
      <c r="Y191" s="3"/>
      <c r="AE191">
        <f>SUMIF(L7:L189,AE190,G7:G189)</f>
        <v>0</v>
      </c>
      <c r="AF191">
        <f>SUMIF(L7:L189,AF190,G7:G189)</f>
        <v>0</v>
      </c>
      <c r="AG191" t="s">
        <v>2161</v>
      </c>
    </row>
    <row r="192" spans="1:60" x14ac:dyDescent="0.2">
      <c r="C192" s="258"/>
      <c r="D192" s="10"/>
      <c r="AG192" t="s">
        <v>2162</v>
      </c>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o+gIlowriwr0ATx+w73Me37a5rXJx/APElBGak6UxEb5sQLpenvAz4s6mxaeM7PC5nSrpnItlevvNiVlTDj3g==" saltValue="2ArtRSNdopPamEdiOJ07I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2023006-001 Pol</vt:lpstr>
      <vt:lpstr>01 2023006-002 Pol</vt:lpstr>
      <vt:lpstr>01 2023006-003 Pol</vt:lpstr>
      <vt:lpstr>01 2023006-004 Pol</vt:lpstr>
      <vt:lpstr>01 2023006-005 Pol</vt:lpstr>
      <vt:lpstr>01 2023006-006 Pol</vt:lpstr>
      <vt:lpstr>01 2023006-007 Pol</vt:lpstr>
      <vt:lpstr>01 2023006-008 Pol</vt:lpstr>
      <vt:lpstr>01 2023006-009 Pol</vt:lpstr>
      <vt:lpstr>02 2023006-021 Pol</vt:lpstr>
      <vt:lpstr>02 2023006-022 Pol</vt:lpstr>
      <vt:lpstr>02 2023006-023 Pol</vt:lpstr>
      <vt:lpstr>02 2023006-024 Pol</vt:lpstr>
      <vt:lpstr>02 2023006-026 Pol</vt:lpstr>
      <vt:lpstr>02 2023006-026 P1</vt:lpstr>
      <vt:lpstr>02 2023006-027 Pol</vt:lpstr>
      <vt:lpstr>02 2023006-028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2023006-001 Pol'!Názvy_tisku</vt:lpstr>
      <vt:lpstr>'01 2023006-002 Pol'!Názvy_tisku</vt:lpstr>
      <vt:lpstr>'01 2023006-003 Pol'!Názvy_tisku</vt:lpstr>
      <vt:lpstr>'01 2023006-004 Pol'!Názvy_tisku</vt:lpstr>
      <vt:lpstr>'01 2023006-005 Pol'!Názvy_tisku</vt:lpstr>
      <vt:lpstr>'01 2023006-006 Pol'!Názvy_tisku</vt:lpstr>
      <vt:lpstr>'01 2023006-007 Pol'!Názvy_tisku</vt:lpstr>
      <vt:lpstr>'01 2023006-008 Pol'!Názvy_tisku</vt:lpstr>
      <vt:lpstr>'01 2023006-009 Pol'!Názvy_tisku</vt:lpstr>
      <vt:lpstr>'02 2023006-021 Pol'!Názvy_tisku</vt:lpstr>
      <vt:lpstr>'02 2023006-022 Pol'!Názvy_tisku</vt:lpstr>
      <vt:lpstr>'02 2023006-023 Pol'!Názvy_tisku</vt:lpstr>
      <vt:lpstr>'02 2023006-024 Pol'!Názvy_tisku</vt:lpstr>
      <vt:lpstr>'02 2023006-026 P1'!Názvy_tisku</vt:lpstr>
      <vt:lpstr>'02 2023006-026 Pol'!Názvy_tisku</vt:lpstr>
      <vt:lpstr>'02 2023006-027 Pol'!Názvy_tisku</vt:lpstr>
      <vt:lpstr>'02 2023006-028 Pol'!Názvy_tisku</vt:lpstr>
      <vt:lpstr>oadresa</vt:lpstr>
      <vt:lpstr>Stavba!Objednatel</vt:lpstr>
      <vt:lpstr>Stavba!Objekt</vt:lpstr>
      <vt:lpstr>'01 2023006-001 Pol'!Oblast_tisku</vt:lpstr>
      <vt:lpstr>'01 2023006-002 Pol'!Oblast_tisku</vt:lpstr>
      <vt:lpstr>'01 2023006-003 Pol'!Oblast_tisku</vt:lpstr>
      <vt:lpstr>'01 2023006-004 Pol'!Oblast_tisku</vt:lpstr>
      <vt:lpstr>'01 2023006-005 Pol'!Oblast_tisku</vt:lpstr>
      <vt:lpstr>'01 2023006-006 Pol'!Oblast_tisku</vt:lpstr>
      <vt:lpstr>'01 2023006-007 Pol'!Oblast_tisku</vt:lpstr>
      <vt:lpstr>'01 2023006-008 Pol'!Oblast_tisku</vt:lpstr>
      <vt:lpstr>'01 2023006-009 Pol'!Oblast_tisku</vt:lpstr>
      <vt:lpstr>'02 2023006-021 Pol'!Oblast_tisku</vt:lpstr>
      <vt:lpstr>'02 2023006-022 Pol'!Oblast_tisku</vt:lpstr>
      <vt:lpstr>'02 2023006-023 Pol'!Oblast_tisku</vt:lpstr>
      <vt:lpstr>'02 2023006-024 Pol'!Oblast_tisku</vt:lpstr>
      <vt:lpstr>'02 2023006-026 P1'!Oblast_tisku</vt:lpstr>
      <vt:lpstr>'02 2023006-026 Pol'!Oblast_tisku</vt:lpstr>
      <vt:lpstr>'02 2023006-027 Pol'!Oblast_tisku</vt:lpstr>
      <vt:lpstr>'02 2023006-028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vspn6</dc:creator>
  <cp:lastModifiedBy>vspn6</cp:lastModifiedBy>
  <cp:lastPrinted>2019-03-19T12:27:02Z</cp:lastPrinted>
  <dcterms:created xsi:type="dcterms:W3CDTF">2009-04-08T07:15:50Z</dcterms:created>
  <dcterms:modified xsi:type="dcterms:W3CDTF">2026-01-08T11:00:43Z</dcterms:modified>
</cp:coreProperties>
</file>