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olcarová\Documents\Zpravy\Dokumenty2024\Chrastava ZŠ Revoluční-dvůr\Rozpočet\ROZ-fin\"/>
    </mc:Choice>
  </mc:AlternateContent>
  <bookViews>
    <workbookView xWindow="0" yWindow="0" windowWidth="0" windowHeight="0"/>
  </bookViews>
  <sheets>
    <sheet name="Rekapitulace stavby" sheetId="1" r:id="rId1"/>
    <sheet name="01 - SO 102.1 Hřiště a zp..." sheetId="2" r:id="rId2"/>
    <sheet name="02 - SO 102.2 Odvodnění" sheetId="3" r:id="rId3"/>
    <sheet name="03 - SO-102.3 Elektroinst..." sheetId="4" r:id="rId4"/>
    <sheet name="04 - SO 102.4 Ochrana ved..." sheetId="5" r:id="rId5"/>
    <sheet name="05 - VRN-vedlejší rozpočt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SO 102.1 Hřiště a zp...'!$C$88:$K$422</definedName>
    <definedName name="_xlnm.Print_Area" localSheetId="1">'01 - SO 102.1 Hřiště a zp...'!$C$4:$J$39,'01 - SO 102.1 Hřiště a zp...'!$C$45:$J$70,'01 - SO 102.1 Hřiště a zp...'!$C$76:$K$422</definedName>
    <definedName name="_xlnm.Print_Titles" localSheetId="1">'01 - SO 102.1 Hřiště a zp...'!$88:$88</definedName>
    <definedName name="_xlnm._FilterDatabase" localSheetId="2" hidden="1">'02 - SO 102.2 Odvodnění'!$C$84:$K$156</definedName>
    <definedName name="_xlnm.Print_Area" localSheetId="2">'02 - SO 102.2 Odvodnění'!$C$4:$J$39,'02 - SO 102.2 Odvodnění'!$C$45:$J$66,'02 - SO 102.2 Odvodnění'!$C$72:$K$156</definedName>
    <definedName name="_xlnm.Print_Titles" localSheetId="2">'02 - SO 102.2 Odvodnění'!$84:$84</definedName>
    <definedName name="_xlnm._FilterDatabase" localSheetId="3" hidden="1">'03 - SO-102.3 Elektroinst...'!$C$83:$K$121</definedName>
    <definedName name="_xlnm.Print_Area" localSheetId="3">'03 - SO-102.3 Elektroinst...'!$C$4:$J$39,'03 - SO-102.3 Elektroinst...'!$C$45:$J$65,'03 - SO-102.3 Elektroinst...'!$C$71:$K$121</definedName>
    <definedName name="_xlnm.Print_Titles" localSheetId="3">'03 - SO-102.3 Elektroinst...'!$83:$83</definedName>
    <definedName name="_xlnm._FilterDatabase" localSheetId="4" hidden="1">'04 - SO 102.4 Ochrana ved...'!$C$83:$K$109</definedName>
    <definedName name="_xlnm.Print_Area" localSheetId="4">'04 - SO 102.4 Ochrana ved...'!$C$4:$J$39,'04 - SO 102.4 Ochrana ved...'!$C$45:$J$65,'04 - SO 102.4 Ochrana ved...'!$C$71:$K$109</definedName>
    <definedName name="_xlnm.Print_Titles" localSheetId="4">'04 - SO 102.4 Ochrana ved...'!$83:$83</definedName>
    <definedName name="_xlnm._FilterDatabase" localSheetId="5" hidden="1">'05 - VRN-vedlejší rozpočt...'!$C$83:$K$104</definedName>
    <definedName name="_xlnm.Print_Area" localSheetId="5">'05 - VRN-vedlejší rozpočt...'!$C$4:$J$39,'05 - VRN-vedlejší rozpočt...'!$C$45:$J$65,'05 - VRN-vedlejší rozpočt...'!$C$71:$K$104</definedName>
    <definedName name="_xlnm.Print_Titles" localSheetId="5">'05 - VRN-vedlejší rozpočt...'!$83:$83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T95"/>
  <c r="R96"/>
  <c r="R95"/>
  <c r="P96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5" r="J37"/>
  <c r="J36"/>
  <c i="1" r="AY58"/>
  <c i="5" r="J35"/>
  <c i="1" r="AX58"/>
  <c i="5"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T94"/>
  <c r="R95"/>
  <c r="R94"/>
  <c r="P95"/>
  <c r="P94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4" r="J37"/>
  <c r="J36"/>
  <c i="1" r="AY57"/>
  <c i="4" r="J35"/>
  <c i="1" r="AX57"/>
  <c i="4"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3" r="J37"/>
  <c r="J36"/>
  <c i="1" r="AY56"/>
  <c i="3" r="J35"/>
  <c i="1" r="AX56"/>
  <c i="3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2" r="J37"/>
  <c r="J36"/>
  <c i="1" r="AY55"/>
  <c i="2" r="J35"/>
  <c i="1" r="AX55"/>
  <c i="2" r="BI421"/>
  <c r="BH421"/>
  <c r="BG421"/>
  <c r="BF421"/>
  <c r="T421"/>
  <c r="T420"/>
  <c r="R421"/>
  <c r="R420"/>
  <c r="P421"/>
  <c r="P420"/>
  <c r="BI417"/>
  <c r="BH417"/>
  <c r="BG417"/>
  <c r="BF417"/>
  <c r="T417"/>
  <c r="R417"/>
  <c r="P417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396"/>
  <c r="BH396"/>
  <c r="BG396"/>
  <c r="BF396"/>
  <c r="T396"/>
  <c r="R396"/>
  <c r="P396"/>
  <c r="BI395"/>
  <c r="BH395"/>
  <c r="BG395"/>
  <c r="BF395"/>
  <c r="T395"/>
  <c r="R395"/>
  <c r="P395"/>
  <c r="BI388"/>
  <c r="BH388"/>
  <c r="BG388"/>
  <c r="BF388"/>
  <c r="T388"/>
  <c r="R388"/>
  <c r="P388"/>
  <c r="BI387"/>
  <c r="BH387"/>
  <c r="BG387"/>
  <c r="BF387"/>
  <c r="T387"/>
  <c r="R387"/>
  <c r="P387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2"/>
  <c r="BH292"/>
  <c r="BG292"/>
  <c r="BF292"/>
  <c r="T292"/>
  <c r="R292"/>
  <c r="P292"/>
  <c r="BI282"/>
  <c r="BH282"/>
  <c r="BG282"/>
  <c r="BF282"/>
  <c r="T282"/>
  <c r="R282"/>
  <c r="P282"/>
  <c r="BI279"/>
  <c r="BH279"/>
  <c r="BG279"/>
  <c r="BF279"/>
  <c r="T279"/>
  <c r="R279"/>
  <c r="P279"/>
  <c r="BI274"/>
  <c r="BH274"/>
  <c r="BG274"/>
  <c r="BF274"/>
  <c r="T274"/>
  <c r="R274"/>
  <c r="P27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43"/>
  <c r="BH243"/>
  <c r="BG243"/>
  <c r="BF243"/>
  <c r="T243"/>
  <c r="R243"/>
  <c r="P243"/>
  <c r="BI237"/>
  <c r="BH237"/>
  <c r="BG237"/>
  <c r="BF237"/>
  <c r="T237"/>
  <c r="R237"/>
  <c r="P237"/>
  <c r="BI234"/>
  <c r="BH234"/>
  <c r="BG234"/>
  <c r="BF234"/>
  <c r="T234"/>
  <c r="R234"/>
  <c r="P234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49"/>
  <c r="BH149"/>
  <c r="BG149"/>
  <c r="BF149"/>
  <c r="T149"/>
  <c r="R149"/>
  <c r="P149"/>
  <c r="BI142"/>
  <c r="BH142"/>
  <c r="BG142"/>
  <c r="BF142"/>
  <c r="T142"/>
  <c r="R142"/>
  <c r="P142"/>
  <c r="BI138"/>
  <c r="BH138"/>
  <c r="BG138"/>
  <c r="BF138"/>
  <c r="T138"/>
  <c r="R138"/>
  <c r="P138"/>
  <c r="BI126"/>
  <c r="BH126"/>
  <c r="BG126"/>
  <c r="BF126"/>
  <c r="T126"/>
  <c r="R126"/>
  <c r="P126"/>
  <c r="BI109"/>
  <c r="BH109"/>
  <c r="BG109"/>
  <c r="BF109"/>
  <c r="T109"/>
  <c r="R109"/>
  <c r="P109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1" r="L50"/>
  <c r="AM50"/>
  <c r="AM49"/>
  <c r="L49"/>
  <c r="AM47"/>
  <c r="L47"/>
  <c r="L45"/>
  <c r="L44"/>
  <c i="2" r="J421"/>
  <c r="BK373"/>
  <c r="BK388"/>
  <c r="J327"/>
  <c r="BK404"/>
  <c r="BK319"/>
  <c r="J351"/>
  <c i="3" r="BK138"/>
  <c r="J108"/>
  <c r="BK121"/>
  <c i="4" r="J93"/>
  <c r="J98"/>
  <c r="J106"/>
  <c i="5" r="BK95"/>
  <c r="J107"/>
  <c i="6" r="J96"/>
  <c i="2" r="J318"/>
  <c r="J417"/>
  <c r="J109"/>
  <c r="J221"/>
  <c r="BK387"/>
  <c r="J308"/>
  <c r="J225"/>
  <c r="BK396"/>
  <c r="BK324"/>
  <c r="J316"/>
  <c i="3" r="BK127"/>
  <c r="BK96"/>
  <c r="BK153"/>
  <c r="J116"/>
  <c i="4" r="BK121"/>
  <c r="BK111"/>
  <c r="BK118"/>
  <c i="5" r="BK97"/>
  <c r="J103"/>
  <c r="BK103"/>
  <c i="2" r="J167"/>
  <c r="J234"/>
  <c i="3" r="J150"/>
  <c r="BK104"/>
  <c i="4" r="J120"/>
  <c i="5" r="BK108"/>
  <c i="6" r="BK101"/>
  <c i="2" r="BK313"/>
  <c r="BK401"/>
  <c i="3" r="J114"/>
  <c r="J96"/>
  <c i="5" r="J105"/>
  <c i="2" r="J413"/>
  <c r="BK197"/>
  <c r="BK351"/>
  <c r="BK308"/>
  <c r="J302"/>
  <c i="3" r="J92"/>
  <c r="BK155"/>
  <c i="4" r="BK97"/>
  <c r="BK106"/>
  <c i="5" r="J108"/>
  <c i="2" r="BK411"/>
  <c i="3" r="BK132"/>
  <c r="BK128"/>
  <c i="4" r="J108"/>
  <c i="5" r="BK98"/>
  <c i="2" r="J314"/>
  <c r="J406"/>
  <c r="BK365"/>
  <c r="BK138"/>
  <c r="J355"/>
  <c r="BK243"/>
  <c r="BK258"/>
  <c i="3" r="BK111"/>
  <c r="BK118"/>
  <c r="J140"/>
  <c i="4" r="J117"/>
  <c i="2" r="BK305"/>
  <c r="BK304"/>
  <c i="3" r="J138"/>
  <c r="J88"/>
  <c i="4" r="BK104"/>
  <c r="BK94"/>
  <c i="5" r="BK104"/>
  <c i="2" r="BK369"/>
  <c r="J330"/>
  <c i="3" r="BK137"/>
  <c i="4" r="J89"/>
  <c r="BK98"/>
  <c i="6" r="J99"/>
  <c i="2" r="BK355"/>
  <c r="BK320"/>
  <c r="J227"/>
  <c r="BK188"/>
  <c r="BK282"/>
  <c r="J165"/>
  <c i="3" r="J121"/>
  <c i="4" r="BK90"/>
  <c r="BK88"/>
  <c i="6" r="BK96"/>
  <c i="2" r="BK331"/>
  <c r="BK256"/>
  <c r="BK194"/>
  <c i="3" r="J153"/>
  <c i="4" r="J94"/>
  <c r="J88"/>
  <c i="6" r="BK104"/>
  <c i="2" r="J200"/>
  <c i="3" r="J102"/>
  <c r="J142"/>
  <c i="4" r="BK89"/>
  <c r="J97"/>
  <c i="5" r="BK106"/>
  <c i="2" r="BK329"/>
  <c r="J315"/>
  <c r="J373"/>
  <c i="3" r="J155"/>
  <c r="J104"/>
  <c i="4" r="J95"/>
  <c r="BK96"/>
  <c i="5" r="J106"/>
  <c i="2" r="J409"/>
  <c r="J402"/>
  <c r="BK307"/>
  <c r="J320"/>
  <c r="BK330"/>
  <c r="J325"/>
  <c i="3" r="J127"/>
  <c r="J145"/>
  <c i="4" r="BK112"/>
  <c r="J87"/>
  <c i="5" r="J104"/>
  <c i="2" r="BK279"/>
  <c r="J161"/>
  <c r="J218"/>
  <c i="3" r="J123"/>
  <c r="BK140"/>
  <c i="4" r="BK119"/>
  <c r="J103"/>
  <c i="5" r="BK105"/>
  <c i="2" r="BK383"/>
  <c r="BK126"/>
  <c r="J306"/>
  <c r="BK98"/>
  <c r="J339"/>
  <c r="BK202"/>
  <c r="J194"/>
  <c i="3" r="J135"/>
  <c r="J148"/>
  <c i="4" r="J102"/>
  <c r="BK93"/>
  <c r="J114"/>
  <c r="J90"/>
  <c i="5" r="J100"/>
  <c i="6" r="J87"/>
  <c i="2" r="BK200"/>
  <c r="J303"/>
  <c r="BK395"/>
  <c r="BK417"/>
  <c r="J344"/>
  <c r="J243"/>
  <c r="BK413"/>
  <c r="BK344"/>
  <c r="J274"/>
  <c r="J202"/>
  <c i="3" r="BK144"/>
  <c r="J134"/>
  <c r="BK114"/>
  <c r="J132"/>
  <c i="4" r="BK99"/>
  <c r="J121"/>
  <c r="BK110"/>
  <c r="BK95"/>
  <c i="5" r="BK107"/>
  <c r="BK102"/>
  <c i="6" r="BK89"/>
  <c r="J89"/>
  <c i="2" r="J307"/>
  <c r="J326"/>
  <c r="J138"/>
  <c r="J365"/>
  <c r="J335"/>
  <c r="BK318"/>
  <c r="J258"/>
  <c r="J95"/>
  <c r="BK370"/>
  <c r="BK314"/>
  <c r="BK92"/>
  <c r="J383"/>
  <c r="BK325"/>
  <c i="3" r="J137"/>
  <c r="BK116"/>
  <c i="4" r="J112"/>
  <c r="BK87"/>
  <c i="5" r="J109"/>
  <c i="6" r="BK99"/>
  <c i="2" r="BK225"/>
  <c r="BK409"/>
  <c i="3" r="BK148"/>
  <c r="BK123"/>
  <c i="4" r="BK105"/>
  <c i="5" r="J93"/>
  <c i="2" r="BK339"/>
  <c r="J92"/>
  <c r="BK274"/>
  <c r="J401"/>
  <c r="BK237"/>
  <c r="BK221"/>
  <c i="3" r="BK147"/>
  <c r="BK139"/>
  <c r="J111"/>
  <c i="4" r="BK114"/>
  <c r="BK116"/>
  <c i="5" r="J90"/>
  <c i="6" r="BK93"/>
  <c i="2" r="BK316"/>
  <c r="J329"/>
  <c i="3" r="BK142"/>
  <c r="BK88"/>
  <c i="4" r="BK103"/>
  <c r="BK102"/>
  <c i="5" r="BK100"/>
  <c r="BK90"/>
  <c i="6" r="J93"/>
  <c i="2" r="J102"/>
  <c r="BK227"/>
  <c r="J388"/>
  <c r="J261"/>
  <c r="J395"/>
  <c r="BK315"/>
  <c i="3" r="BK134"/>
  <c r="BK135"/>
  <c r="J139"/>
  <c i="4" r="J107"/>
  <c r="BK117"/>
  <c r="BK107"/>
  <c i="5" r="J87"/>
  <c i="6" r="J91"/>
  <c i="2" r="J404"/>
  <c r="BK299"/>
  <c r="BK167"/>
  <c r="J282"/>
  <c r="J378"/>
  <c r="BK292"/>
  <c r="BK165"/>
  <c r="J381"/>
  <c r="BK218"/>
  <c i="3" r="BK94"/>
  <c i="2" r="BK327"/>
  <c r="BK234"/>
  <c r="BK347"/>
  <c r="BK326"/>
  <c r="BK317"/>
  <c r="J191"/>
  <c r="BK381"/>
  <c r="J324"/>
  <c r="BK402"/>
  <c r="J361"/>
  <c r="BK303"/>
  <c i="3" r="J106"/>
  <c r="BK151"/>
  <c i="4" r="J101"/>
  <c r="J116"/>
  <c r="BK101"/>
  <c i="5" r="J99"/>
  <c i="2" r="BK405"/>
  <c r="J237"/>
  <c i="3" r="J151"/>
  <c r="J125"/>
  <c i="4" r="J110"/>
  <c r="J104"/>
  <c i="5" r="J95"/>
  <c i="2" r="J299"/>
  <c r="J370"/>
  <c r="J197"/>
  <c r="J331"/>
  <c r="BK161"/>
  <c r="BK109"/>
  <c i="3" r="BK125"/>
  <c r="BK99"/>
  <c r="BK150"/>
  <c r="BK92"/>
  <c i="4" r="BK115"/>
  <c i="5" r="J97"/>
  <c i="2" r="J396"/>
  <c r="J387"/>
  <c r="J376"/>
  <c i="3" r="BK106"/>
  <c r="J147"/>
  <c i="4" r="J118"/>
  <c r="J96"/>
  <c r="BK109"/>
  <c i="5" r="J102"/>
  <c i="2" r="J256"/>
  <c r="J319"/>
  <c r="J304"/>
  <c r="BK191"/>
  <c r="BK376"/>
  <c r="J292"/>
  <c i="3" r="BK90"/>
  <c i="6" r="J104"/>
  <c i="2" r="BK328"/>
  <c r="J405"/>
  <c r="BK142"/>
  <c r="BK102"/>
  <c r="J347"/>
  <c r="BK306"/>
  <c r="BK149"/>
  <c i="3" r="J90"/>
  <c r="J144"/>
  <c r="BK130"/>
  <c i="4" r="J119"/>
  <c r="J99"/>
  <c r="BK120"/>
  <c r="J115"/>
  <c i="5" r="BK99"/>
  <c i="6" r="J101"/>
  <c i="2" r="J411"/>
  <c r="J205"/>
  <c r="BK406"/>
  <c r="J305"/>
  <c r="BK421"/>
  <c r="BK361"/>
  <c r="J328"/>
  <c r="BK302"/>
  <c r="BK205"/>
  <c r="BK335"/>
  <c r="J126"/>
  <c r="J369"/>
  <c r="J317"/>
  <c r="J188"/>
  <c i="3" r="BK145"/>
  <c r="J94"/>
  <c i="4" r="J109"/>
  <c r="J111"/>
  <c i="5" r="BK109"/>
  <c i="6" r="BK87"/>
  <c i="2" r="BK95"/>
  <c r="J149"/>
  <c i="3" r="J130"/>
  <c r="BK108"/>
  <c i="4" r="J105"/>
  <c i="5" r="BK87"/>
  <c i="2" r="BK261"/>
  <c r="BK378"/>
  <c r="J98"/>
  <c r="J279"/>
  <c i="1" r="AS54"/>
  <c i="3" r="J128"/>
  <c i="4" r="J92"/>
  <c i="5" r="J98"/>
  <c i="6" r="BK91"/>
  <c i="2" r="J142"/>
  <c r="J313"/>
  <c i="3" r="J118"/>
  <c r="BK102"/>
  <c r="J99"/>
  <c i="4" r="BK108"/>
  <c r="BK92"/>
  <c i="5" r="BK93"/>
  <c i="2" l="1" r="T260"/>
  <c r="BK372"/>
  <c r="J372"/>
  <c r="J67"/>
  <c r="T410"/>
  <c i="3" r="P120"/>
  <c i="4" r="R91"/>
  <c i="2" r="P91"/>
  <c r="BK260"/>
  <c r="J260"/>
  <c r="J64"/>
  <c r="R346"/>
  <c r="R372"/>
  <c i="3" r="BK120"/>
  <c r="J120"/>
  <c r="J64"/>
  <c i="4" r="BK86"/>
  <c r="BK100"/>
  <c r="J100"/>
  <c r="J63"/>
  <c r="P113"/>
  <c i="5" r="R86"/>
  <c r="BK101"/>
  <c r="J101"/>
  <c r="J64"/>
  <c i="2" r="P260"/>
  <c r="P346"/>
  <c r="P372"/>
  <c r="R410"/>
  <c i="3" r="BK87"/>
  <c r="J87"/>
  <c r="J61"/>
  <c r="T120"/>
  <c i="4" r="BK91"/>
  <c r="J91"/>
  <c r="J62"/>
  <c r="P100"/>
  <c r="R113"/>
  <c i="5" r="BK86"/>
  <c r="J86"/>
  <c r="J61"/>
  <c r="T101"/>
  <c i="2" r="BK91"/>
  <c r="BK220"/>
  <c r="J220"/>
  <c r="J62"/>
  <c r="R220"/>
  <c r="BK236"/>
  <c r="J236"/>
  <c r="J63"/>
  <c r="T236"/>
  <c r="T346"/>
  <c r="T372"/>
  <c i="3" r="R87"/>
  <c r="BK113"/>
  <c r="J113"/>
  <c r="J63"/>
  <c r="R113"/>
  <c i="4" r="P86"/>
  <c r="P91"/>
  <c r="T100"/>
  <c i="5" r="T86"/>
  <c r="R96"/>
  <c r="R101"/>
  <c i="6" r="T86"/>
  <c i="2" r="R91"/>
  <c r="P220"/>
  <c r="T220"/>
  <c r="P236"/>
  <c r="R236"/>
  <c r="BK346"/>
  <c r="J346"/>
  <c r="J65"/>
  <c r="P360"/>
  <c r="R360"/>
  <c r="P410"/>
  <c i="3" r="P87"/>
  <c r="R120"/>
  <c i="4" r="R86"/>
  <c r="R100"/>
  <c r="T113"/>
  <c i="5" r="P86"/>
  <c r="BK96"/>
  <c r="J96"/>
  <c r="J63"/>
  <c r="T96"/>
  <c i="6" r="BK86"/>
  <c r="R86"/>
  <c r="R85"/>
  <c r="R84"/>
  <c r="R98"/>
  <c i="2" r="T91"/>
  <c r="T90"/>
  <c r="T89"/>
  <c r="R260"/>
  <c r="BK360"/>
  <c r="J360"/>
  <c r="J66"/>
  <c r="T360"/>
  <c r="BK410"/>
  <c r="J410"/>
  <c r="J68"/>
  <c i="3" r="T87"/>
  <c r="T86"/>
  <c r="T85"/>
  <c r="P113"/>
  <c r="T113"/>
  <c i="4" r="T86"/>
  <c r="T91"/>
  <c r="BK113"/>
  <c r="J113"/>
  <c r="J64"/>
  <c i="5" r="P96"/>
  <c r="P101"/>
  <c i="6" r="P86"/>
  <c r="BK98"/>
  <c r="J98"/>
  <c r="J63"/>
  <c r="P98"/>
  <c r="T98"/>
  <c i="2" r="BK420"/>
  <c r="J420"/>
  <c r="J69"/>
  <c i="5" r="BK94"/>
  <c r="J94"/>
  <c r="J62"/>
  <c i="3" r="BK110"/>
  <c r="J110"/>
  <c r="J62"/>
  <c r="BK154"/>
  <c r="J154"/>
  <c r="J65"/>
  <c i="6" r="BK95"/>
  <c r="J95"/>
  <c r="J62"/>
  <c r="BK103"/>
  <c r="J103"/>
  <c r="J64"/>
  <c r="E74"/>
  <c r="BE87"/>
  <c r="BE89"/>
  <c r="BE91"/>
  <c r="BE93"/>
  <c r="BE96"/>
  <c r="BE99"/>
  <c r="F81"/>
  <c r="BE104"/>
  <c r="J78"/>
  <c r="BE101"/>
  <c i="5" r="E74"/>
  <c r="F81"/>
  <c r="BE93"/>
  <c r="BE97"/>
  <c i="4" r="J86"/>
  <c r="J61"/>
  <c i="5" r="J52"/>
  <c r="BE90"/>
  <c r="BE95"/>
  <c r="BE102"/>
  <c r="BE109"/>
  <c r="BE106"/>
  <c r="BE98"/>
  <c r="BE100"/>
  <c r="BE108"/>
  <c r="BE87"/>
  <c r="BE99"/>
  <c r="BE103"/>
  <c r="BE104"/>
  <c r="BE105"/>
  <c r="BE107"/>
  <c i="3" r="BK86"/>
  <c r="J86"/>
  <c r="J60"/>
  <c i="4" r="E74"/>
  <c r="F81"/>
  <c r="BE97"/>
  <c r="BE102"/>
  <c r="BE111"/>
  <c r="BE116"/>
  <c r="BE117"/>
  <c r="BE119"/>
  <c r="BE120"/>
  <c r="BE99"/>
  <c r="BE105"/>
  <c r="BE108"/>
  <c r="BE110"/>
  <c r="BE112"/>
  <c r="J52"/>
  <c r="BE89"/>
  <c r="BE101"/>
  <c r="BE109"/>
  <c r="BE115"/>
  <c r="BE118"/>
  <c r="BE90"/>
  <c r="BE94"/>
  <c r="BE104"/>
  <c r="BE106"/>
  <c r="BE107"/>
  <c r="BE114"/>
  <c r="BE87"/>
  <c r="BE88"/>
  <c r="BE95"/>
  <c r="BE98"/>
  <c r="BE103"/>
  <c r="BE121"/>
  <c r="BE92"/>
  <c r="BE93"/>
  <c r="BE96"/>
  <c i="2" r="J91"/>
  <c r="J61"/>
  <c i="3" r="E48"/>
  <c r="F55"/>
  <c r="BE90"/>
  <c r="BE94"/>
  <c r="BE116"/>
  <c r="BE118"/>
  <c r="BE130"/>
  <c r="BE139"/>
  <c r="BE142"/>
  <c r="BE151"/>
  <c r="J52"/>
  <c r="BE92"/>
  <c r="BE96"/>
  <c r="BE102"/>
  <c r="BE108"/>
  <c r="BE111"/>
  <c r="BE114"/>
  <c r="BE134"/>
  <c r="BE138"/>
  <c r="BE150"/>
  <c r="BE99"/>
  <c r="BE106"/>
  <c r="BE123"/>
  <c r="BE127"/>
  <c r="BE132"/>
  <c r="BE153"/>
  <c r="BE155"/>
  <c r="BE121"/>
  <c r="BE125"/>
  <c r="BE140"/>
  <c r="BE144"/>
  <c r="BE147"/>
  <c r="BE104"/>
  <c r="BE128"/>
  <c r="BE135"/>
  <c r="BE137"/>
  <c r="BE145"/>
  <c r="BE148"/>
  <c r="BE88"/>
  <c i="2" r="J52"/>
  <c r="BE109"/>
  <c r="BE126"/>
  <c r="BE161"/>
  <c r="BE167"/>
  <c r="BE200"/>
  <c r="BE306"/>
  <c r="BE324"/>
  <c r="F55"/>
  <c r="BE102"/>
  <c r="BE142"/>
  <c r="BE188"/>
  <c r="BE197"/>
  <c r="BE205"/>
  <c r="BE237"/>
  <c r="BE279"/>
  <c r="BE304"/>
  <c r="BE305"/>
  <c r="BE307"/>
  <c r="BE318"/>
  <c r="BE320"/>
  <c r="BE331"/>
  <c r="BE335"/>
  <c r="BE351"/>
  <c r="BE365"/>
  <c r="BE378"/>
  <c r="BE388"/>
  <c r="BE401"/>
  <c r="BE411"/>
  <c r="E48"/>
  <c r="BE95"/>
  <c r="BE149"/>
  <c r="BE202"/>
  <c r="BE221"/>
  <c r="BE227"/>
  <c r="BE261"/>
  <c r="BE274"/>
  <c r="BE315"/>
  <c r="BE319"/>
  <c r="BE326"/>
  <c r="BE383"/>
  <c r="BE396"/>
  <c r="BE98"/>
  <c r="BE225"/>
  <c r="BE234"/>
  <c r="BE256"/>
  <c r="BE299"/>
  <c r="BE316"/>
  <c r="BE339"/>
  <c r="BE369"/>
  <c r="BE387"/>
  <c r="BE404"/>
  <c r="BE405"/>
  <c r="BE417"/>
  <c r="BE165"/>
  <c r="BE191"/>
  <c r="BE194"/>
  <c r="BE243"/>
  <c r="BE302"/>
  <c r="BE308"/>
  <c r="BE313"/>
  <c r="BE314"/>
  <c r="BE325"/>
  <c r="BE327"/>
  <c r="BE329"/>
  <c r="BE344"/>
  <c r="BE347"/>
  <c r="BE376"/>
  <c r="BE381"/>
  <c r="BE395"/>
  <c r="BE402"/>
  <c r="BE406"/>
  <c r="BE92"/>
  <c r="BE138"/>
  <c r="BE218"/>
  <c r="BE258"/>
  <c r="BE282"/>
  <c r="BE292"/>
  <c r="BE303"/>
  <c r="BE317"/>
  <c r="BE328"/>
  <c r="BE330"/>
  <c r="BE355"/>
  <c r="BE361"/>
  <c r="BE370"/>
  <c r="BE373"/>
  <c r="BE409"/>
  <c r="BE413"/>
  <c r="BE421"/>
  <c i="3" r="J34"/>
  <c i="1" r="AW56"/>
  <c i="6" r="F36"/>
  <c i="1" r="BC59"/>
  <c i="2" r="F36"/>
  <c i="1" r="BC55"/>
  <c i="3" r="F35"/>
  <c i="1" r="BB56"/>
  <c i="2" r="J34"/>
  <c i="1" r="AW55"/>
  <c i="4" r="F35"/>
  <c i="1" r="BB57"/>
  <c i="5" r="J34"/>
  <c i="1" r="AW58"/>
  <c i="2" r="F34"/>
  <c i="1" r="BA55"/>
  <c i="3" r="F36"/>
  <c i="1" r="BC56"/>
  <c i="4" r="F37"/>
  <c i="1" r="BD57"/>
  <c i="4" r="F34"/>
  <c i="1" r="BA57"/>
  <c i="5" r="F37"/>
  <c i="1" r="BD58"/>
  <c i="2" r="F35"/>
  <c i="1" r="BB55"/>
  <c i="3" r="F37"/>
  <c i="1" r="BD56"/>
  <c i="5" r="F34"/>
  <c i="1" r="BA58"/>
  <c i="4" r="F36"/>
  <c i="1" r="BC57"/>
  <c i="2" r="F37"/>
  <c i="1" r="BD55"/>
  <c i="3" r="F34"/>
  <c i="1" r="BA56"/>
  <c i="6" r="J34"/>
  <c i="1" r="AW59"/>
  <c i="6" r="F37"/>
  <c i="1" r="BD59"/>
  <c i="5" r="F35"/>
  <c i="1" r="BB58"/>
  <c i="5" r="F36"/>
  <c i="1" r="BC58"/>
  <c i="6" r="F34"/>
  <c i="1" r="BA59"/>
  <c i="4" r="J34"/>
  <c i="1" r="AW57"/>
  <c i="6" r="F35"/>
  <c i="1" r="BB59"/>
  <c i="6" l="1" r="P85"/>
  <c r="P84"/>
  <c i="1" r="AU59"/>
  <c i="4" r="T85"/>
  <c r="T84"/>
  <c i="6" r="BK85"/>
  <c r="BK84"/>
  <c r="J84"/>
  <c r="J59"/>
  <c i="3" r="P86"/>
  <c r="P85"/>
  <c i="1" r="AU56"/>
  <c i="6" r="T85"/>
  <c r="T84"/>
  <c i="4" r="P85"/>
  <c r="P84"/>
  <c i="1" r="AU57"/>
  <c i="2" r="P90"/>
  <c r="P89"/>
  <c i="1" r="AU55"/>
  <c i="5" r="P85"/>
  <c r="P84"/>
  <c i="1" r="AU58"/>
  <c i="3" r="R86"/>
  <c r="R85"/>
  <c i="5" r="T85"/>
  <c r="T84"/>
  <c i="2" r="R90"/>
  <c r="R89"/>
  <c i="4" r="R85"/>
  <c r="R84"/>
  <c i="2" r="BK90"/>
  <c r="BK89"/>
  <c r="J89"/>
  <c i="5" r="R85"/>
  <c r="R84"/>
  <c i="4" r="BK85"/>
  <c r="J85"/>
  <c r="J60"/>
  <c i="6" r="J86"/>
  <c r="J61"/>
  <c i="5" r="BK85"/>
  <c r="J85"/>
  <c r="J60"/>
  <c i="3" r="BK85"/>
  <c r="J85"/>
  <c i="6" r="F33"/>
  <c i="1" r="AZ59"/>
  <c r="BC54"/>
  <c r="AY54"/>
  <c i="2" r="J30"/>
  <c i="1" r="AG55"/>
  <c i="6" r="J33"/>
  <c i="1" r="AV59"/>
  <c r="AT59"/>
  <c i="2" r="J33"/>
  <c i="1" r="AV55"/>
  <c r="AT55"/>
  <c r="AN55"/>
  <c i="3" r="J30"/>
  <c i="1" r="AG56"/>
  <c i="4" r="J33"/>
  <c i="1" r="AV57"/>
  <c r="AT57"/>
  <c i="4" r="F33"/>
  <c i="1" r="AZ57"/>
  <c i="3" r="J33"/>
  <c i="1" r="AV56"/>
  <c r="AT56"/>
  <c r="BD54"/>
  <c r="W33"/>
  <c r="BB54"/>
  <c r="W31"/>
  <c i="5" r="F33"/>
  <c i="1" r="AZ58"/>
  <c r="BA54"/>
  <c r="AW54"/>
  <c r="AK30"/>
  <c i="3" r="F33"/>
  <c i="1" r="AZ56"/>
  <c i="5" r="J33"/>
  <c i="1" r="AV58"/>
  <c r="AT58"/>
  <c i="2" r="F33"/>
  <c i="1" r="AZ55"/>
  <c i="4" l="1" r="BK84"/>
  <c r="J84"/>
  <c r="J59"/>
  <c i="6" r="J85"/>
  <c r="J60"/>
  <c i="2" r="J90"/>
  <c r="J60"/>
  <c i="5" r="BK84"/>
  <c r="J84"/>
  <c i="2" r="J59"/>
  <c i="1" r="AN56"/>
  <c i="3" r="J59"/>
  <c r="J39"/>
  <c i="2" r="J39"/>
  <c i="1" r="AU54"/>
  <c i="6" r="J30"/>
  <c i="1" r="AG59"/>
  <c i="5" r="J30"/>
  <c i="1" r="AG58"/>
  <c r="AZ54"/>
  <c r="AV54"/>
  <c r="AK29"/>
  <c r="W30"/>
  <c r="W32"/>
  <c r="AX54"/>
  <c i="6" l="1" r="J39"/>
  <c i="5" r="J39"/>
  <c r="J59"/>
  <c i="1" r="AN59"/>
  <c r="AN58"/>
  <c i="4" r="J30"/>
  <c i="1" r="AG57"/>
  <c r="AN57"/>
  <c r="W29"/>
  <c r="AT54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<sst xmlns="http://schemas.openxmlformats.org/spreadsheetml/2006/main">
  <si>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</si>
  <si>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</si>
  <si>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</si>
  <si>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</si>
  <si>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</si>
  <si>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{bb405746-a6d9-4060-b577-602df95d663c}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</si>
  <si>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</si>
  <si>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</si>
  <si>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</si>
  <si>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</si>
  <si>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</si>
  <si>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</si>
  <si>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</si>
  <si>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</si>
  <si>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24009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</si>
  <si>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</si>
  <si>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</si>
  <si>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ZŠ V CHRASTAVĚ, OBJEKT V REVOLUČNÍ ULICI, SO102-ZÁZEMÍ PRO ŠKOLNÍ DRUŽINU</t>
  </si>
  <si>
    <t>KSO:</t>
  </si>
  <si>
    <t>823 33 91</t>
  </si>
  <si>
    <t>CC-CZ:</t>
  </si>
  <si>
    <t>24121</t>
  </si>
  <si>
    <t>Místo:</t>
  </si>
  <si>
    <t>Chrastava, Revoluční ulice</t>
  </si>
  <si>
    <t>Datum:</t>
  </si>
  <si>
    <t>14. 11. 2024</t>
  </si>
  <si>
    <t>Zadavatel:</t>
  </si>
  <si>
    <t>IČ:</t>
  </si>
  <si>
    <t/>
  </si>
  <si>
    <t>Město Chrastava,nám. 1.máje 1,463 31 Chrastava</t>
  </si>
  <si>
    <t>DIČ:</t>
  </si>
  <si>
    <t>Uchazeč:</t>
  </si>
  <si>
    <t>Vyplň údaj</t>
  </si>
  <si>
    <t>Projektant:</t>
  </si>
  <si>
    <t>44581203</t>
  </si>
  <si>
    <t>Ing.Dana Polcarová</t>
  </si>
  <si>
    <t>True</t>
  </si>
  <si>
    <t>Zpracovatel:</t>
  </si>
  <si>
    <t>D.Polcarová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</si>
  <si>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</si>
  <si>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</si>
  <si>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</si>
  <si>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</si>
  <si>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</si>
  <si>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</si>
  <si>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</si>
  <si>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</si>
  <si>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</si>
  <si>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</si>
  <si>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</si>
  <si>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</si>
  <si>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</si>
  <si>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</si>
  <si>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</si>
  <si>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</si>
  <si>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</si>
  <si>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</si>
  <si>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</si>
  <si>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</si>
  <si>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</si>
  <si>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</si>
  <si>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</si>
  <si>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</si>
  <si>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</si>
  <si>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</si>
  <si>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</si>
  <si>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</si>
  <si>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</si>
  <si>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</si>
  <si>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</si>
  <si>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</si>
  <si>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</si>
  <si>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</si>
  <si>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</si>
  <si>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</si>
  <si>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</si>
  <si>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</si>
  <si>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</si>
  <si>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</si>
  <si>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</si>
  <si>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</si>
  <si>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102.1 Hřiště a zpevněné plochy</t>
  </si>
  <si>
    <t>STA</t>
  </si>
  <si>
    <t>1</t>
  </si>
  <si>
    <t>{9e8f3c98-91f6-4579-b750-dc6f93e568e5}</t>
  </si>
  <si>
    <t>2</t>
  </si>
  <si>
    <t>02</t>
  </si>
  <si>
    <t>SO 102.2 Odvodnění</t>
  </si>
  <si>
    <t>{fc7e8666-4d02-4af5-b5c6-2822673ad147}</t>
  </si>
  <si>
    <t>03</t>
  </si>
  <si>
    <t>SO-102.3 Elektroinstalace</t>
  </si>
  <si>
    <t>{2f6a085b-02f4-42e0-b59f-1c31b788f348}</t>
  </si>
  <si>
    <t>04</t>
  </si>
  <si>
    <t>SO 102.4 Ochrana vedení Cetin</t>
  </si>
  <si>
    <t>{b1325da5-9896-4786-b697-12ac1d8f1ee5}</t>
  </si>
  <si>
    <t>05</t>
  </si>
  <si>
    <t>VRN-vedlejší rozpočtové náklady</t>
  </si>
  <si>
    <t>{22a9efca-94fe-42a5-81c3-b12b3cb955f8}</t>
  </si>
  <si>
    <t>KRYCÍ LIST SOUPISU PRACÍ</t>
  </si>
  <si>
    <t>Objekt:</t>
  </si>
  <si>
    <t>01 - SO 102.1 Hřiště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</si>
  <si>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</si>
  <si>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</si>
  <si>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</si>
  <si>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</si>
  <si>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</si>
  <si>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</si>
  <si>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</si>
  <si>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</si>
  <si>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</si>
  <si>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</si>
  <si>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</si>
  <si>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</si>
  <si>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</si>
  <si>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</si>
  <si>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</si>
  <si>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</si>
  <si>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</si>
  <si>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</si>
  <si>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</si>
  <si>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</si>
  <si>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</si>
  <si>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</si>
  <si>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</si>
  <si>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</si>
  <si>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</si>
  <si>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</si>
  <si>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</si>
  <si>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</si>
  <si>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</si>
  <si>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</si>
  <si>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</si>
  <si>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</si>
  <si>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113203111</t>
  </si>
  <si>
    <t>Vytrhání obrub s vybouráním lože, s přemístěním hmot na skládku na vzdálenost do 3 m nebo s naložením na dopravní prostředek z dlažebních kostek</t>
  </si>
  <si>
    <t>m</t>
  </si>
  <si>
    <t>CS ÚRS 2024 02</t>
  </si>
  <si>
    <t>4</t>
  </si>
  <si>
    <t>381820689</t>
  </si>
  <si>
    <t>Online PSC</t>
  </si>
  <si>
    <t>https://podminky.urs.cz/item/CS_URS_2024_02/113203111</t>
  </si>
  <si>
    <t>VV</t>
  </si>
  <si>
    <t>9,0+11,0</t>
  </si>
  <si>
    <t>121151113</t>
  </si>
  <si>
    <t>Sejmutí ornice strojně při souvislé ploše přes 100 do 500 m2, tl. vrstvy do 200 mm</t>
  </si>
  <si>
    <t>m2</t>
  </si>
  <si>
    <t>-463277530</t>
  </si>
  <si>
    <t>https://podminky.urs.cz/item/CS_URS_2024_02/121151113</t>
  </si>
  <si>
    <t>47,2+20,3+69,6+146,1+16,9</t>
  </si>
  <si>
    <t>3</t>
  </si>
  <si>
    <t>122251104</t>
  </si>
  <si>
    <t>Odkopávky a prokopávky nezapažené strojně v hornině třídy těžitelnosti I skupiny 3 přes 100 do 500 m3</t>
  </si>
  <si>
    <t>m3</t>
  </si>
  <si>
    <t>489637014</t>
  </si>
  <si>
    <t>https://podminky.urs.cz/item/CS_URS_2024_02/122251104</t>
  </si>
  <si>
    <t>"výměra převzata z technické zprávy"</t>
  </si>
  <si>
    <t>234,0</t>
  </si>
  <si>
    <t>133212811</t>
  </si>
  <si>
    <t>Hloubení nezapažených šachet ručně v horninách třídy těžitelnosti I skupiny 3, půdorysná plocha výkopu do 4 m2</t>
  </si>
  <si>
    <t>2023103137</t>
  </si>
  <si>
    <t>https://podminky.urs.cz/item/CS_URS_2024_02/133212811</t>
  </si>
  <si>
    <t>"výkop pro základ trampolíny"</t>
  </si>
  <si>
    <t>1,60*1,6*0,35</t>
  </si>
  <si>
    <t>"výkop-základy stojanů na kola"</t>
  </si>
  <si>
    <t>0,2*0,4*0,6*4</t>
  </si>
  <si>
    <t>Součet</t>
  </si>
  <si>
    <t>5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</si>
  <si>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</si>
  <si>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</si>
  <si>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-277150265</t>
  </si>
  <si>
    <t>https://podminky.urs.cz/item/CS_URS_2024_02/162351104</t>
  </si>
  <si>
    <t>"odvoz na meziskládku"</t>
  </si>
  <si>
    <t xml:space="preserve">"výkopy"     234,0</t>
  </si>
  <si>
    <t xml:space="preserve">"sejmutá ornice-tl.100 mm"  </t>
  </si>
  <si>
    <t>(47,2+20,3+69,6+146,1+16,9)*0,1</t>
  </si>
  <si>
    <t>Mezisoučet</t>
  </si>
  <si>
    <t>"dovoz z meziskládky "</t>
  </si>
  <si>
    <t xml:space="preserve">"zemina do násypů"   3,0</t>
  </si>
  <si>
    <t xml:space="preserve">"ornice pro ohumusování -tl.100 mm" </t>
  </si>
  <si>
    <t>(16,0*2,5+7,55*18,1)*0,1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</si>
  <si>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</si>
  <si>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</si>
  <si>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</si>
  <si>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-614619414</t>
  </si>
  <si>
    <t>https://podminky.urs.cz/item/CS_URS_2024_02/162751117</t>
  </si>
  <si>
    <t>"přebytek zeminy a ornice na skládku"</t>
  </si>
  <si>
    <t xml:space="preserve">"výkopy-násypy"     234,0-3,0</t>
  </si>
  <si>
    <t xml:space="preserve">"přebytek ornice"  </t>
  </si>
  <si>
    <t>(47,2+20,3+69,6+146,1+16,9)*0,1-(16,0*2,5+7,55*18,1)*0,1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</si>
  <si>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</si>
  <si>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</si>
  <si>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</si>
  <si>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-778266829</t>
  </si>
  <si>
    <t>https://podminky.urs.cz/item/CS_URS_2024_02/162751119</t>
  </si>
  <si>
    <t>" vzdálenost skládky 20 km"</t>
  </si>
  <si>
    <t>244,433*(20-1)</t>
  </si>
  <si>
    <t>8</t>
  </si>
  <si>
    <t>167151101</t>
  </si>
  <si>
    <t>Nakládání, skládání a překládání neulehlého výkopku nebo sypaniny strojně nakládání, množství do 100 m3, z horniny třídy těžitelnosti I, skupiny 1 až 3</t>
  </si>
  <si>
    <t>-529594537</t>
  </si>
  <si>
    <t>https://podminky.urs.cz/item/CS_URS_2024_02/167151101</t>
  </si>
  <si>
    <t>"na meziskládce "</t>
  </si>
  <si>
    <t>9</t>
  </si>
  <si>
    <t>167151111</t>
  </si>
  <si>
    <t>Nakládání, skládání a překládání neulehlého výkopku nebo sypaniny strojně nakládání, množství přes 100 m3, z hornin třídy těžitelnosti I, skupiny 1 až 3</t>
  </si>
  <si>
    <t>-1228264130</t>
  </si>
  <si>
    <t>https://podminky.urs.cz/item/CS_URS_2024_02/167151111</t>
  </si>
  <si>
    <t>"na meziskládce-přebytek zeminy a ornice"</t>
  </si>
  <si>
    <t>10</t>
  </si>
  <si>
    <t>171151103</t>
  </si>
  <si>
    <t>Uložení sypanin do násypů strojně s rozprostřením sypaniny ve vrstvách a s hrubým urovnáním zhutněných z hornin soudržných jakékoliv třídy těžitelnosti</t>
  </si>
  <si>
    <t>230561593</t>
  </si>
  <si>
    <t>https://podminky.urs.cz/item/CS_URS_2024_02/171151103</t>
  </si>
  <si>
    <t>11</t>
  </si>
  <si>
    <t>171251109</t>
  </si>
  <si>
    <t>Uložení sypanin do násypů strojně Příplatek k ceně za prohození sypaniny</t>
  </si>
  <si>
    <t>400980423</t>
  </si>
  <si>
    <t>https://podminky.urs.cz/item/CS_URS_2024_02/171251109</t>
  </si>
  <si>
    <t>171251201</t>
  </si>
  <si>
    <t>Uložení sypaniny na skládky nebo meziskládky bez hutnění s upravením uložené sypaniny do předepsaného tvaru</t>
  </si>
  <si>
    <t>-525611586</t>
  </si>
  <si>
    <t>https://podminky.urs.cz/item/CS_URS_2024_02/171251201</t>
  </si>
  <si>
    <t>"na meziskládku"</t>
  </si>
  <si>
    <t>"přebytek zeminy a ornice na skládku "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</si>
  <si>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</si>
  <si>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</si>
  <si>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</si>
  <si>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</si>
  <si>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1020546858</t>
  </si>
  <si>
    <t>https://podminky.urs.cz/item/CS_URS_2024_02/171201231</t>
  </si>
  <si>
    <t>244,433*1,8 "t/m3"</t>
  </si>
  <si>
    <t>14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</si>
  <si>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</si>
  <si>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</si>
  <si>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190104866</t>
  </si>
  <si>
    <t>https://podminky.urs.cz/item/CS_URS_2024_02/181111121</t>
  </si>
  <si>
    <t>16,0*2,5+7,55*18,1</t>
  </si>
  <si>
    <t>15</t>
  </si>
  <si>
    <t>181351103</t>
  </si>
  <si>
    <t>Rozprostření a urovnání ornice v rovině nebo ve svahu sklonu do 1:5 strojně při souvislé ploše přes 100 do 500 m2, tl. vrstvy do 200 mm</t>
  </si>
  <si>
    <t>-1476941957</t>
  </si>
  <si>
    <t>https://podminky.urs.cz/item/CS_URS_2024_02/181351103</t>
  </si>
  <si>
    <t>16</t>
  </si>
  <si>
    <t>181411131</t>
  </si>
  <si>
    <t>Založení trávníku na půdě předem připravené plochy do 1000 m2 výsevem včetně utažení parkového v rovině nebo na svahu do 1:5</t>
  </si>
  <si>
    <t>-985945997</t>
  </si>
  <si>
    <t>https://podminky.urs.cz/item/CS_URS_2024_02/181411131</t>
  </si>
  <si>
    <t>17</t>
  </si>
  <si>
    <t>M</t>
  </si>
  <si>
    <t>00572410</t>
  </si>
  <si>
    <t>osivo směs travní parková</t>
  </si>
  <si>
    <t>kg</t>
  </si>
  <si>
    <t>-2069925581</t>
  </si>
  <si>
    <t>176,655*0,03 'Přepočtené koeficientem množství</t>
  </si>
  <si>
    <t>18</t>
  </si>
  <si>
    <t>181951111</t>
  </si>
  <si>
    <t>Úprava pláně vyrovnáním výškových rozdílů strojně v hornině třídy těžitelnosti I, skupiny 1 až 3 bez zhutnění</t>
  </si>
  <si>
    <t>-423144185</t>
  </si>
  <si>
    <t>https://podminky.urs.cz/item/CS_URS_2024_02/181951111</t>
  </si>
  <si>
    <t>19</t>
  </si>
  <si>
    <t>181951112</t>
  </si>
  <si>
    <t>Úprava pláně vyrovnáním výškových rozdílů strojně v hornině třídy těžitelnosti I, skupiny 1 až 3 se zhutněním</t>
  </si>
  <si>
    <t>-1350503961</t>
  </si>
  <si>
    <t>https://podminky.urs.cz/item/CS_URS_2024_02/181951112</t>
  </si>
  <si>
    <t>"skladba D1-plocha pojízdná"</t>
  </si>
  <si>
    <t>9,5*10,5+4,4*2,8+3,3*6,7+16,0*3,0</t>
  </si>
  <si>
    <t xml:space="preserve">"skladba D2-hřiště"  </t>
  </si>
  <si>
    <t>265,0</t>
  </si>
  <si>
    <t>"skladba D3-plocha pochozí"</t>
  </si>
  <si>
    <t>8,25*7,60</t>
  </si>
  <si>
    <t>"rozšíření pod obrubnik"</t>
  </si>
  <si>
    <t>(10,0+8,0+8,5+7,5+8,0+5,0+2,0+11,0+10,0+3,0+1,5)*0,15</t>
  </si>
  <si>
    <t>"rozšíření pod žlaby"</t>
  </si>
  <si>
    <t>(20,60+14,95)*0,15</t>
  </si>
  <si>
    <t>20</t>
  </si>
  <si>
    <t>185803111</t>
  </si>
  <si>
    <t>Ošetření trávníku jednorázové v rovině nebo na svahu do 1:5</t>
  </si>
  <si>
    <t>627898390</t>
  </si>
  <si>
    <t>https://podminky.urs.cz/item/CS_URS_2024_02/185803111</t>
  </si>
  <si>
    <t>Zakládání</t>
  </si>
  <si>
    <t>274313511</t>
  </si>
  <si>
    <t>Základy z betonu prostého pasy betonu kamenem neprokládaného tř. C 12/15</t>
  </si>
  <si>
    <t>233470016</t>
  </si>
  <si>
    <t>https://podminky.urs.cz/item/CS_URS_2024_02/274313511</t>
  </si>
  <si>
    <t>"základ pro trampolíny"</t>
  </si>
  <si>
    <t>2*(0,35*0,25*1,6*4)</t>
  </si>
  <si>
    <t>22</t>
  </si>
  <si>
    <t>274313611</t>
  </si>
  <si>
    <t>Základy z betonu prostého pasy betonu kamenem neprokládaného tř. C 16/20</t>
  </si>
  <si>
    <t>-400403489</t>
  </si>
  <si>
    <t>https://podminky.urs.cz/item/CS_URS_2024_02/274313611</t>
  </si>
  <si>
    <t>23</t>
  </si>
  <si>
    <t>274351121</t>
  </si>
  <si>
    <t>Bednění základů pasů rovné zřízení</t>
  </si>
  <si>
    <t>-760055533</t>
  </si>
  <si>
    <t>https://podminky.urs.cz/item/CS_URS_2024_02/274351121</t>
  </si>
  <si>
    <t>2*((0,25*1,60*4)+(0,3*(1,6-0,6)*4))</t>
  </si>
  <si>
    <t>"základy stojanů na kola"</t>
  </si>
  <si>
    <t>2*(0,2+0,4)*0,2*4</t>
  </si>
  <si>
    <t>24</t>
  </si>
  <si>
    <t>274351122</t>
  </si>
  <si>
    <t>Bednění základů pasů rovné odstranění</t>
  </si>
  <si>
    <t>34869600</t>
  </si>
  <si>
    <t>https://podminky.urs.cz/item/CS_URS_2024_02/274351122</t>
  </si>
  <si>
    <t>Vodorovné konstrukce</t>
  </si>
  <si>
    <t>25</t>
  </si>
  <si>
    <t>451317777</t>
  </si>
  <si>
    <t>Podklad nebo lože pod dlažbu (přídlažbu) v ploše vodorovné nebo ve sklonu do 1:5, tloušťky od 50 do 100 mm z betonu prostého</t>
  </si>
  <si>
    <t>533907314</t>
  </si>
  <si>
    <t>https://podminky.urs.cz/item/CS_URS_2024_02/451317777</t>
  </si>
  <si>
    <t>"skladba D4-okapový chodník"</t>
  </si>
  <si>
    <t>"tl. 80 mm"</t>
  </si>
  <si>
    <t>(8,25+7,6+5,5+2,5+21,0+2,8+1,0)*0,50</t>
  </si>
  <si>
    <t>26</t>
  </si>
  <si>
    <t>457971111</t>
  </si>
  <si>
    <t>Zřízení vrstvy z geotextilie s přesahem bez připevnění k podkladu, s potřebným dočasným zatěžováním včetně zakotvení okraje o sklonu do 10°, šířky geotextilie do 3 m</t>
  </si>
  <si>
    <t>-1041446000</t>
  </si>
  <si>
    <t>https://podminky.urs.cz/item/CS_URS_2024_02/457971111</t>
  </si>
  <si>
    <t>27</t>
  </si>
  <si>
    <t>69311068</t>
  </si>
  <si>
    <t>geotextilie netkaná separační, ochranná, filtrační, drenážní PP 300g/m2</t>
  </si>
  <si>
    <t>-2101248988</t>
  </si>
  <si>
    <t>526,388*1,2 'Přepočtené koeficientem množství</t>
  </si>
  <si>
    <t>28</t>
  </si>
  <si>
    <t>457979111</t>
  </si>
  <si>
    <t>Zřízení vrstvy z geotextilie s přesahem Příplatek k cenám za připevnění geotextilie k podkladu ocelovými skobami z betonářské oceli o sklonu do 10°, při počtu skob na 10 m2 plochy do 4 ks</t>
  </si>
  <si>
    <t>-2043190591</t>
  </si>
  <si>
    <t>https://podminky.urs.cz/item/CS_URS_2024_02/457979111</t>
  </si>
  <si>
    <t>Komunikace pozemní</t>
  </si>
  <si>
    <t>29</t>
  </si>
  <si>
    <t>564211111</t>
  </si>
  <si>
    <t>Podklad nebo podsyp ze štěrkopísku ŠP s rozprostřením, vlhčením a zhutněním plochy přes 100 m2, po zhutnění tl. 50 mm</t>
  </si>
  <si>
    <t>-1575739612</t>
  </si>
  <si>
    <t>https://podminky.urs.cz/item/CS_URS_2024_02/564211111</t>
  </si>
  <si>
    <t>30</t>
  </si>
  <si>
    <t>564231011</t>
  </si>
  <si>
    <t>Podklad nebo podsyp ze štěrkopísku ŠP s rozprostřením, vlhčením a zhutněním plochy jednotlivě do 100 m2, po zhutnění tl. 100 mm</t>
  </si>
  <si>
    <t>-1843524220</t>
  </si>
  <si>
    <t>https://podminky.urs.cz/item/CS_URS_2024_02/564231011</t>
  </si>
  <si>
    <t>31</t>
  </si>
  <si>
    <t>564710001.1</t>
  </si>
  <si>
    <t>Podklad nebo kryt z kameniva drceného vel. 0-4 mm s rozprostřením a zhutněním plochy jednotlivě přes 100 m2, po zhutnění tl. 30 mm</t>
  </si>
  <si>
    <t>-78767988</t>
  </si>
  <si>
    <t>"skladba D2-hřiště,výměra převzata z TZ"</t>
  </si>
  <si>
    <t>256,0</t>
  </si>
  <si>
    <t>32</t>
  </si>
  <si>
    <t>564851011</t>
  </si>
  <si>
    <t>Podklad ze štěrkodrti ŠD s rozprostřením a zhutněním plochy jednotlivě do 100 m2, po zhutnění tl. 150 mm</t>
  </si>
  <si>
    <t>470415032</t>
  </si>
  <si>
    <t>https://podminky.urs.cz/item/CS_URS_2024_02/564851011</t>
  </si>
  <si>
    <t>"2 vrstvy tl.150 mm"</t>
  </si>
  <si>
    <t>(9,5*10,5+4,4*2,8+3,3*6,7+16,0*3,0)*2</t>
  </si>
  <si>
    <t>"rozšíření spodní vrstvy pod obrubnik"</t>
  </si>
  <si>
    <t>(10,0+3,0+1,5)*0,15</t>
  </si>
  <si>
    <t>"rozšíření spodní vrstvy pod žlab Ž2"</t>
  </si>
  <si>
    <t>14,95*0,15</t>
  </si>
  <si>
    <t>33</t>
  </si>
  <si>
    <t>564861011</t>
  </si>
  <si>
    <t>Podklad ze štěrkodrti ŠD s rozprostřením a zhutněním plochy jednotlivě do 100 m2, po zhutnění tl. 200 mm</t>
  </si>
  <si>
    <t>1801283929</t>
  </si>
  <si>
    <t>https://podminky.urs.cz/item/CS_URS_2024_02/564861011</t>
  </si>
  <si>
    <t>34</t>
  </si>
  <si>
    <t>5792313.0000</t>
  </si>
  <si>
    <t xml:space="preserve">Venkovní litý pryžový povrch na předem připravený terén-polyuretanový povrch EPDM tl. 35 mm (tl.25 mm SBR+tl.10mm EPDM),prováděný ručně plochy do 300 m2, vícebarevný </t>
  </si>
  <si>
    <t>2106852045</t>
  </si>
  <si>
    <t>"výměra převzata z TZ"</t>
  </si>
  <si>
    <t>35</t>
  </si>
  <si>
    <t>579.000001</t>
  </si>
  <si>
    <t>Rozměření grafických motivů na ploše</t>
  </si>
  <si>
    <t>kp</t>
  </si>
  <si>
    <t>-995003429</t>
  </si>
  <si>
    <t>36</t>
  </si>
  <si>
    <t>579.000002</t>
  </si>
  <si>
    <t>Práce na grafice a instalace grafických motivů a prvků do plochy dle návrhu</t>
  </si>
  <si>
    <t>1935356747</t>
  </si>
  <si>
    <t>37</t>
  </si>
  <si>
    <t>579.000003</t>
  </si>
  <si>
    <t>Zabezpečení plochy proti poničení po dobu trvání tuhnutí EPDM povrchu</t>
  </si>
  <si>
    <t>den</t>
  </si>
  <si>
    <t>512686270</t>
  </si>
  <si>
    <t>38</t>
  </si>
  <si>
    <t>579.000004</t>
  </si>
  <si>
    <t>Trampolína integrovaná do hřiště velikost rámu 150x150cm, výška 30 cm, skákací matrace 107x107 cm,vhodná pro veřené plochy, 36 ocelových pružin žárově zinkovaných vč. gumové hrany a poštovného</t>
  </si>
  <si>
    <t>ks</t>
  </si>
  <si>
    <t>2123622296</t>
  </si>
  <si>
    <t>39</t>
  </si>
  <si>
    <t>579.000005</t>
  </si>
  <si>
    <t>Příplatek za grafický lem kolem trampolíny</t>
  </si>
  <si>
    <t>931058772</t>
  </si>
  <si>
    <t>40</t>
  </si>
  <si>
    <t>579.000006</t>
  </si>
  <si>
    <t xml:space="preserve">Grafika z celoprobarveného EPDM-Kolečko prům.30 cm s levou nebo pravou dlaní nebo stopou (barva black), barva kolečka-orange, sky blue, may green </t>
  </si>
  <si>
    <t>-1491198928</t>
  </si>
  <si>
    <t>41</t>
  </si>
  <si>
    <t>579.000007</t>
  </si>
  <si>
    <t xml:space="preserve">Grafika z celoprobarveného EPDM-kolečko prům.40 cm s dvojstopou (barva-beige, black) , barva kolečka- UV orange, rainbow blue, may green </t>
  </si>
  <si>
    <t>999623643</t>
  </si>
  <si>
    <t xml:space="preserve">"kolečko s dvojstopou-may green"     2,0</t>
  </si>
  <si>
    <t xml:space="preserve">"kolečko s dvojstopou-rainbow blue"     2,0</t>
  </si>
  <si>
    <t xml:space="preserve">"kolečko s dvojstopou-orange"    4,0</t>
  </si>
  <si>
    <t>42</t>
  </si>
  <si>
    <t>579.000008</t>
  </si>
  <si>
    <t>Grafika z celoprobarveného EPDM-Terč s čísly, prům 120 cm, různé barvy</t>
  </si>
  <si>
    <t>-853370875</t>
  </si>
  <si>
    <t>43</t>
  </si>
  <si>
    <t>579.000009</t>
  </si>
  <si>
    <t>Grafika z celoprobarveného EPDM-Skok do dálky-zvířata , kolečka prům 50 cm-různé barvy dle návrhu</t>
  </si>
  <si>
    <t>472264867</t>
  </si>
  <si>
    <t>44</t>
  </si>
  <si>
    <t>579.000010</t>
  </si>
  <si>
    <t>Grafika z celoprobarveného EPDM-Skákací panák-HASIČ, š.85cm, v.220cm, s čísly 1-8, barevnost dle návrhu</t>
  </si>
  <si>
    <t>-1663053101</t>
  </si>
  <si>
    <t>45</t>
  </si>
  <si>
    <t>579.000011</t>
  </si>
  <si>
    <t>Grafika z celoprobarveného EPDM-Středová čára š.80 cm, dl.8cm-barva černá</t>
  </si>
  <si>
    <t>644085717</t>
  </si>
  <si>
    <t>46</t>
  </si>
  <si>
    <t>579.000012</t>
  </si>
  <si>
    <t>Grafika z celoprobarveného EPDM-3D Housenka š.60cm, v.25cm, dl.500 cm, 7 prvků</t>
  </si>
  <si>
    <t>1796521737</t>
  </si>
  <si>
    <t>47</t>
  </si>
  <si>
    <t>579.000013</t>
  </si>
  <si>
    <t>Grafika z celoprobarveného EPDM-3D Polokoule prům.50 cm, v.25 cm, barvy -sky blue, may geen, beige</t>
  </si>
  <si>
    <t>1283334316</t>
  </si>
  <si>
    <t>48</t>
  </si>
  <si>
    <t>579.000014</t>
  </si>
  <si>
    <t>Grafika z celoprobarveného EPDM-3D Zeměkoule-VÝCHOD a ZÁPAD, prům.100 cm,v.25cm, barva sky blue a may green</t>
  </si>
  <si>
    <t>-1478336138</t>
  </si>
  <si>
    <t>49</t>
  </si>
  <si>
    <t>579.000015</t>
  </si>
  <si>
    <t>Grafika z celoprobarveného EPDM-3D Polokoule prům.30 cm v.15cm, barva-beige,earth yelow</t>
  </si>
  <si>
    <t>-697460888</t>
  </si>
  <si>
    <t xml:space="preserve">"barva beige"      1,0</t>
  </si>
  <si>
    <t>"barava earth yellow" 3,0</t>
  </si>
  <si>
    <t>50</t>
  </si>
  <si>
    <t>579.000016</t>
  </si>
  <si>
    <t>Grafika z celoprobarveného EPDM-3D Polokoule prům.30 cm v.15cm, barva-may green</t>
  </si>
  <si>
    <t>-919113491</t>
  </si>
  <si>
    <t>51</t>
  </si>
  <si>
    <t>579.000017</t>
  </si>
  <si>
    <t>Grafika z celoprobarveného EPDM-3D Beruška s tunelem, v.65cm, š.125cm,dl.145cm</t>
  </si>
  <si>
    <t>1215064317</t>
  </si>
  <si>
    <t>52</t>
  </si>
  <si>
    <t>579.000018</t>
  </si>
  <si>
    <t>Grafika z celoprobarveného EPDM-3D Labice PLAY-DIRECT (rovná) jednobarevná bez grafiky,v.46cm, š.46cm,dl.220cm</t>
  </si>
  <si>
    <t>-1350262947</t>
  </si>
  <si>
    <t>53</t>
  </si>
  <si>
    <t>579.000019</t>
  </si>
  <si>
    <t>Grafika z celoprobarveného EPDM-3D Labice PLAY-BOW (zaoblená) jednobarevná bez grafiky,v.46cm,š.64cm,dl.180cm</t>
  </si>
  <si>
    <t>-910734672</t>
  </si>
  <si>
    <t>54</t>
  </si>
  <si>
    <t>579.000020</t>
  </si>
  <si>
    <t xml:space="preserve">Branka-žárovězinkovaná ocelová konstrukce s lavičkou z polypropyenu tl.10mm, branka-v.50cm, š.110cm,dl.50cm </t>
  </si>
  <si>
    <t>-599595179</t>
  </si>
  <si>
    <t>55</t>
  </si>
  <si>
    <t>579.000021</t>
  </si>
  <si>
    <t>Kontrola připravenosti spodní stavby před pokládkou pryžového povrchu</t>
  </si>
  <si>
    <t>-1040697769</t>
  </si>
  <si>
    <t>56</t>
  </si>
  <si>
    <t>579.000022</t>
  </si>
  <si>
    <t>Doprava a režie umělý povrch-doprava materiálu, odvoz a likvidace odpadu</t>
  </si>
  <si>
    <t>-74771133</t>
  </si>
  <si>
    <t>57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</si>
  <si>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</si>
  <si>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</si>
  <si>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1530763672</t>
  </si>
  <si>
    <t>https://podminky.urs.cz/item/CS_URS_2024_02/591211111</t>
  </si>
  <si>
    <t>58</t>
  </si>
  <si>
    <t>RMAT0000</t>
  </si>
  <si>
    <t xml:space="preserve">dlažební kostka žula - dodá investor </t>
  </si>
  <si>
    <t>-561781246</t>
  </si>
  <si>
    <t>"dodá investor "</t>
  </si>
  <si>
    <t>182,18</t>
  </si>
  <si>
    <t>182,18*1,02 'Přepočtené koeficientem množství</t>
  </si>
  <si>
    <t>59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</si>
  <si>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</si>
  <si>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</si>
  <si>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-1589332577</t>
  </si>
  <si>
    <t>https://podminky.urs.cz/item/CS_URS_2024_02/596211111</t>
  </si>
  <si>
    <t>60</t>
  </si>
  <si>
    <t>59245018</t>
  </si>
  <si>
    <t>dlažba skladebná betonová 200x100mm tl 60mm přírodní</t>
  </si>
  <si>
    <t>1331163327</t>
  </si>
  <si>
    <t>62,7*1,03 'Přepočtené koeficientem množství</t>
  </si>
  <si>
    <t>Úpravy povrchů, podlahy a osazování výplní</t>
  </si>
  <si>
    <t>61</t>
  </si>
  <si>
    <t>635111241</t>
  </si>
  <si>
    <t>Násyp ze štěrkopísku, písku nebo kameniva pod podlahy se zhutněním z kameniva hrubého 8-16</t>
  </si>
  <si>
    <t>-1639706472</t>
  </si>
  <si>
    <t>https://podminky.urs.cz/item/CS_URS_2024_02/635111241</t>
  </si>
  <si>
    <t>"podsyp pod zákldy stjanů na kola"</t>
  </si>
  <si>
    <t>0,2*0,1*0,6*4</t>
  </si>
  <si>
    <t>62</t>
  </si>
  <si>
    <t>635111242</t>
  </si>
  <si>
    <t>Násyp ze štěrkopísku, písku nebo kameniva pod podlahy se zhutněním z kameniva hrubého 16-32</t>
  </si>
  <si>
    <t>-870573820</t>
  </si>
  <si>
    <t>https://podminky.urs.cz/item/CS_URS_2024_02/635111242</t>
  </si>
  <si>
    <t>"posyp pod základ pro trampolíny"</t>
  </si>
  <si>
    <t>0,15*1,6*4,0</t>
  </si>
  <si>
    <t>63</t>
  </si>
  <si>
    <t>637211111</t>
  </si>
  <si>
    <t>Okapový chodník z dlaždic betonových do cementové malty MC-10 se zalitím spár cementovou maltou, tl. dlaždic 40 mm</t>
  </si>
  <si>
    <t>1270421237</t>
  </si>
  <si>
    <t>https://podminky.urs.cz/item/CS_URS_2024_02/637211111</t>
  </si>
  <si>
    <t>Trubní vedení</t>
  </si>
  <si>
    <t>64</t>
  </si>
  <si>
    <t>890311851</t>
  </si>
  <si>
    <t>Bourání šachet a jímek strojně velikosti obestavěného prostoru do 1,5 m3 ze železobetonu</t>
  </si>
  <si>
    <t>-1786297668</t>
  </si>
  <si>
    <t>https://podminky.urs.cz/item/CS_URS_2024_02/890311851</t>
  </si>
  <si>
    <t>"bourání uliční vpusti"</t>
  </si>
  <si>
    <t>0,6*0,6*1,30</t>
  </si>
  <si>
    <t>65</t>
  </si>
  <si>
    <t>899132121</t>
  </si>
  <si>
    <t>Výměna (výšková úprava) poklopu kanalizačního s rámem pevným s ošetřením podkladních vrstev hloubky do 25 cm</t>
  </si>
  <si>
    <t>kus</t>
  </si>
  <si>
    <t>1406805893</t>
  </si>
  <si>
    <t>https://podminky.urs.cz/item/CS_URS_2024_02/899132121</t>
  </si>
  <si>
    <t>"výšková úprava poklopů stávajících šachet kanalizace"</t>
  </si>
  <si>
    <t>2,0+3,0</t>
  </si>
  <si>
    <t>66</t>
  </si>
  <si>
    <t>55241030</t>
  </si>
  <si>
    <t>poklop šachtový litinový kruhový DN 600 bez ventilace tř D400 pro intenzivní provoz</t>
  </si>
  <si>
    <t>-1984509671</t>
  </si>
  <si>
    <t>67</t>
  </si>
  <si>
    <t>899201211</t>
  </si>
  <si>
    <t>Demontáž mříží litinových včetně rámů, hmotnosti jednotlivě do 50 kg</t>
  </si>
  <si>
    <t>862736433</t>
  </si>
  <si>
    <t>https://podminky.urs.cz/item/CS_URS_2024_02/899201211</t>
  </si>
  <si>
    <t>Ostatní konstrukce a práce, bourání</t>
  </si>
  <si>
    <t>68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</si>
  <si>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</si>
  <si>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</si>
  <si>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-1533342402</t>
  </si>
  <si>
    <t>https://podminky.urs.cz/item/CS_URS_2024_02/916131213</t>
  </si>
  <si>
    <t>9,5</t>
  </si>
  <si>
    <t>69</t>
  </si>
  <si>
    <t>59217072</t>
  </si>
  <si>
    <t>obrubník silniční betonový 1000x100x250mm</t>
  </si>
  <si>
    <t>-1421972076</t>
  </si>
  <si>
    <t>9,5*1,02 'Přepočtené koeficientem množství</t>
  </si>
  <si>
    <t>70</t>
  </si>
  <si>
    <t>916241213</t>
  </si>
  <si>
    <t>Osazení obrubníku kamenného se zřízením lože, s vyplněním a zatřením spár cementovou maltou stojatého s boční opěrou z betonu prostého, do lože z betonu prostého</t>
  </si>
  <si>
    <t>312492697</t>
  </si>
  <si>
    <t>https://podminky.urs.cz/item/CS_URS_2024_02/916241213</t>
  </si>
  <si>
    <t>13,0+3,0</t>
  </si>
  <si>
    <t>71</t>
  </si>
  <si>
    <t>58380001</t>
  </si>
  <si>
    <t>krajník kamenný žulový silniční 130x200x300-800mm</t>
  </si>
  <si>
    <t>1787136454</t>
  </si>
  <si>
    <t>16*1,02 'Přepočtené koeficientem množství</t>
  </si>
  <si>
    <t>72</t>
  </si>
  <si>
    <t>916331112</t>
  </si>
  <si>
    <t>Osazení zahradního obrubníku betonového s ložem tl. od 50 do 100 mm z betonu prostého tř. C 12/15 s boční opěrou z betonu prostého tř. C 12/15</t>
  </si>
  <si>
    <t>1494216142</t>
  </si>
  <si>
    <t>https://podminky.urs.cz/item/CS_URS_2024_02/916331112</t>
  </si>
  <si>
    <t>10,0+8,0+8,5+7,5+8,0+5,0+2,0+11,0+10,0+3,0+1,5</t>
  </si>
  <si>
    <t>73</t>
  </si>
  <si>
    <t>59217011</t>
  </si>
  <si>
    <t>obrubník zahradní betonový 500x50x200mm</t>
  </si>
  <si>
    <t>-1411461907</t>
  </si>
  <si>
    <t>74</t>
  </si>
  <si>
    <t>935113111</t>
  </si>
  <si>
    <t>Osazení odvodňovacího žlabu s krycím roštem polymerbetonového šířky do 200 mm</t>
  </si>
  <si>
    <t>837741191</t>
  </si>
  <si>
    <t>https://podminky.urs.cz/item/CS_URS_2024_02/935113111</t>
  </si>
  <si>
    <t>"žlab Ž1"</t>
  </si>
  <si>
    <t>(11,20-0,5)+(9,4-0,5)</t>
  </si>
  <si>
    <t>"žlab Ž2"</t>
  </si>
  <si>
    <t>(4,45-0,5)+(10,5-0,5)</t>
  </si>
  <si>
    <t>75</t>
  </si>
  <si>
    <t>RMAT0001</t>
  </si>
  <si>
    <t>odvodňovací žlab z polymerbetonu s ochrannou ocelovou hranou tl.4 mm a těsnící drážkou, se spádem dna 0,5%, světlá šířka100mm, rošt můstkový 12/95 litinový,zátěžová třída B125</t>
  </si>
  <si>
    <t>-1391225074</t>
  </si>
  <si>
    <t>76</t>
  </si>
  <si>
    <t>935923216</t>
  </si>
  <si>
    <t>Osazení odvodňovacího žlabu s krycím roštem vpusti pro žlab šířky do 200 mm</t>
  </si>
  <si>
    <t>1335401424</t>
  </si>
  <si>
    <t>https://podminky.urs.cz/item/CS_URS_2024_02/935923216</t>
  </si>
  <si>
    <t xml:space="preserve">"žlab Ž1"  2,0</t>
  </si>
  <si>
    <t xml:space="preserve">"žlab Ž2"  2,0</t>
  </si>
  <si>
    <t>77</t>
  </si>
  <si>
    <t>RMAT0002</t>
  </si>
  <si>
    <t>vpusť odtoková polymerbetonová s integrovaným těsněním vč. kalové jímky a zápachového ozávěru, dl.500mm, rošt můstkový 12/95 litinový B125</t>
  </si>
  <si>
    <t>-1180331713</t>
  </si>
  <si>
    <t>78</t>
  </si>
  <si>
    <t>936174311.0</t>
  </si>
  <si>
    <t>Montáž stojanu na kola pro 4 a 6 kol kotevními šrouby na pevný podklad</t>
  </si>
  <si>
    <t>1484750128</t>
  </si>
  <si>
    <t>2,0</t>
  </si>
  <si>
    <t>79</t>
  </si>
  <si>
    <t>RMAT0003</t>
  </si>
  <si>
    <t xml:space="preserve">stojan na kola se 4  komorami, 2000×520×860 mm, pozink </t>
  </si>
  <si>
    <t>274725681</t>
  </si>
  <si>
    <t>80</t>
  </si>
  <si>
    <t>RMAT0004</t>
  </si>
  <si>
    <t xml:space="preserve">stojan na kola se 6  komorami, 2960×520×860 mm,pozink </t>
  </si>
  <si>
    <t>-431117441</t>
  </si>
  <si>
    <t>81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</si>
  <si>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</si>
  <si>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</si>
  <si>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515913101</t>
  </si>
  <si>
    <t>https://podminky.urs.cz/item/CS_URS_2024_02/979071111</t>
  </si>
  <si>
    <t>(9,0+11,0)*0,15</t>
  </si>
  <si>
    <t>82</t>
  </si>
  <si>
    <t>99600111.0</t>
  </si>
  <si>
    <t>Odstranění dětské houpačky řetízkové na dřevěné konstrukci vč. základů</t>
  </si>
  <si>
    <t>241477638</t>
  </si>
  <si>
    <t>997</t>
  </si>
  <si>
    <t>Přesun sutě</t>
  </si>
  <si>
    <t>83</t>
  </si>
  <si>
    <t>997013501</t>
  </si>
  <si>
    <t>Odvoz suti a vybouraných hmot na skládku nebo meziskládku se složením, na vzdálenost do 1 km</t>
  </si>
  <si>
    <t>429420579</t>
  </si>
  <si>
    <t>https://podminky.urs.cz/item/CS_URS_2024_02/997013501</t>
  </si>
  <si>
    <t>84</t>
  </si>
  <si>
    <t>997013509</t>
  </si>
  <si>
    <t>Odvoz suti a vybouraných hmot na skládku nebo meziskládku se složením, na vzdálenost Příplatek k ceně za každý další započatý 1 km přes 1 km</t>
  </si>
  <si>
    <t>1043187124</t>
  </si>
  <si>
    <t>https://podminky.urs.cz/item/CS_URS_2024_02/997013509</t>
  </si>
  <si>
    <t>6,549*(20-1)</t>
  </si>
  <si>
    <t>85</t>
  </si>
  <si>
    <t>997013631</t>
  </si>
  <si>
    <t>Poplatek za uložení stavebního odpadu na skládce (skládkovné) směsného stavebního a demoličního zatříděného do Katalogu odpadů pod kódem 17 09 04</t>
  </si>
  <si>
    <t>-1782691446</t>
  </si>
  <si>
    <t>https://podminky.urs.cz/item/CS_URS_2024_02/997013631</t>
  </si>
  <si>
    <t>6,549</t>
  </si>
  <si>
    <t>998</t>
  </si>
  <si>
    <t>Přesun hmot</t>
  </si>
  <si>
    <t>86</t>
  </si>
  <si>
    <t>998222012</t>
  </si>
  <si>
    <t>Přesun hmot pro tělovýchovné plochy dopravní vzdálenost do 200 m</t>
  </si>
  <si>
    <t>796615810</t>
  </si>
  <si>
    <t>https://podminky.urs.cz/item/CS_URS_2024_02/998222012</t>
  </si>
  <si>
    <t>02 - SO 102.2 Odvodnění</t>
  </si>
  <si>
    <t>Ing.Hana Hrochová</t>
  </si>
  <si>
    <t>132212131</t>
  </si>
  <si>
    <t>Hloubení nezapažených rýh šířky do 800 mm ručně s urovnáním dna do předepsaného profilu a spádu v hornině třídy těžitelnosti I skupiny 3 soudržných</t>
  </si>
  <si>
    <t>-746806314</t>
  </si>
  <si>
    <t>https://podminky.urs.cz/item/CS_URS_2024_02/132212131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</si>
  <si>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</si>
  <si>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</si>
  <si>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-1099096259</t>
  </si>
  <si>
    <t>https://podminky.urs.cz/item/CS_URS_2024_02/161151103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</si>
  <si>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</si>
  <si>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</si>
  <si>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-463065417</t>
  </si>
  <si>
    <t>https://podminky.urs.cz/item/CS_URS_2024_02/162351103</t>
  </si>
  <si>
    <t>818982293</t>
  </si>
  <si>
    <t>1435244556</t>
  </si>
  <si>
    <t>50,5*20 'Přepočtené koeficientem množství</t>
  </si>
  <si>
    <t>-1816696387</t>
  </si>
  <si>
    <t>50,5*1,9 'Přepočtené koeficientem množství</t>
  </si>
  <si>
    <t>-2001507265</t>
  </si>
  <si>
    <t>174111101</t>
  </si>
  <si>
    <t>Zásyp sypaninou z jakékoliv horniny ručně s uložením výkopku ve vrstvách se zhutněním jam, šachet, rýh nebo kolem objektů v těchto vykopávkách</t>
  </si>
  <si>
    <t>-1788214246</t>
  </si>
  <si>
    <t>https://podminky.urs.cz/item/CS_URS_2024_02/174111101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</si>
  <si>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</si>
  <si>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</si>
  <si>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-1643950932</t>
  </si>
  <si>
    <t>https://podminky.urs.cz/item/CS_URS_2024_02/175151101</t>
  </si>
  <si>
    <t>58337303</t>
  </si>
  <si>
    <t>štěrkopísek frakce 0/8</t>
  </si>
  <si>
    <t>1571482784</t>
  </si>
  <si>
    <t>38,3*2 'Přepočtené koeficientem množství</t>
  </si>
  <si>
    <t>212792311</t>
  </si>
  <si>
    <t>Odvodnění mostní opěry z plastových trub drenážní potrubí HDPE DN 100</t>
  </si>
  <si>
    <t>-1226413055</t>
  </si>
  <si>
    <t>https://podminky.urs.cz/item/CS_URS_2024_02/212792311</t>
  </si>
  <si>
    <t>451573111</t>
  </si>
  <si>
    <t>Lože pod potrubí, stoky a drobné objekty v otevřeném výkopu z písku a štěrkopísku do 63 mm</t>
  </si>
  <si>
    <t>1212851971</t>
  </si>
  <si>
    <t>https://podminky.urs.cz/item/CS_URS_2024_02/451573111</t>
  </si>
  <si>
    <t>461991111</t>
  </si>
  <si>
    <t>Zřízení ochranného opevnění dna a svahů melioračních kanálů z geotextilií, fólie nebo síťoviny</t>
  </si>
  <si>
    <t>2034291928</t>
  </si>
  <si>
    <t>https://podminky.urs.cz/item/CS_URS_2024_02/461991111</t>
  </si>
  <si>
    <t>69311037</t>
  </si>
  <si>
    <t>geotextilie tkaná separační, filtrační, výztužná PP pevnost v tahu 45kN/m</t>
  </si>
  <si>
    <t>666066359</t>
  </si>
  <si>
    <t>243*1,1 'Přepočtené koeficientem množství</t>
  </si>
  <si>
    <t>871313121</t>
  </si>
  <si>
    <t>Montáž kanalizačního potrubí z tvrdého PVC-U hladkého plnostěnného tuhost SN 8 DN 160</t>
  </si>
  <si>
    <t>-402699608</t>
  </si>
  <si>
    <t>https://podminky.urs.cz/item/CS_URS_2024_02/871313121</t>
  </si>
  <si>
    <t>28611164</t>
  </si>
  <si>
    <t>trubka kanalizační PVC-U plnostěnná jednovrstvá DN 160x1000mm SN8</t>
  </si>
  <si>
    <t>-1271354573</t>
  </si>
  <si>
    <t>49*1,2 'Přepočtené koeficientem množství</t>
  </si>
  <si>
    <t>877310320</t>
  </si>
  <si>
    <t>Montáž tvarovek na kanalizačním plastovém potrubí z PP nebo PVC-U hladkého plnostěnného odboček DN 150</t>
  </si>
  <si>
    <t>1755583385</t>
  </si>
  <si>
    <t>https://podminky.urs.cz/item/CS_URS_2024_02/877310320</t>
  </si>
  <si>
    <t>28617205</t>
  </si>
  <si>
    <t>odbočka kanalizační PP třívrstvá SN16 45° DN 150/150</t>
  </si>
  <si>
    <t>63677549</t>
  </si>
  <si>
    <t>892351111</t>
  </si>
  <si>
    <t>Tlakové zkoušky vodou na potrubí DN 150 nebo 200</t>
  </si>
  <si>
    <t>-351348226</t>
  </si>
  <si>
    <t>https://podminky.urs.cz/item/CS_URS_2024_02/892351111</t>
  </si>
  <si>
    <t>892372111</t>
  </si>
  <si>
    <t>Tlakové zkoušky vodou zabezpečení konců potrubí při tlakových zkouškách DN do 300</t>
  </si>
  <si>
    <t>-1049024717</t>
  </si>
  <si>
    <t>https://podminky.urs.cz/item/CS_URS_2024_02/892372111</t>
  </si>
  <si>
    <t>894410100</t>
  </si>
  <si>
    <t>Osazení betonových dílců šachet kanalizačních dno DN 1000, výšky 500 mm</t>
  </si>
  <si>
    <t>-1954292748</t>
  </si>
  <si>
    <t>https://podminky.urs.cz/item/CS_URS_2024_02/894410100</t>
  </si>
  <si>
    <t>59224548</t>
  </si>
  <si>
    <t>dno betonové šachty DN 1000 kanalizační výšky 50cm</t>
  </si>
  <si>
    <t>417667240</t>
  </si>
  <si>
    <t>894410232</t>
  </si>
  <si>
    <t>Osazení betonových dílců šachet kanalizačních skruž přechodová (konus) DN 1000</t>
  </si>
  <si>
    <t>-728555047</t>
  </si>
  <si>
    <t>https://podminky.urs.cz/item/CS_URS_2024_02/894410232</t>
  </si>
  <si>
    <t>59224312</t>
  </si>
  <si>
    <t>konus betonové šachty DN 1000 kanalizační 100x62,5x58cm tl stěny 12 stupadla poplastovaná</t>
  </si>
  <si>
    <t>-1559867055</t>
  </si>
  <si>
    <t>28659026</t>
  </si>
  <si>
    <t>prstenec vyrovnávací plastový plochý pro šachty DN 600 v 50mm</t>
  </si>
  <si>
    <t>-1241928870</t>
  </si>
  <si>
    <t>28661932</t>
  </si>
  <si>
    <t>poklop šachtový litinový DN 600 pro třídu zatížení A15</t>
  </si>
  <si>
    <t>1428487545</t>
  </si>
  <si>
    <t>894811113</t>
  </si>
  <si>
    <t>Revizní šachta z tvrdého PVC v otevřeném výkopu typ přímý (DN šachty/DN trubního vedení) DN 315/160, hloubka od 1360 do 1730 mm</t>
  </si>
  <si>
    <t>-1782185332</t>
  </si>
  <si>
    <t>https://podminky.urs.cz/item/CS_URS_2024_02/894811113</t>
  </si>
  <si>
    <t>8948111131</t>
  </si>
  <si>
    <t>Revizní šachta z tvrdého PVC v otevřeném výkopu typ přímý (DN šachty/DN trubního vedení) DN 315/160, hloubka od 1360 do 1730 mm; s lapačem písku</t>
  </si>
  <si>
    <t>2108508407</t>
  </si>
  <si>
    <t>https://podminky.urs.cz/item/CS_URS_2024_02/8948111131</t>
  </si>
  <si>
    <t>28661760</t>
  </si>
  <si>
    <t>poklop šachtový litinový, litinový rám na betonový kónus DN 315 pro třídu zatížení B125</t>
  </si>
  <si>
    <t>-1100582596</t>
  </si>
  <si>
    <t>895941343</t>
  </si>
  <si>
    <t>Osazení vpusti uliční z betonových dílců DN 500 dno vysoké s kalištěm</t>
  </si>
  <si>
    <t>1797070203</t>
  </si>
  <si>
    <t>https://podminky.urs.cz/item/CS_URS_2024_02/895941343</t>
  </si>
  <si>
    <t>59224470</t>
  </si>
  <si>
    <t>vpusť uliční DN 500 kaliště vysoké 500/525x65mm</t>
  </si>
  <si>
    <t>-944837938</t>
  </si>
  <si>
    <t>895941351</t>
  </si>
  <si>
    <t>Osazení vpusti uliční z betonových dílců DN 500 skruž horní pro čtvercovou vtokovou mříž</t>
  </si>
  <si>
    <t>-1921765884</t>
  </si>
  <si>
    <t>https://podminky.urs.cz/item/CS_URS_2024_02/895941351</t>
  </si>
  <si>
    <t>59224460</t>
  </si>
  <si>
    <t>vpusť uliční DN 500 betonová 500x190x65mm čtvercový poklop</t>
  </si>
  <si>
    <t>420692046</t>
  </si>
  <si>
    <t>895941361</t>
  </si>
  <si>
    <t>Osazení vpusti uliční z betonových dílců DN 500 skruž středová 290 mm</t>
  </si>
  <si>
    <t>1536401273</t>
  </si>
  <si>
    <t>https://podminky.urs.cz/item/CS_URS_2024_02/895941361</t>
  </si>
  <si>
    <t>59224461</t>
  </si>
  <si>
    <t>vpusť uliční DN 500 skruž průběžná nízká betonová 500/290x65mm</t>
  </si>
  <si>
    <t>344429356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</si>
  <si>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</si>
  <si>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</si>
  <si>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-929047842</t>
  </si>
  <si>
    <t>https://podminky.urs.cz/item/CS_URS_2024_02/998276101</t>
  </si>
  <si>
    <t>03 - SO-102.3 Elektroinstalace</t>
  </si>
  <si>
    <t>Karel Prášil</t>
  </si>
  <si>
    <t>741 - Elektroinstalace-silnoproud</t>
  </si>
  <si>
    <t xml:space="preserve">    D1 - Rozvaděče</t>
  </si>
  <si>
    <t xml:space="preserve">    D2 - Kabely</t>
  </si>
  <si>
    <t xml:space="preserve">    D3 - Instalační materiál</t>
  </si>
  <si>
    <t xml:space="preserve">    D4 - Ostatní</t>
  </si>
  <si>
    <t>741</t>
  </si>
  <si>
    <t>Elektroinstalace-silnoproud</t>
  </si>
  <si>
    <t>D1</t>
  </si>
  <si>
    <t>Rozvaděče</t>
  </si>
  <si>
    <t>001</t>
  </si>
  <si>
    <t>Rozvaděč RZ1, plastová a zauštěná rozvodnice s vlastními dvířky na klíč, hlavní vypínač 40A/3, chránič 40A/30mA/4, jistič 16A/C/3, 2x jistič 16A/B/1, IP44 i při otevření dvířek</t>
  </si>
  <si>
    <t>-548780858</t>
  </si>
  <si>
    <t>002</t>
  </si>
  <si>
    <t>70204015</t>
  </si>
  <si>
    <t>003</t>
  </si>
  <si>
    <t>Doplnění rozvaděče RP1, jistič 32A/B/3, jističochránič 10A/c/30mA/2, jistič 6A/B/1, stykač 20A/1 0-1-aut., spínací hodiny</t>
  </si>
  <si>
    <t>-1097542074</t>
  </si>
  <si>
    <t>004</t>
  </si>
  <si>
    <t>-1282415158</t>
  </si>
  <si>
    <t>D2</t>
  </si>
  <si>
    <t>Kabely</t>
  </si>
  <si>
    <t>005</t>
  </si>
  <si>
    <t>CYKY-J 4x10</t>
  </si>
  <si>
    <t>-1793370018</t>
  </si>
  <si>
    <t>006</t>
  </si>
  <si>
    <t>1058552381</t>
  </si>
  <si>
    <t>007</t>
  </si>
  <si>
    <t>CYKY-J 3x2,5</t>
  </si>
  <si>
    <t>1306859228</t>
  </si>
  <si>
    <t>008</t>
  </si>
  <si>
    <t>-791744724</t>
  </si>
  <si>
    <t>009</t>
  </si>
  <si>
    <t>CYKY-O 3x1,5</t>
  </si>
  <si>
    <t>-389051688</t>
  </si>
  <si>
    <t>010</t>
  </si>
  <si>
    <t>2056075811</t>
  </si>
  <si>
    <t>011</t>
  </si>
  <si>
    <t xml:space="preserve">Vodič H07V-U - 10  zelenožlutý</t>
  </si>
  <si>
    <t>-1918588795</t>
  </si>
  <si>
    <t>012</t>
  </si>
  <si>
    <t>Vodič H07V-U - 10 zelenožlutý</t>
  </si>
  <si>
    <t>-301907158</t>
  </si>
  <si>
    <t>D3</t>
  </si>
  <si>
    <t>Instalační materiál</t>
  </si>
  <si>
    <t>013</t>
  </si>
  <si>
    <t>Svítidlo"B", přisazený LED světlovet, 35,3W, 5200lm, 4000K, těleso hliník, antracitová barva, nastavitelný úhel, IP66</t>
  </si>
  <si>
    <t>-2131298956</t>
  </si>
  <si>
    <t>014</t>
  </si>
  <si>
    <t>1197733029</t>
  </si>
  <si>
    <t>015</t>
  </si>
  <si>
    <t>Pohybové infra čidlo 180° v provedení na omítku, 10A/230V, plastové provedení, IP44</t>
  </si>
  <si>
    <t>905331527</t>
  </si>
  <si>
    <t>016</t>
  </si>
  <si>
    <t>Pohybové infra čidlo 180° v provedení na omítku, 10A/230V, plastové provedení, krytí IP44</t>
  </si>
  <si>
    <t>-485053696</t>
  </si>
  <si>
    <t>017</t>
  </si>
  <si>
    <t>Chránička korugovaná pr. 63mm</t>
  </si>
  <si>
    <t>-1482332482</t>
  </si>
  <si>
    <t>018</t>
  </si>
  <si>
    <t>-1666807686</t>
  </si>
  <si>
    <t>019</t>
  </si>
  <si>
    <t>Chránička korugovaná pr. 32mm</t>
  </si>
  <si>
    <t>212185501</t>
  </si>
  <si>
    <t>020</t>
  </si>
  <si>
    <t>-1495555114</t>
  </si>
  <si>
    <t>021</t>
  </si>
  <si>
    <t>Drátěný žlab 100/50mm včetně dílů, příslušenství a upevňovacího systému</t>
  </si>
  <si>
    <t>863150962</t>
  </si>
  <si>
    <t>022</t>
  </si>
  <si>
    <t>224901284</t>
  </si>
  <si>
    <t>023</t>
  </si>
  <si>
    <t>Drátěný žlab 50/50mm včetně dílů, příslušenství a upevňovacího systému</t>
  </si>
  <si>
    <t>70368063</t>
  </si>
  <si>
    <t>024</t>
  </si>
  <si>
    <t>-910143626</t>
  </si>
  <si>
    <t>D4</t>
  </si>
  <si>
    <t>Ostatní</t>
  </si>
  <si>
    <t>025</t>
  </si>
  <si>
    <t>Dokumentace skutečného provedení</t>
  </si>
  <si>
    <t>kpl</t>
  </si>
  <si>
    <t>622384795</t>
  </si>
  <si>
    <t>026</t>
  </si>
  <si>
    <t>Doprava a přesun materiálu</t>
  </si>
  <si>
    <t>1818841350</t>
  </si>
  <si>
    <t>027</t>
  </si>
  <si>
    <t>Stavební přípomoce - sekání drážek, sekání kapes, sádrování, prostupy skrz zdi, atd.</t>
  </si>
  <si>
    <t>-1310846882</t>
  </si>
  <si>
    <t>028</t>
  </si>
  <si>
    <t>Revize a měření</t>
  </si>
  <si>
    <t>-1867865215</t>
  </si>
  <si>
    <t>029</t>
  </si>
  <si>
    <t>Měření intenzity osvětlení</t>
  </si>
  <si>
    <t>-1792337034</t>
  </si>
  <si>
    <t>030</t>
  </si>
  <si>
    <t>Likvidace odpadu</t>
  </si>
  <si>
    <t>-983367463</t>
  </si>
  <si>
    <t>031</t>
  </si>
  <si>
    <t>Výškové práce (plošina)</t>
  </si>
  <si>
    <t>1326247098</t>
  </si>
  <si>
    <t>032</t>
  </si>
  <si>
    <t>Podružný materiál</t>
  </si>
  <si>
    <t>-1732910231</t>
  </si>
  <si>
    <t>04 - SO 102.4 Ochrana vedení Cetin</t>
  </si>
  <si>
    <t>D1 - Ochrana kabelového vedení</t>
  </si>
  <si>
    <t xml:space="preserve">    D2 - Zemní práce</t>
  </si>
  <si>
    <t xml:space="preserve">    D3 - Kabely</t>
  </si>
  <si>
    <t xml:space="preserve">    D4 - Instalační materiál</t>
  </si>
  <si>
    <t xml:space="preserve">    D5 - Ostatní</t>
  </si>
  <si>
    <t>Ochrana kabelového vedení</t>
  </si>
  <si>
    <t>Hloubení rýh</t>
  </si>
  <si>
    <t>-802882017</t>
  </si>
  <si>
    <t xml:space="preserve">0,5*1,1*75 "volný terén"     </t>
  </si>
  <si>
    <t>Zásyp rýh</t>
  </si>
  <si>
    <t>-1016334983</t>
  </si>
  <si>
    <t xml:space="preserve"> 0,5*1,1*75 "volný terén"   </t>
  </si>
  <si>
    <t>Odvoz zeminy do 5km na skládku</t>
  </si>
  <si>
    <t>680961947</t>
  </si>
  <si>
    <t>Uložení stávajícího kabelového vedení do dělené chráničky</t>
  </si>
  <si>
    <t>775366385</t>
  </si>
  <si>
    <t>Dělená chránička dn 160mm</t>
  </si>
  <si>
    <t>-424868050</t>
  </si>
  <si>
    <t>53233166</t>
  </si>
  <si>
    <t>Výstražná fólie PE 320/1mm</t>
  </si>
  <si>
    <t>-567319280</t>
  </si>
  <si>
    <t>1217363364</t>
  </si>
  <si>
    <t>D5</t>
  </si>
  <si>
    <t>1446170393</t>
  </si>
  <si>
    <t>2113254393</t>
  </si>
  <si>
    <t>Geodetické zaměření</t>
  </si>
  <si>
    <t>hm</t>
  </si>
  <si>
    <t>889342211</t>
  </si>
  <si>
    <t>Geodetické vytyčení</t>
  </si>
  <si>
    <t>1462525776</t>
  </si>
  <si>
    <t>Závěrečné měření datového kabelu</t>
  </si>
  <si>
    <t>625507118</t>
  </si>
  <si>
    <t>Součinnost se správcem sítě</t>
  </si>
  <si>
    <t>hod</t>
  </si>
  <si>
    <t>649262162</t>
  </si>
  <si>
    <t>-341062326</t>
  </si>
  <si>
    <t>-669922985</t>
  </si>
  <si>
    <t>05 - VRN-vedlejší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</si>
  <si>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</si>
  <si>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</si>
  <si>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</si>
  <si>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</si>
  <si>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</si>
  <si>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</si>
  <si>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</si>
  <si>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</si>
  <si>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</si>
  <si>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012234000</t>
  </si>
  <si>
    <t>Vytyčení stavby a stávajících sítí</t>
  </si>
  <si>
    <t>kpt</t>
  </si>
  <si>
    <t>1024</t>
  </si>
  <si>
    <t>-1296616569</t>
  </si>
  <si>
    <t>https://podminky.urs.cz/item/CS_URS_2024_02/012234000</t>
  </si>
  <si>
    <t>012303000</t>
  </si>
  <si>
    <t>Zeměměřičské práce při provádění stavby</t>
  </si>
  <si>
    <t>-2021673228</t>
  </si>
  <si>
    <t>https://podminky.urs.cz/item/CS_URS_2024_02/012303000</t>
  </si>
  <si>
    <t>012444000</t>
  </si>
  <si>
    <t>Geodetické měření skutečného provedení stavby</t>
  </si>
  <si>
    <t>1626803158</t>
  </si>
  <si>
    <t>https://podminky.urs.cz/item/CS_URS_2024_02/012444000</t>
  </si>
  <si>
    <t>013254000</t>
  </si>
  <si>
    <t>Dokumentace skutečného provedení stavby</t>
  </si>
  <si>
    <t>1923052632</t>
  </si>
  <si>
    <t>https://podminky.urs.cz/item/CS_URS_2024_02/013254000</t>
  </si>
  <si>
    <t>VRN3</t>
  </si>
  <si>
    <t>Zařízení staveniště</t>
  </si>
  <si>
    <t>030001000</t>
  </si>
  <si>
    <t>-1967430380</t>
  </si>
  <si>
    <t>https://podminky.urs.cz/item/CS_URS_2024_02/030001000</t>
  </si>
  <si>
    <t>VRN4</t>
  </si>
  <si>
    <t>Inženýrská činnost</t>
  </si>
  <si>
    <t>040001000</t>
  </si>
  <si>
    <t>-1035405263</t>
  </si>
  <si>
    <t>https://podminky.urs.cz/item/CS_URS_2024_02/040001000</t>
  </si>
  <si>
    <t>043154000</t>
  </si>
  <si>
    <t>Zkoušky hutnicí</t>
  </si>
  <si>
    <t>-1355763525</t>
  </si>
  <si>
    <t>https://podminky.urs.cz/item/CS_URS_2024_02/043154000</t>
  </si>
  <si>
    <t>VRN6</t>
  </si>
  <si>
    <t>Územní vlivy</t>
  </si>
  <si>
    <t>060001000.01</t>
  </si>
  <si>
    <t>Zvýšené náklady spojené s lokalitou (umístěním stavby) a doplňkovými pokyny investora neobsažené v PD</t>
  </si>
  <si>
    <t>511430868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</si>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</sst>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203111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33212811" TargetMode="External" /><Relationship Id="rId5" Type="http://schemas.openxmlformats.org/officeDocument/2006/relationships/hyperlink" Target="https://podminky.urs.cz/item/CS_URS_2024_02/162351104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62751119" TargetMode="External" /><Relationship Id="rId8" Type="http://schemas.openxmlformats.org/officeDocument/2006/relationships/hyperlink" Target="https://podminky.urs.cz/item/CS_URS_2024_02/167151101" TargetMode="External" /><Relationship Id="rId9" Type="http://schemas.openxmlformats.org/officeDocument/2006/relationships/hyperlink" Target="https://podminky.urs.cz/item/CS_URS_2024_02/16715111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51109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71201231" TargetMode="External" /><Relationship Id="rId14" Type="http://schemas.openxmlformats.org/officeDocument/2006/relationships/hyperlink" Target="https://podminky.urs.cz/item/CS_URS_2024_02/181111121" TargetMode="External" /><Relationship Id="rId15" Type="http://schemas.openxmlformats.org/officeDocument/2006/relationships/hyperlink" Target="https://podminky.urs.cz/item/CS_URS_2024_02/181351103" TargetMode="External" /><Relationship Id="rId16" Type="http://schemas.openxmlformats.org/officeDocument/2006/relationships/hyperlink" Target="https://podminky.urs.cz/item/CS_URS_2024_02/181411131" TargetMode="External" /><Relationship Id="rId17" Type="http://schemas.openxmlformats.org/officeDocument/2006/relationships/hyperlink" Target="https://podminky.urs.cz/item/CS_URS_2024_02/181951111" TargetMode="External" /><Relationship Id="rId18" Type="http://schemas.openxmlformats.org/officeDocument/2006/relationships/hyperlink" Target="https://podminky.urs.cz/item/CS_URS_2024_02/181951112" TargetMode="External" /><Relationship Id="rId19" Type="http://schemas.openxmlformats.org/officeDocument/2006/relationships/hyperlink" Target="https://podminky.urs.cz/item/CS_URS_2024_02/185803111" TargetMode="External" /><Relationship Id="rId20" Type="http://schemas.openxmlformats.org/officeDocument/2006/relationships/hyperlink" Target="https://podminky.urs.cz/item/CS_URS_2024_02/274313511" TargetMode="External" /><Relationship Id="rId21" Type="http://schemas.openxmlformats.org/officeDocument/2006/relationships/hyperlink" Target="https://podminky.urs.cz/item/CS_URS_2024_02/274313611" TargetMode="External" /><Relationship Id="rId22" Type="http://schemas.openxmlformats.org/officeDocument/2006/relationships/hyperlink" Target="https://podminky.urs.cz/item/CS_URS_2024_02/274351121" TargetMode="External" /><Relationship Id="rId23" Type="http://schemas.openxmlformats.org/officeDocument/2006/relationships/hyperlink" Target="https://podminky.urs.cz/item/CS_URS_2024_02/274351122" TargetMode="External" /><Relationship Id="rId24" Type="http://schemas.openxmlformats.org/officeDocument/2006/relationships/hyperlink" Target="https://podminky.urs.cz/item/CS_URS_2024_02/451317777" TargetMode="External" /><Relationship Id="rId25" Type="http://schemas.openxmlformats.org/officeDocument/2006/relationships/hyperlink" Target="https://podminky.urs.cz/item/CS_URS_2024_02/457971111" TargetMode="External" /><Relationship Id="rId26" Type="http://schemas.openxmlformats.org/officeDocument/2006/relationships/hyperlink" Target="https://podminky.urs.cz/item/CS_URS_2024_02/457979111" TargetMode="External" /><Relationship Id="rId27" Type="http://schemas.openxmlformats.org/officeDocument/2006/relationships/hyperlink" Target="https://podminky.urs.cz/item/CS_URS_2024_02/564211111" TargetMode="External" /><Relationship Id="rId28" Type="http://schemas.openxmlformats.org/officeDocument/2006/relationships/hyperlink" Target="https://podminky.urs.cz/item/CS_URS_2024_02/564231011" TargetMode="External" /><Relationship Id="rId29" Type="http://schemas.openxmlformats.org/officeDocument/2006/relationships/hyperlink" Target="https://podminky.urs.cz/item/CS_URS_2024_02/564851011" TargetMode="External" /><Relationship Id="rId30" Type="http://schemas.openxmlformats.org/officeDocument/2006/relationships/hyperlink" Target="https://podminky.urs.cz/item/CS_URS_2024_02/564861011" TargetMode="External" /><Relationship Id="rId31" Type="http://schemas.openxmlformats.org/officeDocument/2006/relationships/hyperlink" Target="https://podminky.urs.cz/item/CS_URS_2024_02/591211111" TargetMode="External" /><Relationship Id="rId32" Type="http://schemas.openxmlformats.org/officeDocument/2006/relationships/hyperlink" Target="https://podminky.urs.cz/item/CS_URS_2024_02/596211111" TargetMode="External" /><Relationship Id="rId33" Type="http://schemas.openxmlformats.org/officeDocument/2006/relationships/hyperlink" Target="https://podminky.urs.cz/item/CS_URS_2024_02/635111241" TargetMode="External" /><Relationship Id="rId34" Type="http://schemas.openxmlformats.org/officeDocument/2006/relationships/hyperlink" Target="https://podminky.urs.cz/item/CS_URS_2024_02/635111242" TargetMode="External" /><Relationship Id="rId35" Type="http://schemas.openxmlformats.org/officeDocument/2006/relationships/hyperlink" Target="https://podminky.urs.cz/item/CS_URS_2024_02/637211111" TargetMode="External" /><Relationship Id="rId36" Type="http://schemas.openxmlformats.org/officeDocument/2006/relationships/hyperlink" Target="https://podminky.urs.cz/item/CS_URS_2024_02/890311851" TargetMode="External" /><Relationship Id="rId37" Type="http://schemas.openxmlformats.org/officeDocument/2006/relationships/hyperlink" Target="https://podminky.urs.cz/item/CS_URS_2024_02/899132121" TargetMode="External" /><Relationship Id="rId38" Type="http://schemas.openxmlformats.org/officeDocument/2006/relationships/hyperlink" Target="https://podminky.urs.cz/item/CS_URS_2024_02/899201211" TargetMode="External" /><Relationship Id="rId39" Type="http://schemas.openxmlformats.org/officeDocument/2006/relationships/hyperlink" Target="https://podminky.urs.cz/item/CS_URS_2024_02/916131213" TargetMode="External" /><Relationship Id="rId40" Type="http://schemas.openxmlformats.org/officeDocument/2006/relationships/hyperlink" Target="https://podminky.urs.cz/item/CS_URS_2024_02/916241213" TargetMode="External" /><Relationship Id="rId41" Type="http://schemas.openxmlformats.org/officeDocument/2006/relationships/hyperlink" Target="https://podminky.urs.cz/item/CS_URS_2024_02/916331112" TargetMode="External" /><Relationship Id="rId42" Type="http://schemas.openxmlformats.org/officeDocument/2006/relationships/hyperlink" Target="https://podminky.urs.cz/item/CS_URS_2024_02/935113111" TargetMode="External" /><Relationship Id="rId43" Type="http://schemas.openxmlformats.org/officeDocument/2006/relationships/hyperlink" Target="https://podminky.urs.cz/item/CS_URS_2024_02/935923216" TargetMode="External" /><Relationship Id="rId44" Type="http://schemas.openxmlformats.org/officeDocument/2006/relationships/hyperlink" Target="https://podminky.urs.cz/item/CS_URS_2024_02/979071111" TargetMode="External" /><Relationship Id="rId45" Type="http://schemas.openxmlformats.org/officeDocument/2006/relationships/hyperlink" Target="https://podminky.urs.cz/item/CS_URS_2024_02/997013501" TargetMode="External" /><Relationship Id="rId46" Type="http://schemas.openxmlformats.org/officeDocument/2006/relationships/hyperlink" Target="https://podminky.urs.cz/item/CS_URS_2024_02/997013509" TargetMode="External" /><Relationship Id="rId47" Type="http://schemas.openxmlformats.org/officeDocument/2006/relationships/hyperlink" Target="https://podminky.urs.cz/item/CS_URS_2024_02/997013631" TargetMode="External" /><Relationship Id="rId48" Type="http://schemas.openxmlformats.org/officeDocument/2006/relationships/hyperlink" Target="https://podminky.urs.cz/item/CS_URS_2024_02/998222012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12131" TargetMode="External" /><Relationship Id="rId2" Type="http://schemas.openxmlformats.org/officeDocument/2006/relationships/hyperlink" Target="https://podminky.urs.cz/item/CS_URS_2024_02/161151103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62351104" TargetMode="External" /><Relationship Id="rId5" Type="http://schemas.openxmlformats.org/officeDocument/2006/relationships/hyperlink" Target="https://podminky.urs.cz/item/CS_URS_2024_02/162751119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74111101" TargetMode="External" /><Relationship Id="rId9" Type="http://schemas.openxmlformats.org/officeDocument/2006/relationships/hyperlink" Target="https://podminky.urs.cz/item/CS_URS_2024_02/175151101" TargetMode="External" /><Relationship Id="rId10" Type="http://schemas.openxmlformats.org/officeDocument/2006/relationships/hyperlink" Target="https://podminky.urs.cz/item/CS_URS_2024_02/212792311" TargetMode="External" /><Relationship Id="rId11" Type="http://schemas.openxmlformats.org/officeDocument/2006/relationships/hyperlink" Target="https://podminky.urs.cz/item/CS_URS_2024_02/451573111" TargetMode="External" /><Relationship Id="rId12" Type="http://schemas.openxmlformats.org/officeDocument/2006/relationships/hyperlink" Target="https://podminky.urs.cz/item/CS_URS_2024_02/461991111" TargetMode="External" /><Relationship Id="rId13" Type="http://schemas.openxmlformats.org/officeDocument/2006/relationships/hyperlink" Target="https://podminky.urs.cz/item/CS_URS_2024_02/871313121" TargetMode="External" /><Relationship Id="rId14" Type="http://schemas.openxmlformats.org/officeDocument/2006/relationships/hyperlink" Target="https://podminky.urs.cz/item/CS_URS_2024_02/877310320" TargetMode="External" /><Relationship Id="rId15" Type="http://schemas.openxmlformats.org/officeDocument/2006/relationships/hyperlink" Target="https://podminky.urs.cz/item/CS_URS_2024_02/892351111" TargetMode="External" /><Relationship Id="rId16" Type="http://schemas.openxmlformats.org/officeDocument/2006/relationships/hyperlink" Target="https://podminky.urs.cz/item/CS_URS_2024_02/892372111" TargetMode="External" /><Relationship Id="rId17" Type="http://schemas.openxmlformats.org/officeDocument/2006/relationships/hyperlink" Target="https://podminky.urs.cz/item/CS_URS_2024_02/894410100" TargetMode="External" /><Relationship Id="rId18" Type="http://schemas.openxmlformats.org/officeDocument/2006/relationships/hyperlink" Target="https://podminky.urs.cz/item/CS_URS_2024_02/894410232" TargetMode="External" /><Relationship Id="rId19" Type="http://schemas.openxmlformats.org/officeDocument/2006/relationships/hyperlink" Target="https://podminky.urs.cz/item/CS_URS_2024_02/894811113" TargetMode="External" /><Relationship Id="rId20" Type="http://schemas.openxmlformats.org/officeDocument/2006/relationships/hyperlink" Target="https://podminky.urs.cz/item/CS_URS_2024_02/8948111131" TargetMode="External" /><Relationship Id="rId21" Type="http://schemas.openxmlformats.org/officeDocument/2006/relationships/hyperlink" Target="https://podminky.urs.cz/item/CS_URS_2024_02/895941343" TargetMode="External" /><Relationship Id="rId22" Type="http://schemas.openxmlformats.org/officeDocument/2006/relationships/hyperlink" Target="https://podminky.urs.cz/item/CS_URS_2024_02/895941351" TargetMode="External" /><Relationship Id="rId23" Type="http://schemas.openxmlformats.org/officeDocument/2006/relationships/hyperlink" Target="https://podminky.urs.cz/item/CS_URS_2024_02/895941361" TargetMode="External" /><Relationship Id="rId24" Type="http://schemas.openxmlformats.org/officeDocument/2006/relationships/hyperlink" Target="https://podminky.urs.cz/item/CS_URS_2024_02/998276101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234000" TargetMode="External" /><Relationship Id="rId2" Type="http://schemas.openxmlformats.org/officeDocument/2006/relationships/hyperlink" Target="https://podminky.urs.cz/item/CS_URS_2024_02/012303000" TargetMode="External" /><Relationship Id="rId3" Type="http://schemas.openxmlformats.org/officeDocument/2006/relationships/hyperlink" Target="https://podminky.urs.cz/item/CS_URS_2024_02/012444000" TargetMode="External" /><Relationship Id="rId4" Type="http://schemas.openxmlformats.org/officeDocument/2006/relationships/hyperlink" Target="https://podminky.urs.cz/item/CS_URS_2024_02/013254000" TargetMode="External" /><Relationship Id="rId5" Type="http://schemas.openxmlformats.org/officeDocument/2006/relationships/hyperlink" Target="https://podminky.urs.cz/item/CS_URS_2024_02/030001000" TargetMode="External" /><Relationship Id="rId6" Type="http://schemas.openxmlformats.org/officeDocument/2006/relationships/hyperlink" Target="https://podminky.urs.cz/item/CS_URS_2024_02/040001000" TargetMode="External" /><Relationship Id="rId7" Type="http://schemas.openxmlformats.org/officeDocument/2006/relationships/hyperlink" Target="https://podminky.urs.cz/item/CS_URS_2024_02/043154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28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28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28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24009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ZŠ V CHRASTAVĚ, OBJEKT V REVOLUČNÍ ULICI, SO102-ZÁZEMÍ PRO ŠKOLNÍ DRUŽINU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Chrastava, Revoluční ulice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5" t="str">
        <f>IF(AN8= "","",AN8)</f>
        <v>14. 11. 2024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Chrastava,nám. 1.máje 1,463 31 Chrastava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Ing.Dana Polcarová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>D.Polcarová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28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SO 102.1 Hřiště a zp...'!J30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'01 - SO 102.1 Hřiště a zp...'!P89</f>
        <v>0</v>
      </c>
      <c r="AV55" s="123">
        <f>'01 - SO 102.1 Hřiště a zp...'!J33</f>
        <v>0</v>
      </c>
      <c r="AW55" s="123">
        <f>'01 - SO 102.1 Hřiště a zp...'!J34</f>
        <v>0</v>
      </c>
      <c r="AX55" s="123">
        <f>'01 - SO 102.1 Hřiště a zp...'!J35</f>
        <v>0</v>
      </c>
      <c r="AY55" s="123">
        <f>'01 - SO 102.1 Hřiště a zp...'!J36</f>
        <v>0</v>
      </c>
      <c r="AZ55" s="123">
        <f>'01 - SO 102.1 Hřiště a zp...'!F33</f>
        <v>0</v>
      </c>
      <c r="BA55" s="123">
        <f>'01 - SO 102.1 Hřiště a zp...'!F34</f>
        <v>0</v>
      </c>
      <c r="BB55" s="123">
        <f>'01 - SO 102.1 Hřiště a zp...'!F35</f>
        <v>0</v>
      </c>
      <c r="BC55" s="123">
        <f>'01 - SO 102.1 Hřiště a zp...'!F36</f>
        <v>0</v>
      </c>
      <c r="BD55" s="125">
        <f>'01 - SO 102.1 Hřiště a zp...'!F37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16.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SO 102.2 Odvodnění'!J30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'02 - SO 102.2 Odvodnění'!P85</f>
        <v>0</v>
      </c>
      <c r="AV56" s="123">
        <f>'02 - SO 102.2 Odvodnění'!J33</f>
        <v>0</v>
      </c>
      <c r="AW56" s="123">
        <f>'02 - SO 102.2 Odvodnění'!J34</f>
        <v>0</v>
      </c>
      <c r="AX56" s="123">
        <f>'02 - SO 102.2 Odvodnění'!J35</f>
        <v>0</v>
      </c>
      <c r="AY56" s="123">
        <f>'02 - SO 102.2 Odvodnění'!J36</f>
        <v>0</v>
      </c>
      <c r="AZ56" s="123">
        <f>'02 - SO 102.2 Odvodnění'!F33</f>
        <v>0</v>
      </c>
      <c r="BA56" s="123">
        <f>'02 - SO 102.2 Odvodnění'!F34</f>
        <v>0</v>
      </c>
      <c r="BB56" s="123">
        <f>'02 - SO 102.2 Odvodnění'!F35</f>
        <v>0</v>
      </c>
      <c r="BC56" s="123">
        <f>'02 - SO 102.2 Odvodnění'!F36</f>
        <v>0</v>
      </c>
      <c r="BD56" s="125">
        <f>'02 - SO 102.2 Odvodnění'!F37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16.5" customHeight="1">
      <c r="A57" s="114" t="s">
        <v>79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'03 - SO-102.3 Elektroinst...'!J30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'03 - SO-102.3 Elektroinst...'!P84</f>
        <v>0</v>
      </c>
      <c r="AV57" s="123">
        <f>'03 - SO-102.3 Elektroinst...'!J33</f>
        <v>0</v>
      </c>
      <c r="AW57" s="123">
        <f>'03 - SO-102.3 Elektroinst...'!J34</f>
        <v>0</v>
      </c>
      <c r="AX57" s="123">
        <f>'03 - SO-102.3 Elektroinst...'!J35</f>
        <v>0</v>
      </c>
      <c r="AY57" s="123">
        <f>'03 - SO-102.3 Elektroinst...'!J36</f>
        <v>0</v>
      </c>
      <c r="AZ57" s="123">
        <f>'03 - SO-102.3 Elektroinst...'!F33</f>
        <v>0</v>
      </c>
      <c r="BA57" s="123">
        <f>'03 - SO-102.3 Elektroinst...'!F34</f>
        <v>0</v>
      </c>
      <c r="BB57" s="123">
        <f>'03 - SO-102.3 Elektroinst...'!F35</f>
        <v>0</v>
      </c>
      <c r="BC57" s="123">
        <f>'03 - SO-102.3 Elektroinst...'!F36</f>
        <v>0</v>
      </c>
      <c r="BD57" s="125">
        <f>'03 - SO-102.3 Elektroinst...'!F37</f>
        <v>0</v>
      </c>
      <c r="BE57" s="7"/>
      <c r="BT57" s="126" t="s">
        <v>83</v>
      </c>
      <c r="BV57" s="126" t="s">
        <v>77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16.5" customHeight="1">
      <c r="A58" s="114" t="s">
        <v>79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'04 - SO 102.4 Ochrana ved...'!J30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'04 - SO 102.4 Ochrana ved...'!P84</f>
        <v>0</v>
      </c>
      <c r="AV58" s="123">
        <f>'04 - SO 102.4 Ochrana ved...'!J33</f>
        <v>0</v>
      </c>
      <c r="AW58" s="123">
        <f>'04 - SO 102.4 Ochrana ved...'!J34</f>
        <v>0</v>
      </c>
      <c r="AX58" s="123">
        <f>'04 - SO 102.4 Ochrana ved...'!J35</f>
        <v>0</v>
      </c>
      <c r="AY58" s="123">
        <f>'04 - SO 102.4 Ochrana ved...'!J36</f>
        <v>0</v>
      </c>
      <c r="AZ58" s="123">
        <f>'04 - SO 102.4 Ochrana ved...'!F33</f>
        <v>0</v>
      </c>
      <c r="BA58" s="123">
        <f>'04 - SO 102.4 Ochrana ved...'!F34</f>
        <v>0</v>
      </c>
      <c r="BB58" s="123">
        <f>'04 - SO 102.4 Ochrana ved...'!F35</f>
        <v>0</v>
      </c>
      <c r="BC58" s="123">
        <f>'04 - SO 102.4 Ochrana ved...'!F36</f>
        <v>0</v>
      </c>
      <c r="BD58" s="125">
        <f>'04 - SO 102.4 Ochrana ved...'!F37</f>
        <v>0</v>
      </c>
      <c r="BE58" s="7"/>
      <c r="BT58" s="126" t="s">
        <v>83</v>
      </c>
      <c r="BV58" s="126" t="s">
        <v>77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16.5" customHeight="1">
      <c r="A59" s="114" t="s">
        <v>79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'05 - VRN-vedlejší rozpočt...'!J30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7">
        <v>0</v>
      </c>
      <c r="AT59" s="128">
        <f>ROUND(SUM(AV59:AW59),2)</f>
        <v>0</v>
      </c>
      <c r="AU59" s="129">
        <f>'05 - VRN-vedlejší rozpočt...'!P84</f>
        <v>0</v>
      </c>
      <c r="AV59" s="128">
        <f>'05 - VRN-vedlejší rozpočt...'!J33</f>
        <v>0</v>
      </c>
      <c r="AW59" s="128">
        <f>'05 - VRN-vedlejší rozpočt...'!J34</f>
        <v>0</v>
      </c>
      <c r="AX59" s="128">
        <f>'05 - VRN-vedlejší rozpočt...'!J35</f>
        <v>0</v>
      </c>
      <c r="AY59" s="128">
        <f>'05 - VRN-vedlejší rozpočt...'!J36</f>
        <v>0</v>
      </c>
      <c r="AZ59" s="128">
        <f>'05 - VRN-vedlejší rozpočt...'!F33</f>
        <v>0</v>
      </c>
      <c r="BA59" s="128">
        <f>'05 - VRN-vedlejší rozpočt...'!F34</f>
        <v>0</v>
      </c>
      <c r="BB59" s="128">
        <f>'05 - VRN-vedlejší rozpočt...'!F35</f>
        <v>0</v>
      </c>
      <c r="BC59" s="128">
        <f>'05 - VRN-vedlejší rozpočt...'!F36</f>
        <v>0</v>
      </c>
      <c r="BD59" s="130">
        <f>'05 - VRN-vedlejší rozpočt...'!F37</f>
        <v>0</v>
      </c>
      <c r="BE59" s="7"/>
      <c r="BT59" s="126" t="s">
        <v>83</v>
      </c>
      <c r="BV59" s="126" t="s">
        <v>77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on17iMhlPlYdb9WDzOKQKjk5pNzt1J4ft5BXOpyfgZupDCxIYNarRB1AFQldjOxv/rinTECoDKANwZNoc8XpHw==" hashValue="7ZB/T8JCArGptnKWPnpmMLwawhjKmP4JGdUU+xNh5KIRpzCdovawlA6YU3RfQz9nLntvCMraRidKmElUMYUur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O 102.1 Hřiště a zp...'!C2" display="/"/>
    <hyperlink ref="A56" location="'02 - SO 102.2 Odvodnění'!C2" display="/"/>
    <hyperlink ref="A57" location="'03 - SO-102.3 Elektroinst...'!C2" display="/"/>
    <hyperlink ref="A58" location="'04 - SO 102.4 Ochrana ved...'!C2" display="/"/>
    <hyperlink ref="A59" location="'05 - VRN-vedlejší rozpoč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stavby'!K6</f>
        <v>REKONSTRUKCE ZŠ V CHRASTAVĚ, OBJEKT V REVOLUČNÍ ULICI, SO102-ZÁZEMÍ PRO ŠKOLNÍ DRUŽINU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28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14. 11. 2024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26</v>
      </c>
      <c r="E14" s="41"/>
      <c r="F14" s="41"/>
      <c r="G14" s="41"/>
      <c r="H14" s="41"/>
      <c r="I14" s="135" t="s">
        <v>27</v>
      </c>
      <c r="J14" s="139" t="s">
        <v>28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29</v>
      </c>
      <c r="F15" s="41"/>
      <c r="G15" s="41"/>
      <c r="H15" s="41"/>
      <c r="I15" s="135" t="s">
        <v>30</v>
      </c>
      <c r="J15" s="139" t="s">
        <v>28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27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30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27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30</v>
      </c>
      <c r="J21" s="139" t="s">
        <v>28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27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30</v>
      </c>
      <c r="J24" s="139" t="s">
        <v>28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ROUND((SUM(BE89:BE422)),  2)</f>
        <v>0</v>
      </c>
      <c r="G33" s="41"/>
      <c r="H33" s="41"/>
      <c r="I33" s="151">
        <v>0.20999999999999999</v>
      </c>
      <c r="J33" s="150">
        <f>ROUND(((SUM(BE89:BE422))*I33),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ROUND((SUM(BF89:BF422)),  2)</f>
        <v>0</v>
      </c>
      <c r="G34" s="41"/>
      <c r="H34" s="41"/>
      <c r="I34" s="151">
        <v>0.12</v>
      </c>
      <c r="J34" s="150">
        <f>ROUND(((SUM(BF89:BF422))*I34),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ROUND((SUM(BG89:BG422)),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ROUND((SUM(BH89:BH422)),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ROUND((SUM(BI89:BI422)),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ZŠ V CHRASTAVĚ, OBJEKT V REVOLUČNÍ ULICI, SO102-ZÁZEMÍ PRO ŠKOLNÍ DRUŽINU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SO 102.1 Hřiště a zpevněné plochy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Chrastava, Revoluční ulice</v>
      </c>
      <c r="G52" s="43"/>
      <c r="H52" s="43"/>
      <c r="I52" s="35" t="s">
        <v>24</v>
      </c>
      <c r="J52" s="75" t="str">
        <f>IF(J12="","",J12)</f>
        <v>14. 11. 2024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26</v>
      </c>
      <c r="D54" s="43"/>
      <c r="E54" s="43"/>
      <c r="F54" s="30" t="str">
        <f>E15</f>
        <v>Město Chrastava,nám. 1.máje 1,463 31 Chrastava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D.Polcarová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106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107</v>
      </c>
      <c r="E62" s="177"/>
      <c r="F62" s="177"/>
      <c r="G62" s="177"/>
      <c r="H62" s="177"/>
      <c r="I62" s="177"/>
      <c r="J62" s="178">
        <f>J220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108</v>
      </c>
      <c r="E63" s="177"/>
      <c r="F63" s="177"/>
      <c r="G63" s="177"/>
      <c r="H63" s="177"/>
      <c r="I63" s="177"/>
      <c r="J63" s="178">
        <f>J236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109</v>
      </c>
      <c r="E64" s="177"/>
      <c r="F64" s="177"/>
      <c r="G64" s="177"/>
      <c r="H64" s="177"/>
      <c r="I64" s="177"/>
      <c r="J64" s="178">
        <f>J260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110</v>
      </c>
      <c r="E65" s="177"/>
      <c r="F65" s="177"/>
      <c r="G65" s="177"/>
      <c r="H65" s="177"/>
      <c r="I65" s="177"/>
      <c r="J65" s="178">
        <f>J346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111</v>
      </c>
      <c r="E66" s="177"/>
      <c r="F66" s="177"/>
      <c r="G66" s="177"/>
      <c r="H66" s="177"/>
      <c r="I66" s="177"/>
      <c r="J66" s="178">
        <f>J360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112</v>
      </c>
      <c r="E67" s="177"/>
      <c r="F67" s="177"/>
      <c r="G67" s="177"/>
      <c r="H67" s="177"/>
      <c r="I67" s="177"/>
      <c r="J67" s="178">
        <f>J372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113</v>
      </c>
      <c r="E68" s="177"/>
      <c r="F68" s="177"/>
      <c r="G68" s="177"/>
      <c r="H68" s="177"/>
      <c r="I68" s="177"/>
      <c r="J68" s="178">
        <f>J410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114</v>
      </c>
      <c r="E69" s="177"/>
      <c r="F69" s="177"/>
      <c r="G69" s="177"/>
      <c r="H69" s="177"/>
      <c r="I69" s="177"/>
      <c r="J69" s="178">
        <f>J420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115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6.25" customHeight="1">
      <c r="A79" s="41"/>
      <c r="B79" s="42"/>
      <c r="C79" s="43"/>
      <c r="D79" s="43"/>
      <c r="E79" s="163" t="str">
        <f>E7</f>
        <v>REKONSTRUKCE ZŠ V CHRASTAVĚ, OBJEKT V REVOLUČNÍ ULICI, SO102-ZÁZEMÍ PRO ŠKOLNÍ DRUŽINU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99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01 - SO 102.1 Hřiště a zpevněné plochy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22</v>
      </c>
      <c r="D83" s="43"/>
      <c r="E83" s="43"/>
      <c r="F83" s="30" t="str">
        <f>F12</f>
        <v>Chrastava, Revoluční ulice</v>
      </c>
      <c r="G83" s="43"/>
      <c r="H83" s="43"/>
      <c r="I83" s="35" t="s">
        <v>24</v>
      </c>
      <c r="J83" s="75" t="str">
        <f>IF(J12="","",J12)</f>
        <v>14. 11. 2024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26</v>
      </c>
      <c r="D85" s="43"/>
      <c r="E85" s="43"/>
      <c r="F85" s="30" t="str">
        <f>E15</f>
        <v>Město Chrastava,nám. 1.máje 1,463 31 Chrastava</v>
      </c>
      <c r="G85" s="43"/>
      <c r="H85" s="43"/>
      <c r="I85" s="35" t="s">
        <v>33</v>
      </c>
      <c r="J85" s="39" t="str">
        <f>E21</f>
        <v>Ing.Dana Polcarová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31</v>
      </c>
      <c r="D86" s="43"/>
      <c r="E86" s="43"/>
      <c r="F86" s="30" t="str">
        <f>IF(E18="","",E18)</f>
        <v>Vyplň údaj</v>
      </c>
      <c r="G86" s="43"/>
      <c r="H86" s="43"/>
      <c r="I86" s="35" t="s">
        <v>37</v>
      </c>
      <c r="J86" s="39" t="str">
        <f>E24</f>
        <v>D.Polcarová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116</v>
      </c>
      <c r="D88" s="183" t="s">
        <v>60</v>
      </c>
      <c r="E88" s="183" t="s">
        <v>56</v>
      </c>
      <c r="F88" s="183" t="s">
        <v>57</v>
      </c>
      <c r="G88" s="183" t="s">
        <v>117</v>
      </c>
      <c r="H88" s="183" t="s">
        <v>118</v>
      </c>
      <c r="I88" s="183" t="s">
        <v>119</v>
      </c>
      <c r="J88" s="183" t="s">
        <v>103</v>
      </c>
      <c r="K88" s="184" t="s">
        <v>120</v>
      </c>
      <c r="L88" s="185"/>
      <c r="M88" s="95" t="s">
        <v>28</v>
      </c>
      <c r="N88" s="96" t="s">
        <v>45</v>
      </c>
      <c r="O88" s="96" t="s">
        <v>121</v>
      </c>
      <c r="P88" s="96" t="s">
        <v>122</v>
      </c>
      <c r="Q88" s="96" t="s">
        <v>123</v>
      </c>
      <c r="R88" s="96" t="s">
        <v>124</v>
      </c>
      <c r="S88" s="96" t="s">
        <v>125</v>
      </c>
      <c r="T88" s="97" t="s">
        <v>126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127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</f>
        <v>0</v>
      </c>
      <c r="Q89" s="99"/>
      <c r="R89" s="188">
        <f>R90</f>
        <v>143.98770809000001</v>
      </c>
      <c r="S89" s="99"/>
      <c r="T89" s="189">
        <f>T90</f>
        <v>6.5485600000000002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74</v>
      </c>
      <c r="AU89" s="20" t="s">
        <v>104</v>
      </c>
      <c r="BK89" s="190">
        <f>BK90</f>
        <v>0</v>
      </c>
    </row>
    <row r="90" s="12" customFormat="1" ht="25.92" customHeight="1">
      <c r="A90" s="12"/>
      <c r="B90" s="191"/>
      <c r="C90" s="192"/>
      <c r="D90" s="193" t="s">
        <v>74</v>
      </c>
      <c r="E90" s="194" t="s">
        <v>128</v>
      </c>
      <c r="F90" s="194" t="s">
        <v>129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P91+P220+P236+P260+P346+P360+P372+P410+P420</f>
        <v>0</v>
      </c>
      <c r="Q90" s="199"/>
      <c r="R90" s="200">
        <f>R91+R220+R236+R260+R346+R360+R372+R410+R420</f>
        <v>143.98770809000001</v>
      </c>
      <c r="S90" s="199"/>
      <c r="T90" s="201">
        <f>T91+T220+T236+T260+T346+T360+T372+T410+T420</f>
        <v>6.5485600000000002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83</v>
      </c>
      <c r="AT90" s="203" t="s">
        <v>74</v>
      </c>
      <c r="AU90" s="203" t="s">
        <v>75</v>
      </c>
      <c r="AY90" s="202" t="s">
        <v>130</v>
      </c>
      <c r="BK90" s="204">
        <f>BK91+BK220+BK236+BK260+BK346+BK360+BK372+BK410+BK420</f>
        <v>0</v>
      </c>
    </row>
    <row r="91" s="12" customFormat="1" ht="22.8" customHeight="1">
      <c r="A91" s="12"/>
      <c r="B91" s="191"/>
      <c r="C91" s="192"/>
      <c r="D91" s="193" t="s">
        <v>74</v>
      </c>
      <c r="E91" s="205" t="s">
        <v>83</v>
      </c>
      <c r="F91" s="205" t="s">
        <v>131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SUM(P92:P219)</f>
        <v>0</v>
      </c>
      <c r="Q91" s="199"/>
      <c r="R91" s="200">
        <f>SUM(R92:R219)</f>
        <v>0.0053</v>
      </c>
      <c r="S91" s="199"/>
      <c r="T91" s="201">
        <f>SUM(T92:T219)</f>
        <v>2.3000000000000003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83</v>
      </c>
      <c r="AT91" s="203" t="s">
        <v>74</v>
      </c>
      <c r="AU91" s="203" t="s">
        <v>83</v>
      </c>
      <c r="AY91" s="202" t="s">
        <v>130</v>
      </c>
      <c r="BK91" s="204">
        <f>SUM(BK92:BK219)</f>
        <v>0</v>
      </c>
    </row>
    <row r="92" s="2" customFormat="1" ht="44.25" customHeight="1">
      <c r="A92" s="41"/>
      <c r="B92" s="42"/>
      <c r="C92" s="207" t="s">
        <v>83</v>
      </c>
      <c r="D92" s="207" t="s">
        <v>132</v>
      </c>
      <c r="E92" s="208" t="s">
        <v>133</v>
      </c>
      <c r="F92" s="209" t="s">
        <v>134</v>
      </c>
      <c r="G92" s="210" t="s">
        <v>135</v>
      </c>
      <c r="H92" s="211">
        <v>20</v>
      </c>
      <c r="I92" s="212"/>
      <c r="J92" s="213">
        <f>ROUND(I92*H92,2)</f>
        <v>0</v>
      </c>
      <c r="K92" s="209" t="s">
        <v>136</v>
      </c>
      <c r="L92" s="47"/>
      <c r="M92" s="214" t="s">
        <v>28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0.11500000000000001</v>
      </c>
      <c r="T92" s="217">
        <f>S92*H92</f>
        <v>2.3000000000000003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137</v>
      </c>
      <c r="AT92" s="218" t="s">
        <v>132</v>
      </c>
      <c r="AU92" s="218" t="s">
        <v>85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137</v>
      </c>
      <c r="BM92" s="218" t="s">
        <v>138</v>
      </c>
    </row>
    <row r="93" s="2" customFormat="1">
      <c r="A93" s="41"/>
      <c r="B93" s="42"/>
      <c r="C93" s="43"/>
      <c r="D93" s="220" t="s">
        <v>139</v>
      </c>
      <c r="E93" s="43"/>
      <c r="F93" s="221" t="s">
        <v>140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139</v>
      </c>
      <c r="AU93" s="20" t="s">
        <v>85</v>
      </c>
    </row>
    <row r="94" s="13" customFormat="1">
      <c r="A94" s="13"/>
      <c r="B94" s="225"/>
      <c r="C94" s="226"/>
      <c r="D94" s="227" t="s">
        <v>141</v>
      </c>
      <c r="E94" s="228" t="s">
        <v>28</v>
      </c>
      <c r="F94" s="229" t="s">
        <v>142</v>
      </c>
      <c r="G94" s="226"/>
      <c r="H94" s="230">
        <v>20</v>
      </c>
      <c r="I94" s="231"/>
      <c r="J94" s="226"/>
      <c r="K94" s="226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141</v>
      </c>
      <c r="AU94" s="236" t="s">
        <v>85</v>
      </c>
      <c r="AV94" s="13" t="s">
        <v>85</v>
      </c>
      <c r="AW94" s="13" t="s">
        <v>36</v>
      </c>
      <c r="AX94" s="13" t="s">
        <v>83</v>
      </c>
      <c r="AY94" s="236" t="s">
        <v>130</v>
      </c>
    </row>
    <row r="95" s="2" customFormat="1" ht="24.15" customHeight="1">
      <c r="A95" s="41"/>
      <c r="B95" s="42"/>
      <c r="C95" s="207" t="s">
        <v>85</v>
      </c>
      <c r="D95" s="207" t="s">
        <v>132</v>
      </c>
      <c r="E95" s="208" t="s">
        <v>143</v>
      </c>
      <c r="F95" s="209" t="s">
        <v>144</v>
      </c>
      <c r="G95" s="210" t="s">
        <v>145</v>
      </c>
      <c r="H95" s="211">
        <v>300.10000000000002</v>
      </c>
      <c r="I95" s="212"/>
      <c r="J95" s="213">
        <f>ROUND(I95*H95,2)</f>
        <v>0</v>
      </c>
      <c r="K95" s="209" t="s">
        <v>136</v>
      </c>
      <c r="L95" s="47"/>
      <c r="M95" s="214" t="s">
        <v>28</v>
      </c>
      <c r="N95" s="215" t="s">
        <v>46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137</v>
      </c>
      <c r="AT95" s="218" t="s">
        <v>132</v>
      </c>
      <c r="AU95" s="218" t="s">
        <v>85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137</v>
      </c>
      <c r="BM95" s="218" t="s">
        <v>146</v>
      </c>
    </row>
    <row r="96" s="2" customFormat="1">
      <c r="A96" s="41"/>
      <c r="B96" s="42"/>
      <c r="C96" s="43"/>
      <c r="D96" s="220" t="s">
        <v>139</v>
      </c>
      <c r="E96" s="43"/>
      <c r="F96" s="221" t="s">
        <v>147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139</v>
      </c>
      <c r="AU96" s="20" t="s">
        <v>85</v>
      </c>
    </row>
    <row r="97" s="13" customFormat="1">
      <c r="A97" s="13"/>
      <c r="B97" s="225"/>
      <c r="C97" s="226"/>
      <c r="D97" s="227" t="s">
        <v>141</v>
      </c>
      <c r="E97" s="228" t="s">
        <v>28</v>
      </c>
      <c r="F97" s="229" t="s">
        <v>148</v>
      </c>
      <c r="G97" s="226"/>
      <c r="H97" s="230">
        <v>300.10000000000002</v>
      </c>
      <c r="I97" s="231"/>
      <c r="J97" s="226"/>
      <c r="K97" s="226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141</v>
      </c>
      <c r="AU97" s="236" t="s">
        <v>85</v>
      </c>
      <c r="AV97" s="13" t="s">
        <v>85</v>
      </c>
      <c r="AW97" s="13" t="s">
        <v>36</v>
      </c>
      <c r="AX97" s="13" t="s">
        <v>83</v>
      </c>
      <c r="AY97" s="236" t="s">
        <v>130</v>
      </c>
    </row>
    <row r="98" s="2" customFormat="1" ht="33" customHeight="1">
      <c r="A98" s="41"/>
      <c r="B98" s="42"/>
      <c r="C98" s="207" t="s">
        <v>149</v>
      </c>
      <c r="D98" s="207" t="s">
        <v>132</v>
      </c>
      <c r="E98" s="208" t="s">
        <v>150</v>
      </c>
      <c r="F98" s="209" t="s">
        <v>151</v>
      </c>
      <c r="G98" s="210" t="s">
        <v>152</v>
      </c>
      <c r="H98" s="211">
        <v>234</v>
      </c>
      <c r="I98" s="212"/>
      <c r="J98" s="213">
        <f>ROUND(I98*H98,2)</f>
        <v>0</v>
      </c>
      <c r="K98" s="209" t="s">
        <v>136</v>
      </c>
      <c r="L98" s="47"/>
      <c r="M98" s="214" t="s">
        <v>28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137</v>
      </c>
      <c r="AT98" s="218" t="s">
        <v>132</v>
      </c>
      <c r="AU98" s="218" t="s">
        <v>85</v>
      </c>
      <c r="AY98" s="20" t="s">
        <v>130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137</v>
      </c>
      <c r="BM98" s="218" t="s">
        <v>153</v>
      </c>
    </row>
    <row r="99" s="2" customFormat="1">
      <c r="A99" s="41"/>
      <c r="B99" s="42"/>
      <c r="C99" s="43"/>
      <c r="D99" s="220" t="s">
        <v>139</v>
      </c>
      <c r="E99" s="43"/>
      <c r="F99" s="221" t="s">
        <v>154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139</v>
      </c>
      <c r="AU99" s="20" t="s">
        <v>85</v>
      </c>
    </row>
    <row r="100" s="14" customFormat="1">
      <c r="A100" s="14"/>
      <c r="B100" s="237"/>
      <c r="C100" s="238"/>
      <c r="D100" s="227" t="s">
        <v>141</v>
      </c>
      <c r="E100" s="239" t="s">
        <v>28</v>
      </c>
      <c r="F100" s="240" t="s">
        <v>155</v>
      </c>
      <c r="G100" s="238"/>
      <c r="H100" s="239" t="s">
        <v>28</v>
      </c>
      <c r="I100" s="241"/>
      <c r="J100" s="238"/>
      <c r="K100" s="238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141</v>
      </c>
      <c r="AU100" s="246" t="s">
        <v>85</v>
      </c>
      <c r="AV100" s="14" t="s">
        <v>83</v>
      </c>
      <c r="AW100" s="14" t="s">
        <v>36</v>
      </c>
      <c r="AX100" s="14" t="s">
        <v>75</v>
      </c>
      <c r="AY100" s="246" t="s">
        <v>130</v>
      </c>
    </row>
    <row r="101" s="13" customFormat="1">
      <c r="A101" s="13"/>
      <c r="B101" s="225"/>
      <c r="C101" s="226"/>
      <c r="D101" s="227" t="s">
        <v>141</v>
      </c>
      <c r="E101" s="228" t="s">
        <v>28</v>
      </c>
      <c r="F101" s="229" t="s">
        <v>156</v>
      </c>
      <c r="G101" s="226"/>
      <c r="H101" s="230">
        <v>234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141</v>
      </c>
      <c r="AU101" s="236" t="s">
        <v>85</v>
      </c>
      <c r="AV101" s="13" t="s">
        <v>85</v>
      </c>
      <c r="AW101" s="13" t="s">
        <v>36</v>
      </c>
      <c r="AX101" s="13" t="s">
        <v>83</v>
      </c>
      <c r="AY101" s="236" t="s">
        <v>130</v>
      </c>
    </row>
    <row r="102" s="2" customFormat="1" ht="37.8" customHeight="1">
      <c r="A102" s="41"/>
      <c r="B102" s="42"/>
      <c r="C102" s="207" t="s">
        <v>137</v>
      </c>
      <c r="D102" s="207" t="s">
        <v>132</v>
      </c>
      <c r="E102" s="208" t="s">
        <v>157</v>
      </c>
      <c r="F102" s="209" t="s">
        <v>158</v>
      </c>
      <c r="G102" s="210" t="s">
        <v>152</v>
      </c>
      <c r="H102" s="211">
        <v>1.0880000000000001</v>
      </c>
      <c r="I102" s="212"/>
      <c r="J102" s="213">
        <f>ROUND(I102*H102,2)</f>
        <v>0</v>
      </c>
      <c r="K102" s="209" t="s">
        <v>136</v>
      </c>
      <c r="L102" s="47"/>
      <c r="M102" s="214" t="s">
        <v>28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137</v>
      </c>
      <c r="AT102" s="218" t="s">
        <v>132</v>
      </c>
      <c r="AU102" s="218" t="s">
        <v>85</v>
      </c>
      <c r="AY102" s="20" t="s">
        <v>130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137</v>
      </c>
      <c r="BM102" s="218" t="s">
        <v>159</v>
      </c>
    </row>
    <row r="103" s="2" customFormat="1">
      <c r="A103" s="41"/>
      <c r="B103" s="42"/>
      <c r="C103" s="43"/>
      <c r="D103" s="220" t="s">
        <v>139</v>
      </c>
      <c r="E103" s="43"/>
      <c r="F103" s="221" t="s">
        <v>160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139</v>
      </c>
      <c r="AU103" s="20" t="s">
        <v>85</v>
      </c>
    </row>
    <row r="104" s="14" customFormat="1">
      <c r="A104" s="14"/>
      <c r="B104" s="237"/>
      <c r="C104" s="238"/>
      <c r="D104" s="227" t="s">
        <v>141</v>
      </c>
      <c r="E104" s="239" t="s">
        <v>28</v>
      </c>
      <c r="F104" s="240" t="s">
        <v>161</v>
      </c>
      <c r="G104" s="238"/>
      <c r="H104" s="239" t="s">
        <v>28</v>
      </c>
      <c r="I104" s="241"/>
      <c r="J104" s="238"/>
      <c r="K104" s="238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141</v>
      </c>
      <c r="AU104" s="246" t="s">
        <v>85</v>
      </c>
      <c r="AV104" s="14" t="s">
        <v>83</v>
      </c>
      <c r="AW104" s="14" t="s">
        <v>36</v>
      </c>
      <c r="AX104" s="14" t="s">
        <v>75</v>
      </c>
      <c r="AY104" s="246" t="s">
        <v>130</v>
      </c>
    </row>
    <row r="105" s="13" customFormat="1">
      <c r="A105" s="13"/>
      <c r="B105" s="225"/>
      <c r="C105" s="226"/>
      <c r="D105" s="227" t="s">
        <v>141</v>
      </c>
      <c r="E105" s="228" t="s">
        <v>28</v>
      </c>
      <c r="F105" s="229" t="s">
        <v>162</v>
      </c>
      <c r="G105" s="226"/>
      <c r="H105" s="230">
        <v>0.89600000000000002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141</v>
      </c>
      <c r="AU105" s="236" t="s">
        <v>85</v>
      </c>
      <c r="AV105" s="13" t="s">
        <v>85</v>
      </c>
      <c r="AW105" s="13" t="s">
        <v>36</v>
      </c>
      <c r="AX105" s="13" t="s">
        <v>75</v>
      </c>
      <c r="AY105" s="236" t="s">
        <v>130</v>
      </c>
    </row>
    <row r="106" s="14" customFormat="1">
      <c r="A106" s="14"/>
      <c r="B106" s="237"/>
      <c r="C106" s="238"/>
      <c r="D106" s="227" t="s">
        <v>141</v>
      </c>
      <c r="E106" s="239" t="s">
        <v>28</v>
      </c>
      <c r="F106" s="240" t="s">
        <v>163</v>
      </c>
      <c r="G106" s="238"/>
      <c r="H106" s="239" t="s">
        <v>28</v>
      </c>
      <c r="I106" s="241"/>
      <c r="J106" s="238"/>
      <c r="K106" s="238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141</v>
      </c>
      <c r="AU106" s="246" t="s">
        <v>85</v>
      </c>
      <c r="AV106" s="14" t="s">
        <v>83</v>
      </c>
      <c r="AW106" s="14" t="s">
        <v>36</v>
      </c>
      <c r="AX106" s="14" t="s">
        <v>75</v>
      </c>
      <c r="AY106" s="246" t="s">
        <v>130</v>
      </c>
    </row>
    <row r="107" s="13" customFormat="1">
      <c r="A107" s="13"/>
      <c r="B107" s="225"/>
      <c r="C107" s="226"/>
      <c r="D107" s="227" t="s">
        <v>141</v>
      </c>
      <c r="E107" s="228" t="s">
        <v>28</v>
      </c>
      <c r="F107" s="229" t="s">
        <v>164</v>
      </c>
      <c r="G107" s="226"/>
      <c r="H107" s="230">
        <v>0.192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141</v>
      </c>
      <c r="AU107" s="236" t="s">
        <v>85</v>
      </c>
      <c r="AV107" s="13" t="s">
        <v>85</v>
      </c>
      <c r="AW107" s="13" t="s">
        <v>36</v>
      </c>
      <c r="AX107" s="13" t="s">
        <v>75</v>
      </c>
      <c r="AY107" s="236" t="s">
        <v>130</v>
      </c>
    </row>
    <row r="108" s="15" customFormat="1">
      <c r="A108" s="15"/>
      <c r="B108" s="247"/>
      <c r="C108" s="248"/>
      <c r="D108" s="227" t="s">
        <v>141</v>
      </c>
      <c r="E108" s="249" t="s">
        <v>28</v>
      </c>
      <c r="F108" s="250" t="s">
        <v>165</v>
      </c>
      <c r="G108" s="248"/>
      <c r="H108" s="251">
        <v>1.0880000000000001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141</v>
      </c>
      <c r="AU108" s="257" t="s">
        <v>85</v>
      </c>
      <c r="AV108" s="15" t="s">
        <v>137</v>
      </c>
      <c r="AW108" s="15" t="s">
        <v>36</v>
      </c>
      <c r="AX108" s="15" t="s">
        <v>83</v>
      </c>
      <c r="AY108" s="257" t="s">
        <v>130</v>
      </c>
    </row>
    <row r="109" s="2" customFormat="1" ht="62.7" customHeight="1">
      <c r="A109" s="41"/>
      <c r="B109" s="42"/>
      <c r="C109" s="207" t="s">
        <v>166</v>
      </c>
      <c r="D109" s="207" t="s">
        <v>132</v>
      </c>
      <c r="E109" s="208" t="s">
        <v>167</v>
      </c>
      <c r="F109" s="209" t="s">
        <v>168</v>
      </c>
      <c r="G109" s="210" t="s">
        <v>152</v>
      </c>
      <c r="H109" s="211">
        <v>285.76400000000001</v>
      </c>
      <c r="I109" s="212"/>
      <c r="J109" s="213">
        <f>ROUND(I109*H109,2)</f>
        <v>0</v>
      </c>
      <c r="K109" s="209" t="s">
        <v>136</v>
      </c>
      <c r="L109" s="47"/>
      <c r="M109" s="214" t="s">
        <v>28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137</v>
      </c>
      <c r="AT109" s="218" t="s">
        <v>132</v>
      </c>
      <c r="AU109" s="218" t="s">
        <v>85</v>
      </c>
      <c r="AY109" s="20" t="s">
        <v>130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137</v>
      </c>
      <c r="BM109" s="218" t="s">
        <v>169</v>
      </c>
    </row>
    <row r="110" s="2" customFormat="1">
      <c r="A110" s="41"/>
      <c r="B110" s="42"/>
      <c r="C110" s="43"/>
      <c r="D110" s="220" t="s">
        <v>139</v>
      </c>
      <c r="E110" s="43"/>
      <c r="F110" s="221" t="s">
        <v>170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139</v>
      </c>
      <c r="AU110" s="20" t="s">
        <v>85</v>
      </c>
    </row>
    <row r="111" s="14" customFormat="1">
      <c r="A111" s="14"/>
      <c r="B111" s="237"/>
      <c r="C111" s="238"/>
      <c r="D111" s="227" t="s">
        <v>141</v>
      </c>
      <c r="E111" s="239" t="s">
        <v>28</v>
      </c>
      <c r="F111" s="240" t="s">
        <v>171</v>
      </c>
      <c r="G111" s="238"/>
      <c r="H111" s="239" t="s">
        <v>28</v>
      </c>
      <c r="I111" s="241"/>
      <c r="J111" s="238"/>
      <c r="K111" s="238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141</v>
      </c>
      <c r="AU111" s="246" t="s">
        <v>85</v>
      </c>
      <c r="AV111" s="14" t="s">
        <v>83</v>
      </c>
      <c r="AW111" s="14" t="s">
        <v>36</v>
      </c>
      <c r="AX111" s="14" t="s">
        <v>75</v>
      </c>
      <c r="AY111" s="246" t="s">
        <v>130</v>
      </c>
    </row>
    <row r="112" s="13" customFormat="1">
      <c r="A112" s="13"/>
      <c r="B112" s="225"/>
      <c r="C112" s="226"/>
      <c r="D112" s="227" t="s">
        <v>141</v>
      </c>
      <c r="E112" s="228" t="s">
        <v>28</v>
      </c>
      <c r="F112" s="229" t="s">
        <v>172</v>
      </c>
      <c r="G112" s="226"/>
      <c r="H112" s="230">
        <v>234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141</v>
      </c>
      <c r="AU112" s="236" t="s">
        <v>85</v>
      </c>
      <c r="AV112" s="13" t="s">
        <v>85</v>
      </c>
      <c r="AW112" s="13" t="s">
        <v>36</v>
      </c>
      <c r="AX112" s="13" t="s">
        <v>75</v>
      </c>
      <c r="AY112" s="236" t="s">
        <v>130</v>
      </c>
    </row>
    <row r="113" s="14" customFormat="1">
      <c r="A113" s="14"/>
      <c r="B113" s="237"/>
      <c r="C113" s="238"/>
      <c r="D113" s="227" t="s">
        <v>141</v>
      </c>
      <c r="E113" s="239" t="s">
        <v>28</v>
      </c>
      <c r="F113" s="240" t="s">
        <v>173</v>
      </c>
      <c r="G113" s="238"/>
      <c r="H113" s="239" t="s">
        <v>28</v>
      </c>
      <c r="I113" s="241"/>
      <c r="J113" s="238"/>
      <c r="K113" s="238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141</v>
      </c>
      <c r="AU113" s="246" t="s">
        <v>85</v>
      </c>
      <c r="AV113" s="14" t="s">
        <v>83</v>
      </c>
      <c r="AW113" s="14" t="s">
        <v>36</v>
      </c>
      <c r="AX113" s="14" t="s">
        <v>75</v>
      </c>
      <c r="AY113" s="246" t="s">
        <v>130</v>
      </c>
    </row>
    <row r="114" s="13" customFormat="1">
      <c r="A114" s="13"/>
      <c r="B114" s="225"/>
      <c r="C114" s="226"/>
      <c r="D114" s="227" t="s">
        <v>141</v>
      </c>
      <c r="E114" s="228" t="s">
        <v>28</v>
      </c>
      <c r="F114" s="229" t="s">
        <v>174</v>
      </c>
      <c r="G114" s="226"/>
      <c r="H114" s="230">
        <v>30.010000000000002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141</v>
      </c>
      <c r="AU114" s="236" t="s">
        <v>85</v>
      </c>
      <c r="AV114" s="13" t="s">
        <v>85</v>
      </c>
      <c r="AW114" s="13" t="s">
        <v>36</v>
      </c>
      <c r="AX114" s="13" t="s">
        <v>75</v>
      </c>
      <c r="AY114" s="236" t="s">
        <v>130</v>
      </c>
    </row>
    <row r="115" s="14" customFormat="1">
      <c r="A115" s="14"/>
      <c r="B115" s="237"/>
      <c r="C115" s="238"/>
      <c r="D115" s="227" t="s">
        <v>141</v>
      </c>
      <c r="E115" s="239" t="s">
        <v>28</v>
      </c>
      <c r="F115" s="240" t="s">
        <v>161</v>
      </c>
      <c r="G115" s="238"/>
      <c r="H115" s="239" t="s">
        <v>28</v>
      </c>
      <c r="I115" s="241"/>
      <c r="J115" s="238"/>
      <c r="K115" s="238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141</v>
      </c>
      <c r="AU115" s="246" t="s">
        <v>85</v>
      </c>
      <c r="AV115" s="14" t="s">
        <v>83</v>
      </c>
      <c r="AW115" s="14" t="s">
        <v>36</v>
      </c>
      <c r="AX115" s="14" t="s">
        <v>75</v>
      </c>
      <c r="AY115" s="246" t="s">
        <v>130</v>
      </c>
    </row>
    <row r="116" s="13" customFormat="1">
      <c r="A116" s="13"/>
      <c r="B116" s="225"/>
      <c r="C116" s="226"/>
      <c r="D116" s="227" t="s">
        <v>141</v>
      </c>
      <c r="E116" s="228" t="s">
        <v>28</v>
      </c>
      <c r="F116" s="229" t="s">
        <v>162</v>
      </c>
      <c r="G116" s="226"/>
      <c r="H116" s="230">
        <v>0.89600000000000002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141</v>
      </c>
      <c r="AU116" s="236" t="s">
        <v>85</v>
      </c>
      <c r="AV116" s="13" t="s">
        <v>85</v>
      </c>
      <c r="AW116" s="13" t="s">
        <v>36</v>
      </c>
      <c r="AX116" s="13" t="s">
        <v>75</v>
      </c>
      <c r="AY116" s="236" t="s">
        <v>130</v>
      </c>
    </row>
    <row r="117" s="14" customFormat="1">
      <c r="A117" s="14"/>
      <c r="B117" s="237"/>
      <c r="C117" s="238"/>
      <c r="D117" s="227" t="s">
        <v>141</v>
      </c>
      <c r="E117" s="239" t="s">
        <v>28</v>
      </c>
      <c r="F117" s="240" t="s">
        <v>163</v>
      </c>
      <c r="G117" s="238"/>
      <c r="H117" s="239" t="s">
        <v>28</v>
      </c>
      <c r="I117" s="241"/>
      <c r="J117" s="238"/>
      <c r="K117" s="238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141</v>
      </c>
      <c r="AU117" s="246" t="s">
        <v>85</v>
      </c>
      <c r="AV117" s="14" t="s">
        <v>83</v>
      </c>
      <c r="AW117" s="14" t="s">
        <v>36</v>
      </c>
      <c r="AX117" s="14" t="s">
        <v>75</v>
      </c>
      <c r="AY117" s="246" t="s">
        <v>130</v>
      </c>
    </row>
    <row r="118" s="13" customFormat="1">
      <c r="A118" s="13"/>
      <c r="B118" s="225"/>
      <c r="C118" s="226"/>
      <c r="D118" s="227" t="s">
        <v>141</v>
      </c>
      <c r="E118" s="228" t="s">
        <v>28</v>
      </c>
      <c r="F118" s="229" t="s">
        <v>164</v>
      </c>
      <c r="G118" s="226"/>
      <c r="H118" s="230">
        <v>0.192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141</v>
      </c>
      <c r="AU118" s="236" t="s">
        <v>85</v>
      </c>
      <c r="AV118" s="13" t="s">
        <v>85</v>
      </c>
      <c r="AW118" s="13" t="s">
        <v>36</v>
      </c>
      <c r="AX118" s="13" t="s">
        <v>75</v>
      </c>
      <c r="AY118" s="236" t="s">
        <v>130</v>
      </c>
    </row>
    <row r="119" s="16" customFormat="1">
      <c r="A119" s="16"/>
      <c r="B119" s="258"/>
      <c r="C119" s="259"/>
      <c r="D119" s="227" t="s">
        <v>141</v>
      </c>
      <c r="E119" s="260" t="s">
        <v>28</v>
      </c>
      <c r="F119" s="261" t="s">
        <v>175</v>
      </c>
      <c r="G119" s="259"/>
      <c r="H119" s="262">
        <v>265.09800000000001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141</v>
      </c>
      <c r="AU119" s="268" t="s">
        <v>85</v>
      </c>
      <c r="AV119" s="16" t="s">
        <v>149</v>
      </c>
      <c r="AW119" s="16" t="s">
        <v>36</v>
      </c>
      <c r="AX119" s="16" t="s">
        <v>75</v>
      </c>
      <c r="AY119" s="268" t="s">
        <v>130</v>
      </c>
    </row>
    <row r="120" s="14" customFormat="1">
      <c r="A120" s="14"/>
      <c r="B120" s="237"/>
      <c r="C120" s="238"/>
      <c r="D120" s="227" t="s">
        <v>141</v>
      </c>
      <c r="E120" s="239" t="s">
        <v>28</v>
      </c>
      <c r="F120" s="240" t="s">
        <v>176</v>
      </c>
      <c r="G120" s="238"/>
      <c r="H120" s="239" t="s">
        <v>28</v>
      </c>
      <c r="I120" s="241"/>
      <c r="J120" s="238"/>
      <c r="K120" s="238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141</v>
      </c>
      <c r="AU120" s="246" t="s">
        <v>85</v>
      </c>
      <c r="AV120" s="14" t="s">
        <v>83</v>
      </c>
      <c r="AW120" s="14" t="s">
        <v>36</v>
      </c>
      <c r="AX120" s="14" t="s">
        <v>75</v>
      </c>
      <c r="AY120" s="246" t="s">
        <v>130</v>
      </c>
    </row>
    <row r="121" s="13" customFormat="1">
      <c r="A121" s="13"/>
      <c r="B121" s="225"/>
      <c r="C121" s="226"/>
      <c r="D121" s="227" t="s">
        <v>141</v>
      </c>
      <c r="E121" s="228" t="s">
        <v>28</v>
      </c>
      <c r="F121" s="229" t="s">
        <v>177</v>
      </c>
      <c r="G121" s="226"/>
      <c r="H121" s="230">
        <v>3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141</v>
      </c>
      <c r="AU121" s="236" t="s">
        <v>85</v>
      </c>
      <c r="AV121" s="13" t="s">
        <v>85</v>
      </c>
      <c r="AW121" s="13" t="s">
        <v>36</v>
      </c>
      <c r="AX121" s="13" t="s">
        <v>75</v>
      </c>
      <c r="AY121" s="236" t="s">
        <v>130</v>
      </c>
    </row>
    <row r="122" s="14" customFormat="1">
      <c r="A122" s="14"/>
      <c r="B122" s="237"/>
      <c r="C122" s="238"/>
      <c r="D122" s="227" t="s">
        <v>141</v>
      </c>
      <c r="E122" s="239" t="s">
        <v>28</v>
      </c>
      <c r="F122" s="240" t="s">
        <v>178</v>
      </c>
      <c r="G122" s="238"/>
      <c r="H122" s="239" t="s">
        <v>28</v>
      </c>
      <c r="I122" s="241"/>
      <c r="J122" s="238"/>
      <c r="K122" s="238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141</v>
      </c>
      <c r="AU122" s="246" t="s">
        <v>85</v>
      </c>
      <c r="AV122" s="14" t="s">
        <v>83</v>
      </c>
      <c r="AW122" s="14" t="s">
        <v>36</v>
      </c>
      <c r="AX122" s="14" t="s">
        <v>75</v>
      </c>
      <c r="AY122" s="246" t="s">
        <v>130</v>
      </c>
    </row>
    <row r="123" s="13" customFormat="1">
      <c r="A123" s="13"/>
      <c r="B123" s="225"/>
      <c r="C123" s="226"/>
      <c r="D123" s="227" t="s">
        <v>141</v>
      </c>
      <c r="E123" s="228" t="s">
        <v>28</v>
      </c>
      <c r="F123" s="229" t="s">
        <v>179</v>
      </c>
      <c r="G123" s="226"/>
      <c r="H123" s="230">
        <v>17.666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141</v>
      </c>
      <c r="AU123" s="236" t="s">
        <v>85</v>
      </c>
      <c r="AV123" s="13" t="s">
        <v>85</v>
      </c>
      <c r="AW123" s="13" t="s">
        <v>36</v>
      </c>
      <c r="AX123" s="13" t="s">
        <v>75</v>
      </c>
      <c r="AY123" s="236" t="s">
        <v>130</v>
      </c>
    </row>
    <row r="124" s="16" customFormat="1">
      <c r="A124" s="16"/>
      <c r="B124" s="258"/>
      <c r="C124" s="259"/>
      <c r="D124" s="227" t="s">
        <v>141</v>
      </c>
      <c r="E124" s="260" t="s">
        <v>28</v>
      </c>
      <c r="F124" s="261" t="s">
        <v>175</v>
      </c>
      <c r="G124" s="259"/>
      <c r="H124" s="262">
        <v>20.666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68" t="s">
        <v>141</v>
      </c>
      <c r="AU124" s="268" t="s">
        <v>85</v>
      </c>
      <c r="AV124" s="16" t="s">
        <v>149</v>
      </c>
      <c r="AW124" s="16" t="s">
        <v>36</v>
      </c>
      <c r="AX124" s="16" t="s">
        <v>75</v>
      </c>
      <c r="AY124" s="268" t="s">
        <v>130</v>
      </c>
    </row>
    <row r="125" s="15" customFormat="1">
      <c r="A125" s="15"/>
      <c r="B125" s="247"/>
      <c r="C125" s="248"/>
      <c r="D125" s="227" t="s">
        <v>141</v>
      </c>
      <c r="E125" s="249" t="s">
        <v>28</v>
      </c>
      <c r="F125" s="250" t="s">
        <v>165</v>
      </c>
      <c r="G125" s="248"/>
      <c r="H125" s="251">
        <v>285.76400000000001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7" t="s">
        <v>141</v>
      </c>
      <c r="AU125" s="257" t="s">
        <v>85</v>
      </c>
      <c r="AV125" s="15" t="s">
        <v>137</v>
      </c>
      <c r="AW125" s="15" t="s">
        <v>36</v>
      </c>
      <c r="AX125" s="15" t="s">
        <v>83</v>
      </c>
      <c r="AY125" s="257" t="s">
        <v>130</v>
      </c>
    </row>
    <row r="126" s="2" customFormat="1" ht="62.7" customHeight="1">
      <c r="A126" s="41"/>
      <c r="B126" s="42"/>
      <c r="C126" s="207" t="s">
        <v>180</v>
      </c>
      <c r="D126" s="207" t="s">
        <v>132</v>
      </c>
      <c r="E126" s="208" t="s">
        <v>181</v>
      </c>
      <c r="F126" s="209" t="s">
        <v>182</v>
      </c>
      <c r="G126" s="210" t="s">
        <v>152</v>
      </c>
      <c r="H126" s="211">
        <v>244.43299999999999</v>
      </c>
      <c r="I126" s="212"/>
      <c r="J126" s="213">
        <f>ROUND(I126*H126,2)</f>
        <v>0</v>
      </c>
      <c r="K126" s="209" t="s">
        <v>136</v>
      </c>
      <c r="L126" s="47"/>
      <c r="M126" s="214" t="s">
        <v>28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137</v>
      </c>
      <c r="AT126" s="218" t="s">
        <v>132</v>
      </c>
      <c r="AU126" s="218" t="s">
        <v>85</v>
      </c>
      <c r="AY126" s="20" t="s">
        <v>130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137</v>
      </c>
      <c r="BM126" s="218" t="s">
        <v>183</v>
      </c>
    </row>
    <row r="127" s="2" customFormat="1">
      <c r="A127" s="41"/>
      <c r="B127" s="42"/>
      <c r="C127" s="43"/>
      <c r="D127" s="220" t="s">
        <v>139</v>
      </c>
      <c r="E127" s="43"/>
      <c r="F127" s="221" t="s">
        <v>184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139</v>
      </c>
      <c r="AU127" s="20" t="s">
        <v>85</v>
      </c>
    </row>
    <row r="128" s="14" customFormat="1">
      <c r="A128" s="14"/>
      <c r="B128" s="237"/>
      <c r="C128" s="238"/>
      <c r="D128" s="227" t="s">
        <v>141</v>
      </c>
      <c r="E128" s="239" t="s">
        <v>28</v>
      </c>
      <c r="F128" s="240" t="s">
        <v>185</v>
      </c>
      <c r="G128" s="238"/>
      <c r="H128" s="239" t="s">
        <v>28</v>
      </c>
      <c r="I128" s="241"/>
      <c r="J128" s="238"/>
      <c r="K128" s="238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141</v>
      </c>
      <c r="AU128" s="246" t="s">
        <v>85</v>
      </c>
      <c r="AV128" s="14" t="s">
        <v>83</v>
      </c>
      <c r="AW128" s="14" t="s">
        <v>36</v>
      </c>
      <c r="AX128" s="14" t="s">
        <v>75</v>
      </c>
      <c r="AY128" s="246" t="s">
        <v>130</v>
      </c>
    </row>
    <row r="129" s="13" customFormat="1">
      <c r="A129" s="13"/>
      <c r="B129" s="225"/>
      <c r="C129" s="226"/>
      <c r="D129" s="227" t="s">
        <v>141</v>
      </c>
      <c r="E129" s="228" t="s">
        <v>28</v>
      </c>
      <c r="F129" s="229" t="s">
        <v>186</v>
      </c>
      <c r="G129" s="226"/>
      <c r="H129" s="230">
        <v>231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141</v>
      </c>
      <c r="AU129" s="236" t="s">
        <v>85</v>
      </c>
      <c r="AV129" s="13" t="s">
        <v>85</v>
      </c>
      <c r="AW129" s="13" t="s">
        <v>36</v>
      </c>
      <c r="AX129" s="13" t="s">
        <v>75</v>
      </c>
      <c r="AY129" s="236" t="s">
        <v>130</v>
      </c>
    </row>
    <row r="130" s="14" customFormat="1">
      <c r="A130" s="14"/>
      <c r="B130" s="237"/>
      <c r="C130" s="238"/>
      <c r="D130" s="227" t="s">
        <v>141</v>
      </c>
      <c r="E130" s="239" t="s">
        <v>28</v>
      </c>
      <c r="F130" s="240" t="s">
        <v>161</v>
      </c>
      <c r="G130" s="238"/>
      <c r="H130" s="239" t="s">
        <v>28</v>
      </c>
      <c r="I130" s="241"/>
      <c r="J130" s="238"/>
      <c r="K130" s="238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141</v>
      </c>
      <c r="AU130" s="246" t="s">
        <v>85</v>
      </c>
      <c r="AV130" s="14" t="s">
        <v>83</v>
      </c>
      <c r="AW130" s="14" t="s">
        <v>36</v>
      </c>
      <c r="AX130" s="14" t="s">
        <v>75</v>
      </c>
      <c r="AY130" s="246" t="s">
        <v>130</v>
      </c>
    </row>
    <row r="131" s="13" customFormat="1">
      <c r="A131" s="13"/>
      <c r="B131" s="225"/>
      <c r="C131" s="226"/>
      <c r="D131" s="227" t="s">
        <v>141</v>
      </c>
      <c r="E131" s="228" t="s">
        <v>28</v>
      </c>
      <c r="F131" s="229" t="s">
        <v>162</v>
      </c>
      <c r="G131" s="226"/>
      <c r="H131" s="230">
        <v>0.89600000000000002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141</v>
      </c>
      <c r="AU131" s="236" t="s">
        <v>85</v>
      </c>
      <c r="AV131" s="13" t="s">
        <v>85</v>
      </c>
      <c r="AW131" s="13" t="s">
        <v>36</v>
      </c>
      <c r="AX131" s="13" t="s">
        <v>75</v>
      </c>
      <c r="AY131" s="236" t="s">
        <v>130</v>
      </c>
    </row>
    <row r="132" s="14" customFormat="1">
      <c r="A132" s="14"/>
      <c r="B132" s="237"/>
      <c r="C132" s="238"/>
      <c r="D132" s="227" t="s">
        <v>141</v>
      </c>
      <c r="E132" s="239" t="s">
        <v>28</v>
      </c>
      <c r="F132" s="240" t="s">
        <v>163</v>
      </c>
      <c r="G132" s="238"/>
      <c r="H132" s="239" t="s">
        <v>28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141</v>
      </c>
      <c r="AU132" s="246" t="s">
        <v>85</v>
      </c>
      <c r="AV132" s="14" t="s">
        <v>83</v>
      </c>
      <c r="AW132" s="14" t="s">
        <v>36</v>
      </c>
      <c r="AX132" s="14" t="s">
        <v>75</v>
      </c>
      <c r="AY132" s="246" t="s">
        <v>130</v>
      </c>
    </row>
    <row r="133" s="13" customFormat="1">
      <c r="A133" s="13"/>
      <c r="B133" s="225"/>
      <c r="C133" s="226"/>
      <c r="D133" s="227" t="s">
        <v>141</v>
      </c>
      <c r="E133" s="228" t="s">
        <v>28</v>
      </c>
      <c r="F133" s="229" t="s">
        <v>164</v>
      </c>
      <c r="G133" s="226"/>
      <c r="H133" s="230">
        <v>0.192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141</v>
      </c>
      <c r="AU133" s="236" t="s">
        <v>85</v>
      </c>
      <c r="AV133" s="13" t="s">
        <v>85</v>
      </c>
      <c r="AW133" s="13" t="s">
        <v>36</v>
      </c>
      <c r="AX133" s="13" t="s">
        <v>75</v>
      </c>
      <c r="AY133" s="236" t="s">
        <v>130</v>
      </c>
    </row>
    <row r="134" s="16" customFormat="1">
      <c r="A134" s="16"/>
      <c r="B134" s="258"/>
      <c r="C134" s="259"/>
      <c r="D134" s="227" t="s">
        <v>141</v>
      </c>
      <c r="E134" s="260" t="s">
        <v>28</v>
      </c>
      <c r="F134" s="261" t="s">
        <v>175</v>
      </c>
      <c r="G134" s="259"/>
      <c r="H134" s="262">
        <v>232.08799999999999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68" t="s">
        <v>141</v>
      </c>
      <c r="AU134" s="268" t="s">
        <v>85</v>
      </c>
      <c r="AV134" s="16" t="s">
        <v>149</v>
      </c>
      <c r="AW134" s="16" t="s">
        <v>36</v>
      </c>
      <c r="AX134" s="16" t="s">
        <v>75</v>
      </c>
      <c r="AY134" s="268" t="s">
        <v>130</v>
      </c>
    </row>
    <row r="135" s="14" customFormat="1">
      <c r="A135" s="14"/>
      <c r="B135" s="237"/>
      <c r="C135" s="238"/>
      <c r="D135" s="227" t="s">
        <v>141</v>
      </c>
      <c r="E135" s="239" t="s">
        <v>28</v>
      </c>
      <c r="F135" s="240" t="s">
        <v>187</v>
      </c>
      <c r="G135" s="238"/>
      <c r="H135" s="239" t="s">
        <v>28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141</v>
      </c>
      <c r="AU135" s="246" t="s">
        <v>85</v>
      </c>
      <c r="AV135" s="14" t="s">
        <v>83</v>
      </c>
      <c r="AW135" s="14" t="s">
        <v>36</v>
      </c>
      <c r="AX135" s="14" t="s">
        <v>75</v>
      </c>
      <c r="AY135" s="246" t="s">
        <v>130</v>
      </c>
    </row>
    <row r="136" s="13" customFormat="1">
      <c r="A136" s="13"/>
      <c r="B136" s="225"/>
      <c r="C136" s="226"/>
      <c r="D136" s="227" t="s">
        <v>141</v>
      </c>
      <c r="E136" s="228" t="s">
        <v>28</v>
      </c>
      <c r="F136" s="229" t="s">
        <v>188</v>
      </c>
      <c r="G136" s="226"/>
      <c r="H136" s="230">
        <v>12.345000000000001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141</v>
      </c>
      <c r="AU136" s="236" t="s">
        <v>85</v>
      </c>
      <c r="AV136" s="13" t="s">
        <v>85</v>
      </c>
      <c r="AW136" s="13" t="s">
        <v>36</v>
      </c>
      <c r="AX136" s="13" t="s">
        <v>75</v>
      </c>
      <c r="AY136" s="236" t="s">
        <v>130</v>
      </c>
    </row>
    <row r="137" s="15" customFormat="1">
      <c r="A137" s="15"/>
      <c r="B137" s="247"/>
      <c r="C137" s="248"/>
      <c r="D137" s="227" t="s">
        <v>141</v>
      </c>
      <c r="E137" s="249" t="s">
        <v>28</v>
      </c>
      <c r="F137" s="250" t="s">
        <v>165</v>
      </c>
      <c r="G137" s="248"/>
      <c r="H137" s="251">
        <v>244.43299999999999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7" t="s">
        <v>141</v>
      </c>
      <c r="AU137" s="257" t="s">
        <v>85</v>
      </c>
      <c r="AV137" s="15" t="s">
        <v>137</v>
      </c>
      <c r="AW137" s="15" t="s">
        <v>36</v>
      </c>
      <c r="AX137" s="15" t="s">
        <v>83</v>
      </c>
      <c r="AY137" s="257" t="s">
        <v>130</v>
      </c>
    </row>
    <row r="138" s="2" customFormat="1" ht="66.75" customHeight="1">
      <c r="A138" s="41"/>
      <c r="B138" s="42"/>
      <c r="C138" s="207" t="s">
        <v>189</v>
      </c>
      <c r="D138" s="207" t="s">
        <v>132</v>
      </c>
      <c r="E138" s="208" t="s">
        <v>190</v>
      </c>
      <c r="F138" s="209" t="s">
        <v>191</v>
      </c>
      <c r="G138" s="210" t="s">
        <v>152</v>
      </c>
      <c r="H138" s="211">
        <v>4644.2269999999999</v>
      </c>
      <c r="I138" s="212"/>
      <c r="J138" s="213">
        <f>ROUND(I138*H138,2)</f>
        <v>0</v>
      </c>
      <c r="K138" s="209" t="s">
        <v>136</v>
      </c>
      <c r="L138" s="47"/>
      <c r="M138" s="214" t="s">
        <v>28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137</v>
      </c>
      <c r="AT138" s="218" t="s">
        <v>132</v>
      </c>
      <c r="AU138" s="218" t="s">
        <v>85</v>
      </c>
      <c r="AY138" s="20" t="s">
        <v>130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137</v>
      </c>
      <c r="BM138" s="218" t="s">
        <v>192</v>
      </c>
    </row>
    <row r="139" s="2" customFormat="1">
      <c r="A139" s="41"/>
      <c r="B139" s="42"/>
      <c r="C139" s="43"/>
      <c r="D139" s="220" t="s">
        <v>139</v>
      </c>
      <c r="E139" s="43"/>
      <c r="F139" s="221" t="s">
        <v>193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139</v>
      </c>
      <c r="AU139" s="20" t="s">
        <v>85</v>
      </c>
    </row>
    <row r="140" s="14" customFormat="1">
      <c r="A140" s="14"/>
      <c r="B140" s="237"/>
      <c r="C140" s="238"/>
      <c r="D140" s="227" t="s">
        <v>141</v>
      </c>
      <c r="E140" s="239" t="s">
        <v>28</v>
      </c>
      <c r="F140" s="240" t="s">
        <v>194</v>
      </c>
      <c r="G140" s="238"/>
      <c r="H140" s="239" t="s">
        <v>28</v>
      </c>
      <c r="I140" s="241"/>
      <c r="J140" s="238"/>
      <c r="K140" s="238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141</v>
      </c>
      <c r="AU140" s="246" t="s">
        <v>85</v>
      </c>
      <c r="AV140" s="14" t="s">
        <v>83</v>
      </c>
      <c r="AW140" s="14" t="s">
        <v>36</v>
      </c>
      <c r="AX140" s="14" t="s">
        <v>75</v>
      </c>
      <c r="AY140" s="246" t="s">
        <v>130</v>
      </c>
    </row>
    <row r="141" s="13" customFormat="1">
      <c r="A141" s="13"/>
      <c r="B141" s="225"/>
      <c r="C141" s="226"/>
      <c r="D141" s="227" t="s">
        <v>141</v>
      </c>
      <c r="E141" s="228" t="s">
        <v>28</v>
      </c>
      <c r="F141" s="229" t="s">
        <v>195</v>
      </c>
      <c r="G141" s="226"/>
      <c r="H141" s="230">
        <v>4644.2269999999999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141</v>
      </c>
      <c r="AU141" s="236" t="s">
        <v>85</v>
      </c>
      <c r="AV141" s="13" t="s">
        <v>85</v>
      </c>
      <c r="AW141" s="13" t="s">
        <v>36</v>
      </c>
      <c r="AX141" s="13" t="s">
        <v>83</v>
      </c>
      <c r="AY141" s="236" t="s">
        <v>130</v>
      </c>
    </row>
    <row r="142" s="2" customFormat="1" ht="44.25" customHeight="1">
      <c r="A142" s="41"/>
      <c r="B142" s="42"/>
      <c r="C142" s="207" t="s">
        <v>196</v>
      </c>
      <c r="D142" s="207" t="s">
        <v>132</v>
      </c>
      <c r="E142" s="208" t="s">
        <v>197</v>
      </c>
      <c r="F142" s="209" t="s">
        <v>198</v>
      </c>
      <c r="G142" s="210" t="s">
        <v>152</v>
      </c>
      <c r="H142" s="211">
        <v>20.666</v>
      </c>
      <c r="I142" s="212"/>
      <c r="J142" s="213">
        <f>ROUND(I142*H142,2)</f>
        <v>0</v>
      </c>
      <c r="K142" s="209" t="s">
        <v>136</v>
      </c>
      <c r="L142" s="47"/>
      <c r="M142" s="214" t="s">
        <v>28</v>
      </c>
      <c r="N142" s="215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137</v>
      </c>
      <c r="AT142" s="218" t="s">
        <v>132</v>
      </c>
      <c r="AU142" s="218" t="s">
        <v>85</v>
      </c>
      <c r="AY142" s="20" t="s">
        <v>130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137</v>
      </c>
      <c r="BM142" s="218" t="s">
        <v>199</v>
      </c>
    </row>
    <row r="143" s="2" customFormat="1">
      <c r="A143" s="41"/>
      <c r="B143" s="42"/>
      <c r="C143" s="43"/>
      <c r="D143" s="220" t="s">
        <v>139</v>
      </c>
      <c r="E143" s="43"/>
      <c r="F143" s="221" t="s">
        <v>200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139</v>
      </c>
      <c r="AU143" s="20" t="s">
        <v>85</v>
      </c>
    </row>
    <row r="144" s="14" customFormat="1">
      <c r="A144" s="14"/>
      <c r="B144" s="237"/>
      <c r="C144" s="238"/>
      <c r="D144" s="227" t="s">
        <v>141</v>
      </c>
      <c r="E144" s="239" t="s">
        <v>28</v>
      </c>
      <c r="F144" s="240" t="s">
        <v>201</v>
      </c>
      <c r="G144" s="238"/>
      <c r="H144" s="239" t="s">
        <v>28</v>
      </c>
      <c r="I144" s="241"/>
      <c r="J144" s="238"/>
      <c r="K144" s="238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141</v>
      </c>
      <c r="AU144" s="246" t="s">
        <v>85</v>
      </c>
      <c r="AV144" s="14" t="s">
        <v>83</v>
      </c>
      <c r="AW144" s="14" t="s">
        <v>36</v>
      </c>
      <c r="AX144" s="14" t="s">
        <v>75</v>
      </c>
      <c r="AY144" s="246" t="s">
        <v>130</v>
      </c>
    </row>
    <row r="145" s="13" customFormat="1">
      <c r="A145" s="13"/>
      <c r="B145" s="225"/>
      <c r="C145" s="226"/>
      <c r="D145" s="227" t="s">
        <v>141</v>
      </c>
      <c r="E145" s="228" t="s">
        <v>28</v>
      </c>
      <c r="F145" s="229" t="s">
        <v>177</v>
      </c>
      <c r="G145" s="226"/>
      <c r="H145" s="230">
        <v>3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141</v>
      </c>
      <c r="AU145" s="236" t="s">
        <v>85</v>
      </c>
      <c r="AV145" s="13" t="s">
        <v>85</v>
      </c>
      <c r="AW145" s="13" t="s">
        <v>36</v>
      </c>
      <c r="AX145" s="13" t="s">
        <v>75</v>
      </c>
      <c r="AY145" s="236" t="s">
        <v>130</v>
      </c>
    </row>
    <row r="146" s="14" customFormat="1">
      <c r="A146" s="14"/>
      <c r="B146" s="237"/>
      <c r="C146" s="238"/>
      <c r="D146" s="227" t="s">
        <v>141</v>
      </c>
      <c r="E146" s="239" t="s">
        <v>28</v>
      </c>
      <c r="F146" s="240" t="s">
        <v>178</v>
      </c>
      <c r="G146" s="238"/>
      <c r="H146" s="239" t="s">
        <v>28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141</v>
      </c>
      <c r="AU146" s="246" t="s">
        <v>85</v>
      </c>
      <c r="AV146" s="14" t="s">
        <v>83</v>
      </c>
      <c r="AW146" s="14" t="s">
        <v>36</v>
      </c>
      <c r="AX146" s="14" t="s">
        <v>75</v>
      </c>
      <c r="AY146" s="246" t="s">
        <v>130</v>
      </c>
    </row>
    <row r="147" s="13" customFormat="1">
      <c r="A147" s="13"/>
      <c r="B147" s="225"/>
      <c r="C147" s="226"/>
      <c r="D147" s="227" t="s">
        <v>141</v>
      </c>
      <c r="E147" s="228" t="s">
        <v>28</v>
      </c>
      <c r="F147" s="229" t="s">
        <v>179</v>
      </c>
      <c r="G147" s="226"/>
      <c r="H147" s="230">
        <v>17.666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141</v>
      </c>
      <c r="AU147" s="236" t="s">
        <v>85</v>
      </c>
      <c r="AV147" s="13" t="s">
        <v>85</v>
      </c>
      <c r="AW147" s="13" t="s">
        <v>36</v>
      </c>
      <c r="AX147" s="13" t="s">
        <v>75</v>
      </c>
      <c r="AY147" s="236" t="s">
        <v>130</v>
      </c>
    </row>
    <row r="148" s="15" customFormat="1">
      <c r="A148" s="15"/>
      <c r="B148" s="247"/>
      <c r="C148" s="248"/>
      <c r="D148" s="227" t="s">
        <v>141</v>
      </c>
      <c r="E148" s="249" t="s">
        <v>28</v>
      </c>
      <c r="F148" s="250" t="s">
        <v>165</v>
      </c>
      <c r="G148" s="248"/>
      <c r="H148" s="251">
        <v>20.666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7" t="s">
        <v>141</v>
      </c>
      <c r="AU148" s="257" t="s">
        <v>85</v>
      </c>
      <c r="AV148" s="15" t="s">
        <v>137</v>
      </c>
      <c r="AW148" s="15" t="s">
        <v>36</v>
      </c>
      <c r="AX148" s="15" t="s">
        <v>83</v>
      </c>
      <c r="AY148" s="257" t="s">
        <v>130</v>
      </c>
    </row>
    <row r="149" s="2" customFormat="1" ht="44.25" customHeight="1">
      <c r="A149" s="41"/>
      <c r="B149" s="42"/>
      <c r="C149" s="207" t="s">
        <v>202</v>
      </c>
      <c r="D149" s="207" t="s">
        <v>132</v>
      </c>
      <c r="E149" s="208" t="s">
        <v>203</v>
      </c>
      <c r="F149" s="209" t="s">
        <v>204</v>
      </c>
      <c r="G149" s="210" t="s">
        <v>152</v>
      </c>
      <c r="H149" s="211">
        <v>244.43299999999999</v>
      </c>
      <c r="I149" s="212"/>
      <c r="J149" s="213">
        <f>ROUND(I149*H149,2)</f>
        <v>0</v>
      </c>
      <c r="K149" s="209" t="s">
        <v>136</v>
      </c>
      <c r="L149" s="47"/>
      <c r="M149" s="214" t="s">
        <v>28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137</v>
      </c>
      <c r="AT149" s="218" t="s">
        <v>132</v>
      </c>
      <c r="AU149" s="218" t="s">
        <v>85</v>
      </c>
      <c r="AY149" s="20" t="s">
        <v>130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137</v>
      </c>
      <c r="BM149" s="218" t="s">
        <v>205</v>
      </c>
    </row>
    <row r="150" s="2" customFormat="1">
      <c r="A150" s="41"/>
      <c r="B150" s="42"/>
      <c r="C150" s="43"/>
      <c r="D150" s="220" t="s">
        <v>139</v>
      </c>
      <c r="E150" s="43"/>
      <c r="F150" s="221" t="s">
        <v>206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139</v>
      </c>
      <c r="AU150" s="20" t="s">
        <v>85</v>
      </c>
    </row>
    <row r="151" s="14" customFormat="1">
      <c r="A151" s="14"/>
      <c r="B151" s="237"/>
      <c r="C151" s="238"/>
      <c r="D151" s="227" t="s">
        <v>141</v>
      </c>
      <c r="E151" s="239" t="s">
        <v>28</v>
      </c>
      <c r="F151" s="240" t="s">
        <v>207</v>
      </c>
      <c r="G151" s="238"/>
      <c r="H151" s="239" t="s">
        <v>28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141</v>
      </c>
      <c r="AU151" s="246" t="s">
        <v>85</v>
      </c>
      <c r="AV151" s="14" t="s">
        <v>83</v>
      </c>
      <c r="AW151" s="14" t="s">
        <v>36</v>
      </c>
      <c r="AX151" s="14" t="s">
        <v>75</v>
      </c>
      <c r="AY151" s="246" t="s">
        <v>130</v>
      </c>
    </row>
    <row r="152" s="13" customFormat="1">
      <c r="A152" s="13"/>
      <c r="B152" s="225"/>
      <c r="C152" s="226"/>
      <c r="D152" s="227" t="s">
        <v>141</v>
      </c>
      <c r="E152" s="228" t="s">
        <v>28</v>
      </c>
      <c r="F152" s="229" t="s">
        <v>186</v>
      </c>
      <c r="G152" s="226"/>
      <c r="H152" s="230">
        <v>231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141</v>
      </c>
      <c r="AU152" s="236" t="s">
        <v>85</v>
      </c>
      <c r="AV152" s="13" t="s">
        <v>85</v>
      </c>
      <c r="AW152" s="13" t="s">
        <v>36</v>
      </c>
      <c r="AX152" s="13" t="s">
        <v>75</v>
      </c>
      <c r="AY152" s="236" t="s">
        <v>130</v>
      </c>
    </row>
    <row r="153" s="14" customFormat="1">
      <c r="A153" s="14"/>
      <c r="B153" s="237"/>
      <c r="C153" s="238"/>
      <c r="D153" s="227" t="s">
        <v>141</v>
      </c>
      <c r="E153" s="239" t="s">
        <v>28</v>
      </c>
      <c r="F153" s="240" t="s">
        <v>161</v>
      </c>
      <c r="G153" s="238"/>
      <c r="H153" s="239" t="s">
        <v>28</v>
      </c>
      <c r="I153" s="241"/>
      <c r="J153" s="238"/>
      <c r="K153" s="238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141</v>
      </c>
      <c r="AU153" s="246" t="s">
        <v>85</v>
      </c>
      <c r="AV153" s="14" t="s">
        <v>83</v>
      </c>
      <c r="AW153" s="14" t="s">
        <v>36</v>
      </c>
      <c r="AX153" s="14" t="s">
        <v>75</v>
      </c>
      <c r="AY153" s="246" t="s">
        <v>130</v>
      </c>
    </row>
    <row r="154" s="13" customFormat="1">
      <c r="A154" s="13"/>
      <c r="B154" s="225"/>
      <c r="C154" s="226"/>
      <c r="D154" s="227" t="s">
        <v>141</v>
      </c>
      <c r="E154" s="228" t="s">
        <v>28</v>
      </c>
      <c r="F154" s="229" t="s">
        <v>162</v>
      </c>
      <c r="G154" s="226"/>
      <c r="H154" s="230">
        <v>0.89600000000000002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141</v>
      </c>
      <c r="AU154" s="236" t="s">
        <v>85</v>
      </c>
      <c r="AV154" s="13" t="s">
        <v>85</v>
      </c>
      <c r="AW154" s="13" t="s">
        <v>36</v>
      </c>
      <c r="AX154" s="13" t="s">
        <v>75</v>
      </c>
      <c r="AY154" s="236" t="s">
        <v>130</v>
      </c>
    </row>
    <row r="155" s="14" customFormat="1">
      <c r="A155" s="14"/>
      <c r="B155" s="237"/>
      <c r="C155" s="238"/>
      <c r="D155" s="227" t="s">
        <v>141</v>
      </c>
      <c r="E155" s="239" t="s">
        <v>28</v>
      </c>
      <c r="F155" s="240" t="s">
        <v>163</v>
      </c>
      <c r="G155" s="238"/>
      <c r="H155" s="239" t="s">
        <v>28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141</v>
      </c>
      <c r="AU155" s="246" t="s">
        <v>85</v>
      </c>
      <c r="AV155" s="14" t="s">
        <v>83</v>
      </c>
      <c r="AW155" s="14" t="s">
        <v>36</v>
      </c>
      <c r="AX155" s="14" t="s">
        <v>75</v>
      </c>
      <c r="AY155" s="246" t="s">
        <v>130</v>
      </c>
    </row>
    <row r="156" s="13" customFormat="1">
      <c r="A156" s="13"/>
      <c r="B156" s="225"/>
      <c r="C156" s="226"/>
      <c r="D156" s="227" t="s">
        <v>141</v>
      </c>
      <c r="E156" s="228" t="s">
        <v>28</v>
      </c>
      <c r="F156" s="229" t="s">
        <v>164</v>
      </c>
      <c r="G156" s="226"/>
      <c r="H156" s="230">
        <v>0.192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141</v>
      </c>
      <c r="AU156" s="236" t="s">
        <v>85</v>
      </c>
      <c r="AV156" s="13" t="s">
        <v>85</v>
      </c>
      <c r="AW156" s="13" t="s">
        <v>36</v>
      </c>
      <c r="AX156" s="13" t="s">
        <v>75</v>
      </c>
      <c r="AY156" s="236" t="s">
        <v>130</v>
      </c>
    </row>
    <row r="157" s="16" customFormat="1">
      <c r="A157" s="16"/>
      <c r="B157" s="258"/>
      <c r="C157" s="259"/>
      <c r="D157" s="227" t="s">
        <v>141</v>
      </c>
      <c r="E157" s="260" t="s">
        <v>28</v>
      </c>
      <c r="F157" s="261" t="s">
        <v>175</v>
      </c>
      <c r="G157" s="259"/>
      <c r="H157" s="262">
        <v>232.08799999999999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68" t="s">
        <v>141</v>
      </c>
      <c r="AU157" s="268" t="s">
        <v>85</v>
      </c>
      <c r="AV157" s="16" t="s">
        <v>149</v>
      </c>
      <c r="AW157" s="16" t="s">
        <v>36</v>
      </c>
      <c r="AX157" s="16" t="s">
        <v>75</v>
      </c>
      <c r="AY157" s="268" t="s">
        <v>130</v>
      </c>
    </row>
    <row r="158" s="14" customFormat="1">
      <c r="A158" s="14"/>
      <c r="B158" s="237"/>
      <c r="C158" s="238"/>
      <c r="D158" s="227" t="s">
        <v>141</v>
      </c>
      <c r="E158" s="239" t="s">
        <v>28</v>
      </c>
      <c r="F158" s="240" t="s">
        <v>187</v>
      </c>
      <c r="G158" s="238"/>
      <c r="H158" s="239" t="s">
        <v>28</v>
      </c>
      <c r="I158" s="241"/>
      <c r="J158" s="238"/>
      <c r="K158" s="238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141</v>
      </c>
      <c r="AU158" s="246" t="s">
        <v>85</v>
      </c>
      <c r="AV158" s="14" t="s">
        <v>83</v>
      </c>
      <c r="AW158" s="14" t="s">
        <v>36</v>
      </c>
      <c r="AX158" s="14" t="s">
        <v>75</v>
      </c>
      <c r="AY158" s="246" t="s">
        <v>130</v>
      </c>
    </row>
    <row r="159" s="13" customFormat="1">
      <c r="A159" s="13"/>
      <c r="B159" s="225"/>
      <c r="C159" s="226"/>
      <c r="D159" s="227" t="s">
        <v>141</v>
      </c>
      <c r="E159" s="228" t="s">
        <v>28</v>
      </c>
      <c r="F159" s="229" t="s">
        <v>188</v>
      </c>
      <c r="G159" s="226"/>
      <c r="H159" s="230">
        <v>12.345000000000001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141</v>
      </c>
      <c r="AU159" s="236" t="s">
        <v>85</v>
      </c>
      <c r="AV159" s="13" t="s">
        <v>85</v>
      </c>
      <c r="AW159" s="13" t="s">
        <v>36</v>
      </c>
      <c r="AX159" s="13" t="s">
        <v>75</v>
      </c>
      <c r="AY159" s="236" t="s">
        <v>130</v>
      </c>
    </row>
    <row r="160" s="15" customFormat="1">
      <c r="A160" s="15"/>
      <c r="B160" s="247"/>
      <c r="C160" s="248"/>
      <c r="D160" s="227" t="s">
        <v>141</v>
      </c>
      <c r="E160" s="249" t="s">
        <v>28</v>
      </c>
      <c r="F160" s="250" t="s">
        <v>165</v>
      </c>
      <c r="G160" s="248"/>
      <c r="H160" s="251">
        <v>244.43299999999999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7" t="s">
        <v>141</v>
      </c>
      <c r="AU160" s="257" t="s">
        <v>85</v>
      </c>
      <c r="AV160" s="15" t="s">
        <v>137</v>
      </c>
      <c r="AW160" s="15" t="s">
        <v>36</v>
      </c>
      <c r="AX160" s="15" t="s">
        <v>83</v>
      </c>
      <c r="AY160" s="257" t="s">
        <v>130</v>
      </c>
    </row>
    <row r="161" s="2" customFormat="1" ht="44.25" customHeight="1">
      <c r="A161" s="41"/>
      <c r="B161" s="42"/>
      <c r="C161" s="207" t="s">
        <v>208</v>
      </c>
      <c r="D161" s="207" t="s">
        <v>132</v>
      </c>
      <c r="E161" s="208" t="s">
        <v>209</v>
      </c>
      <c r="F161" s="209" t="s">
        <v>210</v>
      </c>
      <c r="G161" s="210" t="s">
        <v>152</v>
      </c>
      <c r="H161" s="211">
        <v>3</v>
      </c>
      <c r="I161" s="212"/>
      <c r="J161" s="213">
        <f>ROUND(I161*H161,2)</f>
        <v>0</v>
      </c>
      <c r="K161" s="209" t="s">
        <v>136</v>
      </c>
      <c r="L161" s="47"/>
      <c r="M161" s="214" t="s">
        <v>28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137</v>
      </c>
      <c r="AT161" s="218" t="s">
        <v>132</v>
      </c>
      <c r="AU161" s="218" t="s">
        <v>85</v>
      </c>
      <c r="AY161" s="20" t="s">
        <v>130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137</v>
      </c>
      <c r="BM161" s="218" t="s">
        <v>211</v>
      </c>
    </row>
    <row r="162" s="2" customFormat="1">
      <c r="A162" s="41"/>
      <c r="B162" s="42"/>
      <c r="C162" s="43"/>
      <c r="D162" s="220" t="s">
        <v>139</v>
      </c>
      <c r="E162" s="43"/>
      <c r="F162" s="221" t="s">
        <v>212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139</v>
      </c>
      <c r="AU162" s="20" t="s">
        <v>85</v>
      </c>
    </row>
    <row r="163" s="14" customFormat="1">
      <c r="A163" s="14"/>
      <c r="B163" s="237"/>
      <c r="C163" s="238"/>
      <c r="D163" s="227" t="s">
        <v>141</v>
      </c>
      <c r="E163" s="239" t="s">
        <v>28</v>
      </c>
      <c r="F163" s="240" t="s">
        <v>155</v>
      </c>
      <c r="G163" s="238"/>
      <c r="H163" s="239" t="s">
        <v>28</v>
      </c>
      <c r="I163" s="241"/>
      <c r="J163" s="238"/>
      <c r="K163" s="238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141</v>
      </c>
      <c r="AU163" s="246" t="s">
        <v>85</v>
      </c>
      <c r="AV163" s="14" t="s">
        <v>83</v>
      </c>
      <c r="AW163" s="14" t="s">
        <v>36</v>
      </c>
      <c r="AX163" s="14" t="s">
        <v>75</v>
      </c>
      <c r="AY163" s="246" t="s">
        <v>130</v>
      </c>
    </row>
    <row r="164" s="13" customFormat="1">
      <c r="A164" s="13"/>
      <c r="B164" s="225"/>
      <c r="C164" s="226"/>
      <c r="D164" s="227" t="s">
        <v>141</v>
      </c>
      <c r="E164" s="228" t="s">
        <v>28</v>
      </c>
      <c r="F164" s="229" t="s">
        <v>149</v>
      </c>
      <c r="G164" s="226"/>
      <c r="H164" s="230">
        <v>3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141</v>
      </c>
      <c r="AU164" s="236" t="s">
        <v>85</v>
      </c>
      <c r="AV164" s="13" t="s">
        <v>85</v>
      </c>
      <c r="AW164" s="13" t="s">
        <v>36</v>
      </c>
      <c r="AX164" s="13" t="s">
        <v>83</v>
      </c>
      <c r="AY164" s="236" t="s">
        <v>130</v>
      </c>
    </row>
    <row r="165" s="2" customFormat="1" ht="24.15" customHeight="1">
      <c r="A165" s="41"/>
      <c r="B165" s="42"/>
      <c r="C165" s="207" t="s">
        <v>213</v>
      </c>
      <c r="D165" s="207" t="s">
        <v>132</v>
      </c>
      <c r="E165" s="208" t="s">
        <v>214</v>
      </c>
      <c r="F165" s="209" t="s">
        <v>215</v>
      </c>
      <c r="G165" s="210" t="s">
        <v>152</v>
      </c>
      <c r="H165" s="211">
        <v>3</v>
      </c>
      <c r="I165" s="212"/>
      <c r="J165" s="213">
        <f>ROUND(I165*H165,2)</f>
        <v>0</v>
      </c>
      <c r="K165" s="209" t="s">
        <v>136</v>
      </c>
      <c r="L165" s="47"/>
      <c r="M165" s="214" t="s">
        <v>28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137</v>
      </c>
      <c r="AT165" s="218" t="s">
        <v>132</v>
      </c>
      <c r="AU165" s="218" t="s">
        <v>85</v>
      </c>
      <c r="AY165" s="20" t="s">
        <v>130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137</v>
      </c>
      <c r="BM165" s="218" t="s">
        <v>216</v>
      </c>
    </row>
    <row r="166" s="2" customFormat="1">
      <c r="A166" s="41"/>
      <c r="B166" s="42"/>
      <c r="C166" s="43"/>
      <c r="D166" s="220" t="s">
        <v>139</v>
      </c>
      <c r="E166" s="43"/>
      <c r="F166" s="221" t="s">
        <v>217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139</v>
      </c>
      <c r="AU166" s="20" t="s">
        <v>85</v>
      </c>
    </row>
    <row r="167" s="2" customFormat="1" ht="37.8" customHeight="1">
      <c r="A167" s="41"/>
      <c r="B167" s="42"/>
      <c r="C167" s="207" t="s">
        <v>8</v>
      </c>
      <c r="D167" s="207" t="s">
        <v>132</v>
      </c>
      <c r="E167" s="208" t="s">
        <v>218</v>
      </c>
      <c r="F167" s="209" t="s">
        <v>219</v>
      </c>
      <c r="G167" s="210" t="s">
        <v>152</v>
      </c>
      <c r="H167" s="211">
        <v>509.53100000000001</v>
      </c>
      <c r="I167" s="212"/>
      <c r="J167" s="213">
        <f>ROUND(I167*H167,2)</f>
        <v>0</v>
      </c>
      <c r="K167" s="209" t="s">
        <v>136</v>
      </c>
      <c r="L167" s="47"/>
      <c r="M167" s="214" t="s">
        <v>28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137</v>
      </c>
      <c r="AT167" s="218" t="s">
        <v>132</v>
      </c>
      <c r="AU167" s="218" t="s">
        <v>85</v>
      </c>
      <c r="AY167" s="20" t="s">
        <v>130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137</v>
      </c>
      <c r="BM167" s="218" t="s">
        <v>220</v>
      </c>
    </row>
    <row r="168" s="2" customFormat="1">
      <c r="A168" s="41"/>
      <c r="B168" s="42"/>
      <c r="C168" s="43"/>
      <c r="D168" s="220" t="s">
        <v>139</v>
      </c>
      <c r="E168" s="43"/>
      <c r="F168" s="221" t="s">
        <v>221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139</v>
      </c>
      <c r="AU168" s="20" t="s">
        <v>85</v>
      </c>
    </row>
    <row r="169" s="14" customFormat="1">
      <c r="A169" s="14"/>
      <c r="B169" s="237"/>
      <c r="C169" s="238"/>
      <c r="D169" s="227" t="s">
        <v>141</v>
      </c>
      <c r="E169" s="239" t="s">
        <v>28</v>
      </c>
      <c r="F169" s="240" t="s">
        <v>222</v>
      </c>
      <c r="G169" s="238"/>
      <c r="H169" s="239" t="s">
        <v>28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141</v>
      </c>
      <c r="AU169" s="246" t="s">
        <v>85</v>
      </c>
      <c r="AV169" s="14" t="s">
        <v>83</v>
      </c>
      <c r="AW169" s="14" t="s">
        <v>36</v>
      </c>
      <c r="AX169" s="14" t="s">
        <v>75</v>
      </c>
      <c r="AY169" s="246" t="s">
        <v>130</v>
      </c>
    </row>
    <row r="170" s="13" customFormat="1">
      <c r="A170" s="13"/>
      <c r="B170" s="225"/>
      <c r="C170" s="226"/>
      <c r="D170" s="227" t="s">
        <v>141</v>
      </c>
      <c r="E170" s="228" t="s">
        <v>28</v>
      </c>
      <c r="F170" s="229" t="s">
        <v>172</v>
      </c>
      <c r="G170" s="226"/>
      <c r="H170" s="230">
        <v>234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141</v>
      </c>
      <c r="AU170" s="236" t="s">
        <v>85</v>
      </c>
      <c r="AV170" s="13" t="s">
        <v>85</v>
      </c>
      <c r="AW170" s="13" t="s">
        <v>36</v>
      </c>
      <c r="AX170" s="13" t="s">
        <v>75</v>
      </c>
      <c r="AY170" s="236" t="s">
        <v>130</v>
      </c>
    </row>
    <row r="171" s="14" customFormat="1">
      <c r="A171" s="14"/>
      <c r="B171" s="237"/>
      <c r="C171" s="238"/>
      <c r="D171" s="227" t="s">
        <v>141</v>
      </c>
      <c r="E171" s="239" t="s">
        <v>28</v>
      </c>
      <c r="F171" s="240" t="s">
        <v>173</v>
      </c>
      <c r="G171" s="238"/>
      <c r="H171" s="239" t="s">
        <v>28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141</v>
      </c>
      <c r="AU171" s="246" t="s">
        <v>85</v>
      </c>
      <c r="AV171" s="14" t="s">
        <v>83</v>
      </c>
      <c r="AW171" s="14" t="s">
        <v>36</v>
      </c>
      <c r="AX171" s="14" t="s">
        <v>75</v>
      </c>
      <c r="AY171" s="246" t="s">
        <v>130</v>
      </c>
    </row>
    <row r="172" s="13" customFormat="1">
      <c r="A172" s="13"/>
      <c r="B172" s="225"/>
      <c r="C172" s="226"/>
      <c r="D172" s="227" t="s">
        <v>141</v>
      </c>
      <c r="E172" s="228" t="s">
        <v>28</v>
      </c>
      <c r="F172" s="229" t="s">
        <v>174</v>
      </c>
      <c r="G172" s="226"/>
      <c r="H172" s="230">
        <v>30.010000000000002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141</v>
      </c>
      <c r="AU172" s="236" t="s">
        <v>85</v>
      </c>
      <c r="AV172" s="13" t="s">
        <v>85</v>
      </c>
      <c r="AW172" s="13" t="s">
        <v>36</v>
      </c>
      <c r="AX172" s="13" t="s">
        <v>75</v>
      </c>
      <c r="AY172" s="236" t="s">
        <v>130</v>
      </c>
    </row>
    <row r="173" s="14" customFormat="1">
      <c r="A173" s="14"/>
      <c r="B173" s="237"/>
      <c r="C173" s="238"/>
      <c r="D173" s="227" t="s">
        <v>141</v>
      </c>
      <c r="E173" s="239" t="s">
        <v>28</v>
      </c>
      <c r="F173" s="240" t="s">
        <v>161</v>
      </c>
      <c r="G173" s="238"/>
      <c r="H173" s="239" t="s">
        <v>28</v>
      </c>
      <c r="I173" s="241"/>
      <c r="J173" s="238"/>
      <c r="K173" s="238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141</v>
      </c>
      <c r="AU173" s="246" t="s">
        <v>85</v>
      </c>
      <c r="AV173" s="14" t="s">
        <v>83</v>
      </c>
      <c r="AW173" s="14" t="s">
        <v>36</v>
      </c>
      <c r="AX173" s="14" t="s">
        <v>75</v>
      </c>
      <c r="AY173" s="246" t="s">
        <v>130</v>
      </c>
    </row>
    <row r="174" s="13" customFormat="1">
      <c r="A174" s="13"/>
      <c r="B174" s="225"/>
      <c r="C174" s="226"/>
      <c r="D174" s="227" t="s">
        <v>141</v>
      </c>
      <c r="E174" s="228" t="s">
        <v>28</v>
      </c>
      <c r="F174" s="229" t="s">
        <v>162</v>
      </c>
      <c r="G174" s="226"/>
      <c r="H174" s="230">
        <v>0.89600000000000002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141</v>
      </c>
      <c r="AU174" s="236" t="s">
        <v>85</v>
      </c>
      <c r="AV174" s="13" t="s">
        <v>85</v>
      </c>
      <c r="AW174" s="13" t="s">
        <v>36</v>
      </c>
      <c r="AX174" s="13" t="s">
        <v>75</v>
      </c>
      <c r="AY174" s="236" t="s">
        <v>130</v>
      </c>
    </row>
    <row r="175" s="14" customFormat="1">
      <c r="A175" s="14"/>
      <c r="B175" s="237"/>
      <c r="C175" s="238"/>
      <c r="D175" s="227" t="s">
        <v>141</v>
      </c>
      <c r="E175" s="239" t="s">
        <v>28</v>
      </c>
      <c r="F175" s="240" t="s">
        <v>163</v>
      </c>
      <c r="G175" s="238"/>
      <c r="H175" s="239" t="s">
        <v>28</v>
      </c>
      <c r="I175" s="241"/>
      <c r="J175" s="238"/>
      <c r="K175" s="238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141</v>
      </c>
      <c r="AU175" s="246" t="s">
        <v>85</v>
      </c>
      <c r="AV175" s="14" t="s">
        <v>83</v>
      </c>
      <c r="AW175" s="14" t="s">
        <v>36</v>
      </c>
      <c r="AX175" s="14" t="s">
        <v>75</v>
      </c>
      <c r="AY175" s="246" t="s">
        <v>130</v>
      </c>
    </row>
    <row r="176" s="13" customFormat="1">
      <c r="A176" s="13"/>
      <c r="B176" s="225"/>
      <c r="C176" s="226"/>
      <c r="D176" s="227" t="s">
        <v>141</v>
      </c>
      <c r="E176" s="228" t="s">
        <v>28</v>
      </c>
      <c r="F176" s="229" t="s">
        <v>164</v>
      </c>
      <c r="G176" s="226"/>
      <c r="H176" s="230">
        <v>0.192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141</v>
      </c>
      <c r="AU176" s="236" t="s">
        <v>85</v>
      </c>
      <c r="AV176" s="13" t="s">
        <v>85</v>
      </c>
      <c r="AW176" s="13" t="s">
        <v>36</v>
      </c>
      <c r="AX176" s="13" t="s">
        <v>75</v>
      </c>
      <c r="AY176" s="236" t="s">
        <v>130</v>
      </c>
    </row>
    <row r="177" s="16" customFormat="1">
      <c r="A177" s="16"/>
      <c r="B177" s="258"/>
      <c r="C177" s="259"/>
      <c r="D177" s="227" t="s">
        <v>141</v>
      </c>
      <c r="E177" s="260" t="s">
        <v>28</v>
      </c>
      <c r="F177" s="261" t="s">
        <v>175</v>
      </c>
      <c r="G177" s="259"/>
      <c r="H177" s="262">
        <v>265.09800000000001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68" t="s">
        <v>141</v>
      </c>
      <c r="AU177" s="268" t="s">
        <v>85</v>
      </c>
      <c r="AV177" s="16" t="s">
        <v>149</v>
      </c>
      <c r="AW177" s="16" t="s">
        <v>36</v>
      </c>
      <c r="AX177" s="16" t="s">
        <v>75</v>
      </c>
      <c r="AY177" s="268" t="s">
        <v>130</v>
      </c>
    </row>
    <row r="178" s="14" customFormat="1">
      <c r="A178" s="14"/>
      <c r="B178" s="237"/>
      <c r="C178" s="238"/>
      <c r="D178" s="227" t="s">
        <v>141</v>
      </c>
      <c r="E178" s="239" t="s">
        <v>28</v>
      </c>
      <c r="F178" s="240" t="s">
        <v>223</v>
      </c>
      <c r="G178" s="238"/>
      <c r="H178" s="239" t="s">
        <v>28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141</v>
      </c>
      <c r="AU178" s="246" t="s">
        <v>85</v>
      </c>
      <c r="AV178" s="14" t="s">
        <v>83</v>
      </c>
      <c r="AW178" s="14" t="s">
        <v>36</v>
      </c>
      <c r="AX178" s="14" t="s">
        <v>75</v>
      </c>
      <c r="AY178" s="246" t="s">
        <v>130</v>
      </c>
    </row>
    <row r="179" s="13" customFormat="1">
      <c r="A179" s="13"/>
      <c r="B179" s="225"/>
      <c r="C179" s="226"/>
      <c r="D179" s="227" t="s">
        <v>141</v>
      </c>
      <c r="E179" s="228" t="s">
        <v>28</v>
      </c>
      <c r="F179" s="229" t="s">
        <v>186</v>
      </c>
      <c r="G179" s="226"/>
      <c r="H179" s="230">
        <v>231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141</v>
      </c>
      <c r="AU179" s="236" t="s">
        <v>85</v>
      </c>
      <c r="AV179" s="13" t="s">
        <v>85</v>
      </c>
      <c r="AW179" s="13" t="s">
        <v>36</v>
      </c>
      <c r="AX179" s="13" t="s">
        <v>75</v>
      </c>
      <c r="AY179" s="236" t="s">
        <v>130</v>
      </c>
    </row>
    <row r="180" s="14" customFormat="1">
      <c r="A180" s="14"/>
      <c r="B180" s="237"/>
      <c r="C180" s="238"/>
      <c r="D180" s="227" t="s">
        <v>141</v>
      </c>
      <c r="E180" s="239" t="s">
        <v>28</v>
      </c>
      <c r="F180" s="240" t="s">
        <v>161</v>
      </c>
      <c r="G180" s="238"/>
      <c r="H180" s="239" t="s">
        <v>28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141</v>
      </c>
      <c r="AU180" s="246" t="s">
        <v>85</v>
      </c>
      <c r="AV180" s="14" t="s">
        <v>83</v>
      </c>
      <c r="AW180" s="14" t="s">
        <v>36</v>
      </c>
      <c r="AX180" s="14" t="s">
        <v>75</v>
      </c>
      <c r="AY180" s="246" t="s">
        <v>130</v>
      </c>
    </row>
    <row r="181" s="13" customFormat="1">
      <c r="A181" s="13"/>
      <c r="B181" s="225"/>
      <c r="C181" s="226"/>
      <c r="D181" s="227" t="s">
        <v>141</v>
      </c>
      <c r="E181" s="228" t="s">
        <v>28</v>
      </c>
      <c r="F181" s="229" t="s">
        <v>162</v>
      </c>
      <c r="G181" s="226"/>
      <c r="H181" s="230">
        <v>0.89600000000000002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141</v>
      </c>
      <c r="AU181" s="236" t="s">
        <v>85</v>
      </c>
      <c r="AV181" s="13" t="s">
        <v>85</v>
      </c>
      <c r="AW181" s="13" t="s">
        <v>36</v>
      </c>
      <c r="AX181" s="13" t="s">
        <v>75</v>
      </c>
      <c r="AY181" s="236" t="s">
        <v>130</v>
      </c>
    </row>
    <row r="182" s="14" customFormat="1">
      <c r="A182" s="14"/>
      <c r="B182" s="237"/>
      <c r="C182" s="238"/>
      <c r="D182" s="227" t="s">
        <v>141</v>
      </c>
      <c r="E182" s="239" t="s">
        <v>28</v>
      </c>
      <c r="F182" s="240" t="s">
        <v>163</v>
      </c>
      <c r="G182" s="238"/>
      <c r="H182" s="239" t="s">
        <v>28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141</v>
      </c>
      <c r="AU182" s="246" t="s">
        <v>85</v>
      </c>
      <c r="AV182" s="14" t="s">
        <v>83</v>
      </c>
      <c r="AW182" s="14" t="s">
        <v>36</v>
      </c>
      <c r="AX182" s="14" t="s">
        <v>75</v>
      </c>
      <c r="AY182" s="246" t="s">
        <v>130</v>
      </c>
    </row>
    <row r="183" s="13" customFormat="1">
      <c r="A183" s="13"/>
      <c r="B183" s="225"/>
      <c r="C183" s="226"/>
      <c r="D183" s="227" t="s">
        <v>141</v>
      </c>
      <c r="E183" s="228" t="s">
        <v>28</v>
      </c>
      <c r="F183" s="229" t="s">
        <v>164</v>
      </c>
      <c r="G183" s="226"/>
      <c r="H183" s="230">
        <v>0.192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141</v>
      </c>
      <c r="AU183" s="236" t="s">
        <v>85</v>
      </c>
      <c r="AV183" s="13" t="s">
        <v>85</v>
      </c>
      <c r="AW183" s="13" t="s">
        <v>36</v>
      </c>
      <c r="AX183" s="13" t="s">
        <v>75</v>
      </c>
      <c r="AY183" s="236" t="s">
        <v>130</v>
      </c>
    </row>
    <row r="184" s="14" customFormat="1">
      <c r="A184" s="14"/>
      <c r="B184" s="237"/>
      <c r="C184" s="238"/>
      <c r="D184" s="227" t="s">
        <v>141</v>
      </c>
      <c r="E184" s="239" t="s">
        <v>28</v>
      </c>
      <c r="F184" s="240" t="s">
        <v>187</v>
      </c>
      <c r="G184" s="238"/>
      <c r="H184" s="239" t="s">
        <v>28</v>
      </c>
      <c r="I184" s="241"/>
      <c r="J184" s="238"/>
      <c r="K184" s="238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141</v>
      </c>
      <c r="AU184" s="246" t="s">
        <v>85</v>
      </c>
      <c r="AV184" s="14" t="s">
        <v>83</v>
      </c>
      <c r="AW184" s="14" t="s">
        <v>36</v>
      </c>
      <c r="AX184" s="14" t="s">
        <v>75</v>
      </c>
      <c r="AY184" s="246" t="s">
        <v>130</v>
      </c>
    </row>
    <row r="185" s="13" customFormat="1">
      <c r="A185" s="13"/>
      <c r="B185" s="225"/>
      <c r="C185" s="226"/>
      <c r="D185" s="227" t="s">
        <v>141</v>
      </c>
      <c r="E185" s="228" t="s">
        <v>28</v>
      </c>
      <c r="F185" s="229" t="s">
        <v>188</v>
      </c>
      <c r="G185" s="226"/>
      <c r="H185" s="230">
        <v>12.345000000000001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141</v>
      </c>
      <c r="AU185" s="236" t="s">
        <v>85</v>
      </c>
      <c r="AV185" s="13" t="s">
        <v>85</v>
      </c>
      <c r="AW185" s="13" t="s">
        <v>36</v>
      </c>
      <c r="AX185" s="13" t="s">
        <v>75</v>
      </c>
      <c r="AY185" s="236" t="s">
        <v>130</v>
      </c>
    </row>
    <row r="186" s="16" customFormat="1">
      <c r="A186" s="16"/>
      <c r="B186" s="258"/>
      <c r="C186" s="259"/>
      <c r="D186" s="227" t="s">
        <v>141</v>
      </c>
      <c r="E186" s="260" t="s">
        <v>28</v>
      </c>
      <c r="F186" s="261" t="s">
        <v>175</v>
      </c>
      <c r="G186" s="259"/>
      <c r="H186" s="262">
        <v>244.43299999999999</v>
      </c>
      <c r="I186" s="263"/>
      <c r="J186" s="259"/>
      <c r="K186" s="259"/>
      <c r="L186" s="264"/>
      <c r="M186" s="265"/>
      <c r="N186" s="266"/>
      <c r="O186" s="266"/>
      <c r="P186" s="266"/>
      <c r="Q186" s="266"/>
      <c r="R186" s="266"/>
      <c r="S186" s="266"/>
      <c r="T186" s="267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68" t="s">
        <v>141</v>
      </c>
      <c r="AU186" s="268" t="s">
        <v>85</v>
      </c>
      <c r="AV186" s="16" t="s">
        <v>149</v>
      </c>
      <c r="AW186" s="16" t="s">
        <v>36</v>
      </c>
      <c r="AX186" s="16" t="s">
        <v>75</v>
      </c>
      <c r="AY186" s="268" t="s">
        <v>130</v>
      </c>
    </row>
    <row r="187" s="15" customFormat="1">
      <c r="A187" s="15"/>
      <c r="B187" s="247"/>
      <c r="C187" s="248"/>
      <c r="D187" s="227" t="s">
        <v>141</v>
      </c>
      <c r="E187" s="249" t="s">
        <v>28</v>
      </c>
      <c r="F187" s="250" t="s">
        <v>165</v>
      </c>
      <c r="G187" s="248"/>
      <c r="H187" s="251">
        <v>509.53100000000001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7" t="s">
        <v>141</v>
      </c>
      <c r="AU187" s="257" t="s">
        <v>85</v>
      </c>
      <c r="AV187" s="15" t="s">
        <v>137</v>
      </c>
      <c r="AW187" s="15" t="s">
        <v>36</v>
      </c>
      <c r="AX187" s="15" t="s">
        <v>83</v>
      </c>
      <c r="AY187" s="257" t="s">
        <v>130</v>
      </c>
    </row>
    <row r="188" s="2" customFormat="1" ht="44.25" customHeight="1">
      <c r="A188" s="41"/>
      <c r="B188" s="42"/>
      <c r="C188" s="207" t="s">
        <v>224</v>
      </c>
      <c r="D188" s="207" t="s">
        <v>132</v>
      </c>
      <c r="E188" s="208" t="s">
        <v>225</v>
      </c>
      <c r="F188" s="209" t="s">
        <v>226</v>
      </c>
      <c r="G188" s="210" t="s">
        <v>227</v>
      </c>
      <c r="H188" s="211">
        <v>439.97899999999998</v>
      </c>
      <c r="I188" s="212"/>
      <c r="J188" s="213">
        <f>ROUND(I188*H188,2)</f>
        <v>0</v>
      </c>
      <c r="K188" s="209" t="s">
        <v>136</v>
      </c>
      <c r="L188" s="47"/>
      <c r="M188" s="214" t="s">
        <v>28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137</v>
      </c>
      <c r="AT188" s="218" t="s">
        <v>132</v>
      </c>
      <c r="AU188" s="218" t="s">
        <v>85</v>
      </c>
      <c r="AY188" s="20" t="s">
        <v>130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137</v>
      </c>
      <c r="BM188" s="218" t="s">
        <v>228</v>
      </c>
    </row>
    <row r="189" s="2" customFormat="1">
      <c r="A189" s="41"/>
      <c r="B189" s="42"/>
      <c r="C189" s="43"/>
      <c r="D189" s="220" t="s">
        <v>139</v>
      </c>
      <c r="E189" s="43"/>
      <c r="F189" s="221" t="s">
        <v>229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139</v>
      </c>
      <c r="AU189" s="20" t="s">
        <v>85</v>
      </c>
    </row>
    <row r="190" s="13" customFormat="1">
      <c r="A190" s="13"/>
      <c r="B190" s="225"/>
      <c r="C190" s="226"/>
      <c r="D190" s="227" t="s">
        <v>141</v>
      </c>
      <c r="E190" s="228" t="s">
        <v>28</v>
      </c>
      <c r="F190" s="229" t="s">
        <v>230</v>
      </c>
      <c r="G190" s="226"/>
      <c r="H190" s="230">
        <v>439.97899999999998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141</v>
      </c>
      <c r="AU190" s="236" t="s">
        <v>85</v>
      </c>
      <c r="AV190" s="13" t="s">
        <v>85</v>
      </c>
      <c r="AW190" s="13" t="s">
        <v>36</v>
      </c>
      <c r="AX190" s="13" t="s">
        <v>83</v>
      </c>
      <c r="AY190" s="236" t="s">
        <v>130</v>
      </c>
    </row>
    <row r="191" s="2" customFormat="1" ht="55.5" customHeight="1">
      <c r="A191" s="41"/>
      <c r="B191" s="42"/>
      <c r="C191" s="207" t="s">
        <v>231</v>
      </c>
      <c r="D191" s="207" t="s">
        <v>132</v>
      </c>
      <c r="E191" s="208" t="s">
        <v>232</v>
      </c>
      <c r="F191" s="209" t="s">
        <v>233</v>
      </c>
      <c r="G191" s="210" t="s">
        <v>145</v>
      </c>
      <c r="H191" s="211">
        <v>176.655</v>
      </c>
      <c r="I191" s="212"/>
      <c r="J191" s="213">
        <f>ROUND(I191*H191,2)</f>
        <v>0</v>
      </c>
      <c r="K191" s="209" t="s">
        <v>136</v>
      </c>
      <c r="L191" s="47"/>
      <c r="M191" s="214" t="s">
        <v>28</v>
      </c>
      <c r="N191" s="215" t="s">
        <v>46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137</v>
      </c>
      <c r="AT191" s="218" t="s">
        <v>132</v>
      </c>
      <c r="AU191" s="218" t="s">
        <v>85</v>
      </c>
      <c r="AY191" s="20" t="s">
        <v>130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137</v>
      </c>
      <c r="BM191" s="218" t="s">
        <v>234</v>
      </c>
    </row>
    <row r="192" s="2" customFormat="1">
      <c r="A192" s="41"/>
      <c r="B192" s="42"/>
      <c r="C192" s="43"/>
      <c r="D192" s="220" t="s">
        <v>139</v>
      </c>
      <c r="E192" s="43"/>
      <c r="F192" s="221" t="s">
        <v>235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139</v>
      </c>
      <c r="AU192" s="20" t="s">
        <v>85</v>
      </c>
    </row>
    <row r="193" s="13" customFormat="1">
      <c r="A193" s="13"/>
      <c r="B193" s="225"/>
      <c r="C193" s="226"/>
      <c r="D193" s="227" t="s">
        <v>141</v>
      </c>
      <c r="E193" s="228" t="s">
        <v>28</v>
      </c>
      <c r="F193" s="229" t="s">
        <v>236</v>
      </c>
      <c r="G193" s="226"/>
      <c r="H193" s="230">
        <v>176.655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141</v>
      </c>
      <c r="AU193" s="236" t="s">
        <v>85</v>
      </c>
      <c r="AV193" s="13" t="s">
        <v>85</v>
      </c>
      <c r="AW193" s="13" t="s">
        <v>36</v>
      </c>
      <c r="AX193" s="13" t="s">
        <v>83</v>
      </c>
      <c r="AY193" s="236" t="s">
        <v>130</v>
      </c>
    </row>
    <row r="194" s="2" customFormat="1" ht="37.8" customHeight="1">
      <c r="A194" s="41"/>
      <c r="B194" s="42"/>
      <c r="C194" s="207" t="s">
        <v>237</v>
      </c>
      <c r="D194" s="207" t="s">
        <v>132</v>
      </c>
      <c r="E194" s="208" t="s">
        <v>238</v>
      </c>
      <c r="F194" s="209" t="s">
        <v>239</v>
      </c>
      <c r="G194" s="210" t="s">
        <v>145</v>
      </c>
      <c r="H194" s="211">
        <v>176.655</v>
      </c>
      <c r="I194" s="212"/>
      <c r="J194" s="213">
        <f>ROUND(I194*H194,2)</f>
        <v>0</v>
      </c>
      <c r="K194" s="209" t="s">
        <v>136</v>
      </c>
      <c r="L194" s="47"/>
      <c r="M194" s="214" t="s">
        <v>28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137</v>
      </c>
      <c r="AT194" s="218" t="s">
        <v>132</v>
      </c>
      <c r="AU194" s="218" t="s">
        <v>85</v>
      </c>
      <c r="AY194" s="20" t="s">
        <v>130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137</v>
      </c>
      <c r="BM194" s="218" t="s">
        <v>240</v>
      </c>
    </row>
    <row r="195" s="2" customFormat="1">
      <c r="A195" s="41"/>
      <c r="B195" s="42"/>
      <c r="C195" s="43"/>
      <c r="D195" s="220" t="s">
        <v>139</v>
      </c>
      <c r="E195" s="43"/>
      <c r="F195" s="221" t="s">
        <v>241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139</v>
      </c>
      <c r="AU195" s="20" t="s">
        <v>85</v>
      </c>
    </row>
    <row r="196" s="13" customFormat="1">
      <c r="A196" s="13"/>
      <c r="B196" s="225"/>
      <c r="C196" s="226"/>
      <c r="D196" s="227" t="s">
        <v>141</v>
      </c>
      <c r="E196" s="228" t="s">
        <v>28</v>
      </c>
      <c r="F196" s="229" t="s">
        <v>236</v>
      </c>
      <c r="G196" s="226"/>
      <c r="H196" s="230">
        <v>176.655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141</v>
      </c>
      <c r="AU196" s="236" t="s">
        <v>85</v>
      </c>
      <c r="AV196" s="13" t="s">
        <v>85</v>
      </c>
      <c r="AW196" s="13" t="s">
        <v>36</v>
      </c>
      <c r="AX196" s="13" t="s">
        <v>83</v>
      </c>
      <c r="AY196" s="236" t="s">
        <v>130</v>
      </c>
    </row>
    <row r="197" s="2" customFormat="1" ht="37.8" customHeight="1">
      <c r="A197" s="41"/>
      <c r="B197" s="42"/>
      <c r="C197" s="207" t="s">
        <v>242</v>
      </c>
      <c r="D197" s="207" t="s">
        <v>132</v>
      </c>
      <c r="E197" s="208" t="s">
        <v>243</v>
      </c>
      <c r="F197" s="209" t="s">
        <v>244</v>
      </c>
      <c r="G197" s="210" t="s">
        <v>145</v>
      </c>
      <c r="H197" s="211">
        <v>176.655</v>
      </c>
      <c r="I197" s="212"/>
      <c r="J197" s="213">
        <f>ROUND(I197*H197,2)</f>
        <v>0</v>
      </c>
      <c r="K197" s="209" t="s">
        <v>136</v>
      </c>
      <c r="L197" s="47"/>
      <c r="M197" s="214" t="s">
        <v>28</v>
      </c>
      <c r="N197" s="215" t="s">
        <v>46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137</v>
      </c>
      <c r="AT197" s="218" t="s">
        <v>132</v>
      </c>
      <c r="AU197" s="218" t="s">
        <v>85</v>
      </c>
      <c r="AY197" s="20" t="s">
        <v>130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137</v>
      </c>
      <c r="BM197" s="218" t="s">
        <v>245</v>
      </c>
    </row>
    <row r="198" s="2" customFormat="1">
      <c r="A198" s="41"/>
      <c r="B198" s="42"/>
      <c r="C198" s="43"/>
      <c r="D198" s="220" t="s">
        <v>139</v>
      </c>
      <c r="E198" s="43"/>
      <c r="F198" s="221" t="s">
        <v>246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139</v>
      </c>
      <c r="AU198" s="20" t="s">
        <v>85</v>
      </c>
    </row>
    <row r="199" s="13" customFormat="1">
      <c r="A199" s="13"/>
      <c r="B199" s="225"/>
      <c r="C199" s="226"/>
      <c r="D199" s="227" t="s">
        <v>141</v>
      </c>
      <c r="E199" s="228" t="s">
        <v>28</v>
      </c>
      <c r="F199" s="229" t="s">
        <v>236</v>
      </c>
      <c r="G199" s="226"/>
      <c r="H199" s="230">
        <v>176.655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141</v>
      </c>
      <c r="AU199" s="236" t="s">
        <v>85</v>
      </c>
      <c r="AV199" s="13" t="s">
        <v>85</v>
      </c>
      <c r="AW199" s="13" t="s">
        <v>36</v>
      </c>
      <c r="AX199" s="13" t="s">
        <v>83</v>
      </c>
      <c r="AY199" s="236" t="s">
        <v>130</v>
      </c>
    </row>
    <row r="200" s="2" customFormat="1" ht="16.5" customHeight="1">
      <c r="A200" s="41"/>
      <c r="B200" s="42"/>
      <c r="C200" s="269" t="s">
        <v>247</v>
      </c>
      <c r="D200" s="269" t="s">
        <v>248</v>
      </c>
      <c r="E200" s="270" t="s">
        <v>249</v>
      </c>
      <c r="F200" s="271" t="s">
        <v>250</v>
      </c>
      <c r="G200" s="272" t="s">
        <v>251</v>
      </c>
      <c r="H200" s="273">
        <v>5.2999999999999998</v>
      </c>
      <c r="I200" s="274"/>
      <c r="J200" s="275">
        <f>ROUND(I200*H200,2)</f>
        <v>0</v>
      </c>
      <c r="K200" s="271" t="s">
        <v>136</v>
      </c>
      <c r="L200" s="276"/>
      <c r="M200" s="277" t="s">
        <v>28</v>
      </c>
      <c r="N200" s="278" t="s">
        <v>46</v>
      </c>
      <c r="O200" s="87"/>
      <c r="P200" s="216">
        <f>O200*H200</f>
        <v>0</v>
      </c>
      <c r="Q200" s="216">
        <v>0.001</v>
      </c>
      <c r="R200" s="216">
        <f>Q200*H200</f>
        <v>0.0053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196</v>
      </c>
      <c r="AT200" s="218" t="s">
        <v>248</v>
      </c>
      <c r="AU200" s="218" t="s">
        <v>85</v>
      </c>
      <c r="AY200" s="20" t="s">
        <v>130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137</v>
      </c>
      <c r="BM200" s="218" t="s">
        <v>252</v>
      </c>
    </row>
    <row r="201" s="13" customFormat="1">
      <c r="A201" s="13"/>
      <c r="B201" s="225"/>
      <c r="C201" s="226"/>
      <c r="D201" s="227" t="s">
        <v>141</v>
      </c>
      <c r="E201" s="226"/>
      <c r="F201" s="229" t="s">
        <v>253</v>
      </c>
      <c r="G201" s="226"/>
      <c r="H201" s="230">
        <v>5.2999999999999998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141</v>
      </c>
      <c r="AU201" s="236" t="s">
        <v>85</v>
      </c>
      <c r="AV201" s="13" t="s">
        <v>85</v>
      </c>
      <c r="AW201" s="13" t="s">
        <v>4</v>
      </c>
      <c r="AX201" s="13" t="s">
        <v>83</v>
      </c>
      <c r="AY201" s="236" t="s">
        <v>130</v>
      </c>
    </row>
    <row r="202" s="2" customFormat="1" ht="33" customHeight="1">
      <c r="A202" s="41"/>
      <c r="B202" s="42"/>
      <c r="C202" s="207" t="s">
        <v>254</v>
      </c>
      <c r="D202" s="207" t="s">
        <v>132</v>
      </c>
      <c r="E202" s="208" t="s">
        <v>255</v>
      </c>
      <c r="F202" s="209" t="s">
        <v>256</v>
      </c>
      <c r="G202" s="210" t="s">
        <v>145</v>
      </c>
      <c r="H202" s="211">
        <v>176.655</v>
      </c>
      <c r="I202" s="212"/>
      <c r="J202" s="213">
        <f>ROUND(I202*H202,2)</f>
        <v>0</v>
      </c>
      <c r="K202" s="209" t="s">
        <v>136</v>
      </c>
      <c r="L202" s="47"/>
      <c r="M202" s="214" t="s">
        <v>28</v>
      </c>
      <c r="N202" s="215" t="s">
        <v>46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137</v>
      </c>
      <c r="AT202" s="218" t="s">
        <v>132</v>
      </c>
      <c r="AU202" s="218" t="s">
        <v>85</v>
      </c>
      <c r="AY202" s="20" t="s">
        <v>130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137</v>
      </c>
      <c r="BM202" s="218" t="s">
        <v>257</v>
      </c>
    </row>
    <row r="203" s="2" customFormat="1">
      <c r="A203" s="41"/>
      <c r="B203" s="42"/>
      <c r="C203" s="43"/>
      <c r="D203" s="220" t="s">
        <v>139</v>
      </c>
      <c r="E203" s="43"/>
      <c r="F203" s="221" t="s">
        <v>258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139</v>
      </c>
      <c r="AU203" s="20" t="s">
        <v>85</v>
      </c>
    </row>
    <row r="204" s="13" customFormat="1">
      <c r="A204" s="13"/>
      <c r="B204" s="225"/>
      <c r="C204" s="226"/>
      <c r="D204" s="227" t="s">
        <v>141</v>
      </c>
      <c r="E204" s="228" t="s">
        <v>28</v>
      </c>
      <c r="F204" s="229" t="s">
        <v>236</v>
      </c>
      <c r="G204" s="226"/>
      <c r="H204" s="230">
        <v>176.655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141</v>
      </c>
      <c r="AU204" s="236" t="s">
        <v>85</v>
      </c>
      <c r="AV204" s="13" t="s">
        <v>85</v>
      </c>
      <c r="AW204" s="13" t="s">
        <v>36</v>
      </c>
      <c r="AX204" s="13" t="s">
        <v>83</v>
      </c>
      <c r="AY204" s="236" t="s">
        <v>130</v>
      </c>
    </row>
    <row r="205" s="2" customFormat="1" ht="33" customHeight="1">
      <c r="A205" s="41"/>
      <c r="B205" s="42"/>
      <c r="C205" s="207" t="s">
        <v>259</v>
      </c>
      <c r="D205" s="207" t="s">
        <v>132</v>
      </c>
      <c r="E205" s="208" t="s">
        <v>260</v>
      </c>
      <c r="F205" s="209" t="s">
        <v>261</v>
      </c>
      <c r="G205" s="210" t="s">
        <v>145</v>
      </c>
      <c r="H205" s="211">
        <v>526.38800000000003</v>
      </c>
      <c r="I205" s="212"/>
      <c r="J205" s="213">
        <f>ROUND(I205*H205,2)</f>
        <v>0</v>
      </c>
      <c r="K205" s="209" t="s">
        <v>136</v>
      </c>
      <c r="L205" s="47"/>
      <c r="M205" s="214" t="s">
        <v>28</v>
      </c>
      <c r="N205" s="215" t="s">
        <v>46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137</v>
      </c>
      <c r="AT205" s="218" t="s">
        <v>132</v>
      </c>
      <c r="AU205" s="218" t="s">
        <v>85</v>
      </c>
      <c r="AY205" s="20" t="s">
        <v>130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137</v>
      </c>
      <c r="BM205" s="218" t="s">
        <v>262</v>
      </c>
    </row>
    <row r="206" s="2" customFormat="1">
      <c r="A206" s="41"/>
      <c r="B206" s="42"/>
      <c r="C206" s="43"/>
      <c r="D206" s="220" t="s">
        <v>139</v>
      </c>
      <c r="E206" s="43"/>
      <c r="F206" s="221" t="s">
        <v>263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139</v>
      </c>
      <c r="AU206" s="20" t="s">
        <v>85</v>
      </c>
    </row>
    <row r="207" s="14" customFormat="1">
      <c r="A207" s="14"/>
      <c r="B207" s="237"/>
      <c r="C207" s="238"/>
      <c r="D207" s="227" t="s">
        <v>141</v>
      </c>
      <c r="E207" s="239" t="s">
        <v>28</v>
      </c>
      <c r="F207" s="240" t="s">
        <v>264</v>
      </c>
      <c r="G207" s="238"/>
      <c r="H207" s="239" t="s">
        <v>28</v>
      </c>
      <c r="I207" s="241"/>
      <c r="J207" s="238"/>
      <c r="K207" s="238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141</v>
      </c>
      <c r="AU207" s="246" t="s">
        <v>85</v>
      </c>
      <c r="AV207" s="14" t="s">
        <v>83</v>
      </c>
      <c r="AW207" s="14" t="s">
        <v>36</v>
      </c>
      <c r="AX207" s="14" t="s">
        <v>75</v>
      </c>
      <c r="AY207" s="246" t="s">
        <v>130</v>
      </c>
    </row>
    <row r="208" s="13" customFormat="1">
      <c r="A208" s="13"/>
      <c r="B208" s="225"/>
      <c r="C208" s="226"/>
      <c r="D208" s="227" t="s">
        <v>141</v>
      </c>
      <c r="E208" s="228" t="s">
        <v>28</v>
      </c>
      <c r="F208" s="229" t="s">
        <v>265</v>
      </c>
      <c r="G208" s="226"/>
      <c r="H208" s="230">
        <v>182.18000000000001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141</v>
      </c>
      <c r="AU208" s="236" t="s">
        <v>85</v>
      </c>
      <c r="AV208" s="13" t="s">
        <v>85</v>
      </c>
      <c r="AW208" s="13" t="s">
        <v>36</v>
      </c>
      <c r="AX208" s="13" t="s">
        <v>75</v>
      </c>
      <c r="AY208" s="236" t="s">
        <v>130</v>
      </c>
    </row>
    <row r="209" s="14" customFormat="1">
      <c r="A209" s="14"/>
      <c r="B209" s="237"/>
      <c r="C209" s="238"/>
      <c r="D209" s="227" t="s">
        <v>141</v>
      </c>
      <c r="E209" s="239" t="s">
        <v>28</v>
      </c>
      <c r="F209" s="240" t="s">
        <v>266</v>
      </c>
      <c r="G209" s="238"/>
      <c r="H209" s="239" t="s">
        <v>28</v>
      </c>
      <c r="I209" s="241"/>
      <c r="J209" s="238"/>
      <c r="K209" s="238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141</v>
      </c>
      <c r="AU209" s="246" t="s">
        <v>85</v>
      </c>
      <c r="AV209" s="14" t="s">
        <v>83</v>
      </c>
      <c r="AW209" s="14" t="s">
        <v>36</v>
      </c>
      <c r="AX209" s="14" t="s">
        <v>75</v>
      </c>
      <c r="AY209" s="246" t="s">
        <v>130</v>
      </c>
    </row>
    <row r="210" s="13" customFormat="1">
      <c r="A210" s="13"/>
      <c r="B210" s="225"/>
      <c r="C210" s="226"/>
      <c r="D210" s="227" t="s">
        <v>141</v>
      </c>
      <c r="E210" s="228" t="s">
        <v>28</v>
      </c>
      <c r="F210" s="229" t="s">
        <v>267</v>
      </c>
      <c r="G210" s="226"/>
      <c r="H210" s="230">
        <v>265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141</v>
      </c>
      <c r="AU210" s="236" t="s">
        <v>85</v>
      </c>
      <c r="AV210" s="13" t="s">
        <v>85</v>
      </c>
      <c r="AW210" s="13" t="s">
        <v>36</v>
      </c>
      <c r="AX210" s="13" t="s">
        <v>75</v>
      </c>
      <c r="AY210" s="236" t="s">
        <v>130</v>
      </c>
    </row>
    <row r="211" s="14" customFormat="1">
      <c r="A211" s="14"/>
      <c r="B211" s="237"/>
      <c r="C211" s="238"/>
      <c r="D211" s="227" t="s">
        <v>141</v>
      </c>
      <c r="E211" s="239" t="s">
        <v>28</v>
      </c>
      <c r="F211" s="240" t="s">
        <v>268</v>
      </c>
      <c r="G211" s="238"/>
      <c r="H211" s="239" t="s">
        <v>28</v>
      </c>
      <c r="I211" s="241"/>
      <c r="J211" s="238"/>
      <c r="K211" s="238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141</v>
      </c>
      <c r="AU211" s="246" t="s">
        <v>85</v>
      </c>
      <c r="AV211" s="14" t="s">
        <v>83</v>
      </c>
      <c r="AW211" s="14" t="s">
        <v>36</v>
      </c>
      <c r="AX211" s="14" t="s">
        <v>75</v>
      </c>
      <c r="AY211" s="246" t="s">
        <v>130</v>
      </c>
    </row>
    <row r="212" s="13" customFormat="1">
      <c r="A212" s="13"/>
      <c r="B212" s="225"/>
      <c r="C212" s="226"/>
      <c r="D212" s="227" t="s">
        <v>141</v>
      </c>
      <c r="E212" s="228" t="s">
        <v>28</v>
      </c>
      <c r="F212" s="229" t="s">
        <v>269</v>
      </c>
      <c r="G212" s="226"/>
      <c r="H212" s="230">
        <v>62.700000000000003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141</v>
      </c>
      <c r="AU212" s="236" t="s">
        <v>85</v>
      </c>
      <c r="AV212" s="13" t="s">
        <v>85</v>
      </c>
      <c r="AW212" s="13" t="s">
        <v>36</v>
      </c>
      <c r="AX212" s="13" t="s">
        <v>75</v>
      </c>
      <c r="AY212" s="236" t="s">
        <v>130</v>
      </c>
    </row>
    <row r="213" s="14" customFormat="1">
      <c r="A213" s="14"/>
      <c r="B213" s="237"/>
      <c r="C213" s="238"/>
      <c r="D213" s="227" t="s">
        <v>141</v>
      </c>
      <c r="E213" s="239" t="s">
        <v>28</v>
      </c>
      <c r="F213" s="240" t="s">
        <v>270</v>
      </c>
      <c r="G213" s="238"/>
      <c r="H213" s="239" t="s">
        <v>28</v>
      </c>
      <c r="I213" s="241"/>
      <c r="J213" s="238"/>
      <c r="K213" s="238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141</v>
      </c>
      <c r="AU213" s="246" t="s">
        <v>85</v>
      </c>
      <c r="AV213" s="14" t="s">
        <v>83</v>
      </c>
      <c r="AW213" s="14" t="s">
        <v>36</v>
      </c>
      <c r="AX213" s="14" t="s">
        <v>75</v>
      </c>
      <c r="AY213" s="246" t="s">
        <v>130</v>
      </c>
    </row>
    <row r="214" s="13" customFormat="1">
      <c r="A214" s="13"/>
      <c r="B214" s="225"/>
      <c r="C214" s="226"/>
      <c r="D214" s="227" t="s">
        <v>141</v>
      </c>
      <c r="E214" s="228" t="s">
        <v>28</v>
      </c>
      <c r="F214" s="229" t="s">
        <v>271</v>
      </c>
      <c r="G214" s="226"/>
      <c r="H214" s="230">
        <v>11.175000000000001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141</v>
      </c>
      <c r="AU214" s="236" t="s">
        <v>85</v>
      </c>
      <c r="AV214" s="13" t="s">
        <v>85</v>
      </c>
      <c r="AW214" s="13" t="s">
        <v>36</v>
      </c>
      <c r="AX214" s="13" t="s">
        <v>75</v>
      </c>
      <c r="AY214" s="236" t="s">
        <v>130</v>
      </c>
    </row>
    <row r="215" s="14" customFormat="1">
      <c r="A215" s="14"/>
      <c r="B215" s="237"/>
      <c r="C215" s="238"/>
      <c r="D215" s="227" t="s">
        <v>141</v>
      </c>
      <c r="E215" s="239" t="s">
        <v>28</v>
      </c>
      <c r="F215" s="240" t="s">
        <v>272</v>
      </c>
      <c r="G215" s="238"/>
      <c r="H215" s="239" t="s">
        <v>28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141</v>
      </c>
      <c r="AU215" s="246" t="s">
        <v>85</v>
      </c>
      <c r="AV215" s="14" t="s">
        <v>83</v>
      </c>
      <c r="AW215" s="14" t="s">
        <v>36</v>
      </c>
      <c r="AX215" s="14" t="s">
        <v>75</v>
      </c>
      <c r="AY215" s="246" t="s">
        <v>130</v>
      </c>
    </row>
    <row r="216" s="13" customFormat="1">
      <c r="A216" s="13"/>
      <c r="B216" s="225"/>
      <c r="C216" s="226"/>
      <c r="D216" s="227" t="s">
        <v>141</v>
      </c>
      <c r="E216" s="228" t="s">
        <v>28</v>
      </c>
      <c r="F216" s="229" t="s">
        <v>273</v>
      </c>
      <c r="G216" s="226"/>
      <c r="H216" s="230">
        <v>5.3330000000000002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141</v>
      </c>
      <c r="AU216" s="236" t="s">
        <v>85</v>
      </c>
      <c r="AV216" s="13" t="s">
        <v>85</v>
      </c>
      <c r="AW216" s="13" t="s">
        <v>36</v>
      </c>
      <c r="AX216" s="13" t="s">
        <v>75</v>
      </c>
      <c r="AY216" s="236" t="s">
        <v>130</v>
      </c>
    </row>
    <row r="217" s="15" customFormat="1">
      <c r="A217" s="15"/>
      <c r="B217" s="247"/>
      <c r="C217" s="248"/>
      <c r="D217" s="227" t="s">
        <v>141</v>
      </c>
      <c r="E217" s="249" t="s">
        <v>28</v>
      </c>
      <c r="F217" s="250" t="s">
        <v>165</v>
      </c>
      <c r="G217" s="248"/>
      <c r="H217" s="251">
        <v>526.38800000000003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7" t="s">
        <v>141</v>
      </c>
      <c r="AU217" s="257" t="s">
        <v>85</v>
      </c>
      <c r="AV217" s="15" t="s">
        <v>137</v>
      </c>
      <c r="AW217" s="15" t="s">
        <v>36</v>
      </c>
      <c r="AX217" s="15" t="s">
        <v>83</v>
      </c>
      <c r="AY217" s="257" t="s">
        <v>130</v>
      </c>
    </row>
    <row r="218" s="2" customFormat="1" ht="24.15" customHeight="1">
      <c r="A218" s="41"/>
      <c r="B218" s="42"/>
      <c r="C218" s="207" t="s">
        <v>274</v>
      </c>
      <c r="D218" s="207" t="s">
        <v>132</v>
      </c>
      <c r="E218" s="208" t="s">
        <v>275</v>
      </c>
      <c r="F218" s="209" t="s">
        <v>276</v>
      </c>
      <c r="G218" s="210" t="s">
        <v>145</v>
      </c>
      <c r="H218" s="211">
        <v>176.655</v>
      </c>
      <c r="I218" s="212"/>
      <c r="J218" s="213">
        <f>ROUND(I218*H218,2)</f>
        <v>0</v>
      </c>
      <c r="K218" s="209" t="s">
        <v>136</v>
      </c>
      <c r="L218" s="47"/>
      <c r="M218" s="214" t="s">
        <v>28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137</v>
      </c>
      <c r="AT218" s="218" t="s">
        <v>132</v>
      </c>
      <c r="AU218" s="218" t="s">
        <v>85</v>
      </c>
      <c r="AY218" s="20" t="s">
        <v>130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137</v>
      </c>
      <c r="BM218" s="218" t="s">
        <v>277</v>
      </c>
    </row>
    <row r="219" s="2" customFormat="1">
      <c r="A219" s="41"/>
      <c r="B219" s="42"/>
      <c r="C219" s="43"/>
      <c r="D219" s="220" t="s">
        <v>139</v>
      </c>
      <c r="E219" s="43"/>
      <c r="F219" s="221" t="s">
        <v>278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139</v>
      </c>
      <c r="AU219" s="20" t="s">
        <v>85</v>
      </c>
    </row>
    <row r="220" s="12" customFormat="1" ht="22.8" customHeight="1">
      <c r="A220" s="12"/>
      <c r="B220" s="191"/>
      <c r="C220" s="192"/>
      <c r="D220" s="193" t="s">
        <v>74</v>
      </c>
      <c r="E220" s="205" t="s">
        <v>85</v>
      </c>
      <c r="F220" s="205" t="s">
        <v>279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SUM(P221:P235)</f>
        <v>0</v>
      </c>
      <c r="Q220" s="199"/>
      <c r="R220" s="200">
        <f>SUM(R221:R235)</f>
        <v>2.81568672</v>
      </c>
      <c r="S220" s="199"/>
      <c r="T220" s="201">
        <f>SUM(T221:T235)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83</v>
      </c>
      <c r="AT220" s="203" t="s">
        <v>74</v>
      </c>
      <c r="AU220" s="203" t="s">
        <v>83</v>
      </c>
      <c r="AY220" s="202" t="s">
        <v>130</v>
      </c>
      <c r="BK220" s="204">
        <f>SUM(BK221:BK235)</f>
        <v>0</v>
      </c>
    </row>
    <row r="221" s="2" customFormat="1" ht="24.15" customHeight="1">
      <c r="A221" s="41"/>
      <c r="B221" s="42"/>
      <c r="C221" s="207" t="s">
        <v>7</v>
      </c>
      <c r="D221" s="207" t="s">
        <v>132</v>
      </c>
      <c r="E221" s="208" t="s">
        <v>280</v>
      </c>
      <c r="F221" s="209" t="s">
        <v>281</v>
      </c>
      <c r="G221" s="210" t="s">
        <v>152</v>
      </c>
      <c r="H221" s="211">
        <v>1.1200000000000001</v>
      </c>
      <c r="I221" s="212"/>
      <c r="J221" s="213">
        <f>ROUND(I221*H221,2)</f>
        <v>0</v>
      </c>
      <c r="K221" s="209" t="s">
        <v>136</v>
      </c>
      <c r="L221" s="47"/>
      <c r="M221" s="214" t="s">
        <v>28</v>
      </c>
      <c r="N221" s="215" t="s">
        <v>46</v>
      </c>
      <c r="O221" s="87"/>
      <c r="P221" s="216">
        <f>O221*H221</f>
        <v>0</v>
      </c>
      <c r="Q221" s="216">
        <v>2.3010199999999998</v>
      </c>
      <c r="R221" s="216">
        <f>Q221*H221</f>
        <v>2.5771424000000001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137</v>
      </c>
      <c r="AT221" s="218" t="s">
        <v>132</v>
      </c>
      <c r="AU221" s="218" t="s">
        <v>85</v>
      </c>
      <c r="AY221" s="20" t="s">
        <v>130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137</v>
      </c>
      <c r="BM221" s="218" t="s">
        <v>282</v>
      </c>
    </row>
    <row r="222" s="2" customFormat="1">
      <c r="A222" s="41"/>
      <c r="B222" s="42"/>
      <c r="C222" s="43"/>
      <c r="D222" s="220" t="s">
        <v>139</v>
      </c>
      <c r="E222" s="43"/>
      <c r="F222" s="221" t="s">
        <v>283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139</v>
      </c>
      <c r="AU222" s="20" t="s">
        <v>85</v>
      </c>
    </row>
    <row r="223" s="14" customFormat="1">
      <c r="A223" s="14"/>
      <c r="B223" s="237"/>
      <c r="C223" s="238"/>
      <c r="D223" s="227" t="s">
        <v>141</v>
      </c>
      <c r="E223" s="239" t="s">
        <v>28</v>
      </c>
      <c r="F223" s="240" t="s">
        <v>284</v>
      </c>
      <c r="G223" s="238"/>
      <c r="H223" s="239" t="s">
        <v>28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141</v>
      </c>
      <c r="AU223" s="246" t="s">
        <v>85</v>
      </c>
      <c r="AV223" s="14" t="s">
        <v>83</v>
      </c>
      <c r="AW223" s="14" t="s">
        <v>36</v>
      </c>
      <c r="AX223" s="14" t="s">
        <v>75</v>
      </c>
      <c r="AY223" s="246" t="s">
        <v>130</v>
      </c>
    </row>
    <row r="224" s="13" customFormat="1">
      <c r="A224" s="13"/>
      <c r="B224" s="225"/>
      <c r="C224" s="226"/>
      <c r="D224" s="227" t="s">
        <v>141</v>
      </c>
      <c r="E224" s="228" t="s">
        <v>28</v>
      </c>
      <c r="F224" s="229" t="s">
        <v>285</v>
      </c>
      <c r="G224" s="226"/>
      <c r="H224" s="230">
        <v>1.1200000000000001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141</v>
      </c>
      <c r="AU224" s="236" t="s">
        <v>85</v>
      </c>
      <c r="AV224" s="13" t="s">
        <v>85</v>
      </c>
      <c r="AW224" s="13" t="s">
        <v>36</v>
      </c>
      <c r="AX224" s="13" t="s">
        <v>83</v>
      </c>
      <c r="AY224" s="236" t="s">
        <v>130</v>
      </c>
    </row>
    <row r="225" s="2" customFormat="1" ht="24.15" customHeight="1">
      <c r="A225" s="41"/>
      <c r="B225" s="42"/>
      <c r="C225" s="207" t="s">
        <v>286</v>
      </c>
      <c r="D225" s="207" t="s">
        <v>132</v>
      </c>
      <c r="E225" s="208" t="s">
        <v>287</v>
      </c>
      <c r="F225" s="209" t="s">
        <v>288</v>
      </c>
      <c r="G225" s="210" t="s">
        <v>152</v>
      </c>
      <c r="H225" s="211">
        <v>0.096000000000000002</v>
      </c>
      <c r="I225" s="212"/>
      <c r="J225" s="213">
        <f>ROUND(I225*H225,2)</f>
        <v>0</v>
      </c>
      <c r="K225" s="209" t="s">
        <v>136</v>
      </c>
      <c r="L225" s="47"/>
      <c r="M225" s="214" t="s">
        <v>28</v>
      </c>
      <c r="N225" s="215" t="s">
        <v>46</v>
      </c>
      <c r="O225" s="87"/>
      <c r="P225" s="216">
        <f>O225*H225</f>
        <v>0</v>
      </c>
      <c r="Q225" s="216">
        <v>2.3010199999999998</v>
      </c>
      <c r="R225" s="216">
        <f>Q225*H225</f>
        <v>0.22089792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137</v>
      </c>
      <c r="AT225" s="218" t="s">
        <v>132</v>
      </c>
      <c r="AU225" s="218" t="s">
        <v>85</v>
      </c>
      <c r="AY225" s="20" t="s">
        <v>130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137</v>
      </c>
      <c r="BM225" s="218" t="s">
        <v>289</v>
      </c>
    </row>
    <row r="226" s="2" customFormat="1">
      <c r="A226" s="41"/>
      <c r="B226" s="42"/>
      <c r="C226" s="43"/>
      <c r="D226" s="220" t="s">
        <v>139</v>
      </c>
      <c r="E226" s="43"/>
      <c r="F226" s="221" t="s">
        <v>290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139</v>
      </c>
      <c r="AU226" s="20" t="s">
        <v>85</v>
      </c>
    </row>
    <row r="227" s="2" customFormat="1" ht="16.5" customHeight="1">
      <c r="A227" s="41"/>
      <c r="B227" s="42"/>
      <c r="C227" s="207" t="s">
        <v>291</v>
      </c>
      <c r="D227" s="207" t="s">
        <v>132</v>
      </c>
      <c r="E227" s="208" t="s">
        <v>292</v>
      </c>
      <c r="F227" s="209" t="s">
        <v>293</v>
      </c>
      <c r="G227" s="210" t="s">
        <v>145</v>
      </c>
      <c r="H227" s="211">
        <v>6.5599999999999996</v>
      </c>
      <c r="I227" s="212"/>
      <c r="J227" s="213">
        <f>ROUND(I227*H227,2)</f>
        <v>0</v>
      </c>
      <c r="K227" s="209" t="s">
        <v>136</v>
      </c>
      <c r="L227" s="47"/>
      <c r="M227" s="214" t="s">
        <v>28</v>
      </c>
      <c r="N227" s="215" t="s">
        <v>46</v>
      </c>
      <c r="O227" s="87"/>
      <c r="P227" s="216">
        <f>O227*H227</f>
        <v>0</v>
      </c>
      <c r="Q227" s="216">
        <v>0.0026900000000000001</v>
      </c>
      <c r="R227" s="216">
        <f>Q227*H227</f>
        <v>0.0176464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137</v>
      </c>
      <c r="AT227" s="218" t="s">
        <v>132</v>
      </c>
      <c r="AU227" s="218" t="s">
        <v>85</v>
      </c>
      <c r="AY227" s="20" t="s">
        <v>130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137</v>
      </c>
      <c r="BM227" s="218" t="s">
        <v>294</v>
      </c>
    </row>
    <row r="228" s="2" customFormat="1">
      <c r="A228" s="41"/>
      <c r="B228" s="42"/>
      <c r="C228" s="43"/>
      <c r="D228" s="220" t="s">
        <v>139</v>
      </c>
      <c r="E228" s="43"/>
      <c r="F228" s="221" t="s">
        <v>295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139</v>
      </c>
      <c r="AU228" s="20" t="s">
        <v>85</v>
      </c>
    </row>
    <row r="229" s="14" customFormat="1">
      <c r="A229" s="14"/>
      <c r="B229" s="237"/>
      <c r="C229" s="238"/>
      <c r="D229" s="227" t="s">
        <v>141</v>
      </c>
      <c r="E229" s="239" t="s">
        <v>28</v>
      </c>
      <c r="F229" s="240" t="s">
        <v>284</v>
      </c>
      <c r="G229" s="238"/>
      <c r="H229" s="239" t="s">
        <v>28</v>
      </c>
      <c r="I229" s="241"/>
      <c r="J229" s="238"/>
      <c r="K229" s="238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141</v>
      </c>
      <c r="AU229" s="246" t="s">
        <v>85</v>
      </c>
      <c r="AV229" s="14" t="s">
        <v>83</v>
      </c>
      <c r="AW229" s="14" t="s">
        <v>36</v>
      </c>
      <c r="AX229" s="14" t="s">
        <v>75</v>
      </c>
      <c r="AY229" s="246" t="s">
        <v>130</v>
      </c>
    </row>
    <row r="230" s="13" customFormat="1">
      <c r="A230" s="13"/>
      <c r="B230" s="225"/>
      <c r="C230" s="226"/>
      <c r="D230" s="227" t="s">
        <v>141</v>
      </c>
      <c r="E230" s="228" t="s">
        <v>28</v>
      </c>
      <c r="F230" s="229" t="s">
        <v>296</v>
      </c>
      <c r="G230" s="226"/>
      <c r="H230" s="230">
        <v>5.5999999999999996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141</v>
      </c>
      <c r="AU230" s="236" t="s">
        <v>85</v>
      </c>
      <c r="AV230" s="13" t="s">
        <v>85</v>
      </c>
      <c r="AW230" s="13" t="s">
        <v>36</v>
      </c>
      <c r="AX230" s="13" t="s">
        <v>75</v>
      </c>
      <c r="AY230" s="236" t="s">
        <v>130</v>
      </c>
    </row>
    <row r="231" s="14" customFormat="1">
      <c r="A231" s="14"/>
      <c r="B231" s="237"/>
      <c r="C231" s="238"/>
      <c r="D231" s="227" t="s">
        <v>141</v>
      </c>
      <c r="E231" s="239" t="s">
        <v>28</v>
      </c>
      <c r="F231" s="240" t="s">
        <v>297</v>
      </c>
      <c r="G231" s="238"/>
      <c r="H231" s="239" t="s">
        <v>28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141</v>
      </c>
      <c r="AU231" s="246" t="s">
        <v>85</v>
      </c>
      <c r="AV231" s="14" t="s">
        <v>83</v>
      </c>
      <c r="AW231" s="14" t="s">
        <v>36</v>
      </c>
      <c r="AX231" s="14" t="s">
        <v>75</v>
      </c>
      <c r="AY231" s="246" t="s">
        <v>130</v>
      </c>
    </row>
    <row r="232" s="13" customFormat="1">
      <c r="A232" s="13"/>
      <c r="B232" s="225"/>
      <c r="C232" s="226"/>
      <c r="D232" s="227" t="s">
        <v>141</v>
      </c>
      <c r="E232" s="228" t="s">
        <v>28</v>
      </c>
      <c r="F232" s="229" t="s">
        <v>298</v>
      </c>
      <c r="G232" s="226"/>
      <c r="H232" s="230">
        <v>0.95999999999999996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141</v>
      </c>
      <c r="AU232" s="236" t="s">
        <v>85</v>
      </c>
      <c r="AV232" s="13" t="s">
        <v>85</v>
      </c>
      <c r="AW232" s="13" t="s">
        <v>36</v>
      </c>
      <c r="AX232" s="13" t="s">
        <v>75</v>
      </c>
      <c r="AY232" s="236" t="s">
        <v>130</v>
      </c>
    </row>
    <row r="233" s="15" customFormat="1">
      <c r="A233" s="15"/>
      <c r="B233" s="247"/>
      <c r="C233" s="248"/>
      <c r="D233" s="227" t="s">
        <v>141</v>
      </c>
      <c r="E233" s="249" t="s">
        <v>28</v>
      </c>
      <c r="F233" s="250" t="s">
        <v>165</v>
      </c>
      <c r="G233" s="248"/>
      <c r="H233" s="251">
        <v>6.5599999999999996</v>
      </c>
      <c r="I233" s="252"/>
      <c r="J233" s="248"/>
      <c r="K233" s="248"/>
      <c r="L233" s="253"/>
      <c r="M233" s="254"/>
      <c r="N233" s="255"/>
      <c r="O233" s="255"/>
      <c r="P233" s="255"/>
      <c r="Q233" s="255"/>
      <c r="R233" s="255"/>
      <c r="S233" s="255"/>
      <c r="T233" s="25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7" t="s">
        <v>141</v>
      </c>
      <c r="AU233" s="257" t="s">
        <v>85</v>
      </c>
      <c r="AV233" s="15" t="s">
        <v>137</v>
      </c>
      <c r="AW233" s="15" t="s">
        <v>36</v>
      </c>
      <c r="AX233" s="15" t="s">
        <v>83</v>
      </c>
      <c r="AY233" s="257" t="s">
        <v>130</v>
      </c>
    </row>
    <row r="234" s="2" customFormat="1" ht="16.5" customHeight="1">
      <c r="A234" s="41"/>
      <c r="B234" s="42"/>
      <c r="C234" s="207" t="s">
        <v>299</v>
      </c>
      <c r="D234" s="207" t="s">
        <v>132</v>
      </c>
      <c r="E234" s="208" t="s">
        <v>300</v>
      </c>
      <c r="F234" s="209" t="s">
        <v>301</v>
      </c>
      <c r="G234" s="210" t="s">
        <v>145</v>
      </c>
      <c r="H234" s="211">
        <v>6.5599999999999996</v>
      </c>
      <c r="I234" s="212"/>
      <c r="J234" s="213">
        <f>ROUND(I234*H234,2)</f>
        <v>0</v>
      </c>
      <c r="K234" s="209" t="s">
        <v>136</v>
      </c>
      <c r="L234" s="47"/>
      <c r="M234" s="214" t="s">
        <v>28</v>
      </c>
      <c r="N234" s="215" t="s">
        <v>46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137</v>
      </c>
      <c r="AT234" s="218" t="s">
        <v>132</v>
      </c>
      <c r="AU234" s="218" t="s">
        <v>85</v>
      </c>
      <c r="AY234" s="20" t="s">
        <v>130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137</v>
      </c>
      <c r="BM234" s="218" t="s">
        <v>302</v>
      </c>
    </row>
    <row r="235" s="2" customFormat="1">
      <c r="A235" s="41"/>
      <c r="B235" s="42"/>
      <c r="C235" s="43"/>
      <c r="D235" s="220" t="s">
        <v>139</v>
      </c>
      <c r="E235" s="43"/>
      <c r="F235" s="221" t="s">
        <v>303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139</v>
      </c>
      <c r="AU235" s="20" t="s">
        <v>85</v>
      </c>
    </row>
    <row r="236" s="12" customFormat="1" ht="22.8" customHeight="1">
      <c r="A236" s="12"/>
      <c r="B236" s="191"/>
      <c r="C236" s="192"/>
      <c r="D236" s="193" t="s">
        <v>74</v>
      </c>
      <c r="E236" s="205" t="s">
        <v>137</v>
      </c>
      <c r="F236" s="205" t="s">
        <v>304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SUM(P237:P259)</f>
        <v>0</v>
      </c>
      <c r="Q236" s="199"/>
      <c r="R236" s="200">
        <f>SUM(R237:R259)</f>
        <v>0.39479111999999994</v>
      </c>
      <c r="S236" s="199"/>
      <c r="T236" s="201">
        <f>SUM(T237:T259)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83</v>
      </c>
      <c r="AT236" s="203" t="s">
        <v>74</v>
      </c>
      <c r="AU236" s="203" t="s">
        <v>83</v>
      </c>
      <c r="AY236" s="202" t="s">
        <v>130</v>
      </c>
      <c r="BK236" s="204">
        <f>SUM(BK237:BK259)</f>
        <v>0</v>
      </c>
    </row>
    <row r="237" s="2" customFormat="1" ht="37.8" customHeight="1">
      <c r="A237" s="41"/>
      <c r="B237" s="42"/>
      <c r="C237" s="207" t="s">
        <v>305</v>
      </c>
      <c r="D237" s="207" t="s">
        <v>132</v>
      </c>
      <c r="E237" s="208" t="s">
        <v>306</v>
      </c>
      <c r="F237" s="209" t="s">
        <v>307</v>
      </c>
      <c r="G237" s="210" t="s">
        <v>145</v>
      </c>
      <c r="H237" s="211">
        <v>24.324999999999999</v>
      </c>
      <c r="I237" s="212"/>
      <c r="J237" s="213">
        <f>ROUND(I237*H237,2)</f>
        <v>0</v>
      </c>
      <c r="K237" s="209" t="s">
        <v>136</v>
      </c>
      <c r="L237" s="47"/>
      <c r="M237" s="214" t="s">
        <v>28</v>
      </c>
      <c r="N237" s="215" t="s">
        <v>46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137</v>
      </c>
      <c r="AT237" s="218" t="s">
        <v>132</v>
      </c>
      <c r="AU237" s="218" t="s">
        <v>85</v>
      </c>
      <c r="AY237" s="20" t="s">
        <v>130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137</v>
      </c>
      <c r="BM237" s="218" t="s">
        <v>308</v>
      </c>
    </row>
    <row r="238" s="2" customFormat="1">
      <c r="A238" s="41"/>
      <c r="B238" s="42"/>
      <c r="C238" s="43"/>
      <c r="D238" s="220" t="s">
        <v>139</v>
      </c>
      <c r="E238" s="43"/>
      <c r="F238" s="221" t="s">
        <v>309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139</v>
      </c>
      <c r="AU238" s="20" t="s">
        <v>85</v>
      </c>
    </row>
    <row r="239" s="14" customFormat="1">
      <c r="A239" s="14"/>
      <c r="B239" s="237"/>
      <c r="C239" s="238"/>
      <c r="D239" s="227" t="s">
        <v>141</v>
      </c>
      <c r="E239" s="239" t="s">
        <v>28</v>
      </c>
      <c r="F239" s="240" t="s">
        <v>310</v>
      </c>
      <c r="G239" s="238"/>
      <c r="H239" s="239" t="s">
        <v>28</v>
      </c>
      <c r="I239" s="241"/>
      <c r="J239" s="238"/>
      <c r="K239" s="238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141</v>
      </c>
      <c r="AU239" s="246" t="s">
        <v>85</v>
      </c>
      <c r="AV239" s="14" t="s">
        <v>83</v>
      </c>
      <c r="AW239" s="14" t="s">
        <v>36</v>
      </c>
      <c r="AX239" s="14" t="s">
        <v>75</v>
      </c>
      <c r="AY239" s="246" t="s">
        <v>130</v>
      </c>
    </row>
    <row r="240" s="14" customFormat="1">
      <c r="A240" s="14"/>
      <c r="B240" s="237"/>
      <c r="C240" s="238"/>
      <c r="D240" s="227" t="s">
        <v>141</v>
      </c>
      <c r="E240" s="239" t="s">
        <v>28</v>
      </c>
      <c r="F240" s="240" t="s">
        <v>311</v>
      </c>
      <c r="G240" s="238"/>
      <c r="H240" s="239" t="s">
        <v>28</v>
      </c>
      <c r="I240" s="241"/>
      <c r="J240" s="238"/>
      <c r="K240" s="238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141</v>
      </c>
      <c r="AU240" s="246" t="s">
        <v>85</v>
      </c>
      <c r="AV240" s="14" t="s">
        <v>83</v>
      </c>
      <c r="AW240" s="14" t="s">
        <v>36</v>
      </c>
      <c r="AX240" s="14" t="s">
        <v>75</v>
      </c>
      <c r="AY240" s="246" t="s">
        <v>130</v>
      </c>
    </row>
    <row r="241" s="13" customFormat="1">
      <c r="A241" s="13"/>
      <c r="B241" s="225"/>
      <c r="C241" s="226"/>
      <c r="D241" s="227" t="s">
        <v>141</v>
      </c>
      <c r="E241" s="228" t="s">
        <v>28</v>
      </c>
      <c r="F241" s="229" t="s">
        <v>312</v>
      </c>
      <c r="G241" s="226"/>
      <c r="H241" s="230">
        <v>24.324999999999999</v>
      </c>
      <c r="I241" s="231"/>
      <c r="J241" s="226"/>
      <c r="K241" s="226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141</v>
      </c>
      <c r="AU241" s="236" t="s">
        <v>85</v>
      </c>
      <c r="AV241" s="13" t="s">
        <v>85</v>
      </c>
      <c r="AW241" s="13" t="s">
        <v>36</v>
      </c>
      <c r="AX241" s="13" t="s">
        <v>75</v>
      </c>
      <c r="AY241" s="236" t="s">
        <v>130</v>
      </c>
    </row>
    <row r="242" s="15" customFormat="1">
      <c r="A242" s="15"/>
      <c r="B242" s="247"/>
      <c r="C242" s="248"/>
      <c r="D242" s="227" t="s">
        <v>141</v>
      </c>
      <c r="E242" s="249" t="s">
        <v>28</v>
      </c>
      <c r="F242" s="250" t="s">
        <v>165</v>
      </c>
      <c r="G242" s="248"/>
      <c r="H242" s="251">
        <v>24.324999999999999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7" t="s">
        <v>141</v>
      </c>
      <c r="AU242" s="257" t="s">
        <v>85</v>
      </c>
      <c r="AV242" s="15" t="s">
        <v>137</v>
      </c>
      <c r="AW242" s="15" t="s">
        <v>36</v>
      </c>
      <c r="AX242" s="15" t="s">
        <v>83</v>
      </c>
      <c r="AY242" s="257" t="s">
        <v>130</v>
      </c>
    </row>
    <row r="243" s="2" customFormat="1" ht="49.05" customHeight="1">
      <c r="A243" s="41"/>
      <c r="B243" s="42"/>
      <c r="C243" s="207" t="s">
        <v>313</v>
      </c>
      <c r="D243" s="207" t="s">
        <v>132</v>
      </c>
      <c r="E243" s="208" t="s">
        <v>314</v>
      </c>
      <c r="F243" s="209" t="s">
        <v>315</v>
      </c>
      <c r="G243" s="210" t="s">
        <v>145</v>
      </c>
      <c r="H243" s="211">
        <v>526.38800000000003</v>
      </c>
      <c r="I243" s="212"/>
      <c r="J243" s="213">
        <f>ROUND(I243*H243,2)</f>
        <v>0</v>
      </c>
      <c r="K243" s="209" t="s">
        <v>136</v>
      </c>
      <c r="L243" s="47"/>
      <c r="M243" s="214" t="s">
        <v>28</v>
      </c>
      <c r="N243" s="215" t="s">
        <v>46</v>
      </c>
      <c r="O243" s="87"/>
      <c r="P243" s="216">
        <f>O243*H243</f>
        <v>0</v>
      </c>
      <c r="Q243" s="216">
        <v>0.00027999999999999998</v>
      </c>
      <c r="R243" s="216">
        <f>Q243*H243</f>
        <v>0.14738863999999999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137</v>
      </c>
      <c r="AT243" s="218" t="s">
        <v>132</v>
      </c>
      <c r="AU243" s="218" t="s">
        <v>85</v>
      </c>
      <c r="AY243" s="20" t="s">
        <v>130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137</v>
      </c>
      <c r="BM243" s="218" t="s">
        <v>316</v>
      </c>
    </row>
    <row r="244" s="2" customFormat="1">
      <c r="A244" s="41"/>
      <c r="B244" s="42"/>
      <c r="C244" s="43"/>
      <c r="D244" s="220" t="s">
        <v>139</v>
      </c>
      <c r="E244" s="43"/>
      <c r="F244" s="221" t="s">
        <v>317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139</v>
      </c>
      <c r="AU244" s="20" t="s">
        <v>85</v>
      </c>
    </row>
    <row r="245" s="14" customFormat="1">
      <c r="A245" s="14"/>
      <c r="B245" s="237"/>
      <c r="C245" s="238"/>
      <c r="D245" s="227" t="s">
        <v>141</v>
      </c>
      <c r="E245" s="239" t="s">
        <v>28</v>
      </c>
      <c r="F245" s="240" t="s">
        <v>264</v>
      </c>
      <c r="G245" s="238"/>
      <c r="H245" s="239" t="s">
        <v>28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141</v>
      </c>
      <c r="AU245" s="246" t="s">
        <v>85</v>
      </c>
      <c r="AV245" s="14" t="s">
        <v>83</v>
      </c>
      <c r="AW245" s="14" t="s">
        <v>36</v>
      </c>
      <c r="AX245" s="14" t="s">
        <v>75</v>
      </c>
      <c r="AY245" s="246" t="s">
        <v>130</v>
      </c>
    </row>
    <row r="246" s="13" customFormat="1">
      <c r="A246" s="13"/>
      <c r="B246" s="225"/>
      <c r="C246" s="226"/>
      <c r="D246" s="227" t="s">
        <v>141</v>
      </c>
      <c r="E246" s="228" t="s">
        <v>28</v>
      </c>
      <c r="F246" s="229" t="s">
        <v>265</v>
      </c>
      <c r="G246" s="226"/>
      <c r="H246" s="230">
        <v>182.18000000000001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141</v>
      </c>
      <c r="AU246" s="236" t="s">
        <v>85</v>
      </c>
      <c r="AV246" s="13" t="s">
        <v>85</v>
      </c>
      <c r="AW246" s="13" t="s">
        <v>36</v>
      </c>
      <c r="AX246" s="13" t="s">
        <v>75</v>
      </c>
      <c r="AY246" s="236" t="s">
        <v>130</v>
      </c>
    </row>
    <row r="247" s="14" customFormat="1">
      <c r="A247" s="14"/>
      <c r="B247" s="237"/>
      <c r="C247" s="238"/>
      <c r="D247" s="227" t="s">
        <v>141</v>
      </c>
      <c r="E247" s="239" t="s">
        <v>28</v>
      </c>
      <c r="F247" s="240" t="s">
        <v>266</v>
      </c>
      <c r="G247" s="238"/>
      <c r="H247" s="239" t="s">
        <v>28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141</v>
      </c>
      <c r="AU247" s="246" t="s">
        <v>85</v>
      </c>
      <c r="AV247" s="14" t="s">
        <v>83</v>
      </c>
      <c r="AW247" s="14" t="s">
        <v>36</v>
      </c>
      <c r="AX247" s="14" t="s">
        <v>75</v>
      </c>
      <c r="AY247" s="246" t="s">
        <v>130</v>
      </c>
    </row>
    <row r="248" s="13" customFormat="1">
      <c r="A248" s="13"/>
      <c r="B248" s="225"/>
      <c r="C248" s="226"/>
      <c r="D248" s="227" t="s">
        <v>141</v>
      </c>
      <c r="E248" s="228" t="s">
        <v>28</v>
      </c>
      <c r="F248" s="229" t="s">
        <v>267</v>
      </c>
      <c r="G248" s="226"/>
      <c r="H248" s="230">
        <v>265</v>
      </c>
      <c r="I248" s="231"/>
      <c r="J248" s="226"/>
      <c r="K248" s="226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141</v>
      </c>
      <c r="AU248" s="236" t="s">
        <v>85</v>
      </c>
      <c r="AV248" s="13" t="s">
        <v>85</v>
      </c>
      <c r="AW248" s="13" t="s">
        <v>36</v>
      </c>
      <c r="AX248" s="13" t="s">
        <v>75</v>
      </c>
      <c r="AY248" s="236" t="s">
        <v>130</v>
      </c>
    </row>
    <row r="249" s="14" customFormat="1">
      <c r="A249" s="14"/>
      <c r="B249" s="237"/>
      <c r="C249" s="238"/>
      <c r="D249" s="227" t="s">
        <v>141</v>
      </c>
      <c r="E249" s="239" t="s">
        <v>28</v>
      </c>
      <c r="F249" s="240" t="s">
        <v>268</v>
      </c>
      <c r="G249" s="238"/>
      <c r="H249" s="239" t="s">
        <v>28</v>
      </c>
      <c r="I249" s="241"/>
      <c r="J249" s="238"/>
      <c r="K249" s="238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141</v>
      </c>
      <c r="AU249" s="246" t="s">
        <v>85</v>
      </c>
      <c r="AV249" s="14" t="s">
        <v>83</v>
      </c>
      <c r="AW249" s="14" t="s">
        <v>36</v>
      </c>
      <c r="AX249" s="14" t="s">
        <v>75</v>
      </c>
      <c r="AY249" s="246" t="s">
        <v>130</v>
      </c>
    </row>
    <row r="250" s="13" customFormat="1">
      <c r="A250" s="13"/>
      <c r="B250" s="225"/>
      <c r="C250" s="226"/>
      <c r="D250" s="227" t="s">
        <v>141</v>
      </c>
      <c r="E250" s="228" t="s">
        <v>28</v>
      </c>
      <c r="F250" s="229" t="s">
        <v>269</v>
      </c>
      <c r="G250" s="226"/>
      <c r="H250" s="230">
        <v>62.700000000000003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141</v>
      </c>
      <c r="AU250" s="236" t="s">
        <v>85</v>
      </c>
      <c r="AV250" s="13" t="s">
        <v>85</v>
      </c>
      <c r="AW250" s="13" t="s">
        <v>36</v>
      </c>
      <c r="AX250" s="13" t="s">
        <v>75</v>
      </c>
      <c r="AY250" s="236" t="s">
        <v>130</v>
      </c>
    </row>
    <row r="251" s="14" customFormat="1">
      <c r="A251" s="14"/>
      <c r="B251" s="237"/>
      <c r="C251" s="238"/>
      <c r="D251" s="227" t="s">
        <v>141</v>
      </c>
      <c r="E251" s="239" t="s">
        <v>28</v>
      </c>
      <c r="F251" s="240" t="s">
        <v>270</v>
      </c>
      <c r="G251" s="238"/>
      <c r="H251" s="239" t="s">
        <v>28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141</v>
      </c>
      <c r="AU251" s="246" t="s">
        <v>85</v>
      </c>
      <c r="AV251" s="14" t="s">
        <v>83</v>
      </c>
      <c r="AW251" s="14" t="s">
        <v>36</v>
      </c>
      <c r="AX251" s="14" t="s">
        <v>75</v>
      </c>
      <c r="AY251" s="246" t="s">
        <v>130</v>
      </c>
    </row>
    <row r="252" s="13" customFormat="1">
      <c r="A252" s="13"/>
      <c r="B252" s="225"/>
      <c r="C252" s="226"/>
      <c r="D252" s="227" t="s">
        <v>141</v>
      </c>
      <c r="E252" s="228" t="s">
        <v>28</v>
      </c>
      <c r="F252" s="229" t="s">
        <v>271</v>
      </c>
      <c r="G252" s="226"/>
      <c r="H252" s="230">
        <v>11.175000000000001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141</v>
      </c>
      <c r="AU252" s="236" t="s">
        <v>85</v>
      </c>
      <c r="AV252" s="13" t="s">
        <v>85</v>
      </c>
      <c r="AW252" s="13" t="s">
        <v>36</v>
      </c>
      <c r="AX252" s="13" t="s">
        <v>75</v>
      </c>
      <c r="AY252" s="236" t="s">
        <v>130</v>
      </c>
    </row>
    <row r="253" s="14" customFormat="1">
      <c r="A253" s="14"/>
      <c r="B253" s="237"/>
      <c r="C253" s="238"/>
      <c r="D253" s="227" t="s">
        <v>141</v>
      </c>
      <c r="E253" s="239" t="s">
        <v>28</v>
      </c>
      <c r="F253" s="240" t="s">
        <v>272</v>
      </c>
      <c r="G253" s="238"/>
      <c r="H253" s="239" t="s">
        <v>28</v>
      </c>
      <c r="I253" s="241"/>
      <c r="J253" s="238"/>
      <c r="K253" s="238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141</v>
      </c>
      <c r="AU253" s="246" t="s">
        <v>85</v>
      </c>
      <c r="AV253" s="14" t="s">
        <v>83</v>
      </c>
      <c r="AW253" s="14" t="s">
        <v>36</v>
      </c>
      <c r="AX253" s="14" t="s">
        <v>75</v>
      </c>
      <c r="AY253" s="246" t="s">
        <v>130</v>
      </c>
    </row>
    <row r="254" s="13" customFormat="1">
      <c r="A254" s="13"/>
      <c r="B254" s="225"/>
      <c r="C254" s="226"/>
      <c r="D254" s="227" t="s">
        <v>141</v>
      </c>
      <c r="E254" s="228" t="s">
        <v>28</v>
      </c>
      <c r="F254" s="229" t="s">
        <v>273</v>
      </c>
      <c r="G254" s="226"/>
      <c r="H254" s="230">
        <v>5.3330000000000002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141</v>
      </c>
      <c r="AU254" s="236" t="s">
        <v>85</v>
      </c>
      <c r="AV254" s="13" t="s">
        <v>85</v>
      </c>
      <c r="AW254" s="13" t="s">
        <v>36</v>
      </c>
      <c r="AX254" s="13" t="s">
        <v>75</v>
      </c>
      <c r="AY254" s="236" t="s">
        <v>130</v>
      </c>
    </row>
    <row r="255" s="15" customFormat="1">
      <c r="A255" s="15"/>
      <c r="B255" s="247"/>
      <c r="C255" s="248"/>
      <c r="D255" s="227" t="s">
        <v>141</v>
      </c>
      <c r="E255" s="249" t="s">
        <v>28</v>
      </c>
      <c r="F255" s="250" t="s">
        <v>165</v>
      </c>
      <c r="G255" s="248"/>
      <c r="H255" s="251">
        <v>526.38800000000003</v>
      </c>
      <c r="I255" s="252"/>
      <c r="J255" s="248"/>
      <c r="K255" s="248"/>
      <c r="L255" s="253"/>
      <c r="M255" s="254"/>
      <c r="N255" s="255"/>
      <c r="O255" s="255"/>
      <c r="P255" s="255"/>
      <c r="Q255" s="255"/>
      <c r="R255" s="255"/>
      <c r="S255" s="255"/>
      <c r="T255" s="25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7" t="s">
        <v>141</v>
      </c>
      <c r="AU255" s="257" t="s">
        <v>85</v>
      </c>
      <c r="AV255" s="15" t="s">
        <v>137</v>
      </c>
      <c r="AW255" s="15" t="s">
        <v>36</v>
      </c>
      <c r="AX255" s="15" t="s">
        <v>83</v>
      </c>
      <c r="AY255" s="257" t="s">
        <v>130</v>
      </c>
    </row>
    <row r="256" s="2" customFormat="1" ht="24.15" customHeight="1">
      <c r="A256" s="41"/>
      <c r="B256" s="42"/>
      <c r="C256" s="269" t="s">
        <v>318</v>
      </c>
      <c r="D256" s="269" t="s">
        <v>248</v>
      </c>
      <c r="E256" s="270" t="s">
        <v>319</v>
      </c>
      <c r="F256" s="271" t="s">
        <v>320</v>
      </c>
      <c r="G256" s="272" t="s">
        <v>145</v>
      </c>
      <c r="H256" s="273">
        <v>631.66600000000005</v>
      </c>
      <c r="I256" s="274"/>
      <c r="J256" s="275">
        <f>ROUND(I256*H256,2)</f>
        <v>0</v>
      </c>
      <c r="K256" s="271" t="s">
        <v>136</v>
      </c>
      <c r="L256" s="276"/>
      <c r="M256" s="277" t="s">
        <v>28</v>
      </c>
      <c r="N256" s="278" t="s">
        <v>46</v>
      </c>
      <c r="O256" s="87"/>
      <c r="P256" s="216">
        <f>O256*H256</f>
        <v>0</v>
      </c>
      <c r="Q256" s="216">
        <v>0.00029999999999999997</v>
      </c>
      <c r="R256" s="216">
        <f>Q256*H256</f>
        <v>0.1894998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196</v>
      </c>
      <c r="AT256" s="218" t="s">
        <v>248</v>
      </c>
      <c r="AU256" s="218" t="s">
        <v>85</v>
      </c>
      <c r="AY256" s="20" t="s">
        <v>130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83</v>
      </c>
      <c r="BK256" s="219">
        <f>ROUND(I256*H256,2)</f>
        <v>0</v>
      </c>
      <c r="BL256" s="20" t="s">
        <v>137</v>
      </c>
      <c r="BM256" s="218" t="s">
        <v>321</v>
      </c>
    </row>
    <row r="257" s="13" customFormat="1">
      <c r="A257" s="13"/>
      <c r="B257" s="225"/>
      <c r="C257" s="226"/>
      <c r="D257" s="227" t="s">
        <v>141</v>
      </c>
      <c r="E257" s="226"/>
      <c r="F257" s="229" t="s">
        <v>322</v>
      </c>
      <c r="G257" s="226"/>
      <c r="H257" s="230">
        <v>631.66600000000005</v>
      </c>
      <c r="I257" s="231"/>
      <c r="J257" s="226"/>
      <c r="K257" s="226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141</v>
      </c>
      <c r="AU257" s="236" t="s">
        <v>85</v>
      </c>
      <c r="AV257" s="13" t="s">
        <v>85</v>
      </c>
      <c r="AW257" s="13" t="s">
        <v>4</v>
      </c>
      <c r="AX257" s="13" t="s">
        <v>83</v>
      </c>
      <c r="AY257" s="236" t="s">
        <v>130</v>
      </c>
    </row>
    <row r="258" s="2" customFormat="1" ht="55.5" customHeight="1">
      <c r="A258" s="41"/>
      <c r="B258" s="42"/>
      <c r="C258" s="207" t="s">
        <v>323</v>
      </c>
      <c r="D258" s="207" t="s">
        <v>132</v>
      </c>
      <c r="E258" s="208" t="s">
        <v>324</v>
      </c>
      <c r="F258" s="209" t="s">
        <v>325</v>
      </c>
      <c r="G258" s="210" t="s">
        <v>145</v>
      </c>
      <c r="H258" s="211">
        <v>526.38800000000003</v>
      </c>
      <c r="I258" s="212"/>
      <c r="J258" s="213">
        <f>ROUND(I258*H258,2)</f>
        <v>0</v>
      </c>
      <c r="K258" s="209" t="s">
        <v>136</v>
      </c>
      <c r="L258" s="47"/>
      <c r="M258" s="214" t="s">
        <v>28</v>
      </c>
      <c r="N258" s="215" t="s">
        <v>46</v>
      </c>
      <c r="O258" s="87"/>
      <c r="P258" s="216">
        <f>O258*H258</f>
        <v>0</v>
      </c>
      <c r="Q258" s="216">
        <v>0.00011</v>
      </c>
      <c r="R258" s="216">
        <f>Q258*H258</f>
        <v>0.057902680000000005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137</v>
      </c>
      <c r="AT258" s="218" t="s">
        <v>132</v>
      </c>
      <c r="AU258" s="218" t="s">
        <v>85</v>
      </c>
      <c r="AY258" s="20" t="s">
        <v>130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137</v>
      </c>
      <c r="BM258" s="218" t="s">
        <v>326</v>
      </c>
    </row>
    <row r="259" s="2" customFormat="1">
      <c r="A259" s="41"/>
      <c r="B259" s="42"/>
      <c r="C259" s="43"/>
      <c r="D259" s="220" t="s">
        <v>139</v>
      </c>
      <c r="E259" s="43"/>
      <c r="F259" s="221" t="s">
        <v>327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139</v>
      </c>
      <c r="AU259" s="20" t="s">
        <v>85</v>
      </c>
    </row>
    <row r="260" s="12" customFormat="1" ht="22.8" customHeight="1">
      <c r="A260" s="12"/>
      <c r="B260" s="191"/>
      <c r="C260" s="192"/>
      <c r="D260" s="193" t="s">
        <v>74</v>
      </c>
      <c r="E260" s="205" t="s">
        <v>166</v>
      </c>
      <c r="F260" s="205" t="s">
        <v>328</v>
      </c>
      <c r="G260" s="192"/>
      <c r="H260" s="192"/>
      <c r="I260" s="195"/>
      <c r="J260" s="206">
        <f>BK260</f>
        <v>0</v>
      </c>
      <c r="K260" s="192"/>
      <c r="L260" s="197"/>
      <c r="M260" s="198"/>
      <c r="N260" s="199"/>
      <c r="O260" s="199"/>
      <c r="P260" s="200">
        <f>SUM(P261:P345)</f>
        <v>0</v>
      </c>
      <c r="Q260" s="199"/>
      <c r="R260" s="200">
        <f>SUM(R261:R345)</f>
        <v>102.02474000000001</v>
      </c>
      <c r="S260" s="199"/>
      <c r="T260" s="201">
        <f>SUM(T261:T345)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2" t="s">
        <v>83</v>
      </c>
      <c r="AT260" s="203" t="s">
        <v>74</v>
      </c>
      <c r="AU260" s="203" t="s">
        <v>83</v>
      </c>
      <c r="AY260" s="202" t="s">
        <v>130</v>
      </c>
      <c r="BK260" s="204">
        <f>SUM(BK261:BK345)</f>
        <v>0</v>
      </c>
    </row>
    <row r="261" s="2" customFormat="1" ht="37.8" customHeight="1">
      <c r="A261" s="41"/>
      <c r="B261" s="42"/>
      <c r="C261" s="207" t="s">
        <v>329</v>
      </c>
      <c r="D261" s="207" t="s">
        <v>132</v>
      </c>
      <c r="E261" s="208" t="s">
        <v>330</v>
      </c>
      <c r="F261" s="209" t="s">
        <v>331</v>
      </c>
      <c r="G261" s="210" t="s">
        <v>145</v>
      </c>
      <c r="H261" s="211">
        <v>526.38800000000003</v>
      </c>
      <c r="I261" s="212"/>
      <c r="J261" s="213">
        <f>ROUND(I261*H261,2)</f>
        <v>0</v>
      </c>
      <c r="K261" s="209" t="s">
        <v>136</v>
      </c>
      <c r="L261" s="47"/>
      <c r="M261" s="214" t="s">
        <v>28</v>
      </c>
      <c r="N261" s="215" t="s">
        <v>46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137</v>
      </c>
      <c r="AT261" s="218" t="s">
        <v>132</v>
      </c>
      <c r="AU261" s="218" t="s">
        <v>85</v>
      </c>
      <c r="AY261" s="20" t="s">
        <v>130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137</v>
      </c>
      <c r="BM261" s="218" t="s">
        <v>332</v>
      </c>
    </row>
    <row r="262" s="2" customFormat="1">
      <c r="A262" s="41"/>
      <c r="B262" s="42"/>
      <c r="C262" s="43"/>
      <c r="D262" s="220" t="s">
        <v>139</v>
      </c>
      <c r="E262" s="43"/>
      <c r="F262" s="221" t="s">
        <v>333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139</v>
      </c>
      <c r="AU262" s="20" t="s">
        <v>85</v>
      </c>
    </row>
    <row r="263" s="14" customFormat="1">
      <c r="A263" s="14"/>
      <c r="B263" s="237"/>
      <c r="C263" s="238"/>
      <c r="D263" s="227" t="s">
        <v>141</v>
      </c>
      <c r="E263" s="239" t="s">
        <v>28</v>
      </c>
      <c r="F263" s="240" t="s">
        <v>264</v>
      </c>
      <c r="G263" s="238"/>
      <c r="H263" s="239" t="s">
        <v>28</v>
      </c>
      <c r="I263" s="241"/>
      <c r="J263" s="238"/>
      <c r="K263" s="238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141</v>
      </c>
      <c r="AU263" s="246" t="s">
        <v>85</v>
      </c>
      <c r="AV263" s="14" t="s">
        <v>83</v>
      </c>
      <c r="AW263" s="14" t="s">
        <v>36</v>
      </c>
      <c r="AX263" s="14" t="s">
        <v>75</v>
      </c>
      <c r="AY263" s="246" t="s">
        <v>130</v>
      </c>
    </row>
    <row r="264" s="13" customFormat="1">
      <c r="A264" s="13"/>
      <c r="B264" s="225"/>
      <c r="C264" s="226"/>
      <c r="D264" s="227" t="s">
        <v>141</v>
      </c>
      <c r="E264" s="228" t="s">
        <v>28</v>
      </c>
      <c r="F264" s="229" t="s">
        <v>265</v>
      </c>
      <c r="G264" s="226"/>
      <c r="H264" s="230">
        <v>182.18000000000001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141</v>
      </c>
      <c r="AU264" s="236" t="s">
        <v>85</v>
      </c>
      <c r="AV264" s="13" t="s">
        <v>85</v>
      </c>
      <c r="AW264" s="13" t="s">
        <v>36</v>
      </c>
      <c r="AX264" s="13" t="s">
        <v>75</v>
      </c>
      <c r="AY264" s="236" t="s">
        <v>130</v>
      </c>
    </row>
    <row r="265" s="14" customFormat="1">
      <c r="A265" s="14"/>
      <c r="B265" s="237"/>
      <c r="C265" s="238"/>
      <c r="D265" s="227" t="s">
        <v>141</v>
      </c>
      <c r="E265" s="239" t="s">
        <v>28</v>
      </c>
      <c r="F265" s="240" t="s">
        <v>266</v>
      </c>
      <c r="G265" s="238"/>
      <c r="H265" s="239" t="s">
        <v>28</v>
      </c>
      <c r="I265" s="241"/>
      <c r="J265" s="238"/>
      <c r="K265" s="238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141</v>
      </c>
      <c r="AU265" s="246" t="s">
        <v>85</v>
      </c>
      <c r="AV265" s="14" t="s">
        <v>83</v>
      </c>
      <c r="AW265" s="14" t="s">
        <v>36</v>
      </c>
      <c r="AX265" s="14" t="s">
        <v>75</v>
      </c>
      <c r="AY265" s="246" t="s">
        <v>130</v>
      </c>
    </row>
    <row r="266" s="13" customFormat="1">
      <c r="A266" s="13"/>
      <c r="B266" s="225"/>
      <c r="C266" s="226"/>
      <c r="D266" s="227" t="s">
        <v>141</v>
      </c>
      <c r="E266" s="228" t="s">
        <v>28</v>
      </c>
      <c r="F266" s="229" t="s">
        <v>267</v>
      </c>
      <c r="G266" s="226"/>
      <c r="H266" s="230">
        <v>265</v>
      </c>
      <c r="I266" s="231"/>
      <c r="J266" s="226"/>
      <c r="K266" s="226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141</v>
      </c>
      <c r="AU266" s="236" t="s">
        <v>85</v>
      </c>
      <c r="AV266" s="13" t="s">
        <v>85</v>
      </c>
      <c r="AW266" s="13" t="s">
        <v>36</v>
      </c>
      <c r="AX266" s="13" t="s">
        <v>75</v>
      </c>
      <c r="AY266" s="236" t="s">
        <v>130</v>
      </c>
    </row>
    <row r="267" s="14" customFormat="1">
      <c r="A267" s="14"/>
      <c r="B267" s="237"/>
      <c r="C267" s="238"/>
      <c r="D267" s="227" t="s">
        <v>141</v>
      </c>
      <c r="E267" s="239" t="s">
        <v>28</v>
      </c>
      <c r="F267" s="240" t="s">
        <v>268</v>
      </c>
      <c r="G267" s="238"/>
      <c r="H267" s="239" t="s">
        <v>28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141</v>
      </c>
      <c r="AU267" s="246" t="s">
        <v>85</v>
      </c>
      <c r="AV267" s="14" t="s">
        <v>83</v>
      </c>
      <c r="AW267" s="14" t="s">
        <v>36</v>
      </c>
      <c r="AX267" s="14" t="s">
        <v>75</v>
      </c>
      <c r="AY267" s="246" t="s">
        <v>130</v>
      </c>
    </row>
    <row r="268" s="13" customFormat="1">
      <c r="A268" s="13"/>
      <c r="B268" s="225"/>
      <c r="C268" s="226"/>
      <c r="D268" s="227" t="s">
        <v>141</v>
      </c>
      <c r="E268" s="228" t="s">
        <v>28</v>
      </c>
      <c r="F268" s="229" t="s">
        <v>269</v>
      </c>
      <c r="G268" s="226"/>
      <c r="H268" s="230">
        <v>62.700000000000003</v>
      </c>
      <c r="I268" s="231"/>
      <c r="J268" s="226"/>
      <c r="K268" s="226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141</v>
      </c>
      <c r="AU268" s="236" t="s">
        <v>85</v>
      </c>
      <c r="AV268" s="13" t="s">
        <v>85</v>
      </c>
      <c r="AW268" s="13" t="s">
        <v>36</v>
      </c>
      <c r="AX268" s="13" t="s">
        <v>75</v>
      </c>
      <c r="AY268" s="236" t="s">
        <v>130</v>
      </c>
    </row>
    <row r="269" s="14" customFormat="1">
      <c r="A269" s="14"/>
      <c r="B269" s="237"/>
      <c r="C269" s="238"/>
      <c r="D269" s="227" t="s">
        <v>141</v>
      </c>
      <c r="E269" s="239" t="s">
        <v>28</v>
      </c>
      <c r="F269" s="240" t="s">
        <v>270</v>
      </c>
      <c r="G269" s="238"/>
      <c r="H269" s="239" t="s">
        <v>28</v>
      </c>
      <c r="I269" s="241"/>
      <c r="J269" s="238"/>
      <c r="K269" s="238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141</v>
      </c>
      <c r="AU269" s="246" t="s">
        <v>85</v>
      </c>
      <c r="AV269" s="14" t="s">
        <v>83</v>
      </c>
      <c r="AW269" s="14" t="s">
        <v>36</v>
      </c>
      <c r="AX269" s="14" t="s">
        <v>75</v>
      </c>
      <c r="AY269" s="246" t="s">
        <v>130</v>
      </c>
    </row>
    <row r="270" s="13" customFormat="1">
      <c r="A270" s="13"/>
      <c r="B270" s="225"/>
      <c r="C270" s="226"/>
      <c r="D270" s="227" t="s">
        <v>141</v>
      </c>
      <c r="E270" s="228" t="s">
        <v>28</v>
      </c>
      <c r="F270" s="229" t="s">
        <v>271</v>
      </c>
      <c r="G270" s="226"/>
      <c r="H270" s="230">
        <v>11.175000000000001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141</v>
      </c>
      <c r="AU270" s="236" t="s">
        <v>85</v>
      </c>
      <c r="AV270" s="13" t="s">
        <v>85</v>
      </c>
      <c r="AW270" s="13" t="s">
        <v>36</v>
      </c>
      <c r="AX270" s="13" t="s">
        <v>75</v>
      </c>
      <c r="AY270" s="236" t="s">
        <v>130</v>
      </c>
    </row>
    <row r="271" s="14" customFormat="1">
      <c r="A271" s="14"/>
      <c r="B271" s="237"/>
      <c r="C271" s="238"/>
      <c r="D271" s="227" t="s">
        <v>141</v>
      </c>
      <c r="E271" s="239" t="s">
        <v>28</v>
      </c>
      <c r="F271" s="240" t="s">
        <v>272</v>
      </c>
      <c r="G271" s="238"/>
      <c r="H271" s="239" t="s">
        <v>28</v>
      </c>
      <c r="I271" s="241"/>
      <c r="J271" s="238"/>
      <c r="K271" s="238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141</v>
      </c>
      <c r="AU271" s="246" t="s">
        <v>85</v>
      </c>
      <c r="AV271" s="14" t="s">
        <v>83</v>
      </c>
      <c r="AW271" s="14" t="s">
        <v>36</v>
      </c>
      <c r="AX271" s="14" t="s">
        <v>75</v>
      </c>
      <c r="AY271" s="246" t="s">
        <v>130</v>
      </c>
    </row>
    <row r="272" s="13" customFormat="1">
      <c r="A272" s="13"/>
      <c r="B272" s="225"/>
      <c r="C272" s="226"/>
      <c r="D272" s="227" t="s">
        <v>141</v>
      </c>
      <c r="E272" s="228" t="s">
        <v>28</v>
      </c>
      <c r="F272" s="229" t="s">
        <v>273</v>
      </c>
      <c r="G272" s="226"/>
      <c r="H272" s="230">
        <v>5.3330000000000002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141</v>
      </c>
      <c r="AU272" s="236" t="s">
        <v>85</v>
      </c>
      <c r="AV272" s="13" t="s">
        <v>85</v>
      </c>
      <c r="AW272" s="13" t="s">
        <v>36</v>
      </c>
      <c r="AX272" s="13" t="s">
        <v>75</v>
      </c>
      <c r="AY272" s="236" t="s">
        <v>130</v>
      </c>
    </row>
    <row r="273" s="15" customFormat="1">
      <c r="A273" s="15"/>
      <c r="B273" s="247"/>
      <c r="C273" s="248"/>
      <c r="D273" s="227" t="s">
        <v>141</v>
      </c>
      <c r="E273" s="249" t="s">
        <v>28</v>
      </c>
      <c r="F273" s="250" t="s">
        <v>165</v>
      </c>
      <c r="G273" s="248"/>
      <c r="H273" s="251">
        <v>526.38800000000003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7" t="s">
        <v>141</v>
      </c>
      <c r="AU273" s="257" t="s">
        <v>85</v>
      </c>
      <c r="AV273" s="15" t="s">
        <v>137</v>
      </c>
      <c r="AW273" s="15" t="s">
        <v>36</v>
      </c>
      <c r="AX273" s="15" t="s">
        <v>83</v>
      </c>
      <c r="AY273" s="257" t="s">
        <v>130</v>
      </c>
    </row>
    <row r="274" s="2" customFormat="1" ht="37.8" customHeight="1">
      <c r="A274" s="41"/>
      <c r="B274" s="42"/>
      <c r="C274" s="207" t="s">
        <v>334</v>
      </c>
      <c r="D274" s="207" t="s">
        <v>132</v>
      </c>
      <c r="E274" s="208" t="s">
        <v>335</v>
      </c>
      <c r="F274" s="209" t="s">
        <v>336</v>
      </c>
      <c r="G274" s="210" t="s">
        <v>145</v>
      </c>
      <c r="H274" s="211">
        <v>24.324999999999999</v>
      </c>
      <c r="I274" s="212"/>
      <c r="J274" s="213">
        <f>ROUND(I274*H274,2)</f>
        <v>0</v>
      </c>
      <c r="K274" s="209" t="s">
        <v>136</v>
      </c>
      <c r="L274" s="47"/>
      <c r="M274" s="214" t="s">
        <v>28</v>
      </c>
      <c r="N274" s="215" t="s">
        <v>46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137</v>
      </c>
      <c r="AT274" s="218" t="s">
        <v>132</v>
      </c>
      <c r="AU274" s="218" t="s">
        <v>85</v>
      </c>
      <c r="AY274" s="20" t="s">
        <v>130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137</v>
      </c>
      <c r="BM274" s="218" t="s">
        <v>337</v>
      </c>
    </row>
    <row r="275" s="2" customFormat="1">
      <c r="A275" s="41"/>
      <c r="B275" s="42"/>
      <c r="C275" s="43"/>
      <c r="D275" s="220" t="s">
        <v>139</v>
      </c>
      <c r="E275" s="43"/>
      <c r="F275" s="221" t="s">
        <v>338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139</v>
      </c>
      <c r="AU275" s="20" t="s">
        <v>85</v>
      </c>
    </row>
    <row r="276" s="14" customFormat="1">
      <c r="A276" s="14"/>
      <c r="B276" s="237"/>
      <c r="C276" s="238"/>
      <c r="D276" s="227" t="s">
        <v>141</v>
      </c>
      <c r="E276" s="239" t="s">
        <v>28</v>
      </c>
      <c r="F276" s="240" t="s">
        <v>310</v>
      </c>
      <c r="G276" s="238"/>
      <c r="H276" s="239" t="s">
        <v>28</v>
      </c>
      <c r="I276" s="241"/>
      <c r="J276" s="238"/>
      <c r="K276" s="238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141</v>
      </c>
      <c r="AU276" s="246" t="s">
        <v>85</v>
      </c>
      <c r="AV276" s="14" t="s">
        <v>83</v>
      </c>
      <c r="AW276" s="14" t="s">
        <v>36</v>
      </c>
      <c r="AX276" s="14" t="s">
        <v>75</v>
      </c>
      <c r="AY276" s="246" t="s">
        <v>130</v>
      </c>
    </row>
    <row r="277" s="13" customFormat="1">
      <c r="A277" s="13"/>
      <c r="B277" s="225"/>
      <c r="C277" s="226"/>
      <c r="D277" s="227" t="s">
        <v>141</v>
      </c>
      <c r="E277" s="228" t="s">
        <v>28</v>
      </c>
      <c r="F277" s="229" t="s">
        <v>312</v>
      </c>
      <c r="G277" s="226"/>
      <c r="H277" s="230">
        <v>24.324999999999999</v>
      </c>
      <c r="I277" s="231"/>
      <c r="J277" s="226"/>
      <c r="K277" s="226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141</v>
      </c>
      <c r="AU277" s="236" t="s">
        <v>85</v>
      </c>
      <c r="AV277" s="13" t="s">
        <v>85</v>
      </c>
      <c r="AW277" s="13" t="s">
        <v>36</v>
      </c>
      <c r="AX277" s="13" t="s">
        <v>75</v>
      </c>
      <c r="AY277" s="236" t="s">
        <v>130</v>
      </c>
    </row>
    <row r="278" s="15" customFormat="1">
      <c r="A278" s="15"/>
      <c r="B278" s="247"/>
      <c r="C278" s="248"/>
      <c r="D278" s="227" t="s">
        <v>141</v>
      </c>
      <c r="E278" s="249" t="s">
        <v>28</v>
      </c>
      <c r="F278" s="250" t="s">
        <v>165</v>
      </c>
      <c r="G278" s="248"/>
      <c r="H278" s="251">
        <v>24.324999999999999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7" t="s">
        <v>141</v>
      </c>
      <c r="AU278" s="257" t="s">
        <v>85</v>
      </c>
      <c r="AV278" s="15" t="s">
        <v>137</v>
      </c>
      <c r="AW278" s="15" t="s">
        <v>36</v>
      </c>
      <c r="AX278" s="15" t="s">
        <v>83</v>
      </c>
      <c r="AY278" s="257" t="s">
        <v>130</v>
      </c>
    </row>
    <row r="279" s="2" customFormat="1" ht="37.8" customHeight="1">
      <c r="A279" s="41"/>
      <c r="B279" s="42"/>
      <c r="C279" s="207" t="s">
        <v>339</v>
      </c>
      <c r="D279" s="207" t="s">
        <v>132</v>
      </c>
      <c r="E279" s="208" t="s">
        <v>340</v>
      </c>
      <c r="F279" s="209" t="s">
        <v>341</v>
      </c>
      <c r="G279" s="210" t="s">
        <v>145</v>
      </c>
      <c r="H279" s="211">
        <v>256</v>
      </c>
      <c r="I279" s="212"/>
      <c r="J279" s="213">
        <f>ROUND(I279*H279,2)</f>
        <v>0</v>
      </c>
      <c r="K279" s="209" t="s">
        <v>28</v>
      </c>
      <c r="L279" s="47"/>
      <c r="M279" s="214" t="s">
        <v>28</v>
      </c>
      <c r="N279" s="215" t="s">
        <v>46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137</v>
      </c>
      <c r="AT279" s="218" t="s">
        <v>132</v>
      </c>
      <c r="AU279" s="218" t="s">
        <v>85</v>
      </c>
      <c r="AY279" s="20" t="s">
        <v>130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137</v>
      </c>
      <c r="BM279" s="218" t="s">
        <v>342</v>
      </c>
    </row>
    <row r="280" s="14" customFormat="1">
      <c r="A280" s="14"/>
      <c r="B280" s="237"/>
      <c r="C280" s="238"/>
      <c r="D280" s="227" t="s">
        <v>141</v>
      </c>
      <c r="E280" s="239" t="s">
        <v>28</v>
      </c>
      <c r="F280" s="240" t="s">
        <v>343</v>
      </c>
      <c r="G280" s="238"/>
      <c r="H280" s="239" t="s">
        <v>28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141</v>
      </c>
      <c r="AU280" s="246" t="s">
        <v>85</v>
      </c>
      <c r="AV280" s="14" t="s">
        <v>83</v>
      </c>
      <c r="AW280" s="14" t="s">
        <v>36</v>
      </c>
      <c r="AX280" s="14" t="s">
        <v>75</v>
      </c>
      <c r="AY280" s="246" t="s">
        <v>130</v>
      </c>
    </row>
    <row r="281" s="13" customFormat="1">
      <c r="A281" s="13"/>
      <c r="B281" s="225"/>
      <c r="C281" s="226"/>
      <c r="D281" s="227" t="s">
        <v>141</v>
      </c>
      <c r="E281" s="228" t="s">
        <v>28</v>
      </c>
      <c r="F281" s="229" t="s">
        <v>344</v>
      </c>
      <c r="G281" s="226"/>
      <c r="H281" s="230">
        <v>256</v>
      </c>
      <c r="I281" s="231"/>
      <c r="J281" s="226"/>
      <c r="K281" s="226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141</v>
      </c>
      <c r="AU281" s="236" t="s">
        <v>85</v>
      </c>
      <c r="AV281" s="13" t="s">
        <v>85</v>
      </c>
      <c r="AW281" s="13" t="s">
        <v>36</v>
      </c>
      <c r="AX281" s="13" t="s">
        <v>83</v>
      </c>
      <c r="AY281" s="236" t="s">
        <v>130</v>
      </c>
    </row>
    <row r="282" s="2" customFormat="1" ht="33" customHeight="1">
      <c r="A282" s="41"/>
      <c r="B282" s="42"/>
      <c r="C282" s="207" t="s">
        <v>345</v>
      </c>
      <c r="D282" s="207" t="s">
        <v>132</v>
      </c>
      <c r="E282" s="208" t="s">
        <v>346</v>
      </c>
      <c r="F282" s="209" t="s">
        <v>347</v>
      </c>
      <c r="G282" s="210" t="s">
        <v>145</v>
      </c>
      <c r="H282" s="211">
        <v>368.77800000000002</v>
      </c>
      <c r="I282" s="212"/>
      <c r="J282" s="213">
        <f>ROUND(I282*H282,2)</f>
        <v>0</v>
      </c>
      <c r="K282" s="209" t="s">
        <v>136</v>
      </c>
      <c r="L282" s="47"/>
      <c r="M282" s="214" t="s">
        <v>28</v>
      </c>
      <c r="N282" s="215" t="s">
        <v>46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137</v>
      </c>
      <c r="AT282" s="218" t="s">
        <v>132</v>
      </c>
      <c r="AU282" s="218" t="s">
        <v>85</v>
      </c>
      <c r="AY282" s="20" t="s">
        <v>130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137</v>
      </c>
      <c r="BM282" s="218" t="s">
        <v>348</v>
      </c>
    </row>
    <row r="283" s="2" customFormat="1">
      <c r="A283" s="41"/>
      <c r="B283" s="42"/>
      <c r="C283" s="43"/>
      <c r="D283" s="220" t="s">
        <v>139</v>
      </c>
      <c r="E283" s="43"/>
      <c r="F283" s="221" t="s">
        <v>349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139</v>
      </c>
      <c r="AU283" s="20" t="s">
        <v>85</v>
      </c>
    </row>
    <row r="284" s="14" customFormat="1">
      <c r="A284" s="14"/>
      <c r="B284" s="237"/>
      <c r="C284" s="238"/>
      <c r="D284" s="227" t="s">
        <v>141</v>
      </c>
      <c r="E284" s="239" t="s">
        <v>28</v>
      </c>
      <c r="F284" s="240" t="s">
        <v>264</v>
      </c>
      <c r="G284" s="238"/>
      <c r="H284" s="239" t="s">
        <v>28</v>
      </c>
      <c r="I284" s="241"/>
      <c r="J284" s="238"/>
      <c r="K284" s="238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141</v>
      </c>
      <c r="AU284" s="246" t="s">
        <v>85</v>
      </c>
      <c r="AV284" s="14" t="s">
        <v>83</v>
      </c>
      <c r="AW284" s="14" t="s">
        <v>36</v>
      </c>
      <c r="AX284" s="14" t="s">
        <v>75</v>
      </c>
      <c r="AY284" s="246" t="s">
        <v>130</v>
      </c>
    </row>
    <row r="285" s="14" customFormat="1">
      <c r="A285" s="14"/>
      <c r="B285" s="237"/>
      <c r="C285" s="238"/>
      <c r="D285" s="227" t="s">
        <v>141</v>
      </c>
      <c r="E285" s="239" t="s">
        <v>28</v>
      </c>
      <c r="F285" s="240" t="s">
        <v>350</v>
      </c>
      <c r="G285" s="238"/>
      <c r="H285" s="239" t="s">
        <v>28</v>
      </c>
      <c r="I285" s="241"/>
      <c r="J285" s="238"/>
      <c r="K285" s="238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141</v>
      </c>
      <c r="AU285" s="246" t="s">
        <v>85</v>
      </c>
      <c r="AV285" s="14" t="s">
        <v>83</v>
      </c>
      <c r="AW285" s="14" t="s">
        <v>36</v>
      </c>
      <c r="AX285" s="14" t="s">
        <v>75</v>
      </c>
      <c r="AY285" s="246" t="s">
        <v>130</v>
      </c>
    </row>
    <row r="286" s="13" customFormat="1">
      <c r="A286" s="13"/>
      <c r="B286" s="225"/>
      <c r="C286" s="226"/>
      <c r="D286" s="227" t="s">
        <v>141</v>
      </c>
      <c r="E286" s="228" t="s">
        <v>28</v>
      </c>
      <c r="F286" s="229" t="s">
        <v>351</v>
      </c>
      <c r="G286" s="226"/>
      <c r="H286" s="230">
        <v>364.36000000000001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141</v>
      </c>
      <c r="AU286" s="236" t="s">
        <v>85</v>
      </c>
      <c r="AV286" s="13" t="s">
        <v>85</v>
      </c>
      <c r="AW286" s="13" t="s">
        <v>36</v>
      </c>
      <c r="AX286" s="13" t="s">
        <v>75</v>
      </c>
      <c r="AY286" s="236" t="s">
        <v>130</v>
      </c>
    </row>
    <row r="287" s="14" customFormat="1">
      <c r="A287" s="14"/>
      <c r="B287" s="237"/>
      <c r="C287" s="238"/>
      <c r="D287" s="227" t="s">
        <v>141</v>
      </c>
      <c r="E287" s="239" t="s">
        <v>28</v>
      </c>
      <c r="F287" s="240" t="s">
        <v>352</v>
      </c>
      <c r="G287" s="238"/>
      <c r="H287" s="239" t="s">
        <v>28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141</v>
      </c>
      <c r="AU287" s="246" t="s">
        <v>85</v>
      </c>
      <c r="AV287" s="14" t="s">
        <v>83</v>
      </c>
      <c r="AW287" s="14" t="s">
        <v>36</v>
      </c>
      <c r="AX287" s="14" t="s">
        <v>75</v>
      </c>
      <c r="AY287" s="246" t="s">
        <v>130</v>
      </c>
    </row>
    <row r="288" s="13" customFormat="1">
      <c r="A288" s="13"/>
      <c r="B288" s="225"/>
      <c r="C288" s="226"/>
      <c r="D288" s="227" t="s">
        <v>141</v>
      </c>
      <c r="E288" s="228" t="s">
        <v>28</v>
      </c>
      <c r="F288" s="229" t="s">
        <v>353</v>
      </c>
      <c r="G288" s="226"/>
      <c r="H288" s="230">
        <v>2.1749999999999998</v>
      </c>
      <c r="I288" s="231"/>
      <c r="J288" s="226"/>
      <c r="K288" s="226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141</v>
      </c>
      <c r="AU288" s="236" t="s">
        <v>85</v>
      </c>
      <c r="AV288" s="13" t="s">
        <v>85</v>
      </c>
      <c r="AW288" s="13" t="s">
        <v>36</v>
      </c>
      <c r="AX288" s="13" t="s">
        <v>75</v>
      </c>
      <c r="AY288" s="236" t="s">
        <v>130</v>
      </c>
    </row>
    <row r="289" s="14" customFormat="1">
      <c r="A289" s="14"/>
      <c r="B289" s="237"/>
      <c r="C289" s="238"/>
      <c r="D289" s="227" t="s">
        <v>141</v>
      </c>
      <c r="E289" s="239" t="s">
        <v>28</v>
      </c>
      <c r="F289" s="240" t="s">
        <v>354</v>
      </c>
      <c r="G289" s="238"/>
      <c r="H289" s="239" t="s">
        <v>28</v>
      </c>
      <c r="I289" s="241"/>
      <c r="J289" s="238"/>
      <c r="K289" s="238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141</v>
      </c>
      <c r="AU289" s="246" t="s">
        <v>85</v>
      </c>
      <c r="AV289" s="14" t="s">
        <v>83</v>
      </c>
      <c r="AW289" s="14" t="s">
        <v>36</v>
      </c>
      <c r="AX289" s="14" t="s">
        <v>75</v>
      </c>
      <c r="AY289" s="246" t="s">
        <v>130</v>
      </c>
    </row>
    <row r="290" s="13" customFormat="1">
      <c r="A290" s="13"/>
      <c r="B290" s="225"/>
      <c r="C290" s="226"/>
      <c r="D290" s="227" t="s">
        <v>141</v>
      </c>
      <c r="E290" s="228" t="s">
        <v>28</v>
      </c>
      <c r="F290" s="229" t="s">
        <v>355</v>
      </c>
      <c r="G290" s="226"/>
      <c r="H290" s="230">
        <v>2.2429999999999999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141</v>
      </c>
      <c r="AU290" s="236" t="s">
        <v>85</v>
      </c>
      <c r="AV290" s="13" t="s">
        <v>85</v>
      </c>
      <c r="AW290" s="13" t="s">
        <v>36</v>
      </c>
      <c r="AX290" s="13" t="s">
        <v>75</v>
      </c>
      <c r="AY290" s="236" t="s">
        <v>130</v>
      </c>
    </row>
    <row r="291" s="15" customFormat="1">
      <c r="A291" s="15"/>
      <c r="B291" s="247"/>
      <c r="C291" s="248"/>
      <c r="D291" s="227" t="s">
        <v>141</v>
      </c>
      <c r="E291" s="249" t="s">
        <v>28</v>
      </c>
      <c r="F291" s="250" t="s">
        <v>165</v>
      </c>
      <c r="G291" s="248"/>
      <c r="H291" s="251">
        <v>368.77800000000002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7" t="s">
        <v>141</v>
      </c>
      <c r="AU291" s="257" t="s">
        <v>85</v>
      </c>
      <c r="AV291" s="15" t="s">
        <v>137</v>
      </c>
      <c r="AW291" s="15" t="s">
        <v>36</v>
      </c>
      <c r="AX291" s="15" t="s">
        <v>83</v>
      </c>
      <c r="AY291" s="257" t="s">
        <v>130</v>
      </c>
    </row>
    <row r="292" s="2" customFormat="1" ht="33" customHeight="1">
      <c r="A292" s="41"/>
      <c r="B292" s="42"/>
      <c r="C292" s="207" t="s">
        <v>356</v>
      </c>
      <c r="D292" s="207" t="s">
        <v>132</v>
      </c>
      <c r="E292" s="208" t="s">
        <v>357</v>
      </c>
      <c r="F292" s="209" t="s">
        <v>358</v>
      </c>
      <c r="G292" s="210" t="s">
        <v>145</v>
      </c>
      <c r="H292" s="211">
        <v>327.69999999999999</v>
      </c>
      <c r="I292" s="212"/>
      <c r="J292" s="213">
        <f>ROUND(I292*H292,2)</f>
        <v>0</v>
      </c>
      <c r="K292" s="209" t="s">
        <v>136</v>
      </c>
      <c r="L292" s="47"/>
      <c r="M292" s="214" t="s">
        <v>28</v>
      </c>
      <c r="N292" s="215" t="s">
        <v>46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137</v>
      </c>
      <c r="AT292" s="218" t="s">
        <v>132</v>
      </c>
      <c r="AU292" s="218" t="s">
        <v>85</v>
      </c>
      <c r="AY292" s="20" t="s">
        <v>130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83</v>
      </c>
      <c r="BK292" s="219">
        <f>ROUND(I292*H292,2)</f>
        <v>0</v>
      </c>
      <c r="BL292" s="20" t="s">
        <v>137</v>
      </c>
      <c r="BM292" s="218" t="s">
        <v>359</v>
      </c>
    </row>
    <row r="293" s="2" customFormat="1">
      <c r="A293" s="41"/>
      <c r="B293" s="42"/>
      <c r="C293" s="43"/>
      <c r="D293" s="220" t="s">
        <v>139</v>
      </c>
      <c r="E293" s="43"/>
      <c r="F293" s="221" t="s">
        <v>360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139</v>
      </c>
      <c r="AU293" s="20" t="s">
        <v>85</v>
      </c>
    </row>
    <row r="294" s="14" customFormat="1">
      <c r="A294" s="14"/>
      <c r="B294" s="237"/>
      <c r="C294" s="238"/>
      <c r="D294" s="227" t="s">
        <v>141</v>
      </c>
      <c r="E294" s="239" t="s">
        <v>28</v>
      </c>
      <c r="F294" s="240" t="s">
        <v>266</v>
      </c>
      <c r="G294" s="238"/>
      <c r="H294" s="239" t="s">
        <v>28</v>
      </c>
      <c r="I294" s="241"/>
      <c r="J294" s="238"/>
      <c r="K294" s="238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141</v>
      </c>
      <c r="AU294" s="246" t="s">
        <v>85</v>
      </c>
      <c r="AV294" s="14" t="s">
        <v>83</v>
      </c>
      <c r="AW294" s="14" t="s">
        <v>36</v>
      </c>
      <c r="AX294" s="14" t="s">
        <v>75</v>
      </c>
      <c r="AY294" s="246" t="s">
        <v>130</v>
      </c>
    </row>
    <row r="295" s="13" customFormat="1">
      <c r="A295" s="13"/>
      <c r="B295" s="225"/>
      <c r="C295" s="226"/>
      <c r="D295" s="227" t="s">
        <v>141</v>
      </c>
      <c r="E295" s="228" t="s">
        <v>28</v>
      </c>
      <c r="F295" s="229" t="s">
        <v>267</v>
      </c>
      <c r="G295" s="226"/>
      <c r="H295" s="230">
        <v>265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141</v>
      </c>
      <c r="AU295" s="236" t="s">
        <v>85</v>
      </c>
      <c r="AV295" s="13" t="s">
        <v>85</v>
      </c>
      <c r="AW295" s="13" t="s">
        <v>36</v>
      </c>
      <c r="AX295" s="13" t="s">
        <v>75</v>
      </c>
      <c r="AY295" s="236" t="s">
        <v>130</v>
      </c>
    </row>
    <row r="296" s="14" customFormat="1">
      <c r="A296" s="14"/>
      <c r="B296" s="237"/>
      <c r="C296" s="238"/>
      <c r="D296" s="227" t="s">
        <v>141</v>
      </c>
      <c r="E296" s="239" t="s">
        <v>28</v>
      </c>
      <c r="F296" s="240" t="s">
        <v>268</v>
      </c>
      <c r="G296" s="238"/>
      <c r="H296" s="239" t="s">
        <v>28</v>
      </c>
      <c r="I296" s="241"/>
      <c r="J296" s="238"/>
      <c r="K296" s="238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141</v>
      </c>
      <c r="AU296" s="246" t="s">
        <v>85</v>
      </c>
      <c r="AV296" s="14" t="s">
        <v>83</v>
      </c>
      <c r="AW296" s="14" t="s">
        <v>36</v>
      </c>
      <c r="AX296" s="14" t="s">
        <v>75</v>
      </c>
      <c r="AY296" s="246" t="s">
        <v>130</v>
      </c>
    </row>
    <row r="297" s="13" customFormat="1">
      <c r="A297" s="13"/>
      <c r="B297" s="225"/>
      <c r="C297" s="226"/>
      <c r="D297" s="227" t="s">
        <v>141</v>
      </c>
      <c r="E297" s="228" t="s">
        <v>28</v>
      </c>
      <c r="F297" s="229" t="s">
        <v>269</v>
      </c>
      <c r="G297" s="226"/>
      <c r="H297" s="230">
        <v>62.700000000000003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141</v>
      </c>
      <c r="AU297" s="236" t="s">
        <v>85</v>
      </c>
      <c r="AV297" s="13" t="s">
        <v>85</v>
      </c>
      <c r="AW297" s="13" t="s">
        <v>36</v>
      </c>
      <c r="AX297" s="13" t="s">
        <v>75</v>
      </c>
      <c r="AY297" s="236" t="s">
        <v>130</v>
      </c>
    </row>
    <row r="298" s="15" customFormat="1">
      <c r="A298" s="15"/>
      <c r="B298" s="247"/>
      <c r="C298" s="248"/>
      <c r="D298" s="227" t="s">
        <v>141</v>
      </c>
      <c r="E298" s="249" t="s">
        <v>28</v>
      </c>
      <c r="F298" s="250" t="s">
        <v>165</v>
      </c>
      <c r="G298" s="248"/>
      <c r="H298" s="251">
        <v>327.69999999999999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7" t="s">
        <v>141</v>
      </c>
      <c r="AU298" s="257" t="s">
        <v>85</v>
      </c>
      <c r="AV298" s="15" t="s">
        <v>137</v>
      </c>
      <c r="AW298" s="15" t="s">
        <v>36</v>
      </c>
      <c r="AX298" s="15" t="s">
        <v>83</v>
      </c>
      <c r="AY298" s="257" t="s">
        <v>130</v>
      </c>
    </row>
    <row r="299" s="2" customFormat="1" ht="55.5" customHeight="1">
      <c r="A299" s="41"/>
      <c r="B299" s="42"/>
      <c r="C299" s="207" t="s">
        <v>361</v>
      </c>
      <c r="D299" s="207" t="s">
        <v>132</v>
      </c>
      <c r="E299" s="208" t="s">
        <v>362</v>
      </c>
      <c r="F299" s="209" t="s">
        <v>363</v>
      </c>
      <c r="G299" s="210" t="s">
        <v>145</v>
      </c>
      <c r="H299" s="211">
        <v>256</v>
      </c>
      <c r="I299" s="212"/>
      <c r="J299" s="213">
        <f>ROUND(I299*H299,2)</f>
        <v>0</v>
      </c>
      <c r="K299" s="209" t="s">
        <v>28</v>
      </c>
      <c r="L299" s="47"/>
      <c r="M299" s="214" t="s">
        <v>28</v>
      </c>
      <c r="N299" s="215" t="s">
        <v>46</v>
      </c>
      <c r="O299" s="87"/>
      <c r="P299" s="216">
        <f>O299*H299</f>
        <v>0</v>
      </c>
      <c r="Q299" s="216">
        <v>0.05151</v>
      </c>
      <c r="R299" s="216">
        <f>Q299*H299</f>
        <v>13.18656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137</v>
      </c>
      <c r="AT299" s="218" t="s">
        <v>132</v>
      </c>
      <c r="AU299" s="218" t="s">
        <v>85</v>
      </c>
      <c r="AY299" s="20" t="s">
        <v>130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83</v>
      </c>
      <c r="BK299" s="219">
        <f>ROUND(I299*H299,2)</f>
        <v>0</v>
      </c>
      <c r="BL299" s="20" t="s">
        <v>137</v>
      </c>
      <c r="BM299" s="218" t="s">
        <v>364</v>
      </c>
    </row>
    <row r="300" s="14" customFormat="1">
      <c r="A300" s="14"/>
      <c r="B300" s="237"/>
      <c r="C300" s="238"/>
      <c r="D300" s="227" t="s">
        <v>141</v>
      </c>
      <c r="E300" s="239" t="s">
        <v>28</v>
      </c>
      <c r="F300" s="240" t="s">
        <v>365</v>
      </c>
      <c r="G300" s="238"/>
      <c r="H300" s="239" t="s">
        <v>28</v>
      </c>
      <c r="I300" s="241"/>
      <c r="J300" s="238"/>
      <c r="K300" s="238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141</v>
      </c>
      <c r="AU300" s="246" t="s">
        <v>85</v>
      </c>
      <c r="AV300" s="14" t="s">
        <v>83</v>
      </c>
      <c r="AW300" s="14" t="s">
        <v>36</v>
      </c>
      <c r="AX300" s="14" t="s">
        <v>75</v>
      </c>
      <c r="AY300" s="246" t="s">
        <v>130</v>
      </c>
    </row>
    <row r="301" s="13" customFormat="1">
      <c r="A301" s="13"/>
      <c r="B301" s="225"/>
      <c r="C301" s="226"/>
      <c r="D301" s="227" t="s">
        <v>141</v>
      </c>
      <c r="E301" s="228" t="s">
        <v>28</v>
      </c>
      <c r="F301" s="229" t="s">
        <v>344</v>
      </c>
      <c r="G301" s="226"/>
      <c r="H301" s="230">
        <v>256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141</v>
      </c>
      <c r="AU301" s="236" t="s">
        <v>85</v>
      </c>
      <c r="AV301" s="13" t="s">
        <v>85</v>
      </c>
      <c r="AW301" s="13" t="s">
        <v>36</v>
      </c>
      <c r="AX301" s="13" t="s">
        <v>83</v>
      </c>
      <c r="AY301" s="236" t="s">
        <v>130</v>
      </c>
    </row>
    <row r="302" s="2" customFormat="1" ht="16.5" customHeight="1">
      <c r="A302" s="41"/>
      <c r="B302" s="42"/>
      <c r="C302" s="207" t="s">
        <v>366</v>
      </c>
      <c r="D302" s="207" t="s">
        <v>132</v>
      </c>
      <c r="E302" s="208" t="s">
        <v>367</v>
      </c>
      <c r="F302" s="209" t="s">
        <v>368</v>
      </c>
      <c r="G302" s="210" t="s">
        <v>369</v>
      </c>
      <c r="H302" s="211">
        <v>1</v>
      </c>
      <c r="I302" s="212"/>
      <c r="J302" s="213">
        <f>ROUND(I302*H302,2)</f>
        <v>0</v>
      </c>
      <c r="K302" s="209" t="s">
        <v>28</v>
      </c>
      <c r="L302" s="47"/>
      <c r="M302" s="214" t="s">
        <v>28</v>
      </c>
      <c r="N302" s="215" t="s">
        <v>46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137</v>
      </c>
      <c r="AT302" s="218" t="s">
        <v>132</v>
      </c>
      <c r="AU302" s="218" t="s">
        <v>85</v>
      </c>
      <c r="AY302" s="20" t="s">
        <v>130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83</v>
      </c>
      <c r="BK302" s="219">
        <f>ROUND(I302*H302,2)</f>
        <v>0</v>
      </c>
      <c r="BL302" s="20" t="s">
        <v>137</v>
      </c>
      <c r="BM302" s="218" t="s">
        <v>370</v>
      </c>
    </row>
    <row r="303" s="2" customFormat="1" ht="24.15" customHeight="1">
      <c r="A303" s="41"/>
      <c r="B303" s="42"/>
      <c r="C303" s="207" t="s">
        <v>371</v>
      </c>
      <c r="D303" s="207" t="s">
        <v>132</v>
      </c>
      <c r="E303" s="208" t="s">
        <v>372</v>
      </c>
      <c r="F303" s="209" t="s">
        <v>373</v>
      </c>
      <c r="G303" s="210" t="s">
        <v>369</v>
      </c>
      <c r="H303" s="211">
        <v>1</v>
      </c>
      <c r="I303" s="212"/>
      <c r="J303" s="213">
        <f>ROUND(I303*H303,2)</f>
        <v>0</v>
      </c>
      <c r="K303" s="209" t="s">
        <v>28</v>
      </c>
      <c r="L303" s="47"/>
      <c r="M303" s="214" t="s">
        <v>28</v>
      </c>
      <c r="N303" s="215" t="s">
        <v>46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137</v>
      </c>
      <c r="AT303" s="218" t="s">
        <v>132</v>
      </c>
      <c r="AU303" s="218" t="s">
        <v>85</v>
      </c>
      <c r="AY303" s="20" t="s">
        <v>130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137</v>
      </c>
      <c r="BM303" s="218" t="s">
        <v>374</v>
      </c>
    </row>
    <row r="304" s="2" customFormat="1" ht="24.15" customHeight="1">
      <c r="A304" s="41"/>
      <c r="B304" s="42"/>
      <c r="C304" s="207" t="s">
        <v>375</v>
      </c>
      <c r="D304" s="207" t="s">
        <v>132</v>
      </c>
      <c r="E304" s="208" t="s">
        <v>376</v>
      </c>
      <c r="F304" s="209" t="s">
        <v>377</v>
      </c>
      <c r="G304" s="210" t="s">
        <v>378</v>
      </c>
      <c r="H304" s="211">
        <v>3</v>
      </c>
      <c r="I304" s="212"/>
      <c r="J304" s="213">
        <f>ROUND(I304*H304,2)</f>
        <v>0</v>
      </c>
      <c r="K304" s="209" t="s">
        <v>28</v>
      </c>
      <c r="L304" s="47"/>
      <c r="M304" s="214" t="s">
        <v>28</v>
      </c>
      <c r="N304" s="215" t="s">
        <v>46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137</v>
      </c>
      <c r="AT304" s="218" t="s">
        <v>132</v>
      </c>
      <c r="AU304" s="218" t="s">
        <v>85</v>
      </c>
      <c r="AY304" s="20" t="s">
        <v>130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137</v>
      </c>
      <c r="BM304" s="218" t="s">
        <v>379</v>
      </c>
    </row>
    <row r="305" s="2" customFormat="1" ht="55.5" customHeight="1">
      <c r="A305" s="41"/>
      <c r="B305" s="42"/>
      <c r="C305" s="207" t="s">
        <v>380</v>
      </c>
      <c r="D305" s="207" t="s">
        <v>132</v>
      </c>
      <c r="E305" s="208" t="s">
        <v>381</v>
      </c>
      <c r="F305" s="209" t="s">
        <v>382</v>
      </c>
      <c r="G305" s="210" t="s">
        <v>383</v>
      </c>
      <c r="H305" s="211">
        <v>2</v>
      </c>
      <c r="I305" s="212"/>
      <c r="J305" s="213">
        <f>ROUND(I305*H305,2)</f>
        <v>0</v>
      </c>
      <c r="K305" s="209" t="s">
        <v>28</v>
      </c>
      <c r="L305" s="47"/>
      <c r="M305" s="214" t="s">
        <v>28</v>
      </c>
      <c r="N305" s="215" t="s">
        <v>46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137</v>
      </c>
      <c r="AT305" s="218" t="s">
        <v>132</v>
      </c>
      <c r="AU305" s="218" t="s">
        <v>85</v>
      </c>
      <c r="AY305" s="20" t="s">
        <v>130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83</v>
      </c>
      <c r="BK305" s="219">
        <f>ROUND(I305*H305,2)</f>
        <v>0</v>
      </c>
      <c r="BL305" s="20" t="s">
        <v>137</v>
      </c>
      <c r="BM305" s="218" t="s">
        <v>384</v>
      </c>
    </row>
    <row r="306" s="2" customFormat="1" ht="16.5" customHeight="1">
      <c r="A306" s="41"/>
      <c r="B306" s="42"/>
      <c r="C306" s="207" t="s">
        <v>385</v>
      </c>
      <c r="D306" s="207" t="s">
        <v>132</v>
      </c>
      <c r="E306" s="208" t="s">
        <v>386</v>
      </c>
      <c r="F306" s="209" t="s">
        <v>387</v>
      </c>
      <c r="G306" s="210" t="s">
        <v>383</v>
      </c>
      <c r="H306" s="211">
        <v>2</v>
      </c>
      <c r="I306" s="212"/>
      <c r="J306" s="213">
        <f>ROUND(I306*H306,2)</f>
        <v>0</v>
      </c>
      <c r="K306" s="209" t="s">
        <v>28</v>
      </c>
      <c r="L306" s="47"/>
      <c r="M306" s="214" t="s">
        <v>28</v>
      </c>
      <c r="N306" s="215" t="s">
        <v>46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137</v>
      </c>
      <c r="AT306" s="218" t="s">
        <v>132</v>
      </c>
      <c r="AU306" s="218" t="s">
        <v>85</v>
      </c>
      <c r="AY306" s="20" t="s">
        <v>130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137</v>
      </c>
      <c r="BM306" s="218" t="s">
        <v>388</v>
      </c>
    </row>
    <row r="307" s="2" customFormat="1" ht="44.25" customHeight="1">
      <c r="A307" s="41"/>
      <c r="B307" s="42"/>
      <c r="C307" s="207" t="s">
        <v>389</v>
      </c>
      <c r="D307" s="207" t="s">
        <v>132</v>
      </c>
      <c r="E307" s="208" t="s">
        <v>390</v>
      </c>
      <c r="F307" s="209" t="s">
        <v>391</v>
      </c>
      <c r="G307" s="210" t="s">
        <v>383</v>
      </c>
      <c r="H307" s="211">
        <v>12</v>
      </c>
      <c r="I307" s="212"/>
      <c r="J307" s="213">
        <f>ROUND(I307*H307,2)</f>
        <v>0</v>
      </c>
      <c r="K307" s="209" t="s">
        <v>28</v>
      </c>
      <c r="L307" s="47"/>
      <c r="M307" s="214" t="s">
        <v>28</v>
      </c>
      <c r="N307" s="215" t="s">
        <v>46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137</v>
      </c>
      <c r="AT307" s="218" t="s">
        <v>132</v>
      </c>
      <c r="AU307" s="218" t="s">
        <v>85</v>
      </c>
      <c r="AY307" s="20" t="s">
        <v>130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83</v>
      </c>
      <c r="BK307" s="219">
        <f>ROUND(I307*H307,2)</f>
        <v>0</v>
      </c>
      <c r="BL307" s="20" t="s">
        <v>137</v>
      </c>
      <c r="BM307" s="218" t="s">
        <v>392</v>
      </c>
    </row>
    <row r="308" s="2" customFormat="1" ht="44.25" customHeight="1">
      <c r="A308" s="41"/>
      <c r="B308" s="42"/>
      <c r="C308" s="207" t="s">
        <v>393</v>
      </c>
      <c r="D308" s="207" t="s">
        <v>132</v>
      </c>
      <c r="E308" s="208" t="s">
        <v>394</v>
      </c>
      <c r="F308" s="209" t="s">
        <v>395</v>
      </c>
      <c r="G308" s="210" t="s">
        <v>383</v>
      </c>
      <c r="H308" s="211">
        <v>8</v>
      </c>
      <c r="I308" s="212"/>
      <c r="J308" s="213">
        <f>ROUND(I308*H308,2)</f>
        <v>0</v>
      </c>
      <c r="K308" s="209" t="s">
        <v>28</v>
      </c>
      <c r="L308" s="47"/>
      <c r="M308" s="214" t="s">
        <v>28</v>
      </c>
      <c r="N308" s="215" t="s">
        <v>46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137</v>
      </c>
      <c r="AT308" s="218" t="s">
        <v>132</v>
      </c>
      <c r="AU308" s="218" t="s">
        <v>85</v>
      </c>
      <c r="AY308" s="20" t="s">
        <v>130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137</v>
      </c>
      <c r="BM308" s="218" t="s">
        <v>396</v>
      </c>
    </row>
    <row r="309" s="13" customFormat="1">
      <c r="A309" s="13"/>
      <c r="B309" s="225"/>
      <c r="C309" s="226"/>
      <c r="D309" s="227" t="s">
        <v>141</v>
      </c>
      <c r="E309" s="228" t="s">
        <v>28</v>
      </c>
      <c r="F309" s="229" t="s">
        <v>397</v>
      </c>
      <c r="G309" s="226"/>
      <c r="H309" s="230">
        <v>2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141</v>
      </c>
      <c r="AU309" s="236" t="s">
        <v>85</v>
      </c>
      <c r="AV309" s="13" t="s">
        <v>85</v>
      </c>
      <c r="AW309" s="13" t="s">
        <v>36</v>
      </c>
      <c r="AX309" s="13" t="s">
        <v>75</v>
      </c>
      <c r="AY309" s="236" t="s">
        <v>130</v>
      </c>
    </row>
    <row r="310" s="13" customFormat="1">
      <c r="A310" s="13"/>
      <c r="B310" s="225"/>
      <c r="C310" s="226"/>
      <c r="D310" s="227" t="s">
        <v>141</v>
      </c>
      <c r="E310" s="228" t="s">
        <v>28</v>
      </c>
      <c r="F310" s="229" t="s">
        <v>398</v>
      </c>
      <c r="G310" s="226"/>
      <c r="H310" s="230">
        <v>2</v>
      </c>
      <c r="I310" s="231"/>
      <c r="J310" s="226"/>
      <c r="K310" s="226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141</v>
      </c>
      <c r="AU310" s="236" t="s">
        <v>85</v>
      </c>
      <c r="AV310" s="13" t="s">
        <v>85</v>
      </c>
      <c r="AW310" s="13" t="s">
        <v>36</v>
      </c>
      <c r="AX310" s="13" t="s">
        <v>75</v>
      </c>
      <c r="AY310" s="236" t="s">
        <v>130</v>
      </c>
    </row>
    <row r="311" s="13" customFormat="1">
      <c r="A311" s="13"/>
      <c r="B311" s="225"/>
      <c r="C311" s="226"/>
      <c r="D311" s="227" t="s">
        <v>141</v>
      </c>
      <c r="E311" s="228" t="s">
        <v>28</v>
      </c>
      <c r="F311" s="229" t="s">
        <v>399</v>
      </c>
      <c r="G311" s="226"/>
      <c r="H311" s="230">
        <v>4</v>
      </c>
      <c r="I311" s="231"/>
      <c r="J311" s="226"/>
      <c r="K311" s="226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141</v>
      </c>
      <c r="AU311" s="236" t="s">
        <v>85</v>
      </c>
      <c r="AV311" s="13" t="s">
        <v>85</v>
      </c>
      <c r="AW311" s="13" t="s">
        <v>36</v>
      </c>
      <c r="AX311" s="13" t="s">
        <v>75</v>
      </c>
      <c r="AY311" s="236" t="s">
        <v>130</v>
      </c>
    </row>
    <row r="312" s="15" customFormat="1">
      <c r="A312" s="15"/>
      <c r="B312" s="247"/>
      <c r="C312" s="248"/>
      <c r="D312" s="227" t="s">
        <v>141</v>
      </c>
      <c r="E312" s="249" t="s">
        <v>28</v>
      </c>
      <c r="F312" s="250" t="s">
        <v>165</v>
      </c>
      <c r="G312" s="248"/>
      <c r="H312" s="251">
        <v>8</v>
      </c>
      <c r="I312" s="252"/>
      <c r="J312" s="248"/>
      <c r="K312" s="248"/>
      <c r="L312" s="253"/>
      <c r="M312" s="254"/>
      <c r="N312" s="255"/>
      <c r="O312" s="255"/>
      <c r="P312" s="255"/>
      <c r="Q312" s="255"/>
      <c r="R312" s="255"/>
      <c r="S312" s="255"/>
      <c r="T312" s="25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7" t="s">
        <v>141</v>
      </c>
      <c r="AU312" s="257" t="s">
        <v>85</v>
      </c>
      <c r="AV312" s="15" t="s">
        <v>137</v>
      </c>
      <c r="AW312" s="15" t="s">
        <v>36</v>
      </c>
      <c r="AX312" s="15" t="s">
        <v>83</v>
      </c>
      <c r="AY312" s="257" t="s">
        <v>130</v>
      </c>
    </row>
    <row r="313" s="2" customFormat="1" ht="24.15" customHeight="1">
      <c r="A313" s="41"/>
      <c r="B313" s="42"/>
      <c r="C313" s="207" t="s">
        <v>400</v>
      </c>
      <c r="D313" s="207" t="s">
        <v>132</v>
      </c>
      <c r="E313" s="208" t="s">
        <v>401</v>
      </c>
      <c r="F313" s="209" t="s">
        <v>402</v>
      </c>
      <c r="G313" s="210" t="s">
        <v>383</v>
      </c>
      <c r="H313" s="211">
        <v>1</v>
      </c>
      <c r="I313" s="212"/>
      <c r="J313" s="213">
        <f>ROUND(I313*H313,2)</f>
        <v>0</v>
      </c>
      <c r="K313" s="209" t="s">
        <v>28</v>
      </c>
      <c r="L313" s="47"/>
      <c r="M313" s="214" t="s">
        <v>28</v>
      </c>
      <c r="N313" s="215" t="s">
        <v>46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137</v>
      </c>
      <c r="AT313" s="218" t="s">
        <v>132</v>
      </c>
      <c r="AU313" s="218" t="s">
        <v>85</v>
      </c>
      <c r="AY313" s="20" t="s">
        <v>130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137</v>
      </c>
      <c r="BM313" s="218" t="s">
        <v>403</v>
      </c>
    </row>
    <row r="314" s="2" customFormat="1" ht="33" customHeight="1">
      <c r="A314" s="41"/>
      <c r="B314" s="42"/>
      <c r="C314" s="207" t="s">
        <v>404</v>
      </c>
      <c r="D314" s="207" t="s">
        <v>132</v>
      </c>
      <c r="E314" s="208" t="s">
        <v>405</v>
      </c>
      <c r="F314" s="209" t="s">
        <v>406</v>
      </c>
      <c r="G314" s="210" t="s">
        <v>383</v>
      </c>
      <c r="H314" s="211">
        <v>1</v>
      </c>
      <c r="I314" s="212"/>
      <c r="J314" s="213">
        <f>ROUND(I314*H314,2)</f>
        <v>0</v>
      </c>
      <c r="K314" s="209" t="s">
        <v>28</v>
      </c>
      <c r="L314" s="47"/>
      <c r="M314" s="214" t="s">
        <v>28</v>
      </c>
      <c r="N314" s="215" t="s">
        <v>46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137</v>
      </c>
      <c r="AT314" s="218" t="s">
        <v>132</v>
      </c>
      <c r="AU314" s="218" t="s">
        <v>85</v>
      </c>
      <c r="AY314" s="20" t="s">
        <v>130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83</v>
      </c>
      <c r="BK314" s="219">
        <f>ROUND(I314*H314,2)</f>
        <v>0</v>
      </c>
      <c r="BL314" s="20" t="s">
        <v>137</v>
      </c>
      <c r="BM314" s="218" t="s">
        <v>407</v>
      </c>
    </row>
    <row r="315" s="2" customFormat="1" ht="37.8" customHeight="1">
      <c r="A315" s="41"/>
      <c r="B315" s="42"/>
      <c r="C315" s="207" t="s">
        <v>408</v>
      </c>
      <c r="D315" s="207" t="s">
        <v>132</v>
      </c>
      <c r="E315" s="208" t="s">
        <v>409</v>
      </c>
      <c r="F315" s="209" t="s">
        <v>410</v>
      </c>
      <c r="G315" s="210" t="s">
        <v>383</v>
      </c>
      <c r="H315" s="211">
        <v>1</v>
      </c>
      <c r="I315" s="212"/>
      <c r="J315" s="213">
        <f>ROUND(I315*H315,2)</f>
        <v>0</v>
      </c>
      <c r="K315" s="209" t="s">
        <v>28</v>
      </c>
      <c r="L315" s="47"/>
      <c r="M315" s="214" t="s">
        <v>28</v>
      </c>
      <c r="N315" s="215" t="s">
        <v>46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137</v>
      </c>
      <c r="AT315" s="218" t="s">
        <v>132</v>
      </c>
      <c r="AU315" s="218" t="s">
        <v>85</v>
      </c>
      <c r="AY315" s="20" t="s">
        <v>130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83</v>
      </c>
      <c r="BK315" s="219">
        <f>ROUND(I315*H315,2)</f>
        <v>0</v>
      </c>
      <c r="BL315" s="20" t="s">
        <v>137</v>
      </c>
      <c r="BM315" s="218" t="s">
        <v>411</v>
      </c>
    </row>
    <row r="316" s="2" customFormat="1" ht="24.15" customHeight="1">
      <c r="A316" s="41"/>
      <c r="B316" s="42"/>
      <c r="C316" s="207" t="s">
        <v>412</v>
      </c>
      <c r="D316" s="207" t="s">
        <v>132</v>
      </c>
      <c r="E316" s="208" t="s">
        <v>413</v>
      </c>
      <c r="F316" s="209" t="s">
        <v>414</v>
      </c>
      <c r="G316" s="210" t="s">
        <v>383</v>
      </c>
      <c r="H316" s="211">
        <v>4</v>
      </c>
      <c r="I316" s="212"/>
      <c r="J316" s="213">
        <f>ROUND(I316*H316,2)</f>
        <v>0</v>
      </c>
      <c r="K316" s="209" t="s">
        <v>28</v>
      </c>
      <c r="L316" s="47"/>
      <c r="M316" s="214" t="s">
        <v>28</v>
      </c>
      <c r="N316" s="215" t="s">
        <v>46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137</v>
      </c>
      <c r="AT316" s="218" t="s">
        <v>132</v>
      </c>
      <c r="AU316" s="218" t="s">
        <v>85</v>
      </c>
      <c r="AY316" s="20" t="s">
        <v>130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137</v>
      </c>
      <c r="BM316" s="218" t="s">
        <v>415</v>
      </c>
    </row>
    <row r="317" s="2" customFormat="1" ht="24.15" customHeight="1">
      <c r="A317" s="41"/>
      <c r="B317" s="42"/>
      <c r="C317" s="207" t="s">
        <v>416</v>
      </c>
      <c r="D317" s="207" t="s">
        <v>132</v>
      </c>
      <c r="E317" s="208" t="s">
        <v>417</v>
      </c>
      <c r="F317" s="209" t="s">
        <v>418</v>
      </c>
      <c r="G317" s="210" t="s">
        <v>383</v>
      </c>
      <c r="H317" s="211">
        <v>1</v>
      </c>
      <c r="I317" s="212"/>
      <c r="J317" s="213">
        <f>ROUND(I317*H317,2)</f>
        <v>0</v>
      </c>
      <c r="K317" s="209" t="s">
        <v>28</v>
      </c>
      <c r="L317" s="47"/>
      <c r="M317" s="214" t="s">
        <v>28</v>
      </c>
      <c r="N317" s="215" t="s">
        <v>46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137</v>
      </c>
      <c r="AT317" s="218" t="s">
        <v>132</v>
      </c>
      <c r="AU317" s="218" t="s">
        <v>85</v>
      </c>
      <c r="AY317" s="20" t="s">
        <v>130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137</v>
      </c>
      <c r="BM317" s="218" t="s">
        <v>419</v>
      </c>
    </row>
    <row r="318" s="2" customFormat="1" ht="33" customHeight="1">
      <c r="A318" s="41"/>
      <c r="B318" s="42"/>
      <c r="C318" s="207" t="s">
        <v>420</v>
      </c>
      <c r="D318" s="207" t="s">
        <v>132</v>
      </c>
      <c r="E318" s="208" t="s">
        <v>421</v>
      </c>
      <c r="F318" s="209" t="s">
        <v>422</v>
      </c>
      <c r="G318" s="210" t="s">
        <v>383</v>
      </c>
      <c r="H318" s="211">
        <v>3</v>
      </c>
      <c r="I318" s="212"/>
      <c r="J318" s="213">
        <f>ROUND(I318*H318,2)</f>
        <v>0</v>
      </c>
      <c r="K318" s="209" t="s">
        <v>28</v>
      </c>
      <c r="L318" s="47"/>
      <c r="M318" s="214" t="s">
        <v>28</v>
      </c>
      <c r="N318" s="215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137</v>
      </c>
      <c r="AT318" s="218" t="s">
        <v>132</v>
      </c>
      <c r="AU318" s="218" t="s">
        <v>85</v>
      </c>
      <c r="AY318" s="20" t="s">
        <v>130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137</v>
      </c>
      <c r="BM318" s="218" t="s">
        <v>423</v>
      </c>
    </row>
    <row r="319" s="2" customFormat="1" ht="37.8" customHeight="1">
      <c r="A319" s="41"/>
      <c r="B319" s="42"/>
      <c r="C319" s="207" t="s">
        <v>424</v>
      </c>
      <c r="D319" s="207" t="s">
        <v>132</v>
      </c>
      <c r="E319" s="208" t="s">
        <v>425</v>
      </c>
      <c r="F319" s="209" t="s">
        <v>426</v>
      </c>
      <c r="G319" s="210" t="s">
        <v>383</v>
      </c>
      <c r="H319" s="211">
        <v>2</v>
      </c>
      <c r="I319" s="212"/>
      <c r="J319" s="213">
        <f>ROUND(I319*H319,2)</f>
        <v>0</v>
      </c>
      <c r="K319" s="209" t="s">
        <v>28</v>
      </c>
      <c r="L319" s="47"/>
      <c r="M319" s="214" t="s">
        <v>28</v>
      </c>
      <c r="N319" s="215" t="s">
        <v>46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137</v>
      </c>
      <c r="AT319" s="218" t="s">
        <v>132</v>
      </c>
      <c r="AU319" s="218" t="s">
        <v>85</v>
      </c>
      <c r="AY319" s="20" t="s">
        <v>130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137</v>
      </c>
      <c r="BM319" s="218" t="s">
        <v>427</v>
      </c>
    </row>
    <row r="320" s="2" customFormat="1" ht="24.15" customHeight="1">
      <c r="A320" s="41"/>
      <c r="B320" s="42"/>
      <c r="C320" s="207" t="s">
        <v>428</v>
      </c>
      <c r="D320" s="207" t="s">
        <v>132</v>
      </c>
      <c r="E320" s="208" t="s">
        <v>429</v>
      </c>
      <c r="F320" s="209" t="s">
        <v>430</v>
      </c>
      <c r="G320" s="210" t="s">
        <v>28</v>
      </c>
      <c r="H320" s="211">
        <v>4</v>
      </c>
      <c r="I320" s="212"/>
      <c r="J320" s="213">
        <f>ROUND(I320*H320,2)</f>
        <v>0</v>
      </c>
      <c r="K320" s="209" t="s">
        <v>28</v>
      </c>
      <c r="L320" s="47"/>
      <c r="M320" s="214" t="s">
        <v>28</v>
      </c>
      <c r="N320" s="215" t="s">
        <v>46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137</v>
      </c>
      <c r="AT320" s="218" t="s">
        <v>132</v>
      </c>
      <c r="AU320" s="218" t="s">
        <v>85</v>
      </c>
      <c r="AY320" s="20" t="s">
        <v>130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83</v>
      </c>
      <c r="BK320" s="219">
        <f>ROUND(I320*H320,2)</f>
        <v>0</v>
      </c>
      <c r="BL320" s="20" t="s">
        <v>137</v>
      </c>
      <c r="BM320" s="218" t="s">
        <v>431</v>
      </c>
    </row>
    <row r="321" s="13" customFormat="1">
      <c r="A321" s="13"/>
      <c r="B321" s="225"/>
      <c r="C321" s="226"/>
      <c r="D321" s="227" t="s">
        <v>141</v>
      </c>
      <c r="E321" s="228" t="s">
        <v>28</v>
      </c>
      <c r="F321" s="229" t="s">
        <v>432</v>
      </c>
      <c r="G321" s="226"/>
      <c r="H321" s="230">
        <v>1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141</v>
      </c>
      <c r="AU321" s="236" t="s">
        <v>85</v>
      </c>
      <c r="AV321" s="13" t="s">
        <v>85</v>
      </c>
      <c r="AW321" s="13" t="s">
        <v>36</v>
      </c>
      <c r="AX321" s="13" t="s">
        <v>75</v>
      </c>
      <c r="AY321" s="236" t="s">
        <v>130</v>
      </c>
    </row>
    <row r="322" s="13" customFormat="1">
      <c r="A322" s="13"/>
      <c r="B322" s="225"/>
      <c r="C322" s="226"/>
      <c r="D322" s="227" t="s">
        <v>141</v>
      </c>
      <c r="E322" s="228" t="s">
        <v>28</v>
      </c>
      <c r="F322" s="229" t="s">
        <v>433</v>
      </c>
      <c r="G322" s="226"/>
      <c r="H322" s="230">
        <v>3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141</v>
      </c>
      <c r="AU322" s="236" t="s">
        <v>85</v>
      </c>
      <c r="AV322" s="13" t="s">
        <v>85</v>
      </c>
      <c r="AW322" s="13" t="s">
        <v>36</v>
      </c>
      <c r="AX322" s="13" t="s">
        <v>75</v>
      </c>
      <c r="AY322" s="236" t="s">
        <v>130</v>
      </c>
    </row>
    <row r="323" s="15" customFormat="1">
      <c r="A323" s="15"/>
      <c r="B323" s="247"/>
      <c r="C323" s="248"/>
      <c r="D323" s="227" t="s">
        <v>141</v>
      </c>
      <c r="E323" s="249" t="s">
        <v>28</v>
      </c>
      <c r="F323" s="250" t="s">
        <v>165</v>
      </c>
      <c r="G323" s="248"/>
      <c r="H323" s="251">
        <v>4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7" t="s">
        <v>141</v>
      </c>
      <c r="AU323" s="257" t="s">
        <v>85</v>
      </c>
      <c r="AV323" s="15" t="s">
        <v>137</v>
      </c>
      <c r="AW323" s="15" t="s">
        <v>36</v>
      </c>
      <c r="AX323" s="15" t="s">
        <v>83</v>
      </c>
      <c r="AY323" s="257" t="s">
        <v>130</v>
      </c>
    </row>
    <row r="324" s="2" customFormat="1" ht="24.15" customHeight="1">
      <c r="A324" s="41"/>
      <c r="B324" s="42"/>
      <c r="C324" s="207" t="s">
        <v>434</v>
      </c>
      <c r="D324" s="207" t="s">
        <v>132</v>
      </c>
      <c r="E324" s="208" t="s">
        <v>435</v>
      </c>
      <c r="F324" s="209" t="s">
        <v>436</v>
      </c>
      <c r="G324" s="210" t="s">
        <v>28</v>
      </c>
      <c r="H324" s="211">
        <v>1</v>
      </c>
      <c r="I324" s="212"/>
      <c r="J324" s="213">
        <f>ROUND(I324*H324,2)</f>
        <v>0</v>
      </c>
      <c r="K324" s="209" t="s">
        <v>28</v>
      </c>
      <c r="L324" s="47"/>
      <c r="M324" s="214" t="s">
        <v>28</v>
      </c>
      <c r="N324" s="215" t="s">
        <v>46</v>
      </c>
      <c r="O324" s="87"/>
      <c r="P324" s="216">
        <f>O324*H324</f>
        <v>0</v>
      </c>
      <c r="Q324" s="216">
        <v>0</v>
      </c>
      <c r="R324" s="216">
        <f>Q324*H324</f>
        <v>0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137</v>
      </c>
      <c r="AT324" s="218" t="s">
        <v>132</v>
      </c>
      <c r="AU324" s="218" t="s">
        <v>85</v>
      </c>
      <c r="AY324" s="20" t="s">
        <v>130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137</v>
      </c>
      <c r="BM324" s="218" t="s">
        <v>437</v>
      </c>
    </row>
    <row r="325" s="2" customFormat="1" ht="24.15" customHeight="1">
      <c r="A325" s="41"/>
      <c r="B325" s="42"/>
      <c r="C325" s="207" t="s">
        <v>438</v>
      </c>
      <c r="D325" s="207" t="s">
        <v>132</v>
      </c>
      <c r="E325" s="208" t="s">
        <v>439</v>
      </c>
      <c r="F325" s="209" t="s">
        <v>440</v>
      </c>
      <c r="G325" s="210" t="s">
        <v>383</v>
      </c>
      <c r="H325" s="211">
        <v>1</v>
      </c>
      <c r="I325" s="212"/>
      <c r="J325" s="213">
        <f>ROUND(I325*H325,2)</f>
        <v>0</v>
      </c>
      <c r="K325" s="209" t="s">
        <v>28</v>
      </c>
      <c r="L325" s="47"/>
      <c r="M325" s="214" t="s">
        <v>28</v>
      </c>
      <c r="N325" s="215" t="s">
        <v>46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137</v>
      </c>
      <c r="AT325" s="218" t="s">
        <v>132</v>
      </c>
      <c r="AU325" s="218" t="s">
        <v>85</v>
      </c>
      <c r="AY325" s="20" t="s">
        <v>130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83</v>
      </c>
      <c r="BK325" s="219">
        <f>ROUND(I325*H325,2)</f>
        <v>0</v>
      </c>
      <c r="BL325" s="20" t="s">
        <v>137</v>
      </c>
      <c r="BM325" s="218" t="s">
        <v>441</v>
      </c>
    </row>
    <row r="326" s="2" customFormat="1" ht="37.8" customHeight="1">
      <c r="A326" s="41"/>
      <c r="B326" s="42"/>
      <c r="C326" s="207" t="s">
        <v>442</v>
      </c>
      <c r="D326" s="207" t="s">
        <v>132</v>
      </c>
      <c r="E326" s="208" t="s">
        <v>443</v>
      </c>
      <c r="F326" s="209" t="s">
        <v>444</v>
      </c>
      <c r="G326" s="210" t="s">
        <v>383</v>
      </c>
      <c r="H326" s="211">
        <v>1</v>
      </c>
      <c r="I326" s="212"/>
      <c r="J326" s="213">
        <f>ROUND(I326*H326,2)</f>
        <v>0</v>
      </c>
      <c r="K326" s="209" t="s">
        <v>28</v>
      </c>
      <c r="L326" s="47"/>
      <c r="M326" s="214" t="s">
        <v>28</v>
      </c>
      <c r="N326" s="215" t="s">
        <v>46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137</v>
      </c>
      <c r="AT326" s="218" t="s">
        <v>132</v>
      </c>
      <c r="AU326" s="218" t="s">
        <v>85</v>
      </c>
      <c r="AY326" s="20" t="s">
        <v>130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83</v>
      </c>
      <c r="BK326" s="219">
        <f>ROUND(I326*H326,2)</f>
        <v>0</v>
      </c>
      <c r="BL326" s="20" t="s">
        <v>137</v>
      </c>
      <c r="BM326" s="218" t="s">
        <v>445</v>
      </c>
    </row>
    <row r="327" s="2" customFormat="1" ht="37.8" customHeight="1">
      <c r="A327" s="41"/>
      <c r="B327" s="42"/>
      <c r="C327" s="207" t="s">
        <v>446</v>
      </c>
      <c r="D327" s="207" t="s">
        <v>132</v>
      </c>
      <c r="E327" s="208" t="s">
        <v>447</v>
      </c>
      <c r="F327" s="209" t="s">
        <v>448</v>
      </c>
      <c r="G327" s="210" t="s">
        <v>383</v>
      </c>
      <c r="H327" s="211">
        <v>5</v>
      </c>
      <c r="I327" s="212"/>
      <c r="J327" s="213">
        <f>ROUND(I327*H327,2)</f>
        <v>0</v>
      </c>
      <c r="K327" s="209" t="s">
        <v>28</v>
      </c>
      <c r="L327" s="47"/>
      <c r="M327" s="214" t="s">
        <v>28</v>
      </c>
      <c r="N327" s="215" t="s">
        <v>46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137</v>
      </c>
      <c r="AT327" s="218" t="s">
        <v>132</v>
      </c>
      <c r="AU327" s="218" t="s">
        <v>85</v>
      </c>
      <c r="AY327" s="20" t="s">
        <v>130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137</v>
      </c>
      <c r="BM327" s="218" t="s">
        <v>449</v>
      </c>
    </row>
    <row r="328" s="2" customFormat="1" ht="37.8" customHeight="1">
      <c r="A328" s="41"/>
      <c r="B328" s="42"/>
      <c r="C328" s="207" t="s">
        <v>450</v>
      </c>
      <c r="D328" s="207" t="s">
        <v>132</v>
      </c>
      <c r="E328" s="208" t="s">
        <v>451</v>
      </c>
      <c r="F328" s="209" t="s">
        <v>452</v>
      </c>
      <c r="G328" s="210" t="s">
        <v>383</v>
      </c>
      <c r="H328" s="211">
        <v>2</v>
      </c>
      <c r="I328" s="212"/>
      <c r="J328" s="213">
        <f>ROUND(I328*H328,2)</f>
        <v>0</v>
      </c>
      <c r="K328" s="209" t="s">
        <v>28</v>
      </c>
      <c r="L328" s="47"/>
      <c r="M328" s="214" t="s">
        <v>28</v>
      </c>
      <c r="N328" s="215" t="s">
        <v>46</v>
      </c>
      <c r="O328" s="87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137</v>
      </c>
      <c r="AT328" s="218" t="s">
        <v>132</v>
      </c>
      <c r="AU328" s="218" t="s">
        <v>85</v>
      </c>
      <c r="AY328" s="20" t="s">
        <v>130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83</v>
      </c>
      <c r="BK328" s="219">
        <f>ROUND(I328*H328,2)</f>
        <v>0</v>
      </c>
      <c r="BL328" s="20" t="s">
        <v>137</v>
      </c>
      <c r="BM328" s="218" t="s">
        <v>453</v>
      </c>
    </row>
    <row r="329" s="2" customFormat="1" ht="24.15" customHeight="1">
      <c r="A329" s="41"/>
      <c r="B329" s="42"/>
      <c r="C329" s="207" t="s">
        <v>454</v>
      </c>
      <c r="D329" s="207" t="s">
        <v>132</v>
      </c>
      <c r="E329" s="208" t="s">
        <v>455</v>
      </c>
      <c r="F329" s="209" t="s">
        <v>456</v>
      </c>
      <c r="G329" s="210" t="s">
        <v>369</v>
      </c>
      <c r="H329" s="211">
        <v>1</v>
      </c>
      <c r="I329" s="212"/>
      <c r="J329" s="213">
        <f>ROUND(I329*H329,2)</f>
        <v>0</v>
      </c>
      <c r="K329" s="209" t="s">
        <v>28</v>
      </c>
      <c r="L329" s="47"/>
      <c r="M329" s="214" t="s">
        <v>28</v>
      </c>
      <c r="N329" s="215" t="s">
        <v>46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137</v>
      </c>
      <c r="AT329" s="218" t="s">
        <v>132</v>
      </c>
      <c r="AU329" s="218" t="s">
        <v>85</v>
      </c>
      <c r="AY329" s="20" t="s">
        <v>130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83</v>
      </c>
      <c r="BK329" s="219">
        <f>ROUND(I329*H329,2)</f>
        <v>0</v>
      </c>
      <c r="BL329" s="20" t="s">
        <v>137</v>
      </c>
      <c r="BM329" s="218" t="s">
        <v>457</v>
      </c>
    </row>
    <row r="330" s="2" customFormat="1" ht="24.15" customHeight="1">
      <c r="A330" s="41"/>
      <c r="B330" s="42"/>
      <c r="C330" s="207" t="s">
        <v>458</v>
      </c>
      <c r="D330" s="207" t="s">
        <v>132</v>
      </c>
      <c r="E330" s="208" t="s">
        <v>459</v>
      </c>
      <c r="F330" s="209" t="s">
        <v>460</v>
      </c>
      <c r="G330" s="210" t="s">
        <v>369</v>
      </c>
      <c r="H330" s="211">
        <v>1</v>
      </c>
      <c r="I330" s="212"/>
      <c r="J330" s="213">
        <f>ROUND(I330*H330,2)</f>
        <v>0</v>
      </c>
      <c r="K330" s="209" t="s">
        <v>28</v>
      </c>
      <c r="L330" s="47"/>
      <c r="M330" s="214" t="s">
        <v>28</v>
      </c>
      <c r="N330" s="215" t="s">
        <v>46</v>
      </c>
      <c r="O330" s="87"/>
      <c r="P330" s="216">
        <f>O330*H330</f>
        <v>0</v>
      </c>
      <c r="Q330" s="216">
        <v>0</v>
      </c>
      <c r="R330" s="216">
        <f>Q330*H330</f>
        <v>0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137</v>
      </c>
      <c r="AT330" s="218" t="s">
        <v>132</v>
      </c>
      <c r="AU330" s="218" t="s">
        <v>85</v>
      </c>
      <c r="AY330" s="20" t="s">
        <v>130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83</v>
      </c>
      <c r="BK330" s="219">
        <f>ROUND(I330*H330,2)</f>
        <v>0</v>
      </c>
      <c r="BL330" s="20" t="s">
        <v>137</v>
      </c>
      <c r="BM330" s="218" t="s">
        <v>461</v>
      </c>
    </row>
    <row r="331" s="2" customFormat="1" ht="55.5" customHeight="1">
      <c r="A331" s="41"/>
      <c r="B331" s="42"/>
      <c r="C331" s="207" t="s">
        <v>462</v>
      </c>
      <c r="D331" s="207" t="s">
        <v>132</v>
      </c>
      <c r="E331" s="208" t="s">
        <v>463</v>
      </c>
      <c r="F331" s="209" t="s">
        <v>464</v>
      </c>
      <c r="G331" s="210" t="s">
        <v>145</v>
      </c>
      <c r="H331" s="211">
        <v>182.18000000000001</v>
      </c>
      <c r="I331" s="212"/>
      <c r="J331" s="213">
        <f>ROUND(I331*H331,2)</f>
        <v>0</v>
      </c>
      <c r="K331" s="209" t="s">
        <v>136</v>
      </c>
      <c r="L331" s="47"/>
      <c r="M331" s="214" t="s">
        <v>28</v>
      </c>
      <c r="N331" s="215" t="s">
        <v>46</v>
      </c>
      <c r="O331" s="87"/>
      <c r="P331" s="216">
        <f>O331*H331</f>
        <v>0</v>
      </c>
      <c r="Q331" s="216">
        <v>0.1837</v>
      </c>
      <c r="R331" s="216">
        <f>Q331*H331</f>
        <v>33.466466000000004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137</v>
      </c>
      <c r="AT331" s="218" t="s">
        <v>132</v>
      </c>
      <c r="AU331" s="218" t="s">
        <v>85</v>
      </c>
      <c r="AY331" s="20" t="s">
        <v>130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137</v>
      </c>
      <c r="BM331" s="218" t="s">
        <v>465</v>
      </c>
    </row>
    <row r="332" s="2" customFormat="1">
      <c r="A332" s="41"/>
      <c r="B332" s="42"/>
      <c r="C332" s="43"/>
      <c r="D332" s="220" t="s">
        <v>139</v>
      </c>
      <c r="E332" s="43"/>
      <c r="F332" s="221" t="s">
        <v>466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139</v>
      </c>
      <c r="AU332" s="20" t="s">
        <v>85</v>
      </c>
    </row>
    <row r="333" s="14" customFormat="1">
      <c r="A333" s="14"/>
      <c r="B333" s="237"/>
      <c r="C333" s="238"/>
      <c r="D333" s="227" t="s">
        <v>141</v>
      </c>
      <c r="E333" s="239" t="s">
        <v>28</v>
      </c>
      <c r="F333" s="240" t="s">
        <v>264</v>
      </c>
      <c r="G333" s="238"/>
      <c r="H333" s="239" t="s">
        <v>28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141</v>
      </c>
      <c r="AU333" s="246" t="s">
        <v>85</v>
      </c>
      <c r="AV333" s="14" t="s">
        <v>83</v>
      </c>
      <c r="AW333" s="14" t="s">
        <v>36</v>
      </c>
      <c r="AX333" s="14" t="s">
        <v>75</v>
      </c>
      <c r="AY333" s="246" t="s">
        <v>130</v>
      </c>
    </row>
    <row r="334" s="13" customFormat="1">
      <c r="A334" s="13"/>
      <c r="B334" s="225"/>
      <c r="C334" s="226"/>
      <c r="D334" s="227" t="s">
        <v>141</v>
      </c>
      <c r="E334" s="228" t="s">
        <v>28</v>
      </c>
      <c r="F334" s="229" t="s">
        <v>265</v>
      </c>
      <c r="G334" s="226"/>
      <c r="H334" s="230">
        <v>182.18000000000001</v>
      </c>
      <c r="I334" s="231"/>
      <c r="J334" s="226"/>
      <c r="K334" s="226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141</v>
      </c>
      <c r="AU334" s="236" t="s">
        <v>85</v>
      </c>
      <c r="AV334" s="13" t="s">
        <v>85</v>
      </c>
      <c r="AW334" s="13" t="s">
        <v>36</v>
      </c>
      <c r="AX334" s="13" t="s">
        <v>83</v>
      </c>
      <c r="AY334" s="236" t="s">
        <v>130</v>
      </c>
    </row>
    <row r="335" s="2" customFormat="1" ht="16.5" customHeight="1">
      <c r="A335" s="41"/>
      <c r="B335" s="42"/>
      <c r="C335" s="269" t="s">
        <v>467</v>
      </c>
      <c r="D335" s="269" t="s">
        <v>248</v>
      </c>
      <c r="E335" s="270" t="s">
        <v>468</v>
      </c>
      <c r="F335" s="271" t="s">
        <v>469</v>
      </c>
      <c r="G335" s="272" t="s">
        <v>145</v>
      </c>
      <c r="H335" s="273">
        <v>185.82400000000001</v>
      </c>
      <c r="I335" s="274"/>
      <c r="J335" s="275">
        <f>ROUND(I335*H335,2)</f>
        <v>0</v>
      </c>
      <c r="K335" s="271" t="s">
        <v>28</v>
      </c>
      <c r="L335" s="276"/>
      <c r="M335" s="277" t="s">
        <v>28</v>
      </c>
      <c r="N335" s="278" t="s">
        <v>46</v>
      </c>
      <c r="O335" s="87"/>
      <c r="P335" s="216">
        <f>O335*H335</f>
        <v>0</v>
      </c>
      <c r="Q335" s="216">
        <v>0.222</v>
      </c>
      <c r="R335" s="216">
        <f>Q335*H335</f>
        <v>41.252928000000004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196</v>
      </c>
      <c r="AT335" s="218" t="s">
        <v>248</v>
      </c>
      <c r="AU335" s="218" t="s">
        <v>85</v>
      </c>
      <c r="AY335" s="20" t="s">
        <v>130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83</v>
      </c>
      <c r="BK335" s="219">
        <f>ROUND(I335*H335,2)</f>
        <v>0</v>
      </c>
      <c r="BL335" s="20" t="s">
        <v>137</v>
      </c>
      <c r="BM335" s="218" t="s">
        <v>470</v>
      </c>
    </row>
    <row r="336" s="14" customFormat="1">
      <c r="A336" s="14"/>
      <c r="B336" s="237"/>
      <c r="C336" s="238"/>
      <c r="D336" s="227" t="s">
        <v>141</v>
      </c>
      <c r="E336" s="239" t="s">
        <v>28</v>
      </c>
      <c r="F336" s="240" t="s">
        <v>471</v>
      </c>
      <c r="G336" s="238"/>
      <c r="H336" s="239" t="s">
        <v>28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141</v>
      </c>
      <c r="AU336" s="246" t="s">
        <v>85</v>
      </c>
      <c r="AV336" s="14" t="s">
        <v>83</v>
      </c>
      <c r="AW336" s="14" t="s">
        <v>36</v>
      </c>
      <c r="AX336" s="14" t="s">
        <v>75</v>
      </c>
      <c r="AY336" s="246" t="s">
        <v>130</v>
      </c>
    </row>
    <row r="337" s="13" customFormat="1">
      <c r="A337" s="13"/>
      <c r="B337" s="225"/>
      <c r="C337" s="226"/>
      <c r="D337" s="227" t="s">
        <v>141</v>
      </c>
      <c r="E337" s="228" t="s">
        <v>28</v>
      </c>
      <c r="F337" s="229" t="s">
        <v>472</v>
      </c>
      <c r="G337" s="226"/>
      <c r="H337" s="230">
        <v>182.18000000000001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141</v>
      </c>
      <c r="AU337" s="236" t="s">
        <v>85</v>
      </c>
      <c r="AV337" s="13" t="s">
        <v>85</v>
      </c>
      <c r="AW337" s="13" t="s">
        <v>36</v>
      </c>
      <c r="AX337" s="13" t="s">
        <v>83</v>
      </c>
      <c r="AY337" s="236" t="s">
        <v>130</v>
      </c>
    </row>
    <row r="338" s="13" customFormat="1">
      <c r="A338" s="13"/>
      <c r="B338" s="225"/>
      <c r="C338" s="226"/>
      <c r="D338" s="227" t="s">
        <v>141</v>
      </c>
      <c r="E338" s="226"/>
      <c r="F338" s="229" t="s">
        <v>473</v>
      </c>
      <c r="G338" s="226"/>
      <c r="H338" s="230">
        <v>185.82400000000001</v>
      </c>
      <c r="I338" s="231"/>
      <c r="J338" s="226"/>
      <c r="K338" s="226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141</v>
      </c>
      <c r="AU338" s="236" t="s">
        <v>85</v>
      </c>
      <c r="AV338" s="13" t="s">
        <v>85</v>
      </c>
      <c r="AW338" s="13" t="s">
        <v>4</v>
      </c>
      <c r="AX338" s="13" t="s">
        <v>83</v>
      </c>
      <c r="AY338" s="236" t="s">
        <v>130</v>
      </c>
    </row>
    <row r="339" s="2" customFormat="1" ht="78" customHeight="1">
      <c r="A339" s="41"/>
      <c r="B339" s="42"/>
      <c r="C339" s="207" t="s">
        <v>474</v>
      </c>
      <c r="D339" s="207" t="s">
        <v>132</v>
      </c>
      <c r="E339" s="208" t="s">
        <v>475</v>
      </c>
      <c r="F339" s="209" t="s">
        <v>476</v>
      </c>
      <c r="G339" s="210" t="s">
        <v>145</v>
      </c>
      <c r="H339" s="211">
        <v>62.700000000000003</v>
      </c>
      <c r="I339" s="212"/>
      <c r="J339" s="213">
        <f>ROUND(I339*H339,2)</f>
        <v>0</v>
      </c>
      <c r="K339" s="209" t="s">
        <v>136</v>
      </c>
      <c r="L339" s="47"/>
      <c r="M339" s="214" t="s">
        <v>28</v>
      </c>
      <c r="N339" s="215" t="s">
        <v>46</v>
      </c>
      <c r="O339" s="87"/>
      <c r="P339" s="216">
        <f>O339*H339</f>
        <v>0</v>
      </c>
      <c r="Q339" s="216">
        <v>0.089219999999999994</v>
      </c>
      <c r="R339" s="216">
        <f>Q339*H339</f>
        <v>5.5940940000000001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137</v>
      </c>
      <c r="AT339" s="218" t="s">
        <v>132</v>
      </c>
      <c r="AU339" s="218" t="s">
        <v>85</v>
      </c>
      <c r="AY339" s="20" t="s">
        <v>130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83</v>
      </c>
      <c r="BK339" s="219">
        <f>ROUND(I339*H339,2)</f>
        <v>0</v>
      </c>
      <c r="BL339" s="20" t="s">
        <v>137</v>
      </c>
      <c r="BM339" s="218" t="s">
        <v>477</v>
      </c>
    </row>
    <row r="340" s="2" customFormat="1">
      <c r="A340" s="41"/>
      <c r="B340" s="42"/>
      <c r="C340" s="43"/>
      <c r="D340" s="220" t="s">
        <v>139</v>
      </c>
      <c r="E340" s="43"/>
      <c r="F340" s="221" t="s">
        <v>478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139</v>
      </c>
      <c r="AU340" s="20" t="s">
        <v>85</v>
      </c>
    </row>
    <row r="341" s="14" customFormat="1">
      <c r="A341" s="14"/>
      <c r="B341" s="237"/>
      <c r="C341" s="238"/>
      <c r="D341" s="227" t="s">
        <v>141</v>
      </c>
      <c r="E341" s="239" t="s">
        <v>28</v>
      </c>
      <c r="F341" s="240" t="s">
        <v>268</v>
      </c>
      <c r="G341" s="238"/>
      <c r="H341" s="239" t="s">
        <v>28</v>
      </c>
      <c r="I341" s="241"/>
      <c r="J341" s="238"/>
      <c r="K341" s="238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141</v>
      </c>
      <c r="AU341" s="246" t="s">
        <v>85</v>
      </c>
      <c r="AV341" s="14" t="s">
        <v>83</v>
      </c>
      <c r="AW341" s="14" t="s">
        <v>36</v>
      </c>
      <c r="AX341" s="14" t="s">
        <v>75</v>
      </c>
      <c r="AY341" s="246" t="s">
        <v>130</v>
      </c>
    </row>
    <row r="342" s="13" customFormat="1">
      <c r="A342" s="13"/>
      <c r="B342" s="225"/>
      <c r="C342" s="226"/>
      <c r="D342" s="227" t="s">
        <v>141</v>
      </c>
      <c r="E342" s="228" t="s">
        <v>28</v>
      </c>
      <c r="F342" s="229" t="s">
        <v>269</v>
      </c>
      <c r="G342" s="226"/>
      <c r="H342" s="230">
        <v>62.700000000000003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141</v>
      </c>
      <c r="AU342" s="236" t="s">
        <v>85</v>
      </c>
      <c r="AV342" s="13" t="s">
        <v>85</v>
      </c>
      <c r="AW342" s="13" t="s">
        <v>36</v>
      </c>
      <c r="AX342" s="13" t="s">
        <v>75</v>
      </c>
      <c r="AY342" s="236" t="s">
        <v>130</v>
      </c>
    </row>
    <row r="343" s="15" customFormat="1">
      <c r="A343" s="15"/>
      <c r="B343" s="247"/>
      <c r="C343" s="248"/>
      <c r="D343" s="227" t="s">
        <v>141</v>
      </c>
      <c r="E343" s="249" t="s">
        <v>28</v>
      </c>
      <c r="F343" s="250" t="s">
        <v>165</v>
      </c>
      <c r="G343" s="248"/>
      <c r="H343" s="251">
        <v>62.700000000000003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7" t="s">
        <v>141</v>
      </c>
      <c r="AU343" s="257" t="s">
        <v>85</v>
      </c>
      <c r="AV343" s="15" t="s">
        <v>137</v>
      </c>
      <c r="AW343" s="15" t="s">
        <v>36</v>
      </c>
      <c r="AX343" s="15" t="s">
        <v>83</v>
      </c>
      <c r="AY343" s="257" t="s">
        <v>130</v>
      </c>
    </row>
    <row r="344" s="2" customFormat="1" ht="24.15" customHeight="1">
      <c r="A344" s="41"/>
      <c r="B344" s="42"/>
      <c r="C344" s="269" t="s">
        <v>479</v>
      </c>
      <c r="D344" s="269" t="s">
        <v>248</v>
      </c>
      <c r="E344" s="270" t="s">
        <v>480</v>
      </c>
      <c r="F344" s="271" t="s">
        <v>481</v>
      </c>
      <c r="G344" s="272" t="s">
        <v>145</v>
      </c>
      <c r="H344" s="273">
        <v>64.581000000000003</v>
      </c>
      <c r="I344" s="274"/>
      <c r="J344" s="275">
        <f>ROUND(I344*H344,2)</f>
        <v>0</v>
      </c>
      <c r="K344" s="271" t="s">
        <v>136</v>
      </c>
      <c r="L344" s="276"/>
      <c r="M344" s="277" t="s">
        <v>28</v>
      </c>
      <c r="N344" s="278" t="s">
        <v>46</v>
      </c>
      <c r="O344" s="87"/>
      <c r="P344" s="216">
        <f>O344*H344</f>
        <v>0</v>
      </c>
      <c r="Q344" s="216">
        <v>0.13200000000000001</v>
      </c>
      <c r="R344" s="216">
        <f>Q344*H344</f>
        <v>8.5246919999999999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196</v>
      </c>
      <c r="AT344" s="218" t="s">
        <v>248</v>
      </c>
      <c r="AU344" s="218" t="s">
        <v>85</v>
      </c>
      <c r="AY344" s="20" t="s">
        <v>130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83</v>
      </c>
      <c r="BK344" s="219">
        <f>ROUND(I344*H344,2)</f>
        <v>0</v>
      </c>
      <c r="BL344" s="20" t="s">
        <v>137</v>
      </c>
      <c r="BM344" s="218" t="s">
        <v>482</v>
      </c>
    </row>
    <row r="345" s="13" customFormat="1">
      <c r="A345" s="13"/>
      <c r="B345" s="225"/>
      <c r="C345" s="226"/>
      <c r="D345" s="227" t="s">
        <v>141</v>
      </c>
      <c r="E345" s="226"/>
      <c r="F345" s="229" t="s">
        <v>483</v>
      </c>
      <c r="G345" s="226"/>
      <c r="H345" s="230">
        <v>64.581000000000003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141</v>
      </c>
      <c r="AU345" s="236" t="s">
        <v>85</v>
      </c>
      <c r="AV345" s="13" t="s">
        <v>85</v>
      </c>
      <c r="AW345" s="13" t="s">
        <v>4</v>
      </c>
      <c r="AX345" s="13" t="s">
        <v>83</v>
      </c>
      <c r="AY345" s="236" t="s">
        <v>130</v>
      </c>
    </row>
    <row r="346" s="12" customFormat="1" ht="22.8" customHeight="1">
      <c r="A346" s="12"/>
      <c r="B346" s="191"/>
      <c r="C346" s="192"/>
      <c r="D346" s="193" t="s">
        <v>74</v>
      </c>
      <c r="E346" s="205" t="s">
        <v>180</v>
      </c>
      <c r="F346" s="205" t="s">
        <v>484</v>
      </c>
      <c r="G346" s="192"/>
      <c r="H346" s="192"/>
      <c r="I346" s="195"/>
      <c r="J346" s="206">
        <f>BK346</f>
        <v>0</v>
      </c>
      <c r="K346" s="192"/>
      <c r="L346" s="197"/>
      <c r="M346" s="198"/>
      <c r="N346" s="199"/>
      <c r="O346" s="199"/>
      <c r="P346" s="200">
        <f>SUM(P347:P359)</f>
        <v>0</v>
      </c>
      <c r="Q346" s="199"/>
      <c r="R346" s="200">
        <f>SUM(R347:R359)</f>
        <v>8.7803012500000008</v>
      </c>
      <c r="S346" s="199"/>
      <c r="T346" s="201">
        <f>SUM(T347:T359)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2" t="s">
        <v>83</v>
      </c>
      <c r="AT346" s="203" t="s">
        <v>74</v>
      </c>
      <c r="AU346" s="203" t="s">
        <v>83</v>
      </c>
      <c r="AY346" s="202" t="s">
        <v>130</v>
      </c>
      <c r="BK346" s="204">
        <f>SUM(BK347:BK359)</f>
        <v>0</v>
      </c>
    </row>
    <row r="347" s="2" customFormat="1" ht="33" customHeight="1">
      <c r="A347" s="41"/>
      <c r="B347" s="42"/>
      <c r="C347" s="207" t="s">
        <v>485</v>
      </c>
      <c r="D347" s="207" t="s">
        <v>132</v>
      </c>
      <c r="E347" s="208" t="s">
        <v>486</v>
      </c>
      <c r="F347" s="209" t="s">
        <v>487</v>
      </c>
      <c r="G347" s="210" t="s">
        <v>152</v>
      </c>
      <c r="H347" s="211">
        <v>0.048000000000000001</v>
      </c>
      <c r="I347" s="212"/>
      <c r="J347" s="213">
        <f>ROUND(I347*H347,2)</f>
        <v>0</v>
      </c>
      <c r="K347" s="209" t="s">
        <v>136</v>
      </c>
      <c r="L347" s="47"/>
      <c r="M347" s="214" t="s">
        <v>28</v>
      </c>
      <c r="N347" s="215" t="s">
        <v>46</v>
      </c>
      <c r="O347" s="87"/>
      <c r="P347" s="216">
        <f>O347*H347</f>
        <v>0</v>
      </c>
      <c r="Q347" s="216">
        <v>2.1600000000000001</v>
      </c>
      <c r="R347" s="216">
        <f>Q347*H347</f>
        <v>0.10368000000000001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137</v>
      </c>
      <c r="AT347" s="218" t="s">
        <v>132</v>
      </c>
      <c r="AU347" s="218" t="s">
        <v>85</v>
      </c>
      <c r="AY347" s="20" t="s">
        <v>130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83</v>
      </c>
      <c r="BK347" s="219">
        <f>ROUND(I347*H347,2)</f>
        <v>0</v>
      </c>
      <c r="BL347" s="20" t="s">
        <v>137</v>
      </c>
      <c r="BM347" s="218" t="s">
        <v>488</v>
      </c>
    </row>
    <row r="348" s="2" customFormat="1">
      <c r="A348" s="41"/>
      <c r="B348" s="42"/>
      <c r="C348" s="43"/>
      <c r="D348" s="220" t="s">
        <v>139</v>
      </c>
      <c r="E348" s="43"/>
      <c r="F348" s="221" t="s">
        <v>489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139</v>
      </c>
      <c r="AU348" s="20" t="s">
        <v>85</v>
      </c>
    </row>
    <row r="349" s="14" customFormat="1">
      <c r="A349" s="14"/>
      <c r="B349" s="237"/>
      <c r="C349" s="238"/>
      <c r="D349" s="227" t="s">
        <v>141</v>
      </c>
      <c r="E349" s="239" t="s">
        <v>28</v>
      </c>
      <c r="F349" s="240" t="s">
        <v>490</v>
      </c>
      <c r="G349" s="238"/>
      <c r="H349" s="239" t="s">
        <v>28</v>
      </c>
      <c r="I349" s="241"/>
      <c r="J349" s="238"/>
      <c r="K349" s="238"/>
      <c r="L349" s="242"/>
      <c r="M349" s="243"/>
      <c r="N349" s="244"/>
      <c r="O349" s="244"/>
      <c r="P349" s="244"/>
      <c r="Q349" s="244"/>
      <c r="R349" s="244"/>
      <c r="S349" s="244"/>
      <c r="T349" s="24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6" t="s">
        <v>141</v>
      </c>
      <c r="AU349" s="246" t="s">
        <v>85</v>
      </c>
      <c r="AV349" s="14" t="s">
        <v>83</v>
      </c>
      <c r="AW349" s="14" t="s">
        <v>36</v>
      </c>
      <c r="AX349" s="14" t="s">
        <v>75</v>
      </c>
      <c r="AY349" s="246" t="s">
        <v>130</v>
      </c>
    </row>
    <row r="350" s="13" customFormat="1">
      <c r="A350" s="13"/>
      <c r="B350" s="225"/>
      <c r="C350" s="226"/>
      <c r="D350" s="227" t="s">
        <v>141</v>
      </c>
      <c r="E350" s="228" t="s">
        <v>28</v>
      </c>
      <c r="F350" s="229" t="s">
        <v>491</v>
      </c>
      <c r="G350" s="226"/>
      <c r="H350" s="230">
        <v>0.048000000000000001</v>
      </c>
      <c r="I350" s="231"/>
      <c r="J350" s="226"/>
      <c r="K350" s="226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141</v>
      </c>
      <c r="AU350" s="236" t="s">
        <v>85</v>
      </c>
      <c r="AV350" s="13" t="s">
        <v>85</v>
      </c>
      <c r="AW350" s="13" t="s">
        <v>36</v>
      </c>
      <c r="AX350" s="13" t="s">
        <v>83</v>
      </c>
      <c r="AY350" s="236" t="s">
        <v>130</v>
      </c>
    </row>
    <row r="351" s="2" customFormat="1" ht="33" customHeight="1">
      <c r="A351" s="41"/>
      <c r="B351" s="42"/>
      <c r="C351" s="207" t="s">
        <v>492</v>
      </c>
      <c r="D351" s="207" t="s">
        <v>132</v>
      </c>
      <c r="E351" s="208" t="s">
        <v>493</v>
      </c>
      <c r="F351" s="209" t="s">
        <v>494</v>
      </c>
      <c r="G351" s="210" t="s">
        <v>152</v>
      </c>
      <c r="H351" s="211">
        <v>0.95999999999999996</v>
      </c>
      <c r="I351" s="212"/>
      <c r="J351" s="213">
        <f>ROUND(I351*H351,2)</f>
        <v>0</v>
      </c>
      <c r="K351" s="209" t="s">
        <v>136</v>
      </c>
      <c r="L351" s="47"/>
      <c r="M351" s="214" t="s">
        <v>28</v>
      </c>
      <c r="N351" s="215" t="s">
        <v>46</v>
      </c>
      <c r="O351" s="87"/>
      <c r="P351" s="216">
        <f>O351*H351</f>
        <v>0</v>
      </c>
      <c r="Q351" s="216">
        <v>2.1600000000000001</v>
      </c>
      <c r="R351" s="216">
        <f>Q351*H351</f>
        <v>2.0735999999999999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137</v>
      </c>
      <c r="AT351" s="218" t="s">
        <v>132</v>
      </c>
      <c r="AU351" s="218" t="s">
        <v>85</v>
      </c>
      <c r="AY351" s="20" t="s">
        <v>130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137</v>
      </c>
      <c r="BM351" s="218" t="s">
        <v>495</v>
      </c>
    </row>
    <row r="352" s="2" customFormat="1">
      <c r="A352" s="41"/>
      <c r="B352" s="42"/>
      <c r="C352" s="43"/>
      <c r="D352" s="220" t="s">
        <v>139</v>
      </c>
      <c r="E352" s="43"/>
      <c r="F352" s="221" t="s">
        <v>496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139</v>
      </c>
      <c r="AU352" s="20" t="s">
        <v>85</v>
      </c>
    </row>
    <row r="353" s="14" customFormat="1">
      <c r="A353" s="14"/>
      <c r="B353" s="237"/>
      <c r="C353" s="238"/>
      <c r="D353" s="227" t="s">
        <v>141</v>
      </c>
      <c r="E353" s="239" t="s">
        <v>28</v>
      </c>
      <c r="F353" s="240" t="s">
        <v>497</v>
      </c>
      <c r="G353" s="238"/>
      <c r="H353" s="239" t="s">
        <v>28</v>
      </c>
      <c r="I353" s="241"/>
      <c r="J353" s="238"/>
      <c r="K353" s="238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141</v>
      </c>
      <c r="AU353" s="246" t="s">
        <v>85</v>
      </c>
      <c r="AV353" s="14" t="s">
        <v>83</v>
      </c>
      <c r="AW353" s="14" t="s">
        <v>36</v>
      </c>
      <c r="AX353" s="14" t="s">
        <v>75</v>
      </c>
      <c r="AY353" s="246" t="s">
        <v>130</v>
      </c>
    </row>
    <row r="354" s="13" customFormat="1">
      <c r="A354" s="13"/>
      <c r="B354" s="225"/>
      <c r="C354" s="226"/>
      <c r="D354" s="227" t="s">
        <v>141</v>
      </c>
      <c r="E354" s="228" t="s">
        <v>28</v>
      </c>
      <c r="F354" s="229" t="s">
        <v>498</v>
      </c>
      <c r="G354" s="226"/>
      <c r="H354" s="230">
        <v>0.95999999999999996</v>
      </c>
      <c r="I354" s="231"/>
      <c r="J354" s="226"/>
      <c r="K354" s="226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141</v>
      </c>
      <c r="AU354" s="236" t="s">
        <v>85</v>
      </c>
      <c r="AV354" s="13" t="s">
        <v>85</v>
      </c>
      <c r="AW354" s="13" t="s">
        <v>36</v>
      </c>
      <c r="AX354" s="13" t="s">
        <v>83</v>
      </c>
      <c r="AY354" s="236" t="s">
        <v>130</v>
      </c>
    </row>
    <row r="355" s="2" customFormat="1" ht="37.8" customHeight="1">
      <c r="A355" s="41"/>
      <c r="B355" s="42"/>
      <c r="C355" s="207" t="s">
        <v>499</v>
      </c>
      <c r="D355" s="207" t="s">
        <v>132</v>
      </c>
      <c r="E355" s="208" t="s">
        <v>500</v>
      </c>
      <c r="F355" s="209" t="s">
        <v>501</v>
      </c>
      <c r="G355" s="210" t="s">
        <v>145</v>
      </c>
      <c r="H355" s="211">
        <v>24.324999999999999</v>
      </c>
      <c r="I355" s="212"/>
      <c r="J355" s="213">
        <f>ROUND(I355*H355,2)</f>
        <v>0</v>
      </c>
      <c r="K355" s="209" t="s">
        <v>136</v>
      </c>
      <c r="L355" s="47"/>
      <c r="M355" s="214" t="s">
        <v>28</v>
      </c>
      <c r="N355" s="215" t="s">
        <v>46</v>
      </c>
      <c r="O355" s="87"/>
      <c r="P355" s="216">
        <f>O355*H355</f>
        <v>0</v>
      </c>
      <c r="Q355" s="216">
        <v>0.27145000000000002</v>
      </c>
      <c r="R355" s="216">
        <f>Q355*H355</f>
        <v>6.6030212500000003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137</v>
      </c>
      <c r="AT355" s="218" t="s">
        <v>132</v>
      </c>
      <c r="AU355" s="218" t="s">
        <v>85</v>
      </c>
      <c r="AY355" s="20" t="s">
        <v>130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83</v>
      </c>
      <c r="BK355" s="219">
        <f>ROUND(I355*H355,2)</f>
        <v>0</v>
      </c>
      <c r="BL355" s="20" t="s">
        <v>137</v>
      </c>
      <c r="BM355" s="218" t="s">
        <v>502</v>
      </c>
    </row>
    <row r="356" s="2" customFormat="1">
      <c r="A356" s="41"/>
      <c r="B356" s="42"/>
      <c r="C356" s="43"/>
      <c r="D356" s="220" t="s">
        <v>139</v>
      </c>
      <c r="E356" s="43"/>
      <c r="F356" s="221" t="s">
        <v>503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139</v>
      </c>
      <c r="AU356" s="20" t="s">
        <v>85</v>
      </c>
    </row>
    <row r="357" s="14" customFormat="1">
      <c r="A357" s="14"/>
      <c r="B357" s="237"/>
      <c r="C357" s="238"/>
      <c r="D357" s="227" t="s">
        <v>141</v>
      </c>
      <c r="E357" s="239" t="s">
        <v>28</v>
      </c>
      <c r="F357" s="240" t="s">
        <v>310</v>
      </c>
      <c r="G357" s="238"/>
      <c r="H357" s="239" t="s">
        <v>28</v>
      </c>
      <c r="I357" s="241"/>
      <c r="J357" s="238"/>
      <c r="K357" s="238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141</v>
      </c>
      <c r="AU357" s="246" t="s">
        <v>85</v>
      </c>
      <c r="AV357" s="14" t="s">
        <v>83</v>
      </c>
      <c r="AW357" s="14" t="s">
        <v>36</v>
      </c>
      <c r="AX357" s="14" t="s">
        <v>75</v>
      </c>
      <c r="AY357" s="246" t="s">
        <v>130</v>
      </c>
    </row>
    <row r="358" s="13" customFormat="1">
      <c r="A358" s="13"/>
      <c r="B358" s="225"/>
      <c r="C358" s="226"/>
      <c r="D358" s="227" t="s">
        <v>141</v>
      </c>
      <c r="E358" s="228" t="s">
        <v>28</v>
      </c>
      <c r="F358" s="229" t="s">
        <v>312</v>
      </c>
      <c r="G358" s="226"/>
      <c r="H358" s="230">
        <v>24.324999999999999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141</v>
      </c>
      <c r="AU358" s="236" t="s">
        <v>85</v>
      </c>
      <c r="AV358" s="13" t="s">
        <v>85</v>
      </c>
      <c r="AW358" s="13" t="s">
        <v>36</v>
      </c>
      <c r="AX358" s="13" t="s">
        <v>75</v>
      </c>
      <c r="AY358" s="236" t="s">
        <v>130</v>
      </c>
    </row>
    <row r="359" s="15" customFormat="1">
      <c r="A359" s="15"/>
      <c r="B359" s="247"/>
      <c r="C359" s="248"/>
      <c r="D359" s="227" t="s">
        <v>141</v>
      </c>
      <c r="E359" s="249" t="s">
        <v>28</v>
      </c>
      <c r="F359" s="250" t="s">
        <v>165</v>
      </c>
      <c r="G359" s="248"/>
      <c r="H359" s="251">
        <v>24.324999999999999</v>
      </c>
      <c r="I359" s="252"/>
      <c r="J359" s="248"/>
      <c r="K359" s="248"/>
      <c r="L359" s="253"/>
      <c r="M359" s="254"/>
      <c r="N359" s="255"/>
      <c r="O359" s="255"/>
      <c r="P359" s="255"/>
      <c r="Q359" s="255"/>
      <c r="R359" s="255"/>
      <c r="S359" s="255"/>
      <c r="T359" s="25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7" t="s">
        <v>141</v>
      </c>
      <c r="AU359" s="257" t="s">
        <v>85</v>
      </c>
      <c r="AV359" s="15" t="s">
        <v>137</v>
      </c>
      <c r="AW359" s="15" t="s">
        <v>36</v>
      </c>
      <c r="AX359" s="15" t="s">
        <v>83</v>
      </c>
      <c r="AY359" s="257" t="s">
        <v>130</v>
      </c>
    </row>
    <row r="360" s="12" customFormat="1" ht="22.8" customHeight="1">
      <c r="A360" s="12"/>
      <c r="B360" s="191"/>
      <c r="C360" s="192"/>
      <c r="D360" s="193" t="s">
        <v>74</v>
      </c>
      <c r="E360" s="205" t="s">
        <v>196</v>
      </c>
      <c r="F360" s="205" t="s">
        <v>504</v>
      </c>
      <c r="G360" s="192"/>
      <c r="H360" s="192"/>
      <c r="I360" s="195"/>
      <c r="J360" s="206">
        <f>BK360</f>
        <v>0</v>
      </c>
      <c r="K360" s="192"/>
      <c r="L360" s="197"/>
      <c r="M360" s="198"/>
      <c r="N360" s="199"/>
      <c r="O360" s="199"/>
      <c r="P360" s="200">
        <f>SUM(P361:P371)</f>
        <v>0</v>
      </c>
      <c r="Q360" s="199"/>
      <c r="R360" s="200">
        <f>SUM(R361:R371)</f>
        <v>3.6873999999999998</v>
      </c>
      <c r="S360" s="199"/>
      <c r="T360" s="201">
        <f>SUM(T361:T371)</f>
        <v>4.2485600000000003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2" t="s">
        <v>83</v>
      </c>
      <c r="AT360" s="203" t="s">
        <v>74</v>
      </c>
      <c r="AU360" s="203" t="s">
        <v>83</v>
      </c>
      <c r="AY360" s="202" t="s">
        <v>130</v>
      </c>
      <c r="BK360" s="204">
        <f>SUM(BK361:BK371)</f>
        <v>0</v>
      </c>
    </row>
    <row r="361" s="2" customFormat="1" ht="33" customHeight="1">
      <c r="A361" s="41"/>
      <c r="B361" s="42"/>
      <c r="C361" s="207" t="s">
        <v>505</v>
      </c>
      <c r="D361" s="207" t="s">
        <v>132</v>
      </c>
      <c r="E361" s="208" t="s">
        <v>506</v>
      </c>
      <c r="F361" s="209" t="s">
        <v>507</v>
      </c>
      <c r="G361" s="210" t="s">
        <v>152</v>
      </c>
      <c r="H361" s="211">
        <v>0.46800000000000003</v>
      </c>
      <c r="I361" s="212"/>
      <c r="J361" s="213">
        <f>ROUND(I361*H361,2)</f>
        <v>0</v>
      </c>
      <c r="K361" s="209" t="s">
        <v>136</v>
      </c>
      <c r="L361" s="47"/>
      <c r="M361" s="214" t="s">
        <v>28</v>
      </c>
      <c r="N361" s="215" t="s">
        <v>46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1.9199999999999999</v>
      </c>
      <c r="T361" s="217">
        <f>S361*H361</f>
        <v>0.89856000000000003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137</v>
      </c>
      <c r="AT361" s="218" t="s">
        <v>132</v>
      </c>
      <c r="AU361" s="218" t="s">
        <v>85</v>
      </c>
      <c r="AY361" s="20" t="s">
        <v>130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137</v>
      </c>
      <c r="BM361" s="218" t="s">
        <v>508</v>
      </c>
    </row>
    <row r="362" s="2" customFormat="1">
      <c r="A362" s="41"/>
      <c r="B362" s="42"/>
      <c r="C362" s="43"/>
      <c r="D362" s="220" t="s">
        <v>139</v>
      </c>
      <c r="E362" s="43"/>
      <c r="F362" s="221" t="s">
        <v>509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139</v>
      </c>
      <c r="AU362" s="20" t="s">
        <v>85</v>
      </c>
    </row>
    <row r="363" s="14" customFormat="1">
      <c r="A363" s="14"/>
      <c r="B363" s="237"/>
      <c r="C363" s="238"/>
      <c r="D363" s="227" t="s">
        <v>141</v>
      </c>
      <c r="E363" s="239" t="s">
        <v>28</v>
      </c>
      <c r="F363" s="240" t="s">
        <v>510</v>
      </c>
      <c r="G363" s="238"/>
      <c r="H363" s="239" t="s">
        <v>28</v>
      </c>
      <c r="I363" s="241"/>
      <c r="J363" s="238"/>
      <c r="K363" s="238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141</v>
      </c>
      <c r="AU363" s="246" t="s">
        <v>85</v>
      </c>
      <c r="AV363" s="14" t="s">
        <v>83</v>
      </c>
      <c r="AW363" s="14" t="s">
        <v>36</v>
      </c>
      <c r="AX363" s="14" t="s">
        <v>75</v>
      </c>
      <c r="AY363" s="246" t="s">
        <v>130</v>
      </c>
    </row>
    <row r="364" s="13" customFormat="1">
      <c r="A364" s="13"/>
      <c r="B364" s="225"/>
      <c r="C364" s="226"/>
      <c r="D364" s="227" t="s">
        <v>141</v>
      </c>
      <c r="E364" s="228" t="s">
        <v>28</v>
      </c>
      <c r="F364" s="229" t="s">
        <v>511</v>
      </c>
      <c r="G364" s="226"/>
      <c r="H364" s="230">
        <v>0.46800000000000003</v>
      </c>
      <c r="I364" s="231"/>
      <c r="J364" s="226"/>
      <c r="K364" s="226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141</v>
      </c>
      <c r="AU364" s="236" t="s">
        <v>85</v>
      </c>
      <c r="AV364" s="13" t="s">
        <v>85</v>
      </c>
      <c r="AW364" s="13" t="s">
        <v>36</v>
      </c>
      <c r="AX364" s="13" t="s">
        <v>83</v>
      </c>
      <c r="AY364" s="236" t="s">
        <v>130</v>
      </c>
    </row>
    <row r="365" s="2" customFormat="1" ht="37.8" customHeight="1">
      <c r="A365" s="41"/>
      <c r="B365" s="42"/>
      <c r="C365" s="207" t="s">
        <v>512</v>
      </c>
      <c r="D365" s="207" t="s">
        <v>132</v>
      </c>
      <c r="E365" s="208" t="s">
        <v>513</v>
      </c>
      <c r="F365" s="209" t="s">
        <v>514</v>
      </c>
      <c r="G365" s="210" t="s">
        <v>515</v>
      </c>
      <c r="H365" s="211">
        <v>5</v>
      </c>
      <c r="I365" s="212"/>
      <c r="J365" s="213">
        <f>ROUND(I365*H365,2)</f>
        <v>0</v>
      </c>
      <c r="K365" s="209" t="s">
        <v>136</v>
      </c>
      <c r="L365" s="47"/>
      <c r="M365" s="214" t="s">
        <v>28</v>
      </c>
      <c r="N365" s="215" t="s">
        <v>46</v>
      </c>
      <c r="O365" s="87"/>
      <c r="P365" s="216">
        <f>O365*H365</f>
        <v>0</v>
      </c>
      <c r="Q365" s="216">
        <v>0.65847999999999995</v>
      </c>
      <c r="R365" s="216">
        <f>Q365*H365</f>
        <v>3.2923999999999998</v>
      </c>
      <c r="S365" s="216">
        <v>0.66000000000000003</v>
      </c>
      <c r="T365" s="217">
        <f>S365*H365</f>
        <v>3.3000000000000003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137</v>
      </c>
      <c r="AT365" s="218" t="s">
        <v>132</v>
      </c>
      <c r="AU365" s="218" t="s">
        <v>85</v>
      </c>
      <c r="AY365" s="20" t="s">
        <v>130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83</v>
      </c>
      <c r="BK365" s="219">
        <f>ROUND(I365*H365,2)</f>
        <v>0</v>
      </c>
      <c r="BL365" s="20" t="s">
        <v>137</v>
      </c>
      <c r="BM365" s="218" t="s">
        <v>516</v>
      </c>
    </row>
    <row r="366" s="2" customFormat="1">
      <c r="A366" s="41"/>
      <c r="B366" s="42"/>
      <c r="C366" s="43"/>
      <c r="D366" s="220" t="s">
        <v>139</v>
      </c>
      <c r="E366" s="43"/>
      <c r="F366" s="221" t="s">
        <v>517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139</v>
      </c>
      <c r="AU366" s="20" t="s">
        <v>85</v>
      </c>
    </row>
    <row r="367" s="14" customFormat="1">
      <c r="A367" s="14"/>
      <c r="B367" s="237"/>
      <c r="C367" s="238"/>
      <c r="D367" s="227" t="s">
        <v>141</v>
      </c>
      <c r="E367" s="239" t="s">
        <v>28</v>
      </c>
      <c r="F367" s="240" t="s">
        <v>518</v>
      </c>
      <c r="G367" s="238"/>
      <c r="H367" s="239" t="s">
        <v>28</v>
      </c>
      <c r="I367" s="241"/>
      <c r="J367" s="238"/>
      <c r="K367" s="238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141</v>
      </c>
      <c r="AU367" s="246" t="s">
        <v>85</v>
      </c>
      <c r="AV367" s="14" t="s">
        <v>83</v>
      </c>
      <c r="AW367" s="14" t="s">
        <v>36</v>
      </c>
      <c r="AX367" s="14" t="s">
        <v>75</v>
      </c>
      <c r="AY367" s="246" t="s">
        <v>130</v>
      </c>
    </row>
    <row r="368" s="13" customFormat="1">
      <c r="A368" s="13"/>
      <c r="B368" s="225"/>
      <c r="C368" s="226"/>
      <c r="D368" s="227" t="s">
        <v>141</v>
      </c>
      <c r="E368" s="228" t="s">
        <v>28</v>
      </c>
      <c r="F368" s="229" t="s">
        <v>519</v>
      </c>
      <c r="G368" s="226"/>
      <c r="H368" s="230">
        <v>5</v>
      </c>
      <c r="I368" s="231"/>
      <c r="J368" s="226"/>
      <c r="K368" s="226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141</v>
      </c>
      <c r="AU368" s="236" t="s">
        <v>85</v>
      </c>
      <c r="AV368" s="13" t="s">
        <v>85</v>
      </c>
      <c r="AW368" s="13" t="s">
        <v>36</v>
      </c>
      <c r="AX368" s="13" t="s">
        <v>83</v>
      </c>
      <c r="AY368" s="236" t="s">
        <v>130</v>
      </c>
    </row>
    <row r="369" s="2" customFormat="1" ht="24.15" customHeight="1">
      <c r="A369" s="41"/>
      <c r="B369" s="42"/>
      <c r="C369" s="269" t="s">
        <v>520</v>
      </c>
      <c r="D369" s="269" t="s">
        <v>248</v>
      </c>
      <c r="E369" s="270" t="s">
        <v>521</v>
      </c>
      <c r="F369" s="271" t="s">
        <v>522</v>
      </c>
      <c r="G369" s="272" t="s">
        <v>515</v>
      </c>
      <c r="H369" s="273">
        <v>5</v>
      </c>
      <c r="I369" s="274"/>
      <c r="J369" s="275">
        <f>ROUND(I369*H369,2)</f>
        <v>0</v>
      </c>
      <c r="K369" s="271" t="s">
        <v>136</v>
      </c>
      <c r="L369" s="276"/>
      <c r="M369" s="277" t="s">
        <v>28</v>
      </c>
      <c r="N369" s="278" t="s">
        <v>46</v>
      </c>
      <c r="O369" s="87"/>
      <c r="P369" s="216">
        <f>O369*H369</f>
        <v>0</v>
      </c>
      <c r="Q369" s="216">
        <v>0.079000000000000001</v>
      </c>
      <c r="R369" s="216">
        <f>Q369*H369</f>
        <v>0.39500000000000002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196</v>
      </c>
      <c r="AT369" s="218" t="s">
        <v>248</v>
      </c>
      <c r="AU369" s="218" t="s">
        <v>85</v>
      </c>
      <c r="AY369" s="20" t="s">
        <v>130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83</v>
      </c>
      <c r="BK369" s="219">
        <f>ROUND(I369*H369,2)</f>
        <v>0</v>
      </c>
      <c r="BL369" s="20" t="s">
        <v>137</v>
      </c>
      <c r="BM369" s="218" t="s">
        <v>523</v>
      </c>
    </row>
    <row r="370" s="2" customFormat="1" ht="24.15" customHeight="1">
      <c r="A370" s="41"/>
      <c r="B370" s="42"/>
      <c r="C370" s="207" t="s">
        <v>524</v>
      </c>
      <c r="D370" s="207" t="s">
        <v>132</v>
      </c>
      <c r="E370" s="208" t="s">
        <v>525</v>
      </c>
      <c r="F370" s="209" t="s">
        <v>526</v>
      </c>
      <c r="G370" s="210" t="s">
        <v>515</v>
      </c>
      <c r="H370" s="211">
        <v>1</v>
      </c>
      <c r="I370" s="212"/>
      <c r="J370" s="213">
        <f>ROUND(I370*H370,2)</f>
        <v>0</v>
      </c>
      <c r="K370" s="209" t="s">
        <v>136</v>
      </c>
      <c r="L370" s="47"/>
      <c r="M370" s="214" t="s">
        <v>28</v>
      </c>
      <c r="N370" s="215" t="s">
        <v>46</v>
      </c>
      <c r="O370" s="87"/>
      <c r="P370" s="216">
        <f>O370*H370</f>
        <v>0</v>
      </c>
      <c r="Q370" s="216">
        <v>0</v>
      </c>
      <c r="R370" s="216">
        <f>Q370*H370</f>
        <v>0</v>
      </c>
      <c r="S370" s="216">
        <v>0.050000000000000003</v>
      </c>
      <c r="T370" s="217">
        <f>S370*H370</f>
        <v>0.050000000000000003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137</v>
      </c>
      <c r="AT370" s="218" t="s">
        <v>132</v>
      </c>
      <c r="AU370" s="218" t="s">
        <v>85</v>
      </c>
      <c r="AY370" s="20" t="s">
        <v>130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137</v>
      </c>
      <c r="BM370" s="218" t="s">
        <v>527</v>
      </c>
    </row>
    <row r="371" s="2" customFormat="1">
      <c r="A371" s="41"/>
      <c r="B371" s="42"/>
      <c r="C371" s="43"/>
      <c r="D371" s="220" t="s">
        <v>139</v>
      </c>
      <c r="E371" s="43"/>
      <c r="F371" s="221" t="s">
        <v>528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139</v>
      </c>
      <c r="AU371" s="20" t="s">
        <v>85</v>
      </c>
    </row>
    <row r="372" s="12" customFormat="1" ht="22.8" customHeight="1">
      <c r="A372" s="12"/>
      <c r="B372" s="191"/>
      <c r="C372" s="192"/>
      <c r="D372" s="193" t="s">
        <v>74</v>
      </c>
      <c r="E372" s="205" t="s">
        <v>202</v>
      </c>
      <c r="F372" s="205" t="s">
        <v>529</v>
      </c>
      <c r="G372" s="192"/>
      <c r="H372" s="192"/>
      <c r="I372" s="195"/>
      <c r="J372" s="206">
        <f>BK372</f>
        <v>0</v>
      </c>
      <c r="K372" s="192"/>
      <c r="L372" s="197"/>
      <c r="M372" s="198"/>
      <c r="N372" s="199"/>
      <c r="O372" s="199"/>
      <c r="P372" s="200">
        <f>SUM(P373:P409)</f>
        <v>0</v>
      </c>
      <c r="Q372" s="199"/>
      <c r="R372" s="200">
        <f>SUM(R373:R409)</f>
        <v>26.279488999999998</v>
      </c>
      <c r="S372" s="199"/>
      <c r="T372" s="201">
        <f>SUM(T373:T409)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2" t="s">
        <v>83</v>
      </c>
      <c r="AT372" s="203" t="s">
        <v>74</v>
      </c>
      <c r="AU372" s="203" t="s">
        <v>83</v>
      </c>
      <c r="AY372" s="202" t="s">
        <v>130</v>
      </c>
      <c r="BK372" s="204">
        <f>SUM(BK373:BK409)</f>
        <v>0</v>
      </c>
    </row>
    <row r="373" s="2" customFormat="1" ht="49.05" customHeight="1">
      <c r="A373" s="41"/>
      <c r="B373" s="42"/>
      <c r="C373" s="207" t="s">
        <v>530</v>
      </c>
      <c r="D373" s="207" t="s">
        <v>132</v>
      </c>
      <c r="E373" s="208" t="s">
        <v>531</v>
      </c>
      <c r="F373" s="209" t="s">
        <v>532</v>
      </c>
      <c r="G373" s="210" t="s">
        <v>135</v>
      </c>
      <c r="H373" s="211">
        <v>9.5</v>
      </c>
      <c r="I373" s="212"/>
      <c r="J373" s="213">
        <f>ROUND(I373*H373,2)</f>
        <v>0</v>
      </c>
      <c r="K373" s="209" t="s">
        <v>136</v>
      </c>
      <c r="L373" s="47"/>
      <c r="M373" s="214" t="s">
        <v>28</v>
      </c>
      <c r="N373" s="215" t="s">
        <v>46</v>
      </c>
      <c r="O373" s="87"/>
      <c r="P373" s="216">
        <f>O373*H373</f>
        <v>0</v>
      </c>
      <c r="Q373" s="216">
        <v>0.15540000000000001</v>
      </c>
      <c r="R373" s="216">
        <f>Q373*H373</f>
        <v>1.4763000000000002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137</v>
      </c>
      <c r="AT373" s="218" t="s">
        <v>132</v>
      </c>
      <c r="AU373" s="218" t="s">
        <v>85</v>
      </c>
      <c r="AY373" s="20" t="s">
        <v>130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83</v>
      </c>
      <c r="BK373" s="219">
        <f>ROUND(I373*H373,2)</f>
        <v>0</v>
      </c>
      <c r="BL373" s="20" t="s">
        <v>137</v>
      </c>
      <c r="BM373" s="218" t="s">
        <v>533</v>
      </c>
    </row>
    <row r="374" s="2" customFormat="1">
      <c r="A374" s="41"/>
      <c r="B374" s="42"/>
      <c r="C374" s="43"/>
      <c r="D374" s="220" t="s">
        <v>139</v>
      </c>
      <c r="E374" s="43"/>
      <c r="F374" s="221" t="s">
        <v>534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139</v>
      </c>
      <c r="AU374" s="20" t="s">
        <v>85</v>
      </c>
    </row>
    <row r="375" s="13" customFormat="1">
      <c r="A375" s="13"/>
      <c r="B375" s="225"/>
      <c r="C375" s="226"/>
      <c r="D375" s="227" t="s">
        <v>141</v>
      </c>
      <c r="E375" s="228" t="s">
        <v>28</v>
      </c>
      <c r="F375" s="229" t="s">
        <v>535</v>
      </c>
      <c r="G375" s="226"/>
      <c r="H375" s="230">
        <v>9.5</v>
      </c>
      <c r="I375" s="231"/>
      <c r="J375" s="226"/>
      <c r="K375" s="226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141</v>
      </c>
      <c r="AU375" s="236" t="s">
        <v>85</v>
      </c>
      <c r="AV375" s="13" t="s">
        <v>85</v>
      </c>
      <c r="AW375" s="13" t="s">
        <v>36</v>
      </c>
      <c r="AX375" s="13" t="s">
        <v>83</v>
      </c>
      <c r="AY375" s="236" t="s">
        <v>130</v>
      </c>
    </row>
    <row r="376" s="2" customFormat="1" ht="16.5" customHeight="1">
      <c r="A376" s="41"/>
      <c r="B376" s="42"/>
      <c r="C376" s="269" t="s">
        <v>536</v>
      </c>
      <c r="D376" s="269" t="s">
        <v>248</v>
      </c>
      <c r="E376" s="270" t="s">
        <v>537</v>
      </c>
      <c r="F376" s="271" t="s">
        <v>538</v>
      </c>
      <c r="G376" s="272" t="s">
        <v>135</v>
      </c>
      <c r="H376" s="273">
        <v>9.6899999999999995</v>
      </c>
      <c r="I376" s="274"/>
      <c r="J376" s="275">
        <f>ROUND(I376*H376,2)</f>
        <v>0</v>
      </c>
      <c r="K376" s="271" t="s">
        <v>136</v>
      </c>
      <c r="L376" s="276"/>
      <c r="M376" s="277" t="s">
        <v>28</v>
      </c>
      <c r="N376" s="278" t="s">
        <v>46</v>
      </c>
      <c r="O376" s="87"/>
      <c r="P376" s="216">
        <f>O376*H376</f>
        <v>0</v>
      </c>
      <c r="Q376" s="216">
        <v>0.056000000000000001</v>
      </c>
      <c r="R376" s="216">
        <f>Q376*H376</f>
        <v>0.54264000000000001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196</v>
      </c>
      <c r="AT376" s="218" t="s">
        <v>248</v>
      </c>
      <c r="AU376" s="218" t="s">
        <v>85</v>
      </c>
      <c r="AY376" s="20" t="s">
        <v>130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83</v>
      </c>
      <c r="BK376" s="219">
        <f>ROUND(I376*H376,2)</f>
        <v>0</v>
      </c>
      <c r="BL376" s="20" t="s">
        <v>137</v>
      </c>
      <c r="BM376" s="218" t="s">
        <v>539</v>
      </c>
    </row>
    <row r="377" s="13" customFormat="1">
      <c r="A377" s="13"/>
      <c r="B377" s="225"/>
      <c r="C377" s="226"/>
      <c r="D377" s="227" t="s">
        <v>141</v>
      </c>
      <c r="E377" s="226"/>
      <c r="F377" s="229" t="s">
        <v>540</v>
      </c>
      <c r="G377" s="226"/>
      <c r="H377" s="230">
        <v>9.6899999999999995</v>
      </c>
      <c r="I377" s="231"/>
      <c r="J377" s="226"/>
      <c r="K377" s="226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141</v>
      </c>
      <c r="AU377" s="236" t="s">
        <v>85</v>
      </c>
      <c r="AV377" s="13" t="s">
        <v>85</v>
      </c>
      <c r="AW377" s="13" t="s">
        <v>4</v>
      </c>
      <c r="AX377" s="13" t="s">
        <v>83</v>
      </c>
      <c r="AY377" s="236" t="s">
        <v>130</v>
      </c>
    </row>
    <row r="378" s="2" customFormat="1" ht="49.05" customHeight="1">
      <c r="A378" s="41"/>
      <c r="B378" s="42"/>
      <c r="C378" s="207" t="s">
        <v>541</v>
      </c>
      <c r="D378" s="207" t="s">
        <v>132</v>
      </c>
      <c r="E378" s="208" t="s">
        <v>542</v>
      </c>
      <c r="F378" s="209" t="s">
        <v>543</v>
      </c>
      <c r="G378" s="210" t="s">
        <v>135</v>
      </c>
      <c r="H378" s="211">
        <v>16</v>
      </c>
      <c r="I378" s="212"/>
      <c r="J378" s="213">
        <f>ROUND(I378*H378,2)</f>
        <v>0</v>
      </c>
      <c r="K378" s="209" t="s">
        <v>136</v>
      </c>
      <c r="L378" s="47"/>
      <c r="M378" s="214" t="s">
        <v>28</v>
      </c>
      <c r="N378" s="215" t="s">
        <v>46</v>
      </c>
      <c r="O378" s="87"/>
      <c r="P378" s="216">
        <f>O378*H378</f>
        <v>0</v>
      </c>
      <c r="Q378" s="216">
        <v>0.14066999999999999</v>
      </c>
      <c r="R378" s="216">
        <f>Q378*H378</f>
        <v>2.2507199999999998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137</v>
      </c>
      <c r="AT378" s="218" t="s">
        <v>132</v>
      </c>
      <c r="AU378" s="218" t="s">
        <v>85</v>
      </c>
      <c r="AY378" s="20" t="s">
        <v>130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137</v>
      </c>
      <c r="BM378" s="218" t="s">
        <v>544</v>
      </c>
    </row>
    <row r="379" s="2" customFormat="1">
      <c r="A379" s="41"/>
      <c r="B379" s="42"/>
      <c r="C379" s="43"/>
      <c r="D379" s="220" t="s">
        <v>139</v>
      </c>
      <c r="E379" s="43"/>
      <c r="F379" s="221" t="s">
        <v>545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139</v>
      </c>
      <c r="AU379" s="20" t="s">
        <v>85</v>
      </c>
    </row>
    <row r="380" s="13" customFormat="1">
      <c r="A380" s="13"/>
      <c r="B380" s="225"/>
      <c r="C380" s="226"/>
      <c r="D380" s="227" t="s">
        <v>141</v>
      </c>
      <c r="E380" s="228" t="s">
        <v>28</v>
      </c>
      <c r="F380" s="229" t="s">
        <v>546</v>
      </c>
      <c r="G380" s="226"/>
      <c r="H380" s="230">
        <v>16</v>
      </c>
      <c r="I380" s="231"/>
      <c r="J380" s="226"/>
      <c r="K380" s="226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141</v>
      </c>
      <c r="AU380" s="236" t="s">
        <v>85</v>
      </c>
      <c r="AV380" s="13" t="s">
        <v>85</v>
      </c>
      <c r="AW380" s="13" t="s">
        <v>36</v>
      </c>
      <c r="AX380" s="13" t="s">
        <v>83</v>
      </c>
      <c r="AY380" s="236" t="s">
        <v>130</v>
      </c>
    </row>
    <row r="381" s="2" customFormat="1" ht="21.75" customHeight="1">
      <c r="A381" s="41"/>
      <c r="B381" s="42"/>
      <c r="C381" s="269" t="s">
        <v>547</v>
      </c>
      <c r="D381" s="269" t="s">
        <v>248</v>
      </c>
      <c r="E381" s="270" t="s">
        <v>548</v>
      </c>
      <c r="F381" s="271" t="s">
        <v>549</v>
      </c>
      <c r="G381" s="272" t="s">
        <v>135</v>
      </c>
      <c r="H381" s="273">
        <v>16.32</v>
      </c>
      <c r="I381" s="274"/>
      <c r="J381" s="275">
        <f>ROUND(I381*H381,2)</f>
        <v>0</v>
      </c>
      <c r="K381" s="271" t="s">
        <v>136</v>
      </c>
      <c r="L381" s="276"/>
      <c r="M381" s="277" t="s">
        <v>28</v>
      </c>
      <c r="N381" s="278" t="s">
        <v>46</v>
      </c>
      <c r="O381" s="87"/>
      <c r="P381" s="216">
        <f>O381*H381</f>
        <v>0</v>
      </c>
      <c r="Q381" s="216">
        <v>0.065000000000000002</v>
      </c>
      <c r="R381" s="216">
        <f>Q381*H381</f>
        <v>1.0608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196</v>
      </c>
      <c r="AT381" s="218" t="s">
        <v>248</v>
      </c>
      <c r="AU381" s="218" t="s">
        <v>85</v>
      </c>
      <c r="AY381" s="20" t="s">
        <v>130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83</v>
      </c>
      <c r="BK381" s="219">
        <f>ROUND(I381*H381,2)</f>
        <v>0</v>
      </c>
      <c r="BL381" s="20" t="s">
        <v>137</v>
      </c>
      <c r="BM381" s="218" t="s">
        <v>550</v>
      </c>
    </row>
    <row r="382" s="13" customFormat="1">
      <c r="A382" s="13"/>
      <c r="B382" s="225"/>
      <c r="C382" s="226"/>
      <c r="D382" s="227" t="s">
        <v>141</v>
      </c>
      <c r="E382" s="226"/>
      <c r="F382" s="229" t="s">
        <v>551</v>
      </c>
      <c r="G382" s="226"/>
      <c r="H382" s="230">
        <v>16.32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141</v>
      </c>
      <c r="AU382" s="236" t="s">
        <v>85</v>
      </c>
      <c r="AV382" s="13" t="s">
        <v>85</v>
      </c>
      <c r="AW382" s="13" t="s">
        <v>4</v>
      </c>
      <c r="AX382" s="13" t="s">
        <v>83</v>
      </c>
      <c r="AY382" s="236" t="s">
        <v>130</v>
      </c>
    </row>
    <row r="383" s="2" customFormat="1" ht="44.25" customHeight="1">
      <c r="A383" s="41"/>
      <c r="B383" s="42"/>
      <c r="C383" s="207" t="s">
        <v>552</v>
      </c>
      <c r="D383" s="207" t="s">
        <v>132</v>
      </c>
      <c r="E383" s="208" t="s">
        <v>553</v>
      </c>
      <c r="F383" s="209" t="s">
        <v>554</v>
      </c>
      <c r="G383" s="210" t="s">
        <v>135</v>
      </c>
      <c r="H383" s="211">
        <v>74.5</v>
      </c>
      <c r="I383" s="212"/>
      <c r="J383" s="213">
        <f>ROUND(I383*H383,2)</f>
        <v>0</v>
      </c>
      <c r="K383" s="209" t="s">
        <v>136</v>
      </c>
      <c r="L383" s="47"/>
      <c r="M383" s="214" t="s">
        <v>28</v>
      </c>
      <c r="N383" s="215" t="s">
        <v>46</v>
      </c>
      <c r="O383" s="87"/>
      <c r="P383" s="216">
        <f>O383*H383</f>
        <v>0</v>
      </c>
      <c r="Q383" s="216">
        <v>0.10095</v>
      </c>
      <c r="R383" s="216">
        <f>Q383*H383</f>
        <v>7.5207749999999995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137</v>
      </c>
      <c r="AT383" s="218" t="s">
        <v>132</v>
      </c>
      <c r="AU383" s="218" t="s">
        <v>85</v>
      </c>
      <c r="AY383" s="20" t="s">
        <v>130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83</v>
      </c>
      <c r="BK383" s="219">
        <f>ROUND(I383*H383,2)</f>
        <v>0</v>
      </c>
      <c r="BL383" s="20" t="s">
        <v>137</v>
      </c>
      <c r="BM383" s="218" t="s">
        <v>555</v>
      </c>
    </row>
    <row r="384" s="2" customFormat="1">
      <c r="A384" s="41"/>
      <c r="B384" s="42"/>
      <c r="C384" s="43"/>
      <c r="D384" s="220" t="s">
        <v>139</v>
      </c>
      <c r="E384" s="43"/>
      <c r="F384" s="221" t="s">
        <v>556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139</v>
      </c>
      <c r="AU384" s="20" t="s">
        <v>85</v>
      </c>
    </row>
    <row r="385" s="13" customFormat="1">
      <c r="A385" s="13"/>
      <c r="B385" s="225"/>
      <c r="C385" s="226"/>
      <c r="D385" s="227" t="s">
        <v>141</v>
      </c>
      <c r="E385" s="228" t="s">
        <v>28</v>
      </c>
      <c r="F385" s="229" t="s">
        <v>557</v>
      </c>
      <c r="G385" s="226"/>
      <c r="H385" s="230">
        <v>74.5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141</v>
      </c>
      <c r="AU385" s="236" t="s">
        <v>85</v>
      </c>
      <c r="AV385" s="13" t="s">
        <v>85</v>
      </c>
      <c r="AW385" s="13" t="s">
        <v>36</v>
      </c>
      <c r="AX385" s="13" t="s">
        <v>75</v>
      </c>
      <c r="AY385" s="236" t="s">
        <v>130</v>
      </c>
    </row>
    <row r="386" s="15" customFormat="1">
      <c r="A386" s="15"/>
      <c r="B386" s="247"/>
      <c r="C386" s="248"/>
      <c r="D386" s="227" t="s">
        <v>141</v>
      </c>
      <c r="E386" s="249" t="s">
        <v>28</v>
      </c>
      <c r="F386" s="250" t="s">
        <v>165</v>
      </c>
      <c r="G386" s="248"/>
      <c r="H386" s="251">
        <v>74.5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7" t="s">
        <v>141</v>
      </c>
      <c r="AU386" s="257" t="s">
        <v>85</v>
      </c>
      <c r="AV386" s="15" t="s">
        <v>137</v>
      </c>
      <c r="AW386" s="15" t="s">
        <v>36</v>
      </c>
      <c r="AX386" s="15" t="s">
        <v>83</v>
      </c>
      <c r="AY386" s="257" t="s">
        <v>130</v>
      </c>
    </row>
    <row r="387" s="2" customFormat="1" ht="16.5" customHeight="1">
      <c r="A387" s="41"/>
      <c r="B387" s="42"/>
      <c r="C387" s="269" t="s">
        <v>558</v>
      </c>
      <c r="D387" s="269" t="s">
        <v>248</v>
      </c>
      <c r="E387" s="270" t="s">
        <v>559</v>
      </c>
      <c r="F387" s="271" t="s">
        <v>560</v>
      </c>
      <c r="G387" s="272" t="s">
        <v>135</v>
      </c>
      <c r="H387" s="273">
        <v>74.5</v>
      </c>
      <c r="I387" s="274"/>
      <c r="J387" s="275">
        <f>ROUND(I387*H387,2)</f>
        <v>0</v>
      </c>
      <c r="K387" s="271" t="s">
        <v>136</v>
      </c>
      <c r="L387" s="276"/>
      <c r="M387" s="277" t="s">
        <v>28</v>
      </c>
      <c r="N387" s="278" t="s">
        <v>46</v>
      </c>
      <c r="O387" s="87"/>
      <c r="P387" s="216">
        <f>O387*H387</f>
        <v>0</v>
      </c>
      <c r="Q387" s="216">
        <v>0.021999999999999999</v>
      </c>
      <c r="R387" s="216">
        <f>Q387*H387</f>
        <v>1.639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196</v>
      </c>
      <c r="AT387" s="218" t="s">
        <v>248</v>
      </c>
      <c r="AU387" s="218" t="s">
        <v>85</v>
      </c>
      <c r="AY387" s="20" t="s">
        <v>130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83</v>
      </c>
      <c r="BK387" s="219">
        <f>ROUND(I387*H387,2)</f>
        <v>0</v>
      </c>
      <c r="BL387" s="20" t="s">
        <v>137</v>
      </c>
      <c r="BM387" s="218" t="s">
        <v>561</v>
      </c>
    </row>
    <row r="388" s="2" customFormat="1" ht="24.15" customHeight="1">
      <c r="A388" s="41"/>
      <c r="B388" s="42"/>
      <c r="C388" s="207" t="s">
        <v>562</v>
      </c>
      <c r="D388" s="207" t="s">
        <v>132</v>
      </c>
      <c r="E388" s="208" t="s">
        <v>563</v>
      </c>
      <c r="F388" s="209" t="s">
        <v>564</v>
      </c>
      <c r="G388" s="210" t="s">
        <v>135</v>
      </c>
      <c r="H388" s="211">
        <v>33.549999999999997</v>
      </c>
      <c r="I388" s="212"/>
      <c r="J388" s="213">
        <f>ROUND(I388*H388,2)</f>
        <v>0</v>
      </c>
      <c r="K388" s="209" t="s">
        <v>136</v>
      </c>
      <c r="L388" s="47"/>
      <c r="M388" s="214" t="s">
        <v>28</v>
      </c>
      <c r="N388" s="215" t="s">
        <v>46</v>
      </c>
      <c r="O388" s="87"/>
      <c r="P388" s="216">
        <f>O388*H388</f>
        <v>0</v>
      </c>
      <c r="Q388" s="216">
        <v>0.29221000000000003</v>
      </c>
      <c r="R388" s="216">
        <f>Q388*H388</f>
        <v>9.8036455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137</v>
      </c>
      <c r="AT388" s="218" t="s">
        <v>132</v>
      </c>
      <c r="AU388" s="218" t="s">
        <v>85</v>
      </c>
      <c r="AY388" s="20" t="s">
        <v>130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83</v>
      </c>
      <c r="BK388" s="219">
        <f>ROUND(I388*H388,2)</f>
        <v>0</v>
      </c>
      <c r="BL388" s="20" t="s">
        <v>137</v>
      </c>
      <c r="BM388" s="218" t="s">
        <v>565</v>
      </c>
    </row>
    <row r="389" s="2" customFormat="1">
      <c r="A389" s="41"/>
      <c r="B389" s="42"/>
      <c r="C389" s="43"/>
      <c r="D389" s="220" t="s">
        <v>139</v>
      </c>
      <c r="E389" s="43"/>
      <c r="F389" s="221" t="s">
        <v>566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139</v>
      </c>
      <c r="AU389" s="20" t="s">
        <v>85</v>
      </c>
    </row>
    <row r="390" s="14" customFormat="1">
      <c r="A390" s="14"/>
      <c r="B390" s="237"/>
      <c r="C390" s="238"/>
      <c r="D390" s="227" t="s">
        <v>141</v>
      </c>
      <c r="E390" s="239" t="s">
        <v>28</v>
      </c>
      <c r="F390" s="240" t="s">
        <v>567</v>
      </c>
      <c r="G390" s="238"/>
      <c r="H390" s="239" t="s">
        <v>28</v>
      </c>
      <c r="I390" s="241"/>
      <c r="J390" s="238"/>
      <c r="K390" s="238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141</v>
      </c>
      <c r="AU390" s="246" t="s">
        <v>85</v>
      </c>
      <c r="AV390" s="14" t="s">
        <v>83</v>
      </c>
      <c r="AW390" s="14" t="s">
        <v>36</v>
      </c>
      <c r="AX390" s="14" t="s">
        <v>75</v>
      </c>
      <c r="AY390" s="246" t="s">
        <v>130</v>
      </c>
    </row>
    <row r="391" s="13" customFormat="1">
      <c r="A391" s="13"/>
      <c r="B391" s="225"/>
      <c r="C391" s="226"/>
      <c r="D391" s="227" t="s">
        <v>141</v>
      </c>
      <c r="E391" s="228" t="s">
        <v>28</v>
      </c>
      <c r="F391" s="229" t="s">
        <v>568</v>
      </c>
      <c r="G391" s="226"/>
      <c r="H391" s="230">
        <v>19.600000000000001</v>
      </c>
      <c r="I391" s="231"/>
      <c r="J391" s="226"/>
      <c r="K391" s="226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141</v>
      </c>
      <c r="AU391" s="236" t="s">
        <v>85</v>
      </c>
      <c r="AV391" s="13" t="s">
        <v>85</v>
      </c>
      <c r="AW391" s="13" t="s">
        <v>36</v>
      </c>
      <c r="AX391" s="13" t="s">
        <v>75</v>
      </c>
      <c r="AY391" s="236" t="s">
        <v>130</v>
      </c>
    </row>
    <row r="392" s="14" customFormat="1">
      <c r="A392" s="14"/>
      <c r="B392" s="237"/>
      <c r="C392" s="238"/>
      <c r="D392" s="227" t="s">
        <v>141</v>
      </c>
      <c r="E392" s="239" t="s">
        <v>28</v>
      </c>
      <c r="F392" s="240" t="s">
        <v>569</v>
      </c>
      <c r="G392" s="238"/>
      <c r="H392" s="239" t="s">
        <v>28</v>
      </c>
      <c r="I392" s="241"/>
      <c r="J392" s="238"/>
      <c r="K392" s="238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141</v>
      </c>
      <c r="AU392" s="246" t="s">
        <v>85</v>
      </c>
      <c r="AV392" s="14" t="s">
        <v>83</v>
      </c>
      <c r="AW392" s="14" t="s">
        <v>36</v>
      </c>
      <c r="AX392" s="14" t="s">
        <v>75</v>
      </c>
      <c r="AY392" s="246" t="s">
        <v>130</v>
      </c>
    </row>
    <row r="393" s="13" customFormat="1">
      <c r="A393" s="13"/>
      <c r="B393" s="225"/>
      <c r="C393" s="226"/>
      <c r="D393" s="227" t="s">
        <v>141</v>
      </c>
      <c r="E393" s="228" t="s">
        <v>28</v>
      </c>
      <c r="F393" s="229" t="s">
        <v>570</v>
      </c>
      <c r="G393" s="226"/>
      <c r="H393" s="230">
        <v>13.949999999999999</v>
      </c>
      <c r="I393" s="231"/>
      <c r="J393" s="226"/>
      <c r="K393" s="226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141</v>
      </c>
      <c r="AU393" s="236" t="s">
        <v>85</v>
      </c>
      <c r="AV393" s="13" t="s">
        <v>85</v>
      </c>
      <c r="AW393" s="13" t="s">
        <v>36</v>
      </c>
      <c r="AX393" s="13" t="s">
        <v>75</v>
      </c>
      <c r="AY393" s="236" t="s">
        <v>130</v>
      </c>
    </row>
    <row r="394" s="15" customFormat="1">
      <c r="A394" s="15"/>
      <c r="B394" s="247"/>
      <c r="C394" s="248"/>
      <c r="D394" s="227" t="s">
        <v>141</v>
      </c>
      <c r="E394" s="249" t="s">
        <v>28</v>
      </c>
      <c r="F394" s="250" t="s">
        <v>165</v>
      </c>
      <c r="G394" s="248"/>
      <c r="H394" s="251">
        <v>33.549999999999997</v>
      </c>
      <c r="I394" s="252"/>
      <c r="J394" s="248"/>
      <c r="K394" s="248"/>
      <c r="L394" s="253"/>
      <c r="M394" s="254"/>
      <c r="N394" s="255"/>
      <c r="O394" s="255"/>
      <c r="P394" s="255"/>
      <c r="Q394" s="255"/>
      <c r="R394" s="255"/>
      <c r="S394" s="255"/>
      <c r="T394" s="25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7" t="s">
        <v>141</v>
      </c>
      <c r="AU394" s="257" t="s">
        <v>85</v>
      </c>
      <c r="AV394" s="15" t="s">
        <v>137</v>
      </c>
      <c r="AW394" s="15" t="s">
        <v>36</v>
      </c>
      <c r="AX394" s="15" t="s">
        <v>83</v>
      </c>
      <c r="AY394" s="257" t="s">
        <v>130</v>
      </c>
    </row>
    <row r="395" s="2" customFormat="1" ht="49.05" customHeight="1">
      <c r="A395" s="41"/>
      <c r="B395" s="42"/>
      <c r="C395" s="269" t="s">
        <v>571</v>
      </c>
      <c r="D395" s="269" t="s">
        <v>248</v>
      </c>
      <c r="E395" s="270" t="s">
        <v>572</v>
      </c>
      <c r="F395" s="271" t="s">
        <v>573</v>
      </c>
      <c r="G395" s="272" t="s">
        <v>135</v>
      </c>
      <c r="H395" s="273">
        <v>33.549999999999997</v>
      </c>
      <c r="I395" s="274"/>
      <c r="J395" s="275">
        <f>ROUND(I395*H395,2)</f>
        <v>0</v>
      </c>
      <c r="K395" s="271" t="s">
        <v>28</v>
      </c>
      <c r="L395" s="276"/>
      <c r="M395" s="277" t="s">
        <v>28</v>
      </c>
      <c r="N395" s="278" t="s">
        <v>46</v>
      </c>
      <c r="O395" s="87"/>
      <c r="P395" s="216">
        <f>O395*H395</f>
        <v>0</v>
      </c>
      <c r="Q395" s="216">
        <v>0.020469999999999999</v>
      </c>
      <c r="R395" s="216">
        <f>Q395*H395</f>
        <v>0.68676849999999989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196</v>
      </c>
      <c r="AT395" s="218" t="s">
        <v>248</v>
      </c>
      <c r="AU395" s="218" t="s">
        <v>85</v>
      </c>
      <c r="AY395" s="20" t="s">
        <v>130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137</v>
      </c>
      <c r="BM395" s="218" t="s">
        <v>574</v>
      </c>
    </row>
    <row r="396" s="2" customFormat="1" ht="24.15" customHeight="1">
      <c r="A396" s="41"/>
      <c r="B396" s="42"/>
      <c r="C396" s="207" t="s">
        <v>575</v>
      </c>
      <c r="D396" s="207" t="s">
        <v>132</v>
      </c>
      <c r="E396" s="208" t="s">
        <v>576</v>
      </c>
      <c r="F396" s="209" t="s">
        <v>577</v>
      </c>
      <c r="G396" s="210" t="s">
        <v>515</v>
      </c>
      <c r="H396" s="211">
        <v>4</v>
      </c>
      <c r="I396" s="212"/>
      <c r="J396" s="213">
        <f>ROUND(I396*H396,2)</f>
        <v>0</v>
      </c>
      <c r="K396" s="209" t="s">
        <v>136</v>
      </c>
      <c r="L396" s="47"/>
      <c r="M396" s="214" t="s">
        <v>28</v>
      </c>
      <c r="N396" s="215" t="s">
        <v>46</v>
      </c>
      <c r="O396" s="87"/>
      <c r="P396" s="216">
        <f>O396*H396</f>
        <v>0</v>
      </c>
      <c r="Q396" s="216">
        <v>0.27205000000000001</v>
      </c>
      <c r="R396" s="216">
        <f>Q396*H396</f>
        <v>1.0882000000000001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137</v>
      </c>
      <c r="AT396" s="218" t="s">
        <v>132</v>
      </c>
      <c r="AU396" s="218" t="s">
        <v>85</v>
      </c>
      <c r="AY396" s="20" t="s">
        <v>130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137</v>
      </c>
      <c r="BM396" s="218" t="s">
        <v>578</v>
      </c>
    </row>
    <row r="397" s="2" customFormat="1">
      <c r="A397" s="41"/>
      <c r="B397" s="42"/>
      <c r="C397" s="43"/>
      <c r="D397" s="220" t="s">
        <v>139</v>
      </c>
      <c r="E397" s="43"/>
      <c r="F397" s="221" t="s">
        <v>579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139</v>
      </c>
      <c r="AU397" s="20" t="s">
        <v>85</v>
      </c>
    </row>
    <row r="398" s="13" customFormat="1">
      <c r="A398" s="13"/>
      <c r="B398" s="225"/>
      <c r="C398" s="226"/>
      <c r="D398" s="227" t="s">
        <v>141</v>
      </c>
      <c r="E398" s="228" t="s">
        <v>28</v>
      </c>
      <c r="F398" s="229" t="s">
        <v>580</v>
      </c>
      <c r="G398" s="226"/>
      <c r="H398" s="230">
        <v>2</v>
      </c>
      <c r="I398" s="231"/>
      <c r="J398" s="226"/>
      <c r="K398" s="226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141</v>
      </c>
      <c r="AU398" s="236" t="s">
        <v>85</v>
      </c>
      <c r="AV398" s="13" t="s">
        <v>85</v>
      </c>
      <c r="AW398" s="13" t="s">
        <v>36</v>
      </c>
      <c r="AX398" s="13" t="s">
        <v>75</v>
      </c>
      <c r="AY398" s="236" t="s">
        <v>130</v>
      </c>
    </row>
    <row r="399" s="13" customFormat="1">
      <c r="A399" s="13"/>
      <c r="B399" s="225"/>
      <c r="C399" s="226"/>
      <c r="D399" s="227" t="s">
        <v>141</v>
      </c>
      <c r="E399" s="228" t="s">
        <v>28</v>
      </c>
      <c r="F399" s="229" t="s">
        <v>581</v>
      </c>
      <c r="G399" s="226"/>
      <c r="H399" s="230">
        <v>2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141</v>
      </c>
      <c r="AU399" s="236" t="s">
        <v>85</v>
      </c>
      <c r="AV399" s="13" t="s">
        <v>85</v>
      </c>
      <c r="AW399" s="13" t="s">
        <v>36</v>
      </c>
      <c r="AX399" s="13" t="s">
        <v>75</v>
      </c>
      <c r="AY399" s="236" t="s">
        <v>130</v>
      </c>
    </row>
    <row r="400" s="15" customFormat="1">
      <c r="A400" s="15"/>
      <c r="B400" s="247"/>
      <c r="C400" s="248"/>
      <c r="D400" s="227" t="s">
        <v>141</v>
      </c>
      <c r="E400" s="249" t="s">
        <v>28</v>
      </c>
      <c r="F400" s="250" t="s">
        <v>165</v>
      </c>
      <c r="G400" s="248"/>
      <c r="H400" s="251">
        <v>4</v>
      </c>
      <c r="I400" s="252"/>
      <c r="J400" s="248"/>
      <c r="K400" s="248"/>
      <c r="L400" s="253"/>
      <c r="M400" s="254"/>
      <c r="N400" s="255"/>
      <c r="O400" s="255"/>
      <c r="P400" s="255"/>
      <c r="Q400" s="255"/>
      <c r="R400" s="255"/>
      <c r="S400" s="255"/>
      <c r="T400" s="25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7" t="s">
        <v>141</v>
      </c>
      <c r="AU400" s="257" t="s">
        <v>85</v>
      </c>
      <c r="AV400" s="15" t="s">
        <v>137</v>
      </c>
      <c r="AW400" s="15" t="s">
        <v>36</v>
      </c>
      <c r="AX400" s="15" t="s">
        <v>83</v>
      </c>
      <c r="AY400" s="257" t="s">
        <v>130</v>
      </c>
    </row>
    <row r="401" s="2" customFormat="1" ht="44.25" customHeight="1">
      <c r="A401" s="41"/>
      <c r="B401" s="42"/>
      <c r="C401" s="269" t="s">
        <v>582</v>
      </c>
      <c r="D401" s="269" t="s">
        <v>248</v>
      </c>
      <c r="E401" s="270" t="s">
        <v>583</v>
      </c>
      <c r="F401" s="271" t="s">
        <v>584</v>
      </c>
      <c r="G401" s="272" t="s">
        <v>515</v>
      </c>
      <c r="H401" s="273">
        <v>4</v>
      </c>
      <c r="I401" s="274"/>
      <c r="J401" s="275">
        <f>ROUND(I401*H401,2)</f>
        <v>0</v>
      </c>
      <c r="K401" s="271" t="s">
        <v>28</v>
      </c>
      <c r="L401" s="276"/>
      <c r="M401" s="277" t="s">
        <v>28</v>
      </c>
      <c r="N401" s="278" t="s">
        <v>46</v>
      </c>
      <c r="O401" s="87"/>
      <c r="P401" s="216">
        <f>O401*H401</f>
        <v>0</v>
      </c>
      <c r="Q401" s="216">
        <v>0.0349</v>
      </c>
      <c r="R401" s="216">
        <f>Q401*H401</f>
        <v>0.1396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196</v>
      </c>
      <c r="AT401" s="218" t="s">
        <v>248</v>
      </c>
      <c r="AU401" s="218" t="s">
        <v>85</v>
      </c>
      <c r="AY401" s="20" t="s">
        <v>130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83</v>
      </c>
      <c r="BK401" s="219">
        <f>ROUND(I401*H401,2)</f>
        <v>0</v>
      </c>
      <c r="BL401" s="20" t="s">
        <v>137</v>
      </c>
      <c r="BM401" s="218" t="s">
        <v>585</v>
      </c>
    </row>
    <row r="402" s="2" customFormat="1" ht="24.15" customHeight="1">
      <c r="A402" s="41"/>
      <c r="B402" s="42"/>
      <c r="C402" s="207" t="s">
        <v>586</v>
      </c>
      <c r="D402" s="207" t="s">
        <v>132</v>
      </c>
      <c r="E402" s="208" t="s">
        <v>587</v>
      </c>
      <c r="F402" s="209" t="s">
        <v>588</v>
      </c>
      <c r="G402" s="210" t="s">
        <v>515</v>
      </c>
      <c r="H402" s="211">
        <v>2</v>
      </c>
      <c r="I402" s="212"/>
      <c r="J402" s="213">
        <f>ROUND(I402*H402,2)</f>
        <v>0</v>
      </c>
      <c r="K402" s="209" t="s">
        <v>28</v>
      </c>
      <c r="L402" s="47"/>
      <c r="M402" s="214" t="s">
        <v>28</v>
      </c>
      <c r="N402" s="215" t="s">
        <v>46</v>
      </c>
      <c r="O402" s="87"/>
      <c r="P402" s="216">
        <f>O402*H402</f>
        <v>0</v>
      </c>
      <c r="Q402" s="216">
        <v>0.00051999999999999995</v>
      </c>
      <c r="R402" s="216">
        <f>Q402*H402</f>
        <v>0.0010399999999999999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137</v>
      </c>
      <c r="AT402" s="218" t="s">
        <v>132</v>
      </c>
      <c r="AU402" s="218" t="s">
        <v>85</v>
      </c>
      <c r="AY402" s="20" t="s">
        <v>130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137</v>
      </c>
      <c r="BM402" s="218" t="s">
        <v>589</v>
      </c>
    </row>
    <row r="403" s="13" customFormat="1">
      <c r="A403" s="13"/>
      <c r="B403" s="225"/>
      <c r="C403" s="226"/>
      <c r="D403" s="227" t="s">
        <v>141</v>
      </c>
      <c r="E403" s="228" t="s">
        <v>28</v>
      </c>
      <c r="F403" s="229" t="s">
        <v>590</v>
      </c>
      <c r="G403" s="226"/>
      <c r="H403" s="230">
        <v>2</v>
      </c>
      <c r="I403" s="231"/>
      <c r="J403" s="226"/>
      <c r="K403" s="226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141</v>
      </c>
      <c r="AU403" s="236" t="s">
        <v>85</v>
      </c>
      <c r="AV403" s="13" t="s">
        <v>85</v>
      </c>
      <c r="AW403" s="13" t="s">
        <v>36</v>
      </c>
      <c r="AX403" s="13" t="s">
        <v>83</v>
      </c>
      <c r="AY403" s="236" t="s">
        <v>130</v>
      </c>
    </row>
    <row r="404" s="2" customFormat="1" ht="24.15" customHeight="1">
      <c r="A404" s="41"/>
      <c r="B404" s="42"/>
      <c r="C404" s="269" t="s">
        <v>591</v>
      </c>
      <c r="D404" s="269" t="s">
        <v>248</v>
      </c>
      <c r="E404" s="270" t="s">
        <v>592</v>
      </c>
      <c r="F404" s="271" t="s">
        <v>593</v>
      </c>
      <c r="G404" s="272" t="s">
        <v>515</v>
      </c>
      <c r="H404" s="273">
        <v>1</v>
      </c>
      <c r="I404" s="274"/>
      <c r="J404" s="275">
        <f>ROUND(I404*H404,2)</f>
        <v>0</v>
      </c>
      <c r="K404" s="271" t="s">
        <v>28</v>
      </c>
      <c r="L404" s="276"/>
      <c r="M404" s="277" t="s">
        <v>28</v>
      </c>
      <c r="N404" s="278" t="s">
        <v>46</v>
      </c>
      <c r="O404" s="87"/>
      <c r="P404" s="216">
        <f>O404*H404</f>
        <v>0</v>
      </c>
      <c r="Q404" s="216">
        <v>0.029999999999999999</v>
      </c>
      <c r="R404" s="216">
        <f>Q404*H404</f>
        <v>0.029999999999999999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196</v>
      </c>
      <c r="AT404" s="218" t="s">
        <v>248</v>
      </c>
      <c r="AU404" s="218" t="s">
        <v>85</v>
      </c>
      <c r="AY404" s="20" t="s">
        <v>130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83</v>
      </c>
      <c r="BK404" s="219">
        <f>ROUND(I404*H404,2)</f>
        <v>0</v>
      </c>
      <c r="BL404" s="20" t="s">
        <v>137</v>
      </c>
      <c r="BM404" s="218" t="s">
        <v>594</v>
      </c>
    </row>
    <row r="405" s="2" customFormat="1" ht="24.15" customHeight="1">
      <c r="A405" s="41"/>
      <c r="B405" s="42"/>
      <c r="C405" s="269" t="s">
        <v>595</v>
      </c>
      <c r="D405" s="269" t="s">
        <v>248</v>
      </c>
      <c r="E405" s="270" t="s">
        <v>596</v>
      </c>
      <c r="F405" s="271" t="s">
        <v>597</v>
      </c>
      <c r="G405" s="272" t="s">
        <v>515</v>
      </c>
      <c r="H405" s="273">
        <v>1</v>
      </c>
      <c r="I405" s="274"/>
      <c r="J405" s="275">
        <f>ROUND(I405*H405,2)</f>
        <v>0</v>
      </c>
      <c r="K405" s="271" t="s">
        <v>28</v>
      </c>
      <c r="L405" s="276"/>
      <c r="M405" s="277" t="s">
        <v>28</v>
      </c>
      <c r="N405" s="278" t="s">
        <v>46</v>
      </c>
      <c r="O405" s="87"/>
      <c r="P405" s="216">
        <f>O405*H405</f>
        <v>0</v>
      </c>
      <c r="Q405" s="216">
        <v>0.040000000000000001</v>
      </c>
      <c r="R405" s="216">
        <f>Q405*H405</f>
        <v>0.040000000000000001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196</v>
      </c>
      <c r="AT405" s="218" t="s">
        <v>248</v>
      </c>
      <c r="AU405" s="218" t="s">
        <v>85</v>
      </c>
      <c r="AY405" s="20" t="s">
        <v>130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83</v>
      </c>
      <c r="BK405" s="219">
        <f>ROUND(I405*H405,2)</f>
        <v>0</v>
      </c>
      <c r="BL405" s="20" t="s">
        <v>137</v>
      </c>
      <c r="BM405" s="218" t="s">
        <v>598</v>
      </c>
    </row>
    <row r="406" s="2" customFormat="1" ht="76.35" customHeight="1">
      <c r="A406" s="41"/>
      <c r="B406" s="42"/>
      <c r="C406" s="207" t="s">
        <v>599</v>
      </c>
      <c r="D406" s="207" t="s">
        <v>132</v>
      </c>
      <c r="E406" s="208" t="s">
        <v>600</v>
      </c>
      <c r="F406" s="209" t="s">
        <v>601</v>
      </c>
      <c r="G406" s="210" t="s">
        <v>145</v>
      </c>
      <c r="H406" s="211">
        <v>3</v>
      </c>
      <c r="I406" s="212"/>
      <c r="J406" s="213">
        <f>ROUND(I406*H406,2)</f>
        <v>0</v>
      </c>
      <c r="K406" s="209" t="s">
        <v>136</v>
      </c>
      <c r="L406" s="47"/>
      <c r="M406" s="214" t="s">
        <v>28</v>
      </c>
      <c r="N406" s="215" t="s">
        <v>46</v>
      </c>
      <c r="O406" s="87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137</v>
      </c>
      <c r="AT406" s="218" t="s">
        <v>132</v>
      </c>
      <c r="AU406" s="218" t="s">
        <v>85</v>
      </c>
      <c r="AY406" s="20" t="s">
        <v>130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83</v>
      </c>
      <c r="BK406" s="219">
        <f>ROUND(I406*H406,2)</f>
        <v>0</v>
      </c>
      <c r="BL406" s="20" t="s">
        <v>137</v>
      </c>
      <c r="BM406" s="218" t="s">
        <v>602</v>
      </c>
    </row>
    <row r="407" s="2" customFormat="1">
      <c r="A407" s="41"/>
      <c r="B407" s="42"/>
      <c r="C407" s="43"/>
      <c r="D407" s="220" t="s">
        <v>139</v>
      </c>
      <c r="E407" s="43"/>
      <c r="F407" s="221" t="s">
        <v>603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139</v>
      </c>
      <c r="AU407" s="20" t="s">
        <v>85</v>
      </c>
    </row>
    <row r="408" s="13" customFormat="1">
      <c r="A408" s="13"/>
      <c r="B408" s="225"/>
      <c r="C408" s="226"/>
      <c r="D408" s="227" t="s">
        <v>141</v>
      </c>
      <c r="E408" s="228" t="s">
        <v>28</v>
      </c>
      <c r="F408" s="229" t="s">
        <v>604</v>
      </c>
      <c r="G408" s="226"/>
      <c r="H408" s="230">
        <v>3</v>
      </c>
      <c r="I408" s="231"/>
      <c r="J408" s="226"/>
      <c r="K408" s="226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141</v>
      </c>
      <c r="AU408" s="236" t="s">
        <v>85</v>
      </c>
      <c r="AV408" s="13" t="s">
        <v>85</v>
      </c>
      <c r="AW408" s="13" t="s">
        <v>36</v>
      </c>
      <c r="AX408" s="13" t="s">
        <v>83</v>
      </c>
      <c r="AY408" s="236" t="s">
        <v>130</v>
      </c>
    </row>
    <row r="409" s="2" customFormat="1" ht="24.15" customHeight="1">
      <c r="A409" s="41"/>
      <c r="B409" s="42"/>
      <c r="C409" s="207" t="s">
        <v>605</v>
      </c>
      <c r="D409" s="207" t="s">
        <v>132</v>
      </c>
      <c r="E409" s="208" t="s">
        <v>606</v>
      </c>
      <c r="F409" s="209" t="s">
        <v>607</v>
      </c>
      <c r="G409" s="210" t="s">
        <v>383</v>
      </c>
      <c r="H409" s="211">
        <v>1</v>
      </c>
      <c r="I409" s="212"/>
      <c r="J409" s="213">
        <f>ROUND(I409*H409,2)</f>
        <v>0</v>
      </c>
      <c r="K409" s="209" t="s">
        <v>28</v>
      </c>
      <c r="L409" s="47"/>
      <c r="M409" s="214" t="s">
        <v>28</v>
      </c>
      <c r="N409" s="215" t="s">
        <v>46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137</v>
      </c>
      <c r="AT409" s="218" t="s">
        <v>132</v>
      </c>
      <c r="AU409" s="218" t="s">
        <v>85</v>
      </c>
      <c r="AY409" s="20" t="s">
        <v>130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83</v>
      </c>
      <c r="BK409" s="219">
        <f>ROUND(I409*H409,2)</f>
        <v>0</v>
      </c>
      <c r="BL409" s="20" t="s">
        <v>137</v>
      </c>
      <c r="BM409" s="218" t="s">
        <v>608</v>
      </c>
    </row>
    <row r="410" s="12" customFormat="1" ht="22.8" customHeight="1">
      <c r="A410" s="12"/>
      <c r="B410" s="191"/>
      <c r="C410" s="192"/>
      <c r="D410" s="193" t="s">
        <v>74</v>
      </c>
      <c r="E410" s="205" t="s">
        <v>609</v>
      </c>
      <c r="F410" s="205" t="s">
        <v>610</v>
      </c>
      <c r="G410" s="192"/>
      <c r="H410" s="192"/>
      <c r="I410" s="195"/>
      <c r="J410" s="206">
        <f>BK410</f>
        <v>0</v>
      </c>
      <c r="K410" s="192"/>
      <c r="L410" s="197"/>
      <c r="M410" s="198"/>
      <c r="N410" s="199"/>
      <c r="O410" s="199"/>
      <c r="P410" s="200">
        <f>SUM(P411:P419)</f>
        <v>0</v>
      </c>
      <c r="Q410" s="199"/>
      <c r="R410" s="200">
        <f>SUM(R411:R419)</f>
        <v>0</v>
      </c>
      <c r="S410" s="199"/>
      <c r="T410" s="201">
        <f>SUM(T411:T419)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2" t="s">
        <v>83</v>
      </c>
      <c r="AT410" s="203" t="s">
        <v>74</v>
      </c>
      <c r="AU410" s="203" t="s">
        <v>83</v>
      </c>
      <c r="AY410" s="202" t="s">
        <v>130</v>
      </c>
      <c r="BK410" s="204">
        <f>SUM(BK411:BK419)</f>
        <v>0</v>
      </c>
    </row>
    <row r="411" s="2" customFormat="1" ht="33" customHeight="1">
      <c r="A411" s="41"/>
      <c r="B411" s="42"/>
      <c r="C411" s="207" t="s">
        <v>611</v>
      </c>
      <c r="D411" s="207" t="s">
        <v>132</v>
      </c>
      <c r="E411" s="208" t="s">
        <v>612</v>
      </c>
      <c r="F411" s="209" t="s">
        <v>613</v>
      </c>
      <c r="G411" s="210" t="s">
        <v>227</v>
      </c>
      <c r="H411" s="211">
        <v>6.5490000000000004</v>
      </c>
      <c r="I411" s="212"/>
      <c r="J411" s="213">
        <f>ROUND(I411*H411,2)</f>
        <v>0</v>
      </c>
      <c r="K411" s="209" t="s">
        <v>136</v>
      </c>
      <c r="L411" s="47"/>
      <c r="M411" s="214" t="s">
        <v>28</v>
      </c>
      <c r="N411" s="215" t="s">
        <v>46</v>
      </c>
      <c r="O411" s="87"/>
      <c r="P411" s="216">
        <f>O411*H411</f>
        <v>0</v>
      </c>
      <c r="Q411" s="216">
        <v>0</v>
      </c>
      <c r="R411" s="216">
        <f>Q411*H411</f>
        <v>0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137</v>
      </c>
      <c r="AT411" s="218" t="s">
        <v>132</v>
      </c>
      <c r="AU411" s="218" t="s">
        <v>85</v>
      </c>
      <c r="AY411" s="20" t="s">
        <v>130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83</v>
      </c>
      <c r="BK411" s="219">
        <f>ROUND(I411*H411,2)</f>
        <v>0</v>
      </c>
      <c r="BL411" s="20" t="s">
        <v>137</v>
      </c>
      <c r="BM411" s="218" t="s">
        <v>614</v>
      </c>
    </row>
    <row r="412" s="2" customFormat="1">
      <c r="A412" s="41"/>
      <c r="B412" s="42"/>
      <c r="C412" s="43"/>
      <c r="D412" s="220" t="s">
        <v>139</v>
      </c>
      <c r="E412" s="43"/>
      <c r="F412" s="221" t="s">
        <v>615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139</v>
      </c>
      <c r="AU412" s="20" t="s">
        <v>85</v>
      </c>
    </row>
    <row r="413" s="2" customFormat="1" ht="44.25" customHeight="1">
      <c r="A413" s="41"/>
      <c r="B413" s="42"/>
      <c r="C413" s="207" t="s">
        <v>616</v>
      </c>
      <c r="D413" s="207" t="s">
        <v>132</v>
      </c>
      <c r="E413" s="208" t="s">
        <v>617</v>
      </c>
      <c r="F413" s="209" t="s">
        <v>618</v>
      </c>
      <c r="G413" s="210" t="s">
        <v>227</v>
      </c>
      <c r="H413" s="211">
        <v>124.431</v>
      </c>
      <c r="I413" s="212"/>
      <c r="J413" s="213">
        <f>ROUND(I413*H413,2)</f>
        <v>0</v>
      </c>
      <c r="K413" s="209" t="s">
        <v>136</v>
      </c>
      <c r="L413" s="47"/>
      <c r="M413" s="214" t="s">
        <v>28</v>
      </c>
      <c r="N413" s="215" t="s">
        <v>46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137</v>
      </c>
      <c r="AT413" s="218" t="s">
        <v>132</v>
      </c>
      <c r="AU413" s="218" t="s">
        <v>85</v>
      </c>
      <c r="AY413" s="20" t="s">
        <v>130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83</v>
      </c>
      <c r="BK413" s="219">
        <f>ROUND(I413*H413,2)</f>
        <v>0</v>
      </c>
      <c r="BL413" s="20" t="s">
        <v>137</v>
      </c>
      <c r="BM413" s="218" t="s">
        <v>619</v>
      </c>
    </row>
    <row r="414" s="2" customFormat="1">
      <c r="A414" s="41"/>
      <c r="B414" s="42"/>
      <c r="C414" s="43"/>
      <c r="D414" s="220" t="s">
        <v>139</v>
      </c>
      <c r="E414" s="43"/>
      <c r="F414" s="221" t="s">
        <v>620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139</v>
      </c>
      <c r="AU414" s="20" t="s">
        <v>85</v>
      </c>
    </row>
    <row r="415" s="14" customFormat="1">
      <c r="A415" s="14"/>
      <c r="B415" s="237"/>
      <c r="C415" s="238"/>
      <c r="D415" s="227" t="s">
        <v>141</v>
      </c>
      <c r="E415" s="239" t="s">
        <v>28</v>
      </c>
      <c r="F415" s="240" t="s">
        <v>194</v>
      </c>
      <c r="G415" s="238"/>
      <c r="H415" s="239" t="s">
        <v>28</v>
      </c>
      <c r="I415" s="241"/>
      <c r="J415" s="238"/>
      <c r="K415" s="238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141</v>
      </c>
      <c r="AU415" s="246" t="s">
        <v>85</v>
      </c>
      <c r="AV415" s="14" t="s">
        <v>83</v>
      </c>
      <c r="AW415" s="14" t="s">
        <v>36</v>
      </c>
      <c r="AX415" s="14" t="s">
        <v>75</v>
      </c>
      <c r="AY415" s="246" t="s">
        <v>130</v>
      </c>
    </row>
    <row r="416" s="13" customFormat="1">
      <c r="A416" s="13"/>
      <c r="B416" s="225"/>
      <c r="C416" s="226"/>
      <c r="D416" s="227" t="s">
        <v>141</v>
      </c>
      <c r="E416" s="228" t="s">
        <v>28</v>
      </c>
      <c r="F416" s="229" t="s">
        <v>621</v>
      </c>
      <c r="G416" s="226"/>
      <c r="H416" s="230">
        <v>124.431</v>
      </c>
      <c r="I416" s="231"/>
      <c r="J416" s="226"/>
      <c r="K416" s="226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141</v>
      </c>
      <c r="AU416" s="236" t="s">
        <v>85</v>
      </c>
      <c r="AV416" s="13" t="s">
        <v>85</v>
      </c>
      <c r="AW416" s="13" t="s">
        <v>36</v>
      </c>
      <c r="AX416" s="13" t="s">
        <v>83</v>
      </c>
      <c r="AY416" s="236" t="s">
        <v>130</v>
      </c>
    </row>
    <row r="417" s="2" customFormat="1" ht="44.25" customHeight="1">
      <c r="A417" s="41"/>
      <c r="B417" s="42"/>
      <c r="C417" s="207" t="s">
        <v>622</v>
      </c>
      <c r="D417" s="207" t="s">
        <v>132</v>
      </c>
      <c r="E417" s="208" t="s">
        <v>623</v>
      </c>
      <c r="F417" s="209" t="s">
        <v>624</v>
      </c>
      <c r="G417" s="210" t="s">
        <v>227</v>
      </c>
      <c r="H417" s="211">
        <v>6.5490000000000004</v>
      </c>
      <c r="I417" s="212"/>
      <c r="J417" s="213">
        <f>ROUND(I417*H417,2)</f>
        <v>0</v>
      </c>
      <c r="K417" s="209" t="s">
        <v>136</v>
      </c>
      <c r="L417" s="47"/>
      <c r="M417" s="214" t="s">
        <v>28</v>
      </c>
      <c r="N417" s="215" t="s">
        <v>46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137</v>
      </c>
      <c r="AT417" s="218" t="s">
        <v>132</v>
      </c>
      <c r="AU417" s="218" t="s">
        <v>85</v>
      </c>
      <c r="AY417" s="20" t="s">
        <v>130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83</v>
      </c>
      <c r="BK417" s="219">
        <f>ROUND(I417*H417,2)</f>
        <v>0</v>
      </c>
      <c r="BL417" s="20" t="s">
        <v>137</v>
      </c>
      <c r="BM417" s="218" t="s">
        <v>625</v>
      </c>
    </row>
    <row r="418" s="2" customFormat="1">
      <c r="A418" s="41"/>
      <c r="B418" s="42"/>
      <c r="C418" s="43"/>
      <c r="D418" s="220" t="s">
        <v>139</v>
      </c>
      <c r="E418" s="43"/>
      <c r="F418" s="221" t="s">
        <v>626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139</v>
      </c>
      <c r="AU418" s="20" t="s">
        <v>85</v>
      </c>
    </row>
    <row r="419" s="13" customFormat="1">
      <c r="A419" s="13"/>
      <c r="B419" s="225"/>
      <c r="C419" s="226"/>
      <c r="D419" s="227" t="s">
        <v>141</v>
      </c>
      <c r="E419" s="228" t="s">
        <v>28</v>
      </c>
      <c r="F419" s="229" t="s">
        <v>627</v>
      </c>
      <c r="G419" s="226"/>
      <c r="H419" s="230">
        <v>6.5490000000000004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141</v>
      </c>
      <c r="AU419" s="236" t="s">
        <v>85</v>
      </c>
      <c r="AV419" s="13" t="s">
        <v>85</v>
      </c>
      <c r="AW419" s="13" t="s">
        <v>36</v>
      </c>
      <c r="AX419" s="13" t="s">
        <v>83</v>
      </c>
      <c r="AY419" s="236" t="s">
        <v>130</v>
      </c>
    </row>
    <row r="420" s="12" customFormat="1" ht="22.8" customHeight="1">
      <c r="A420" s="12"/>
      <c r="B420" s="191"/>
      <c r="C420" s="192"/>
      <c r="D420" s="193" t="s">
        <v>74</v>
      </c>
      <c r="E420" s="205" t="s">
        <v>628</v>
      </c>
      <c r="F420" s="205" t="s">
        <v>629</v>
      </c>
      <c r="G420" s="192"/>
      <c r="H420" s="192"/>
      <c r="I420" s="195"/>
      <c r="J420" s="206">
        <f>BK420</f>
        <v>0</v>
      </c>
      <c r="K420" s="192"/>
      <c r="L420" s="197"/>
      <c r="M420" s="198"/>
      <c r="N420" s="199"/>
      <c r="O420" s="199"/>
      <c r="P420" s="200">
        <f>SUM(P421:P422)</f>
        <v>0</v>
      </c>
      <c r="Q420" s="199"/>
      <c r="R420" s="200">
        <f>SUM(R421:R422)</f>
        <v>0</v>
      </c>
      <c r="S420" s="199"/>
      <c r="T420" s="201">
        <f>SUM(T421:T422)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2" t="s">
        <v>83</v>
      </c>
      <c r="AT420" s="203" t="s">
        <v>74</v>
      </c>
      <c r="AU420" s="203" t="s">
        <v>83</v>
      </c>
      <c r="AY420" s="202" t="s">
        <v>130</v>
      </c>
      <c r="BK420" s="204">
        <f>SUM(BK421:BK422)</f>
        <v>0</v>
      </c>
    </row>
    <row r="421" s="2" customFormat="1" ht="24.15" customHeight="1">
      <c r="A421" s="41"/>
      <c r="B421" s="42"/>
      <c r="C421" s="207" t="s">
        <v>630</v>
      </c>
      <c r="D421" s="207" t="s">
        <v>132</v>
      </c>
      <c r="E421" s="208" t="s">
        <v>631</v>
      </c>
      <c r="F421" s="209" t="s">
        <v>632</v>
      </c>
      <c r="G421" s="210" t="s">
        <v>227</v>
      </c>
      <c r="H421" s="211">
        <v>143.988</v>
      </c>
      <c r="I421" s="212"/>
      <c r="J421" s="213">
        <f>ROUND(I421*H421,2)</f>
        <v>0</v>
      </c>
      <c r="K421" s="209" t="s">
        <v>136</v>
      </c>
      <c r="L421" s="47"/>
      <c r="M421" s="214" t="s">
        <v>28</v>
      </c>
      <c r="N421" s="215" t="s">
        <v>46</v>
      </c>
      <c r="O421" s="87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137</v>
      </c>
      <c r="AT421" s="218" t="s">
        <v>132</v>
      </c>
      <c r="AU421" s="218" t="s">
        <v>85</v>
      </c>
      <c r="AY421" s="20" t="s">
        <v>130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83</v>
      </c>
      <c r="BK421" s="219">
        <f>ROUND(I421*H421,2)</f>
        <v>0</v>
      </c>
      <c r="BL421" s="20" t="s">
        <v>137</v>
      </c>
      <c r="BM421" s="218" t="s">
        <v>633</v>
      </c>
    </row>
    <row r="422" s="2" customFormat="1">
      <c r="A422" s="41"/>
      <c r="B422" s="42"/>
      <c r="C422" s="43"/>
      <c r="D422" s="220" t="s">
        <v>139</v>
      </c>
      <c r="E422" s="43"/>
      <c r="F422" s="221" t="s">
        <v>634</v>
      </c>
      <c r="G422" s="43"/>
      <c r="H422" s="43"/>
      <c r="I422" s="222"/>
      <c r="J422" s="43"/>
      <c r="K422" s="43"/>
      <c r="L422" s="47"/>
      <c r="M422" s="279"/>
      <c r="N422" s="280"/>
      <c r="O422" s="281"/>
      <c r="P422" s="281"/>
      <c r="Q422" s="281"/>
      <c r="R422" s="281"/>
      <c r="S422" s="281"/>
      <c r="T422" s="282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139</v>
      </c>
      <c r="AU422" s="20" t="s">
        <v>85</v>
      </c>
    </row>
    <row r="423" s="2" customFormat="1" ht="6.96" customHeight="1">
      <c r="A423" s="41"/>
      <c r="B423" s="62"/>
      <c r="C423" s="63"/>
      <c r="D423" s="63"/>
      <c r="E423" s="63"/>
      <c r="F423" s="63"/>
      <c r="G423" s="63"/>
      <c r="H423" s="63"/>
      <c r="I423" s="63"/>
      <c r="J423" s="63"/>
      <c r="K423" s="63"/>
      <c r="L423" s="47"/>
      <c r="M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</sheetData>
  <sheetProtection sheet="1" autoFilter="0" formatColumns="0" formatRows="0" objects="1" scenarios="1" spinCount="100000" saltValue="pG6Dec62FIczvNb4FdxMNorKyFQN9vDohFRLxNrNgeo3fMmeqFF6pyeexkycsypEH88RHAg70u/f4sjpsvYotA==" hashValue="Dp/aOk+bwQ0lNrphQU1OOhElkLcBq9I/Rai2YyZXdf2+MRJDKguawZGE/y/mTC+G3Da9Z5Hr/FRdQyX5uXjnyA==" algorithmName="SHA-512" password="CC35"/>
  <autoFilter ref="C88:K42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203111"/>
    <hyperlink ref="F96" r:id="rId2" display="https://podminky.urs.cz/item/CS_URS_2024_02/121151113"/>
    <hyperlink ref="F99" r:id="rId3" display="https://podminky.urs.cz/item/CS_URS_2024_02/122251104"/>
    <hyperlink ref="F103" r:id="rId4" display="https://podminky.urs.cz/item/CS_URS_2024_02/133212811"/>
    <hyperlink ref="F110" r:id="rId5" display="https://podminky.urs.cz/item/CS_URS_2024_02/162351104"/>
    <hyperlink ref="F127" r:id="rId6" display="https://podminky.urs.cz/item/CS_URS_2024_02/162751117"/>
    <hyperlink ref="F139" r:id="rId7" display="https://podminky.urs.cz/item/CS_URS_2024_02/162751119"/>
    <hyperlink ref="F143" r:id="rId8" display="https://podminky.urs.cz/item/CS_URS_2024_02/167151101"/>
    <hyperlink ref="F150" r:id="rId9" display="https://podminky.urs.cz/item/CS_URS_2024_02/167151111"/>
    <hyperlink ref="F162" r:id="rId10" display="https://podminky.urs.cz/item/CS_URS_2024_02/171151103"/>
    <hyperlink ref="F166" r:id="rId11" display="https://podminky.urs.cz/item/CS_URS_2024_02/171251109"/>
    <hyperlink ref="F168" r:id="rId12" display="https://podminky.urs.cz/item/CS_URS_2024_02/171251201"/>
    <hyperlink ref="F189" r:id="rId13" display="https://podminky.urs.cz/item/CS_URS_2024_02/171201231"/>
    <hyperlink ref="F192" r:id="rId14" display="https://podminky.urs.cz/item/CS_URS_2024_02/181111121"/>
    <hyperlink ref="F195" r:id="rId15" display="https://podminky.urs.cz/item/CS_URS_2024_02/181351103"/>
    <hyperlink ref="F198" r:id="rId16" display="https://podminky.urs.cz/item/CS_URS_2024_02/181411131"/>
    <hyperlink ref="F203" r:id="rId17" display="https://podminky.urs.cz/item/CS_URS_2024_02/181951111"/>
    <hyperlink ref="F206" r:id="rId18" display="https://podminky.urs.cz/item/CS_URS_2024_02/181951112"/>
    <hyperlink ref="F219" r:id="rId19" display="https://podminky.urs.cz/item/CS_URS_2024_02/185803111"/>
    <hyperlink ref="F222" r:id="rId20" display="https://podminky.urs.cz/item/CS_URS_2024_02/274313511"/>
    <hyperlink ref="F226" r:id="rId21" display="https://podminky.urs.cz/item/CS_URS_2024_02/274313611"/>
    <hyperlink ref="F228" r:id="rId22" display="https://podminky.urs.cz/item/CS_URS_2024_02/274351121"/>
    <hyperlink ref="F235" r:id="rId23" display="https://podminky.urs.cz/item/CS_URS_2024_02/274351122"/>
    <hyperlink ref="F238" r:id="rId24" display="https://podminky.urs.cz/item/CS_URS_2024_02/451317777"/>
    <hyperlink ref="F244" r:id="rId25" display="https://podminky.urs.cz/item/CS_URS_2024_02/457971111"/>
    <hyperlink ref="F259" r:id="rId26" display="https://podminky.urs.cz/item/CS_URS_2024_02/457979111"/>
    <hyperlink ref="F262" r:id="rId27" display="https://podminky.urs.cz/item/CS_URS_2024_02/564211111"/>
    <hyperlink ref="F275" r:id="rId28" display="https://podminky.urs.cz/item/CS_URS_2024_02/564231011"/>
    <hyperlink ref="F283" r:id="rId29" display="https://podminky.urs.cz/item/CS_URS_2024_02/564851011"/>
    <hyperlink ref="F293" r:id="rId30" display="https://podminky.urs.cz/item/CS_URS_2024_02/564861011"/>
    <hyperlink ref="F332" r:id="rId31" display="https://podminky.urs.cz/item/CS_URS_2024_02/591211111"/>
    <hyperlink ref="F340" r:id="rId32" display="https://podminky.urs.cz/item/CS_URS_2024_02/596211111"/>
    <hyperlink ref="F348" r:id="rId33" display="https://podminky.urs.cz/item/CS_URS_2024_02/635111241"/>
    <hyperlink ref="F352" r:id="rId34" display="https://podminky.urs.cz/item/CS_URS_2024_02/635111242"/>
    <hyperlink ref="F356" r:id="rId35" display="https://podminky.urs.cz/item/CS_URS_2024_02/637211111"/>
    <hyperlink ref="F362" r:id="rId36" display="https://podminky.urs.cz/item/CS_URS_2024_02/890311851"/>
    <hyperlink ref="F366" r:id="rId37" display="https://podminky.urs.cz/item/CS_URS_2024_02/899132121"/>
    <hyperlink ref="F371" r:id="rId38" display="https://podminky.urs.cz/item/CS_URS_2024_02/899201211"/>
    <hyperlink ref="F374" r:id="rId39" display="https://podminky.urs.cz/item/CS_URS_2024_02/916131213"/>
    <hyperlink ref="F379" r:id="rId40" display="https://podminky.urs.cz/item/CS_URS_2024_02/916241213"/>
    <hyperlink ref="F384" r:id="rId41" display="https://podminky.urs.cz/item/CS_URS_2024_02/916331112"/>
    <hyperlink ref="F389" r:id="rId42" display="https://podminky.urs.cz/item/CS_URS_2024_02/935113111"/>
    <hyperlink ref="F397" r:id="rId43" display="https://podminky.urs.cz/item/CS_URS_2024_02/935923216"/>
    <hyperlink ref="F407" r:id="rId44" display="https://podminky.urs.cz/item/CS_URS_2024_02/979071111"/>
    <hyperlink ref="F412" r:id="rId45" display="https://podminky.urs.cz/item/CS_URS_2024_02/997013501"/>
    <hyperlink ref="F414" r:id="rId46" display="https://podminky.urs.cz/item/CS_URS_2024_02/997013509"/>
    <hyperlink ref="F418" r:id="rId47" display="https://podminky.urs.cz/item/CS_URS_2024_02/997013631"/>
    <hyperlink ref="F422" r:id="rId48" display="https://podminky.urs.cz/item/CS_URS_2024_02/9982220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stavby'!K6</f>
        <v>REKONSTRUKCE ZŠ V CHRASTAVĚ, OBJEKT V REVOLUČNÍ ULICI, SO102-ZÁZEMÍ PRO ŠKOLNÍ DRUŽINU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635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28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14. 11. 2024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26</v>
      </c>
      <c r="E14" s="41"/>
      <c r="F14" s="41"/>
      <c r="G14" s="41"/>
      <c r="H14" s="41"/>
      <c r="I14" s="135" t="s">
        <v>27</v>
      </c>
      <c r="J14" s="139" t="s">
        <v>28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29</v>
      </c>
      <c r="F15" s="41"/>
      <c r="G15" s="41"/>
      <c r="H15" s="41"/>
      <c r="I15" s="135" t="s">
        <v>30</v>
      </c>
      <c r="J15" s="139" t="s">
        <v>28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27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30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27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30</v>
      </c>
      <c r="J21" s="139" t="s">
        <v>28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27</v>
      </c>
      <c r="J23" s="139" t="s">
        <v>28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636</v>
      </c>
      <c r="F24" s="41"/>
      <c r="G24" s="41"/>
      <c r="H24" s="41"/>
      <c r="I24" s="135" t="s">
        <v>30</v>
      </c>
      <c r="J24" s="139" t="s">
        <v>28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ROUND((SUM(BE85:BE156)),  2)</f>
        <v>0</v>
      </c>
      <c r="G33" s="41"/>
      <c r="H33" s="41"/>
      <c r="I33" s="151">
        <v>0.20999999999999999</v>
      </c>
      <c r="J33" s="150">
        <f>ROUND(((SUM(BE85:BE156))*I33),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ROUND((SUM(BF85:BF156)),  2)</f>
        <v>0</v>
      </c>
      <c r="G34" s="41"/>
      <c r="H34" s="41"/>
      <c r="I34" s="151">
        <v>0.12</v>
      </c>
      <c r="J34" s="150">
        <f>ROUND(((SUM(BF85:BF156))*I34),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ROUND((SUM(BG85:BG156)),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ROUND((SUM(BH85:BH156)),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ROUND((SUM(BI85:BI156)),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ZŠ V CHRASTAVĚ, OBJEKT V REVOLUČNÍ ULICI, SO102-ZÁZEMÍ PRO ŠKOLNÍ DRUŽINU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SO 102.2 Odvodnění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Chrastava, Revoluční ulice</v>
      </c>
      <c r="G52" s="43"/>
      <c r="H52" s="43"/>
      <c r="I52" s="35" t="s">
        <v>24</v>
      </c>
      <c r="J52" s="75" t="str">
        <f>IF(J12="","",J12)</f>
        <v>14. 11. 2024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26</v>
      </c>
      <c r="D54" s="43"/>
      <c r="E54" s="43"/>
      <c r="F54" s="30" t="str">
        <f>E15</f>
        <v>Město Chrastava,nám. 1.máje 1,463 31 Chrastava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Ing.Hana Hrochová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106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107</v>
      </c>
      <c r="E62" s="177"/>
      <c r="F62" s="177"/>
      <c r="G62" s="177"/>
      <c r="H62" s="177"/>
      <c r="I62" s="177"/>
      <c r="J62" s="178">
        <f>J110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108</v>
      </c>
      <c r="E63" s="177"/>
      <c r="F63" s="177"/>
      <c r="G63" s="177"/>
      <c r="H63" s="177"/>
      <c r="I63" s="177"/>
      <c r="J63" s="178">
        <f>J113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111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114</v>
      </c>
      <c r="E65" s="177"/>
      <c r="F65" s="177"/>
      <c r="G65" s="177"/>
      <c r="H65" s="177"/>
      <c r="I65" s="177"/>
      <c r="J65" s="178">
        <f>J154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115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6.25" customHeight="1">
      <c r="A75" s="41"/>
      <c r="B75" s="42"/>
      <c r="C75" s="43"/>
      <c r="D75" s="43"/>
      <c r="E75" s="163" t="str">
        <f>E7</f>
        <v>REKONSTRUKCE ZŠ V CHRASTAVĚ, OBJEKT V REVOLUČNÍ ULICI, SO102-ZÁZEMÍ PRO ŠKOLNÍ DRUŽINU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99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02 - SO 102.2 Odvodnění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22</v>
      </c>
      <c r="D79" s="43"/>
      <c r="E79" s="43"/>
      <c r="F79" s="30" t="str">
        <f>F12</f>
        <v>Chrastava, Revoluční ulice</v>
      </c>
      <c r="G79" s="43"/>
      <c r="H79" s="43"/>
      <c r="I79" s="35" t="s">
        <v>24</v>
      </c>
      <c r="J79" s="75" t="str">
        <f>IF(J12="","",J12)</f>
        <v>14. 11. 2024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26</v>
      </c>
      <c r="D81" s="43"/>
      <c r="E81" s="43"/>
      <c r="F81" s="30" t="str">
        <f>E15</f>
        <v>Město Chrastava,nám. 1.máje 1,463 31 Chrastava</v>
      </c>
      <c r="G81" s="43"/>
      <c r="H81" s="43"/>
      <c r="I81" s="35" t="s">
        <v>33</v>
      </c>
      <c r="J81" s="39" t="str">
        <f>E21</f>
        <v>Ing.Dana Polcarová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37</v>
      </c>
      <c r="J82" s="39" t="str">
        <f>E24</f>
        <v>Ing.Hana Hrochová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116</v>
      </c>
      <c r="D84" s="183" t="s">
        <v>60</v>
      </c>
      <c r="E84" s="183" t="s">
        <v>56</v>
      </c>
      <c r="F84" s="183" t="s">
        <v>57</v>
      </c>
      <c r="G84" s="183" t="s">
        <v>117</v>
      </c>
      <c r="H84" s="183" t="s">
        <v>118</v>
      </c>
      <c r="I84" s="183" t="s">
        <v>119</v>
      </c>
      <c r="J84" s="183" t="s">
        <v>103</v>
      </c>
      <c r="K84" s="184" t="s">
        <v>120</v>
      </c>
      <c r="L84" s="185"/>
      <c r="M84" s="95" t="s">
        <v>28</v>
      </c>
      <c r="N84" s="96" t="s">
        <v>45</v>
      </c>
      <c r="O84" s="96" t="s">
        <v>121</v>
      </c>
      <c r="P84" s="96" t="s">
        <v>122</v>
      </c>
      <c r="Q84" s="96" t="s">
        <v>123</v>
      </c>
      <c r="R84" s="96" t="s">
        <v>124</v>
      </c>
      <c r="S84" s="96" t="s">
        <v>125</v>
      </c>
      <c r="T84" s="97" t="s">
        <v>126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127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105.01330899999998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104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128</v>
      </c>
      <c r="F86" s="194" t="s">
        <v>129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P87+P110+P113+P120+P154</f>
        <v>0</v>
      </c>
      <c r="Q86" s="199"/>
      <c r="R86" s="200">
        <f>R87+R110+R113+R120+R154</f>
        <v>105.01330899999998</v>
      </c>
      <c r="S86" s="199"/>
      <c r="T86" s="201">
        <f>T87+T110+T113+T120+T154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75</v>
      </c>
      <c r="AY86" s="202" t="s">
        <v>130</v>
      </c>
      <c r="BK86" s="204">
        <f>BK87+BK110+BK113+BK120+BK154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83</v>
      </c>
      <c r="F87" s="205" t="s">
        <v>131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SUM(P88:P109)</f>
        <v>0</v>
      </c>
      <c r="Q87" s="199"/>
      <c r="R87" s="200">
        <f>SUM(R88:R109)</f>
        <v>76.599999999999994</v>
      </c>
      <c r="S87" s="199"/>
      <c r="T87" s="201">
        <f>SUM(T88:T109)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83</v>
      </c>
      <c r="AT87" s="203" t="s">
        <v>74</v>
      </c>
      <c r="AU87" s="203" t="s">
        <v>83</v>
      </c>
      <c r="AY87" s="202" t="s">
        <v>130</v>
      </c>
      <c r="BK87" s="204">
        <f>SUM(BK88:BK109)</f>
        <v>0</v>
      </c>
    </row>
    <row r="88" s="2" customFormat="1" ht="44.25" customHeight="1">
      <c r="A88" s="41"/>
      <c r="B88" s="42"/>
      <c r="C88" s="207" t="s">
        <v>83</v>
      </c>
      <c r="D88" s="207" t="s">
        <v>132</v>
      </c>
      <c r="E88" s="208" t="s">
        <v>637</v>
      </c>
      <c r="F88" s="209" t="s">
        <v>638</v>
      </c>
      <c r="G88" s="210" t="s">
        <v>152</v>
      </c>
      <c r="H88" s="211">
        <v>87.299999999999997</v>
      </c>
      <c r="I88" s="212"/>
      <c r="J88" s="213">
        <f>ROUND(I88*H88,2)</f>
        <v>0</v>
      </c>
      <c r="K88" s="209" t="s">
        <v>136</v>
      </c>
      <c r="L88" s="47"/>
      <c r="M88" s="214" t="s">
        <v>28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137</v>
      </c>
      <c r="AT88" s="218" t="s">
        <v>132</v>
      </c>
      <c r="AU88" s="218" t="s">
        <v>85</v>
      </c>
      <c r="AY88" s="20" t="s">
        <v>130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137</v>
      </c>
      <c r="BM88" s="218" t="s">
        <v>639</v>
      </c>
    </row>
    <row r="89" s="2" customFormat="1">
      <c r="A89" s="41"/>
      <c r="B89" s="42"/>
      <c r="C89" s="43"/>
      <c r="D89" s="220" t="s">
        <v>139</v>
      </c>
      <c r="E89" s="43"/>
      <c r="F89" s="221" t="s">
        <v>640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139</v>
      </c>
      <c r="AU89" s="20" t="s">
        <v>85</v>
      </c>
    </row>
    <row r="90" s="2" customFormat="1" ht="66.75" customHeight="1">
      <c r="A90" s="41"/>
      <c r="B90" s="42"/>
      <c r="C90" s="207" t="s">
        <v>85</v>
      </c>
      <c r="D90" s="207" t="s">
        <v>132</v>
      </c>
      <c r="E90" s="208" t="s">
        <v>641</v>
      </c>
      <c r="F90" s="209" t="s">
        <v>642</v>
      </c>
      <c r="G90" s="210" t="s">
        <v>152</v>
      </c>
      <c r="H90" s="211">
        <v>87.299999999999997</v>
      </c>
      <c r="I90" s="212"/>
      <c r="J90" s="213">
        <f>ROUND(I90*H90,2)</f>
        <v>0</v>
      </c>
      <c r="K90" s="209" t="s">
        <v>136</v>
      </c>
      <c r="L90" s="47"/>
      <c r="M90" s="214" t="s">
        <v>28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137</v>
      </c>
      <c r="AT90" s="218" t="s">
        <v>132</v>
      </c>
      <c r="AU90" s="218" t="s">
        <v>85</v>
      </c>
      <c r="AY90" s="20" t="s">
        <v>130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137</v>
      </c>
      <c r="BM90" s="218" t="s">
        <v>643</v>
      </c>
    </row>
    <row r="91" s="2" customFormat="1">
      <c r="A91" s="41"/>
      <c r="B91" s="42"/>
      <c r="C91" s="43"/>
      <c r="D91" s="220" t="s">
        <v>139</v>
      </c>
      <c r="E91" s="43"/>
      <c r="F91" s="221" t="s">
        <v>644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139</v>
      </c>
      <c r="AU91" s="20" t="s">
        <v>85</v>
      </c>
    </row>
    <row r="92" s="2" customFormat="1" ht="62.7" customHeight="1">
      <c r="A92" s="41"/>
      <c r="B92" s="42"/>
      <c r="C92" s="207" t="s">
        <v>149</v>
      </c>
      <c r="D92" s="207" t="s">
        <v>132</v>
      </c>
      <c r="E92" s="208" t="s">
        <v>645</v>
      </c>
      <c r="F92" s="209" t="s">
        <v>646</v>
      </c>
      <c r="G92" s="210" t="s">
        <v>152</v>
      </c>
      <c r="H92" s="211">
        <v>36.799999999999997</v>
      </c>
      <c r="I92" s="212"/>
      <c r="J92" s="213">
        <f>ROUND(I92*H92,2)</f>
        <v>0</v>
      </c>
      <c r="K92" s="209" t="s">
        <v>136</v>
      </c>
      <c r="L92" s="47"/>
      <c r="M92" s="214" t="s">
        <v>28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137</v>
      </c>
      <c r="AT92" s="218" t="s">
        <v>132</v>
      </c>
      <c r="AU92" s="218" t="s">
        <v>85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137</v>
      </c>
      <c r="BM92" s="218" t="s">
        <v>647</v>
      </c>
    </row>
    <row r="93" s="2" customFormat="1">
      <c r="A93" s="41"/>
      <c r="B93" s="42"/>
      <c r="C93" s="43"/>
      <c r="D93" s="220" t="s">
        <v>139</v>
      </c>
      <c r="E93" s="43"/>
      <c r="F93" s="221" t="s">
        <v>648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139</v>
      </c>
      <c r="AU93" s="20" t="s">
        <v>85</v>
      </c>
    </row>
    <row r="94" s="2" customFormat="1" ht="62.7" customHeight="1">
      <c r="A94" s="41"/>
      <c r="B94" s="42"/>
      <c r="C94" s="207" t="s">
        <v>137</v>
      </c>
      <c r="D94" s="207" t="s">
        <v>132</v>
      </c>
      <c r="E94" s="208" t="s">
        <v>167</v>
      </c>
      <c r="F94" s="209" t="s">
        <v>168</v>
      </c>
      <c r="G94" s="210" t="s">
        <v>152</v>
      </c>
      <c r="H94" s="211">
        <v>50.5</v>
      </c>
      <c r="I94" s="212"/>
      <c r="J94" s="213">
        <f>ROUND(I94*H94,2)</f>
        <v>0</v>
      </c>
      <c r="K94" s="209" t="s">
        <v>136</v>
      </c>
      <c r="L94" s="47"/>
      <c r="M94" s="214" t="s">
        <v>28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137</v>
      </c>
      <c r="AT94" s="218" t="s">
        <v>132</v>
      </c>
      <c r="AU94" s="218" t="s">
        <v>85</v>
      </c>
      <c r="AY94" s="20" t="s">
        <v>130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137</v>
      </c>
      <c r="BM94" s="218" t="s">
        <v>649</v>
      </c>
    </row>
    <row r="95" s="2" customFormat="1">
      <c r="A95" s="41"/>
      <c r="B95" s="42"/>
      <c r="C95" s="43"/>
      <c r="D95" s="220" t="s">
        <v>139</v>
      </c>
      <c r="E95" s="43"/>
      <c r="F95" s="221" t="s">
        <v>170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139</v>
      </c>
      <c r="AU95" s="20" t="s">
        <v>85</v>
      </c>
    </row>
    <row r="96" s="2" customFormat="1" ht="66.75" customHeight="1">
      <c r="A96" s="41"/>
      <c r="B96" s="42"/>
      <c r="C96" s="207" t="s">
        <v>166</v>
      </c>
      <c r="D96" s="207" t="s">
        <v>132</v>
      </c>
      <c r="E96" s="208" t="s">
        <v>190</v>
      </c>
      <c r="F96" s="209" t="s">
        <v>191</v>
      </c>
      <c r="G96" s="210" t="s">
        <v>152</v>
      </c>
      <c r="H96" s="211">
        <v>1010</v>
      </c>
      <c r="I96" s="212"/>
      <c r="J96" s="213">
        <f>ROUND(I96*H96,2)</f>
        <v>0</v>
      </c>
      <c r="K96" s="209" t="s">
        <v>136</v>
      </c>
      <c r="L96" s="47"/>
      <c r="M96" s="214" t="s">
        <v>28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137</v>
      </c>
      <c r="AT96" s="218" t="s">
        <v>132</v>
      </c>
      <c r="AU96" s="218" t="s">
        <v>85</v>
      </c>
      <c r="AY96" s="20" t="s">
        <v>130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137</v>
      </c>
      <c r="BM96" s="218" t="s">
        <v>650</v>
      </c>
    </row>
    <row r="97" s="2" customFormat="1">
      <c r="A97" s="41"/>
      <c r="B97" s="42"/>
      <c r="C97" s="43"/>
      <c r="D97" s="220" t="s">
        <v>139</v>
      </c>
      <c r="E97" s="43"/>
      <c r="F97" s="221" t="s">
        <v>193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85</v>
      </c>
    </row>
    <row r="98" s="13" customFormat="1">
      <c r="A98" s="13"/>
      <c r="B98" s="225"/>
      <c r="C98" s="226"/>
      <c r="D98" s="227" t="s">
        <v>141</v>
      </c>
      <c r="E98" s="226"/>
      <c r="F98" s="229" t="s">
        <v>651</v>
      </c>
      <c r="G98" s="226"/>
      <c r="H98" s="230">
        <v>1010</v>
      </c>
      <c r="I98" s="231"/>
      <c r="J98" s="226"/>
      <c r="K98" s="226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141</v>
      </c>
      <c r="AU98" s="236" t="s">
        <v>85</v>
      </c>
      <c r="AV98" s="13" t="s">
        <v>85</v>
      </c>
      <c r="AW98" s="13" t="s">
        <v>4</v>
      </c>
      <c r="AX98" s="13" t="s">
        <v>83</v>
      </c>
      <c r="AY98" s="236" t="s">
        <v>130</v>
      </c>
    </row>
    <row r="99" s="2" customFormat="1" ht="44.25" customHeight="1">
      <c r="A99" s="41"/>
      <c r="B99" s="42"/>
      <c r="C99" s="207" t="s">
        <v>180</v>
      </c>
      <c r="D99" s="207" t="s">
        <v>132</v>
      </c>
      <c r="E99" s="208" t="s">
        <v>225</v>
      </c>
      <c r="F99" s="209" t="s">
        <v>226</v>
      </c>
      <c r="G99" s="210" t="s">
        <v>227</v>
      </c>
      <c r="H99" s="211">
        <v>95.950000000000003</v>
      </c>
      <c r="I99" s="212"/>
      <c r="J99" s="213">
        <f>ROUND(I99*H99,2)</f>
        <v>0</v>
      </c>
      <c r="K99" s="209" t="s">
        <v>136</v>
      </c>
      <c r="L99" s="47"/>
      <c r="M99" s="214" t="s">
        <v>28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137</v>
      </c>
      <c r="AT99" s="218" t="s">
        <v>132</v>
      </c>
      <c r="AU99" s="218" t="s">
        <v>85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137</v>
      </c>
      <c r="BM99" s="218" t="s">
        <v>652</v>
      </c>
    </row>
    <row r="100" s="2" customFormat="1">
      <c r="A100" s="41"/>
      <c r="B100" s="42"/>
      <c r="C100" s="43"/>
      <c r="D100" s="220" t="s">
        <v>139</v>
      </c>
      <c r="E100" s="43"/>
      <c r="F100" s="221" t="s">
        <v>229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139</v>
      </c>
      <c r="AU100" s="20" t="s">
        <v>85</v>
      </c>
    </row>
    <row r="101" s="13" customFormat="1">
      <c r="A101" s="13"/>
      <c r="B101" s="225"/>
      <c r="C101" s="226"/>
      <c r="D101" s="227" t="s">
        <v>141</v>
      </c>
      <c r="E101" s="226"/>
      <c r="F101" s="229" t="s">
        <v>653</v>
      </c>
      <c r="G101" s="226"/>
      <c r="H101" s="230">
        <v>95.950000000000003</v>
      </c>
      <c r="I101" s="231"/>
      <c r="J101" s="226"/>
      <c r="K101" s="226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141</v>
      </c>
      <c r="AU101" s="236" t="s">
        <v>85</v>
      </c>
      <c r="AV101" s="13" t="s">
        <v>85</v>
      </c>
      <c r="AW101" s="13" t="s">
        <v>4</v>
      </c>
      <c r="AX101" s="13" t="s">
        <v>83</v>
      </c>
      <c r="AY101" s="236" t="s">
        <v>130</v>
      </c>
    </row>
    <row r="102" s="2" customFormat="1" ht="37.8" customHeight="1">
      <c r="A102" s="41"/>
      <c r="B102" s="42"/>
      <c r="C102" s="207" t="s">
        <v>189</v>
      </c>
      <c r="D102" s="207" t="s">
        <v>132</v>
      </c>
      <c r="E102" s="208" t="s">
        <v>218</v>
      </c>
      <c r="F102" s="209" t="s">
        <v>219</v>
      </c>
      <c r="G102" s="210" t="s">
        <v>152</v>
      </c>
      <c r="H102" s="211">
        <v>50.5</v>
      </c>
      <c r="I102" s="212"/>
      <c r="J102" s="213">
        <f>ROUND(I102*H102,2)</f>
        <v>0</v>
      </c>
      <c r="K102" s="209" t="s">
        <v>136</v>
      </c>
      <c r="L102" s="47"/>
      <c r="M102" s="214" t="s">
        <v>28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137</v>
      </c>
      <c r="AT102" s="218" t="s">
        <v>132</v>
      </c>
      <c r="AU102" s="218" t="s">
        <v>85</v>
      </c>
      <c r="AY102" s="20" t="s">
        <v>130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137</v>
      </c>
      <c r="BM102" s="218" t="s">
        <v>654</v>
      </c>
    </row>
    <row r="103" s="2" customFormat="1">
      <c r="A103" s="41"/>
      <c r="B103" s="42"/>
      <c r="C103" s="43"/>
      <c r="D103" s="220" t="s">
        <v>139</v>
      </c>
      <c r="E103" s="43"/>
      <c r="F103" s="221" t="s">
        <v>221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139</v>
      </c>
      <c r="AU103" s="20" t="s">
        <v>85</v>
      </c>
    </row>
    <row r="104" s="2" customFormat="1" ht="44.25" customHeight="1">
      <c r="A104" s="41"/>
      <c r="B104" s="42"/>
      <c r="C104" s="207" t="s">
        <v>196</v>
      </c>
      <c r="D104" s="207" t="s">
        <v>132</v>
      </c>
      <c r="E104" s="208" t="s">
        <v>655</v>
      </c>
      <c r="F104" s="209" t="s">
        <v>656</v>
      </c>
      <c r="G104" s="210" t="s">
        <v>152</v>
      </c>
      <c r="H104" s="211">
        <v>36.799999999999997</v>
      </c>
      <c r="I104" s="212"/>
      <c r="J104" s="213">
        <f>ROUND(I104*H104,2)</f>
        <v>0</v>
      </c>
      <c r="K104" s="209" t="s">
        <v>136</v>
      </c>
      <c r="L104" s="47"/>
      <c r="M104" s="214" t="s">
        <v>28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137</v>
      </c>
      <c r="AT104" s="218" t="s">
        <v>132</v>
      </c>
      <c r="AU104" s="218" t="s">
        <v>85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137</v>
      </c>
      <c r="BM104" s="218" t="s">
        <v>657</v>
      </c>
    </row>
    <row r="105" s="2" customFormat="1">
      <c r="A105" s="41"/>
      <c r="B105" s="42"/>
      <c r="C105" s="43"/>
      <c r="D105" s="220" t="s">
        <v>139</v>
      </c>
      <c r="E105" s="43"/>
      <c r="F105" s="221" t="s">
        <v>658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139</v>
      </c>
      <c r="AU105" s="20" t="s">
        <v>85</v>
      </c>
    </row>
    <row r="106" s="2" customFormat="1" ht="66.75" customHeight="1">
      <c r="A106" s="41"/>
      <c r="B106" s="42"/>
      <c r="C106" s="207" t="s">
        <v>202</v>
      </c>
      <c r="D106" s="207" t="s">
        <v>132</v>
      </c>
      <c r="E106" s="208" t="s">
        <v>659</v>
      </c>
      <c r="F106" s="209" t="s">
        <v>660</v>
      </c>
      <c r="G106" s="210" t="s">
        <v>152</v>
      </c>
      <c r="H106" s="211">
        <v>38.299999999999997</v>
      </c>
      <c r="I106" s="212"/>
      <c r="J106" s="213">
        <f>ROUND(I106*H106,2)</f>
        <v>0</v>
      </c>
      <c r="K106" s="209" t="s">
        <v>136</v>
      </c>
      <c r="L106" s="47"/>
      <c r="M106" s="214" t="s">
        <v>28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137</v>
      </c>
      <c r="AT106" s="218" t="s">
        <v>132</v>
      </c>
      <c r="AU106" s="218" t="s">
        <v>85</v>
      </c>
      <c r="AY106" s="20" t="s">
        <v>130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137</v>
      </c>
      <c r="BM106" s="218" t="s">
        <v>661</v>
      </c>
    </row>
    <row r="107" s="2" customFormat="1">
      <c r="A107" s="41"/>
      <c r="B107" s="42"/>
      <c r="C107" s="43"/>
      <c r="D107" s="220" t="s">
        <v>139</v>
      </c>
      <c r="E107" s="43"/>
      <c r="F107" s="221" t="s">
        <v>662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139</v>
      </c>
      <c r="AU107" s="20" t="s">
        <v>85</v>
      </c>
    </row>
    <row r="108" s="2" customFormat="1" ht="16.5" customHeight="1">
      <c r="A108" s="41"/>
      <c r="B108" s="42"/>
      <c r="C108" s="269" t="s">
        <v>208</v>
      </c>
      <c r="D108" s="269" t="s">
        <v>248</v>
      </c>
      <c r="E108" s="270" t="s">
        <v>663</v>
      </c>
      <c r="F108" s="271" t="s">
        <v>664</v>
      </c>
      <c r="G108" s="272" t="s">
        <v>227</v>
      </c>
      <c r="H108" s="273">
        <v>76.599999999999994</v>
      </c>
      <c r="I108" s="274"/>
      <c r="J108" s="275">
        <f>ROUND(I108*H108,2)</f>
        <v>0</v>
      </c>
      <c r="K108" s="271" t="s">
        <v>136</v>
      </c>
      <c r="L108" s="276"/>
      <c r="M108" s="277" t="s">
        <v>28</v>
      </c>
      <c r="N108" s="278" t="s">
        <v>46</v>
      </c>
      <c r="O108" s="87"/>
      <c r="P108" s="216">
        <f>O108*H108</f>
        <v>0</v>
      </c>
      <c r="Q108" s="216">
        <v>1</v>
      </c>
      <c r="R108" s="216">
        <f>Q108*H108</f>
        <v>76.599999999999994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196</v>
      </c>
      <c r="AT108" s="218" t="s">
        <v>248</v>
      </c>
      <c r="AU108" s="218" t="s">
        <v>85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137</v>
      </c>
      <c r="BM108" s="218" t="s">
        <v>665</v>
      </c>
    </row>
    <row r="109" s="13" customFormat="1">
      <c r="A109" s="13"/>
      <c r="B109" s="225"/>
      <c r="C109" s="226"/>
      <c r="D109" s="227" t="s">
        <v>141</v>
      </c>
      <c r="E109" s="226"/>
      <c r="F109" s="229" t="s">
        <v>666</v>
      </c>
      <c r="G109" s="226"/>
      <c r="H109" s="230">
        <v>76.599999999999994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141</v>
      </c>
      <c r="AU109" s="236" t="s">
        <v>85</v>
      </c>
      <c r="AV109" s="13" t="s">
        <v>85</v>
      </c>
      <c r="AW109" s="13" t="s">
        <v>4</v>
      </c>
      <c r="AX109" s="13" t="s">
        <v>83</v>
      </c>
      <c r="AY109" s="236" t="s">
        <v>130</v>
      </c>
    </row>
    <row r="110" s="12" customFormat="1" ht="22.8" customHeight="1">
      <c r="A110" s="12"/>
      <c r="B110" s="191"/>
      <c r="C110" s="192"/>
      <c r="D110" s="193" t="s">
        <v>74</v>
      </c>
      <c r="E110" s="205" t="s">
        <v>85</v>
      </c>
      <c r="F110" s="205" t="s">
        <v>279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SUM(P111:P112)</f>
        <v>0</v>
      </c>
      <c r="Q110" s="199"/>
      <c r="R110" s="200">
        <f>SUM(R111:R112)</f>
        <v>0.11455</v>
      </c>
      <c r="S110" s="199"/>
      <c r="T110" s="201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83</v>
      </c>
      <c r="AT110" s="203" t="s">
        <v>74</v>
      </c>
      <c r="AU110" s="203" t="s">
        <v>83</v>
      </c>
      <c r="AY110" s="202" t="s">
        <v>130</v>
      </c>
      <c r="BK110" s="204">
        <f>SUM(BK111:BK112)</f>
        <v>0</v>
      </c>
    </row>
    <row r="111" s="2" customFormat="1" ht="24.15" customHeight="1">
      <c r="A111" s="41"/>
      <c r="B111" s="42"/>
      <c r="C111" s="207" t="s">
        <v>213</v>
      </c>
      <c r="D111" s="207" t="s">
        <v>132</v>
      </c>
      <c r="E111" s="208" t="s">
        <v>667</v>
      </c>
      <c r="F111" s="209" t="s">
        <v>668</v>
      </c>
      <c r="G111" s="210" t="s">
        <v>135</v>
      </c>
      <c r="H111" s="211">
        <v>145</v>
      </c>
      <c r="I111" s="212"/>
      <c r="J111" s="213">
        <f>ROUND(I111*H111,2)</f>
        <v>0</v>
      </c>
      <c r="K111" s="209" t="s">
        <v>136</v>
      </c>
      <c r="L111" s="47"/>
      <c r="M111" s="214" t="s">
        <v>28</v>
      </c>
      <c r="N111" s="215" t="s">
        <v>46</v>
      </c>
      <c r="O111" s="87"/>
      <c r="P111" s="216">
        <f>O111*H111</f>
        <v>0</v>
      </c>
      <c r="Q111" s="216">
        <v>0.00079000000000000001</v>
      </c>
      <c r="R111" s="216">
        <f>Q111*H111</f>
        <v>0.11455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137</v>
      </c>
      <c r="AT111" s="218" t="s">
        <v>132</v>
      </c>
      <c r="AU111" s="218" t="s">
        <v>85</v>
      </c>
      <c r="AY111" s="20" t="s">
        <v>130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137</v>
      </c>
      <c r="BM111" s="218" t="s">
        <v>669</v>
      </c>
    </row>
    <row r="112" s="2" customFormat="1">
      <c r="A112" s="41"/>
      <c r="B112" s="42"/>
      <c r="C112" s="43"/>
      <c r="D112" s="220" t="s">
        <v>139</v>
      </c>
      <c r="E112" s="43"/>
      <c r="F112" s="221" t="s">
        <v>670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139</v>
      </c>
      <c r="AU112" s="20" t="s">
        <v>85</v>
      </c>
    </row>
    <row r="113" s="12" customFormat="1" ht="22.8" customHeight="1">
      <c r="A113" s="12"/>
      <c r="B113" s="191"/>
      <c r="C113" s="192"/>
      <c r="D113" s="193" t="s">
        <v>74</v>
      </c>
      <c r="E113" s="205" t="s">
        <v>137</v>
      </c>
      <c r="F113" s="205" t="s">
        <v>304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SUM(P114:P119)</f>
        <v>0</v>
      </c>
      <c r="Q113" s="199"/>
      <c r="R113" s="200">
        <f>SUM(R114:R119)</f>
        <v>23.371872999999997</v>
      </c>
      <c r="S113" s="199"/>
      <c r="T113" s="201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83</v>
      </c>
      <c r="AT113" s="203" t="s">
        <v>74</v>
      </c>
      <c r="AU113" s="203" t="s">
        <v>83</v>
      </c>
      <c r="AY113" s="202" t="s">
        <v>130</v>
      </c>
      <c r="BK113" s="204">
        <f>SUM(BK114:BK119)</f>
        <v>0</v>
      </c>
    </row>
    <row r="114" s="2" customFormat="1" ht="33" customHeight="1">
      <c r="A114" s="41"/>
      <c r="B114" s="42"/>
      <c r="C114" s="207" t="s">
        <v>8</v>
      </c>
      <c r="D114" s="207" t="s">
        <v>132</v>
      </c>
      <c r="E114" s="208" t="s">
        <v>671</v>
      </c>
      <c r="F114" s="209" t="s">
        <v>672</v>
      </c>
      <c r="G114" s="210" t="s">
        <v>152</v>
      </c>
      <c r="H114" s="211">
        <v>12.199999999999999</v>
      </c>
      <c r="I114" s="212"/>
      <c r="J114" s="213">
        <f>ROUND(I114*H114,2)</f>
        <v>0</v>
      </c>
      <c r="K114" s="209" t="s">
        <v>136</v>
      </c>
      <c r="L114" s="47"/>
      <c r="M114" s="214" t="s">
        <v>28</v>
      </c>
      <c r="N114" s="215" t="s">
        <v>46</v>
      </c>
      <c r="O114" s="87"/>
      <c r="P114" s="216">
        <f>O114*H114</f>
        <v>0</v>
      </c>
      <c r="Q114" s="216">
        <v>1.8907700000000001</v>
      </c>
      <c r="R114" s="216">
        <f>Q114*H114</f>
        <v>23.067394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137</v>
      </c>
      <c r="AT114" s="218" t="s">
        <v>132</v>
      </c>
      <c r="AU114" s="218" t="s">
        <v>85</v>
      </c>
      <c r="AY114" s="20" t="s">
        <v>130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137</v>
      </c>
      <c r="BM114" s="218" t="s">
        <v>673</v>
      </c>
    </row>
    <row r="115" s="2" customFormat="1">
      <c r="A115" s="41"/>
      <c r="B115" s="42"/>
      <c r="C115" s="43"/>
      <c r="D115" s="220" t="s">
        <v>139</v>
      </c>
      <c r="E115" s="43"/>
      <c r="F115" s="221" t="s">
        <v>674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139</v>
      </c>
      <c r="AU115" s="20" t="s">
        <v>85</v>
      </c>
    </row>
    <row r="116" s="2" customFormat="1" ht="33" customHeight="1">
      <c r="A116" s="41"/>
      <c r="B116" s="42"/>
      <c r="C116" s="207" t="s">
        <v>224</v>
      </c>
      <c r="D116" s="207" t="s">
        <v>132</v>
      </c>
      <c r="E116" s="208" t="s">
        <v>675</v>
      </c>
      <c r="F116" s="209" t="s">
        <v>676</v>
      </c>
      <c r="G116" s="210" t="s">
        <v>145</v>
      </c>
      <c r="H116" s="211">
        <v>243</v>
      </c>
      <c r="I116" s="212"/>
      <c r="J116" s="213">
        <f>ROUND(I116*H116,2)</f>
        <v>0</v>
      </c>
      <c r="K116" s="209" t="s">
        <v>136</v>
      </c>
      <c r="L116" s="47"/>
      <c r="M116" s="214" t="s">
        <v>28</v>
      </c>
      <c r="N116" s="215" t="s">
        <v>46</v>
      </c>
      <c r="O116" s="87"/>
      <c r="P116" s="216">
        <f>O116*H116</f>
        <v>0</v>
      </c>
      <c r="Q116" s="216">
        <v>0.001</v>
      </c>
      <c r="R116" s="216">
        <f>Q116*H116</f>
        <v>0.24299999999999999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137</v>
      </c>
      <c r="AT116" s="218" t="s">
        <v>132</v>
      </c>
      <c r="AU116" s="218" t="s">
        <v>85</v>
      </c>
      <c r="AY116" s="20" t="s">
        <v>130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137</v>
      </c>
      <c r="BM116" s="218" t="s">
        <v>677</v>
      </c>
    </row>
    <row r="117" s="2" customFormat="1">
      <c r="A117" s="41"/>
      <c r="B117" s="42"/>
      <c r="C117" s="43"/>
      <c r="D117" s="220" t="s">
        <v>139</v>
      </c>
      <c r="E117" s="43"/>
      <c r="F117" s="221" t="s">
        <v>678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139</v>
      </c>
      <c r="AU117" s="20" t="s">
        <v>85</v>
      </c>
    </row>
    <row r="118" s="2" customFormat="1" ht="24.15" customHeight="1">
      <c r="A118" s="41"/>
      <c r="B118" s="42"/>
      <c r="C118" s="269" t="s">
        <v>231</v>
      </c>
      <c r="D118" s="269" t="s">
        <v>248</v>
      </c>
      <c r="E118" s="270" t="s">
        <v>679</v>
      </c>
      <c r="F118" s="271" t="s">
        <v>680</v>
      </c>
      <c r="G118" s="272" t="s">
        <v>145</v>
      </c>
      <c r="H118" s="273">
        <v>267.30000000000001</v>
      </c>
      <c r="I118" s="274"/>
      <c r="J118" s="275">
        <f>ROUND(I118*H118,2)</f>
        <v>0</v>
      </c>
      <c r="K118" s="271" t="s">
        <v>136</v>
      </c>
      <c r="L118" s="276"/>
      <c r="M118" s="277" t="s">
        <v>28</v>
      </c>
      <c r="N118" s="278" t="s">
        <v>46</v>
      </c>
      <c r="O118" s="87"/>
      <c r="P118" s="216">
        <f>O118*H118</f>
        <v>0</v>
      </c>
      <c r="Q118" s="216">
        <v>0.00023000000000000001</v>
      </c>
      <c r="R118" s="216">
        <f>Q118*H118</f>
        <v>0.061479000000000006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196</v>
      </c>
      <c r="AT118" s="218" t="s">
        <v>248</v>
      </c>
      <c r="AU118" s="218" t="s">
        <v>85</v>
      </c>
      <c r="AY118" s="20" t="s">
        <v>130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137</v>
      </c>
      <c r="BM118" s="218" t="s">
        <v>681</v>
      </c>
    </row>
    <row r="119" s="13" customFormat="1">
      <c r="A119" s="13"/>
      <c r="B119" s="225"/>
      <c r="C119" s="226"/>
      <c r="D119" s="227" t="s">
        <v>141</v>
      </c>
      <c r="E119" s="226"/>
      <c r="F119" s="229" t="s">
        <v>682</v>
      </c>
      <c r="G119" s="226"/>
      <c r="H119" s="230">
        <v>267.30000000000001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141</v>
      </c>
      <c r="AU119" s="236" t="s">
        <v>85</v>
      </c>
      <c r="AV119" s="13" t="s">
        <v>85</v>
      </c>
      <c r="AW119" s="13" t="s">
        <v>4</v>
      </c>
      <c r="AX119" s="13" t="s">
        <v>83</v>
      </c>
      <c r="AY119" s="236" t="s">
        <v>130</v>
      </c>
    </row>
    <row r="120" s="12" customFormat="1" ht="22.8" customHeight="1">
      <c r="A120" s="12"/>
      <c r="B120" s="191"/>
      <c r="C120" s="192"/>
      <c r="D120" s="193" t="s">
        <v>74</v>
      </c>
      <c r="E120" s="205" t="s">
        <v>196</v>
      </c>
      <c r="F120" s="205" t="s">
        <v>504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SUM(P121:P153)</f>
        <v>0</v>
      </c>
      <c r="Q120" s="199"/>
      <c r="R120" s="200">
        <f>SUM(R121:R153)</f>
        <v>4.9268859999999988</v>
      </c>
      <c r="S120" s="199"/>
      <c r="T120" s="201">
        <f>SUM(T121:T153)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83</v>
      </c>
      <c r="AT120" s="203" t="s">
        <v>74</v>
      </c>
      <c r="AU120" s="203" t="s">
        <v>83</v>
      </c>
      <c r="AY120" s="202" t="s">
        <v>130</v>
      </c>
      <c r="BK120" s="204">
        <f>SUM(BK121:BK153)</f>
        <v>0</v>
      </c>
    </row>
    <row r="121" s="2" customFormat="1" ht="24.15" customHeight="1">
      <c r="A121" s="41"/>
      <c r="B121" s="42"/>
      <c r="C121" s="207" t="s">
        <v>237</v>
      </c>
      <c r="D121" s="207" t="s">
        <v>132</v>
      </c>
      <c r="E121" s="208" t="s">
        <v>683</v>
      </c>
      <c r="F121" s="209" t="s">
        <v>684</v>
      </c>
      <c r="G121" s="210" t="s">
        <v>135</v>
      </c>
      <c r="H121" s="211">
        <v>49</v>
      </c>
      <c r="I121" s="212"/>
      <c r="J121" s="213">
        <f>ROUND(I121*H121,2)</f>
        <v>0</v>
      </c>
      <c r="K121" s="209" t="s">
        <v>136</v>
      </c>
      <c r="L121" s="47"/>
      <c r="M121" s="214" t="s">
        <v>28</v>
      </c>
      <c r="N121" s="215" t="s">
        <v>46</v>
      </c>
      <c r="O121" s="87"/>
      <c r="P121" s="216">
        <f>O121*H121</f>
        <v>0</v>
      </c>
      <c r="Q121" s="216">
        <v>1.0000000000000001E-05</v>
      </c>
      <c r="R121" s="216">
        <f>Q121*H121</f>
        <v>0.00049000000000000009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137</v>
      </c>
      <c r="AT121" s="218" t="s">
        <v>132</v>
      </c>
      <c r="AU121" s="218" t="s">
        <v>85</v>
      </c>
      <c r="AY121" s="20" t="s">
        <v>130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137</v>
      </c>
      <c r="BM121" s="218" t="s">
        <v>685</v>
      </c>
    </row>
    <row r="122" s="2" customFormat="1">
      <c r="A122" s="41"/>
      <c r="B122" s="42"/>
      <c r="C122" s="43"/>
      <c r="D122" s="220" t="s">
        <v>139</v>
      </c>
      <c r="E122" s="43"/>
      <c r="F122" s="221" t="s">
        <v>686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139</v>
      </c>
      <c r="AU122" s="20" t="s">
        <v>85</v>
      </c>
    </row>
    <row r="123" s="2" customFormat="1" ht="24.15" customHeight="1">
      <c r="A123" s="41"/>
      <c r="B123" s="42"/>
      <c r="C123" s="269" t="s">
        <v>242</v>
      </c>
      <c r="D123" s="269" t="s">
        <v>248</v>
      </c>
      <c r="E123" s="270" t="s">
        <v>687</v>
      </c>
      <c r="F123" s="271" t="s">
        <v>688</v>
      </c>
      <c r="G123" s="272" t="s">
        <v>135</v>
      </c>
      <c r="H123" s="273">
        <v>58.799999999999997</v>
      </c>
      <c r="I123" s="274"/>
      <c r="J123" s="275">
        <f>ROUND(I123*H123,2)</f>
        <v>0</v>
      </c>
      <c r="K123" s="271" t="s">
        <v>136</v>
      </c>
      <c r="L123" s="276"/>
      <c r="M123" s="277" t="s">
        <v>28</v>
      </c>
      <c r="N123" s="278" t="s">
        <v>46</v>
      </c>
      <c r="O123" s="87"/>
      <c r="P123" s="216">
        <f>O123*H123</f>
        <v>0</v>
      </c>
      <c r="Q123" s="216">
        <v>0.0026700000000000001</v>
      </c>
      <c r="R123" s="216">
        <f>Q123*H123</f>
        <v>0.156996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196</v>
      </c>
      <c r="AT123" s="218" t="s">
        <v>248</v>
      </c>
      <c r="AU123" s="218" t="s">
        <v>85</v>
      </c>
      <c r="AY123" s="20" t="s">
        <v>130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137</v>
      </c>
      <c r="BM123" s="218" t="s">
        <v>689</v>
      </c>
    </row>
    <row r="124" s="13" customFormat="1">
      <c r="A124" s="13"/>
      <c r="B124" s="225"/>
      <c r="C124" s="226"/>
      <c r="D124" s="227" t="s">
        <v>141</v>
      </c>
      <c r="E124" s="226"/>
      <c r="F124" s="229" t="s">
        <v>690</v>
      </c>
      <c r="G124" s="226"/>
      <c r="H124" s="230">
        <v>58.799999999999997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141</v>
      </c>
      <c r="AU124" s="236" t="s">
        <v>85</v>
      </c>
      <c r="AV124" s="13" t="s">
        <v>85</v>
      </c>
      <c r="AW124" s="13" t="s">
        <v>4</v>
      </c>
      <c r="AX124" s="13" t="s">
        <v>83</v>
      </c>
      <c r="AY124" s="236" t="s">
        <v>130</v>
      </c>
    </row>
    <row r="125" s="2" customFormat="1" ht="37.8" customHeight="1">
      <c r="A125" s="41"/>
      <c r="B125" s="42"/>
      <c r="C125" s="207" t="s">
        <v>247</v>
      </c>
      <c r="D125" s="207" t="s">
        <v>132</v>
      </c>
      <c r="E125" s="208" t="s">
        <v>691</v>
      </c>
      <c r="F125" s="209" t="s">
        <v>692</v>
      </c>
      <c r="G125" s="210" t="s">
        <v>515</v>
      </c>
      <c r="H125" s="211">
        <v>1</v>
      </c>
      <c r="I125" s="212"/>
      <c r="J125" s="213">
        <f>ROUND(I125*H125,2)</f>
        <v>0</v>
      </c>
      <c r="K125" s="209" t="s">
        <v>136</v>
      </c>
      <c r="L125" s="47"/>
      <c r="M125" s="214" t="s">
        <v>28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137</v>
      </c>
      <c r="AT125" s="218" t="s">
        <v>132</v>
      </c>
      <c r="AU125" s="218" t="s">
        <v>85</v>
      </c>
      <c r="AY125" s="20" t="s">
        <v>130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137</v>
      </c>
      <c r="BM125" s="218" t="s">
        <v>693</v>
      </c>
    </row>
    <row r="126" s="2" customFormat="1">
      <c r="A126" s="41"/>
      <c r="B126" s="42"/>
      <c r="C126" s="43"/>
      <c r="D126" s="220" t="s">
        <v>139</v>
      </c>
      <c r="E126" s="43"/>
      <c r="F126" s="221" t="s">
        <v>694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139</v>
      </c>
      <c r="AU126" s="20" t="s">
        <v>85</v>
      </c>
    </row>
    <row r="127" s="2" customFormat="1" ht="21.75" customHeight="1">
      <c r="A127" s="41"/>
      <c r="B127" s="42"/>
      <c r="C127" s="269" t="s">
        <v>254</v>
      </c>
      <c r="D127" s="269" t="s">
        <v>248</v>
      </c>
      <c r="E127" s="270" t="s">
        <v>695</v>
      </c>
      <c r="F127" s="271" t="s">
        <v>696</v>
      </c>
      <c r="G127" s="272" t="s">
        <v>515</v>
      </c>
      <c r="H127" s="273">
        <v>1</v>
      </c>
      <c r="I127" s="274"/>
      <c r="J127" s="275">
        <f>ROUND(I127*H127,2)</f>
        <v>0</v>
      </c>
      <c r="K127" s="271" t="s">
        <v>136</v>
      </c>
      <c r="L127" s="276"/>
      <c r="M127" s="277" t="s">
        <v>28</v>
      </c>
      <c r="N127" s="278" t="s">
        <v>46</v>
      </c>
      <c r="O127" s="87"/>
      <c r="P127" s="216">
        <f>O127*H127</f>
        <v>0</v>
      </c>
      <c r="Q127" s="216">
        <v>0.0018</v>
      </c>
      <c r="R127" s="216">
        <f>Q127*H127</f>
        <v>0.0018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196</v>
      </c>
      <c r="AT127" s="218" t="s">
        <v>248</v>
      </c>
      <c r="AU127" s="218" t="s">
        <v>85</v>
      </c>
      <c r="AY127" s="20" t="s">
        <v>130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137</v>
      </c>
      <c r="BM127" s="218" t="s">
        <v>697</v>
      </c>
    </row>
    <row r="128" s="2" customFormat="1" ht="21.75" customHeight="1">
      <c r="A128" s="41"/>
      <c r="B128" s="42"/>
      <c r="C128" s="207" t="s">
        <v>259</v>
      </c>
      <c r="D128" s="207" t="s">
        <v>132</v>
      </c>
      <c r="E128" s="208" t="s">
        <v>698</v>
      </c>
      <c r="F128" s="209" t="s">
        <v>699</v>
      </c>
      <c r="G128" s="210" t="s">
        <v>135</v>
      </c>
      <c r="H128" s="211">
        <v>49</v>
      </c>
      <c r="I128" s="212"/>
      <c r="J128" s="213">
        <f>ROUND(I128*H128,2)</f>
        <v>0</v>
      </c>
      <c r="K128" s="209" t="s">
        <v>136</v>
      </c>
      <c r="L128" s="47"/>
      <c r="M128" s="214" t="s">
        <v>28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137</v>
      </c>
      <c r="AT128" s="218" t="s">
        <v>132</v>
      </c>
      <c r="AU128" s="218" t="s">
        <v>85</v>
      </c>
      <c r="AY128" s="20" t="s">
        <v>130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137</v>
      </c>
      <c r="BM128" s="218" t="s">
        <v>700</v>
      </c>
    </row>
    <row r="129" s="2" customFormat="1">
      <c r="A129" s="41"/>
      <c r="B129" s="42"/>
      <c r="C129" s="43"/>
      <c r="D129" s="220" t="s">
        <v>139</v>
      </c>
      <c r="E129" s="43"/>
      <c r="F129" s="221" t="s">
        <v>701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139</v>
      </c>
      <c r="AU129" s="20" t="s">
        <v>85</v>
      </c>
    </row>
    <row r="130" s="2" customFormat="1" ht="24.15" customHeight="1">
      <c r="A130" s="41"/>
      <c r="B130" s="42"/>
      <c r="C130" s="207" t="s">
        <v>274</v>
      </c>
      <c r="D130" s="207" t="s">
        <v>132</v>
      </c>
      <c r="E130" s="208" t="s">
        <v>702</v>
      </c>
      <c r="F130" s="209" t="s">
        <v>703</v>
      </c>
      <c r="G130" s="210" t="s">
        <v>515</v>
      </c>
      <c r="H130" s="211">
        <v>4</v>
      </c>
      <c r="I130" s="212"/>
      <c r="J130" s="213">
        <f>ROUND(I130*H130,2)</f>
        <v>0</v>
      </c>
      <c r="K130" s="209" t="s">
        <v>136</v>
      </c>
      <c r="L130" s="47"/>
      <c r="M130" s="214" t="s">
        <v>28</v>
      </c>
      <c r="N130" s="215" t="s">
        <v>46</v>
      </c>
      <c r="O130" s="87"/>
      <c r="P130" s="216">
        <f>O130*H130</f>
        <v>0</v>
      </c>
      <c r="Q130" s="216">
        <v>0.45937</v>
      </c>
      <c r="R130" s="216">
        <f>Q130*H130</f>
        <v>1.83748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137</v>
      </c>
      <c r="AT130" s="218" t="s">
        <v>132</v>
      </c>
      <c r="AU130" s="218" t="s">
        <v>85</v>
      </c>
      <c r="AY130" s="20" t="s">
        <v>130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137</v>
      </c>
      <c r="BM130" s="218" t="s">
        <v>704</v>
      </c>
    </row>
    <row r="131" s="2" customFormat="1">
      <c r="A131" s="41"/>
      <c r="B131" s="42"/>
      <c r="C131" s="43"/>
      <c r="D131" s="220" t="s">
        <v>139</v>
      </c>
      <c r="E131" s="43"/>
      <c r="F131" s="221" t="s">
        <v>705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139</v>
      </c>
      <c r="AU131" s="20" t="s">
        <v>85</v>
      </c>
    </row>
    <row r="132" s="2" customFormat="1" ht="24.15" customHeight="1">
      <c r="A132" s="41"/>
      <c r="B132" s="42"/>
      <c r="C132" s="207" t="s">
        <v>7</v>
      </c>
      <c r="D132" s="207" t="s">
        <v>132</v>
      </c>
      <c r="E132" s="208" t="s">
        <v>706</v>
      </c>
      <c r="F132" s="209" t="s">
        <v>707</v>
      </c>
      <c r="G132" s="210" t="s">
        <v>515</v>
      </c>
      <c r="H132" s="211">
        <v>1</v>
      </c>
      <c r="I132" s="212"/>
      <c r="J132" s="213">
        <f>ROUND(I132*H132,2)</f>
        <v>0</v>
      </c>
      <c r="K132" s="209" t="s">
        <v>136</v>
      </c>
      <c r="L132" s="47"/>
      <c r="M132" s="214" t="s">
        <v>28</v>
      </c>
      <c r="N132" s="215" t="s">
        <v>46</v>
      </c>
      <c r="O132" s="87"/>
      <c r="P132" s="216">
        <f>O132*H132</f>
        <v>0</v>
      </c>
      <c r="Q132" s="216">
        <v>0.41948000000000002</v>
      </c>
      <c r="R132" s="216">
        <f>Q132*H132</f>
        <v>0.41948000000000002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137</v>
      </c>
      <c r="AT132" s="218" t="s">
        <v>132</v>
      </c>
      <c r="AU132" s="218" t="s">
        <v>85</v>
      </c>
      <c r="AY132" s="20" t="s">
        <v>130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137</v>
      </c>
      <c r="BM132" s="218" t="s">
        <v>708</v>
      </c>
    </row>
    <row r="133" s="2" customFormat="1">
      <c r="A133" s="41"/>
      <c r="B133" s="42"/>
      <c r="C133" s="43"/>
      <c r="D133" s="220" t="s">
        <v>139</v>
      </c>
      <c r="E133" s="43"/>
      <c r="F133" s="221" t="s">
        <v>709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139</v>
      </c>
      <c r="AU133" s="20" t="s">
        <v>85</v>
      </c>
    </row>
    <row r="134" s="2" customFormat="1" ht="21.75" customHeight="1">
      <c r="A134" s="41"/>
      <c r="B134" s="42"/>
      <c r="C134" s="269" t="s">
        <v>286</v>
      </c>
      <c r="D134" s="269" t="s">
        <v>248</v>
      </c>
      <c r="E134" s="270" t="s">
        <v>710</v>
      </c>
      <c r="F134" s="271" t="s">
        <v>711</v>
      </c>
      <c r="G134" s="272" t="s">
        <v>515</v>
      </c>
      <c r="H134" s="273">
        <v>1</v>
      </c>
      <c r="I134" s="274"/>
      <c r="J134" s="275">
        <f>ROUND(I134*H134,2)</f>
        <v>0</v>
      </c>
      <c r="K134" s="271" t="s">
        <v>136</v>
      </c>
      <c r="L134" s="276"/>
      <c r="M134" s="277" t="s">
        <v>28</v>
      </c>
      <c r="N134" s="278" t="s">
        <v>46</v>
      </c>
      <c r="O134" s="87"/>
      <c r="P134" s="216">
        <f>O134*H134</f>
        <v>0</v>
      </c>
      <c r="Q134" s="216">
        <v>1.23</v>
      </c>
      <c r="R134" s="216">
        <f>Q134*H134</f>
        <v>1.23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196</v>
      </c>
      <c r="AT134" s="218" t="s">
        <v>248</v>
      </c>
      <c r="AU134" s="218" t="s">
        <v>85</v>
      </c>
      <c r="AY134" s="20" t="s">
        <v>130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137</v>
      </c>
      <c r="BM134" s="218" t="s">
        <v>712</v>
      </c>
    </row>
    <row r="135" s="2" customFormat="1" ht="24.15" customHeight="1">
      <c r="A135" s="41"/>
      <c r="B135" s="42"/>
      <c r="C135" s="207" t="s">
        <v>291</v>
      </c>
      <c r="D135" s="207" t="s">
        <v>132</v>
      </c>
      <c r="E135" s="208" t="s">
        <v>713</v>
      </c>
      <c r="F135" s="209" t="s">
        <v>714</v>
      </c>
      <c r="G135" s="210" t="s">
        <v>515</v>
      </c>
      <c r="H135" s="211">
        <v>1</v>
      </c>
      <c r="I135" s="212"/>
      <c r="J135" s="213">
        <f>ROUND(I135*H135,2)</f>
        <v>0</v>
      </c>
      <c r="K135" s="209" t="s">
        <v>136</v>
      </c>
      <c r="L135" s="47"/>
      <c r="M135" s="214" t="s">
        <v>28</v>
      </c>
      <c r="N135" s="215" t="s">
        <v>46</v>
      </c>
      <c r="O135" s="87"/>
      <c r="P135" s="216">
        <f>O135*H135</f>
        <v>0</v>
      </c>
      <c r="Q135" s="216">
        <v>0.01218</v>
      </c>
      <c r="R135" s="216">
        <f>Q135*H135</f>
        <v>0.01218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137</v>
      </c>
      <c r="AT135" s="218" t="s">
        <v>132</v>
      </c>
      <c r="AU135" s="218" t="s">
        <v>85</v>
      </c>
      <c r="AY135" s="20" t="s">
        <v>130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137</v>
      </c>
      <c r="BM135" s="218" t="s">
        <v>715</v>
      </c>
    </row>
    <row r="136" s="2" customFormat="1">
      <c r="A136" s="41"/>
      <c r="B136" s="42"/>
      <c r="C136" s="43"/>
      <c r="D136" s="220" t="s">
        <v>139</v>
      </c>
      <c r="E136" s="43"/>
      <c r="F136" s="221" t="s">
        <v>716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139</v>
      </c>
      <c r="AU136" s="20" t="s">
        <v>85</v>
      </c>
    </row>
    <row r="137" s="2" customFormat="1" ht="24.15" customHeight="1">
      <c r="A137" s="41"/>
      <c r="B137" s="42"/>
      <c r="C137" s="269" t="s">
        <v>299</v>
      </c>
      <c r="D137" s="269" t="s">
        <v>248</v>
      </c>
      <c r="E137" s="270" t="s">
        <v>717</v>
      </c>
      <c r="F137" s="271" t="s">
        <v>718</v>
      </c>
      <c r="G137" s="272" t="s">
        <v>515</v>
      </c>
      <c r="H137" s="273">
        <v>1</v>
      </c>
      <c r="I137" s="274"/>
      <c r="J137" s="275">
        <f>ROUND(I137*H137,2)</f>
        <v>0</v>
      </c>
      <c r="K137" s="271" t="s">
        <v>136</v>
      </c>
      <c r="L137" s="276"/>
      <c r="M137" s="277" t="s">
        <v>28</v>
      </c>
      <c r="N137" s="278" t="s">
        <v>46</v>
      </c>
      <c r="O137" s="87"/>
      <c r="P137" s="216">
        <f>O137*H137</f>
        <v>0</v>
      </c>
      <c r="Q137" s="216">
        <v>0.58499999999999996</v>
      </c>
      <c r="R137" s="216">
        <f>Q137*H137</f>
        <v>0.58499999999999996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196</v>
      </c>
      <c r="AT137" s="218" t="s">
        <v>248</v>
      </c>
      <c r="AU137" s="218" t="s">
        <v>85</v>
      </c>
      <c r="AY137" s="20" t="s">
        <v>130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137</v>
      </c>
      <c r="BM137" s="218" t="s">
        <v>719</v>
      </c>
    </row>
    <row r="138" s="2" customFormat="1" ht="24.15" customHeight="1">
      <c r="A138" s="41"/>
      <c r="B138" s="42"/>
      <c r="C138" s="269" t="s">
        <v>305</v>
      </c>
      <c r="D138" s="269" t="s">
        <v>248</v>
      </c>
      <c r="E138" s="270" t="s">
        <v>720</v>
      </c>
      <c r="F138" s="271" t="s">
        <v>721</v>
      </c>
      <c r="G138" s="272" t="s">
        <v>515</v>
      </c>
      <c r="H138" s="273">
        <v>1</v>
      </c>
      <c r="I138" s="274"/>
      <c r="J138" s="275">
        <f>ROUND(I138*H138,2)</f>
        <v>0</v>
      </c>
      <c r="K138" s="271" t="s">
        <v>136</v>
      </c>
      <c r="L138" s="276"/>
      <c r="M138" s="277" t="s">
        <v>28</v>
      </c>
      <c r="N138" s="278" t="s">
        <v>46</v>
      </c>
      <c r="O138" s="87"/>
      <c r="P138" s="216">
        <f>O138*H138</f>
        <v>0</v>
      </c>
      <c r="Q138" s="216">
        <v>0.0109</v>
      </c>
      <c r="R138" s="216">
        <f>Q138*H138</f>
        <v>0.0109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196</v>
      </c>
      <c r="AT138" s="218" t="s">
        <v>248</v>
      </c>
      <c r="AU138" s="218" t="s">
        <v>85</v>
      </c>
      <c r="AY138" s="20" t="s">
        <v>130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137</v>
      </c>
      <c r="BM138" s="218" t="s">
        <v>722</v>
      </c>
    </row>
    <row r="139" s="2" customFormat="1" ht="21.75" customHeight="1">
      <c r="A139" s="41"/>
      <c r="B139" s="42"/>
      <c r="C139" s="269" t="s">
        <v>313</v>
      </c>
      <c r="D139" s="269" t="s">
        <v>248</v>
      </c>
      <c r="E139" s="270" t="s">
        <v>723</v>
      </c>
      <c r="F139" s="271" t="s">
        <v>724</v>
      </c>
      <c r="G139" s="272" t="s">
        <v>515</v>
      </c>
      <c r="H139" s="273">
        <v>1</v>
      </c>
      <c r="I139" s="274"/>
      <c r="J139" s="275">
        <f>ROUND(I139*H139,2)</f>
        <v>0</v>
      </c>
      <c r="K139" s="271" t="s">
        <v>136</v>
      </c>
      <c r="L139" s="276"/>
      <c r="M139" s="277" t="s">
        <v>28</v>
      </c>
      <c r="N139" s="278" t="s">
        <v>46</v>
      </c>
      <c r="O139" s="87"/>
      <c r="P139" s="216">
        <f>O139*H139</f>
        <v>0</v>
      </c>
      <c r="Q139" s="216">
        <v>0.059999999999999998</v>
      </c>
      <c r="R139" s="216">
        <f>Q139*H139</f>
        <v>0.059999999999999998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196</v>
      </c>
      <c r="AT139" s="218" t="s">
        <v>248</v>
      </c>
      <c r="AU139" s="218" t="s">
        <v>85</v>
      </c>
      <c r="AY139" s="20" t="s">
        <v>130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137</v>
      </c>
      <c r="BM139" s="218" t="s">
        <v>725</v>
      </c>
    </row>
    <row r="140" s="2" customFormat="1" ht="37.8" customHeight="1">
      <c r="A140" s="41"/>
      <c r="B140" s="42"/>
      <c r="C140" s="207" t="s">
        <v>318</v>
      </c>
      <c r="D140" s="207" t="s">
        <v>132</v>
      </c>
      <c r="E140" s="208" t="s">
        <v>726</v>
      </c>
      <c r="F140" s="209" t="s">
        <v>727</v>
      </c>
      <c r="G140" s="210" t="s">
        <v>515</v>
      </c>
      <c r="H140" s="211">
        <v>1</v>
      </c>
      <c r="I140" s="212"/>
      <c r="J140" s="213">
        <f>ROUND(I140*H140,2)</f>
        <v>0</v>
      </c>
      <c r="K140" s="209" t="s">
        <v>136</v>
      </c>
      <c r="L140" s="47"/>
      <c r="M140" s="214" t="s">
        <v>28</v>
      </c>
      <c r="N140" s="215" t="s">
        <v>46</v>
      </c>
      <c r="O140" s="87"/>
      <c r="P140" s="216">
        <f>O140*H140</f>
        <v>0</v>
      </c>
      <c r="Q140" s="216">
        <v>0.02639</v>
      </c>
      <c r="R140" s="216">
        <f>Q140*H140</f>
        <v>0.02639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137</v>
      </c>
      <c r="AT140" s="218" t="s">
        <v>132</v>
      </c>
      <c r="AU140" s="218" t="s">
        <v>85</v>
      </c>
      <c r="AY140" s="20" t="s">
        <v>130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137</v>
      </c>
      <c r="BM140" s="218" t="s">
        <v>728</v>
      </c>
    </row>
    <row r="141" s="2" customFormat="1">
      <c r="A141" s="41"/>
      <c r="B141" s="42"/>
      <c r="C141" s="43"/>
      <c r="D141" s="220" t="s">
        <v>139</v>
      </c>
      <c r="E141" s="43"/>
      <c r="F141" s="221" t="s">
        <v>729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139</v>
      </c>
      <c r="AU141" s="20" t="s">
        <v>85</v>
      </c>
    </row>
    <row r="142" s="2" customFormat="1" ht="44.25" customHeight="1">
      <c r="A142" s="41"/>
      <c r="B142" s="42"/>
      <c r="C142" s="207" t="s">
        <v>323</v>
      </c>
      <c r="D142" s="207" t="s">
        <v>132</v>
      </c>
      <c r="E142" s="208" t="s">
        <v>730</v>
      </c>
      <c r="F142" s="209" t="s">
        <v>731</v>
      </c>
      <c r="G142" s="210" t="s">
        <v>515</v>
      </c>
      <c r="H142" s="211">
        <v>1</v>
      </c>
      <c r="I142" s="212"/>
      <c r="J142" s="213">
        <f>ROUND(I142*H142,2)</f>
        <v>0</v>
      </c>
      <c r="K142" s="209" t="s">
        <v>136</v>
      </c>
      <c r="L142" s="47"/>
      <c r="M142" s="214" t="s">
        <v>28</v>
      </c>
      <c r="N142" s="215" t="s">
        <v>46</v>
      </c>
      <c r="O142" s="87"/>
      <c r="P142" s="216">
        <f>O142*H142</f>
        <v>0</v>
      </c>
      <c r="Q142" s="216">
        <v>0.02639</v>
      </c>
      <c r="R142" s="216">
        <f>Q142*H142</f>
        <v>0.02639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137</v>
      </c>
      <c r="AT142" s="218" t="s">
        <v>132</v>
      </c>
      <c r="AU142" s="218" t="s">
        <v>85</v>
      </c>
      <c r="AY142" s="20" t="s">
        <v>130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137</v>
      </c>
      <c r="BM142" s="218" t="s">
        <v>732</v>
      </c>
    </row>
    <row r="143" s="2" customFormat="1">
      <c r="A143" s="41"/>
      <c r="B143" s="42"/>
      <c r="C143" s="43"/>
      <c r="D143" s="220" t="s">
        <v>139</v>
      </c>
      <c r="E143" s="43"/>
      <c r="F143" s="221" t="s">
        <v>733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139</v>
      </c>
      <c r="AU143" s="20" t="s">
        <v>85</v>
      </c>
    </row>
    <row r="144" s="2" customFormat="1" ht="24.15" customHeight="1">
      <c r="A144" s="41"/>
      <c r="B144" s="42"/>
      <c r="C144" s="269" t="s">
        <v>329</v>
      </c>
      <c r="D144" s="269" t="s">
        <v>248</v>
      </c>
      <c r="E144" s="270" t="s">
        <v>734</v>
      </c>
      <c r="F144" s="271" t="s">
        <v>735</v>
      </c>
      <c r="G144" s="272" t="s">
        <v>515</v>
      </c>
      <c r="H144" s="273">
        <v>2</v>
      </c>
      <c r="I144" s="274"/>
      <c r="J144" s="275">
        <f>ROUND(I144*H144,2)</f>
        <v>0</v>
      </c>
      <c r="K144" s="271" t="s">
        <v>136</v>
      </c>
      <c r="L144" s="276"/>
      <c r="M144" s="277" t="s">
        <v>28</v>
      </c>
      <c r="N144" s="278" t="s">
        <v>46</v>
      </c>
      <c r="O144" s="87"/>
      <c r="P144" s="216">
        <f>O144*H144</f>
        <v>0</v>
      </c>
      <c r="Q144" s="216">
        <v>0.025999999999999999</v>
      </c>
      <c r="R144" s="216">
        <f>Q144*H144</f>
        <v>0.051999999999999998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196</v>
      </c>
      <c r="AT144" s="218" t="s">
        <v>248</v>
      </c>
      <c r="AU144" s="218" t="s">
        <v>85</v>
      </c>
      <c r="AY144" s="20" t="s">
        <v>130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137</v>
      </c>
      <c r="BM144" s="218" t="s">
        <v>736</v>
      </c>
    </row>
    <row r="145" s="2" customFormat="1" ht="24.15" customHeight="1">
      <c r="A145" s="41"/>
      <c r="B145" s="42"/>
      <c r="C145" s="207" t="s">
        <v>334</v>
      </c>
      <c r="D145" s="207" t="s">
        <v>132</v>
      </c>
      <c r="E145" s="208" t="s">
        <v>737</v>
      </c>
      <c r="F145" s="209" t="s">
        <v>738</v>
      </c>
      <c r="G145" s="210" t="s">
        <v>515</v>
      </c>
      <c r="H145" s="211">
        <v>1</v>
      </c>
      <c r="I145" s="212"/>
      <c r="J145" s="213">
        <f>ROUND(I145*H145,2)</f>
        <v>0</v>
      </c>
      <c r="K145" s="209" t="s">
        <v>136</v>
      </c>
      <c r="L145" s="47"/>
      <c r="M145" s="214" t="s">
        <v>28</v>
      </c>
      <c r="N145" s="215" t="s">
        <v>46</v>
      </c>
      <c r="O145" s="87"/>
      <c r="P145" s="216">
        <f>O145*H145</f>
        <v>0</v>
      </c>
      <c r="Q145" s="216">
        <v>0.12526000000000001</v>
      </c>
      <c r="R145" s="216">
        <f>Q145*H145</f>
        <v>0.12526000000000001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137</v>
      </c>
      <c r="AT145" s="218" t="s">
        <v>132</v>
      </c>
      <c r="AU145" s="218" t="s">
        <v>85</v>
      </c>
      <c r="AY145" s="20" t="s">
        <v>130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137</v>
      </c>
      <c r="BM145" s="218" t="s">
        <v>739</v>
      </c>
    </row>
    <row r="146" s="2" customFormat="1">
      <c r="A146" s="41"/>
      <c r="B146" s="42"/>
      <c r="C146" s="43"/>
      <c r="D146" s="220" t="s">
        <v>139</v>
      </c>
      <c r="E146" s="43"/>
      <c r="F146" s="221" t="s">
        <v>740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139</v>
      </c>
      <c r="AU146" s="20" t="s">
        <v>85</v>
      </c>
    </row>
    <row r="147" s="2" customFormat="1" ht="21.75" customHeight="1">
      <c r="A147" s="41"/>
      <c r="B147" s="42"/>
      <c r="C147" s="269" t="s">
        <v>339</v>
      </c>
      <c r="D147" s="269" t="s">
        <v>248</v>
      </c>
      <c r="E147" s="270" t="s">
        <v>741</v>
      </c>
      <c r="F147" s="271" t="s">
        <v>742</v>
      </c>
      <c r="G147" s="272" t="s">
        <v>515</v>
      </c>
      <c r="H147" s="273">
        <v>1</v>
      </c>
      <c r="I147" s="274"/>
      <c r="J147" s="275">
        <f>ROUND(I147*H147,2)</f>
        <v>0</v>
      </c>
      <c r="K147" s="271" t="s">
        <v>136</v>
      </c>
      <c r="L147" s="276"/>
      <c r="M147" s="277" t="s">
        <v>28</v>
      </c>
      <c r="N147" s="278" t="s">
        <v>46</v>
      </c>
      <c r="O147" s="87"/>
      <c r="P147" s="216">
        <f>O147*H147</f>
        <v>0</v>
      </c>
      <c r="Q147" s="216">
        <v>0.17499999999999999</v>
      </c>
      <c r="R147" s="216">
        <f>Q147*H147</f>
        <v>0.17499999999999999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196</v>
      </c>
      <c r="AT147" s="218" t="s">
        <v>248</v>
      </c>
      <c r="AU147" s="218" t="s">
        <v>85</v>
      </c>
      <c r="AY147" s="20" t="s">
        <v>130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137</v>
      </c>
      <c r="BM147" s="218" t="s">
        <v>743</v>
      </c>
    </row>
    <row r="148" s="2" customFormat="1" ht="24.15" customHeight="1">
      <c r="A148" s="41"/>
      <c r="B148" s="42"/>
      <c r="C148" s="207" t="s">
        <v>345</v>
      </c>
      <c r="D148" s="207" t="s">
        <v>132</v>
      </c>
      <c r="E148" s="208" t="s">
        <v>744</v>
      </c>
      <c r="F148" s="209" t="s">
        <v>745</v>
      </c>
      <c r="G148" s="210" t="s">
        <v>515</v>
      </c>
      <c r="H148" s="211">
        <v>1</v>
      </c>
      <c r="I148" s="212"/>
      <c r="J148" s="213">
        <f>ROUND(I148*H148,2)</f>
        <v>0</v>
      </c>
      <c r="K148" s="209" t="s">
        <v>136</v>
      </c>
      <c r="L148" s="47"/>
      <c r="M148" s="214" t="s">
        <v>28</v>
      </c>
      <c r="N148" s="215" t="s">
        <v>46</v>
      </c>
      <c r="O148" s="87"/>
      <c r="P148" s="216">
        <f>O148*H148</f>
        <v>0</v>
      </c>
      <c r="Q148" s="216">
        <v>0.030759999999999999</v>
      </c>
      <c r="R148" s="216">
        <f>Q148*H148</f>
        <v>0.030759999999999999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137</v>
      </c>
      <c r="AT148" s="218" t="s">
        <v>132</v>
      </c>
      <c r="AU148" s="218" t="s">
        <v>85</v>
      </c>
      <c r="AY148" s="20" t="s">
        <v>130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137</v>
      </c>
      <c r="BM148" s="218" t="s">
        <v>746</v>
      </c>
    </row>
    <row r="149" s="2" customFormat="1">
      <c r="A149" s="41"/>
      <c r="B149" s="42"/>
      <c r="C149" s="43"/>
      <c r="D149" s="220" t="s">
        <v>139</v>
      </c>
      <c r="E149" s="43"/>
      <c r="F149" s="221" t="s">
        <v>747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139</v>
      </c>
      <c r="AU149" s="20" t="s">
        <v>85</v>
      </c>
    </row>
    <row r="150" s="2" customFormat="1" ht="24.15" customHeight="1">
      <c r="A150" s="41"/>
      <c r="B150" s="42"/>
      <c r="C150" s="269" t="s">
        <v>356</v>
      </c>
      <c r="D150" s="269" t="s">
        <v>248</v>
      </c>
      <c r="E150" s="270" t="s">
        <v>748</v>
      </c>
      <c r="F150" s="271" t="s">
        <v>749</v>
      </c>
      <c r="G150" s="272" t="s">
        <v>515</v>
      </c>
      <c r="H150" s="273">
        <v>1</v>
      </c>
      <c r="I150" s="274"/>
      <c r="J150" s="275">
        <f>ROUND(I150*H150,2)</f>
        <v>0</v>
      </c>
      <c r="K150" s="271" t="s">
        <v>136</v>
      </c>
      <c r="L150" s="276"/>
      <c r="M150" s="277" t="s">
        <v>28</v>
      </c>
      <c r="N150" s="278" t="s">
        <v>46</v>
      </c>
      <c r="O150" s="87"/>
      <c r="P150" s="216">
        <f>O150*H150</f>
        <v>0</v>
      </c>
      <c r="Q150" s="216">
        <v>0.070000000000000007</v>
      </c>
      <c r="R150" s="216">
        <f>Q150*H150</f>
        <v>0.070000000000000007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196</v>
      </c>
      <c r="AT150" s="218" t="s">
        <v>248</v>
      </c>
      <c r="AU150" s="218" t="s">
        <v>85</v>
      </c>
      <c r="AY150" s="20" t="s">
        <v>130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137</v>
      </c>
      <c r="BM150" s="218" t="s">
        <v>750</v>
      </c>
    </row>
    <row r="151" s="2" customFormat="1" ht="24.15" customHeight="1">
      <c r="A151" s="41"/>
      <c r="B151" s="42"/>
      <c r="C151" s="207" t="s">
        <v>361</v>
      </c>
      <c r="D151" s="207" t="s">
        <v>132</v>
      </c>
      <c r="E151" s="208" t="s">
        <v>751</v>
      </c>
      <c r="F151" s="209" t="s">
        <v>752</v>
      </c>
      <c r="G151" s="210" t="s">
        <v>515</v>
      </c>
      <c r="H151" s="211">
        <v>1</v>
      </c>
      <c r="I151" s="212"/>
      <c r="J151" s="213">
        <f>ROUND(I151*H151,2)</f>
        <v>0</v>
      </c>
      <c r="K151" s="209" t="s">
        <v>136</v>
      </c>
      <c r="L151" s="47"/>
      <c r="M151" s="214" t="s">
        <v>28</v>
      </c>
      <c r="N151" s="215" t="s">
        <v>46</v>
      </c>
      <c r="O151" s="87"/>
      <c r="P151" s="216">
        <f>O151*H151</f>
        <v>0</v>
      </c>
      <c r="Q151" s="216">
        <v>0.030759999999999999</v>
      </c>
      <c r="R151" s="216">
        <f>Q151*H151</f>
        <v>0.030759999999999999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137</v>
      </c>
      <c r="AT151" s="218" t="s">
        <v>132</v>
      </c>
      <c r="AU151" s="218" t="s">
        <v>85</v>
      </c>
      <c r="AY151" s="20" t="s">
        <v>130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137</v>
      </c>
      <c r="BM151" s="218" t="s">
        <v>753</v>
      </c>
    </row>
    <row r="152" s="2" customFormat="1">
      <c r="A152" s="41"/>
      <c r="B152" s="42"/>
      <c r="C152" s="43"/>
      <c r="D152" s="220" t="s">
        <v>139</v>
      </c>
      <c r="E152" s="43"/>
      <c r="F152" s="221" t="s">
        <v>754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139</v>
      </c>
      <c r="AU152" s="20" t="s">
        <v>85</v>
      </c>
    </row>
    <row r="153" s="2" customFormat="1" ht="24.15" customHeight="1">
      <c r="A153" s="41"/>
      <c r="B153" s="42"/>
      <c r="C153" s="269" t="s">
        <v>366</v>
      </c>
      <c r="D153" s="269" t="s">
        <v>248</v>
      </c>
      <c r="E153" s="270" t="s">
        <v>755</v>
      </c>
      <c r="F153" s="271" t="s">
        <v>756</v>
      </c>
      <c r="G153" s="272" t="s">
        <v>515</v>
      </c>
      <c r="H153" s="273">
        <v>1</v>
      </c>
      <c r="I153" s="274"/>
      <c r="J153" s="275">
        <f>ROUND(I153*H153,2)</f>
        <v>0</v>
      </c>
      <c r="K153" s="271" t="s">
        <v>136</v>
      </c>
      <c r="L153" s="276"/>
      <c r="M153" s="277" t="s">
        <v>28</v>
      </c>
      <c r="N153" s="278" t="s">
        <v>46</v>
      </c>
      <c r="O153" s="87"/>
      <c r="P153" s="216">
        <f>O153*H153</f>
        <v>0</v>
      </c>
      <c r="Q153" s="216">
        <v>0.075999999999999998</v>
      </c>
      <c r="R153" s="216">
        <f>Q153*H153</f>
        <v>0.075999999999999998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196</v>
      </c>
      <c r="AT153" s="218" t="s">
        <v>248</v>
      </c>
      <c r="AU153" s="218" t="s">
        <v>85</v>
      </c>
      <c r="AY153" s="20" t="s">
        <v>130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137</v>
      </c>
      <c r="BM153" s="218" t="s">
        <v>757</v>
      </c>
    </row>
    <row r="154" s="12" customFormat="1" ht="22.8" customHeight="1">
      <c r="A154" s="12"/>
      <c r="B154" s="191"/>
      <c r="C154" s="192"/>
      <c r="D154" s="193" t="s">
        <v>74</v>
      </c>
      <c r="E154" s="205" t="s">
        <v>628</v>
      </c>
      <c r="F154" s="205" t="s">
        <v>629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SUM(P155:P156)</f>
        <v>0</v>
      </c>
      <c r="Q154" s="199"/>
      <c r="R154" s="200">
        <f>SUM(R155:R156)</f>
        <v>0</v>
      </c>
      <c r="S154" s="199"/>
      <c r="T154" s="20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83</v>
      </c>
      <c r="AT154" s="203" t="s">
        <v>74</v>
      </c>
      <c r="AU154" s="203" t="s">
        <v>83</v>
      </c>
      <c r="AY154" s="202" t="s">
        <v>130</v>
      </c>
      <c r="BK154" s="204">
        <f>SUM(BK155:BK156)</f>
        <v>0</v>
      </c>
    </row>
    <row r="155" s="2" customFormat="1" ht="49.05" customHeight="1">
      <c r="A155" s="41"/>
      <c r="B155" s="42"/>
      <c r="C155" s="207" t="s">
        <v>371</v>
      </c>
      <c r="D155" s="207" t="s">
        <v>132</v>
      </c>
      <c r="E155" s="208" t="s">
        <v>758</v>
      </c>
      <c r="F155" s="209" t="s">
        <v>759</v>
      </c>
      <c r="G155" s="210" t="s">
        <v>227</v>
      </c>
      <c r="H155" s="211">
        <v>105.01300000000001</v>
      </c>
      <c r="I155" s="212"/>
      <c r="J155" s="213">
        <f>ROUND(I155*H155,2)</f>
        <v>0</v>
      </c>
      <c r="K155" s="209" t="s">
        <v>136</v>
      </c>
      <c r="L155" s="47"/>
      <c r="M155" s="214" t="s">
        <v>28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137</v>
      </c>
      <c r="AT155" s="218" t="s">
        <v>132</v>
      </c>
      <c r="AU155" s="218" t="s">
        <v>85</v>
      </c>
      <c r="AY155" s="20" t="s">
        <v>130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137</v>
      </c>
      <c r="BM155" s="218" t="s">
        <v>760</v>
      </c>
    </row>
    <row r="156" s="2" customFormat="1">
      <c r="A156" s="41"/>
      <c r="B156" s="42"/>
      <c r="C156" s="43"/>
      <c r="D156" s="220" t="s">
        <v>139</v>
      </c>
      <c r="E156" s="43"/>
      <c r="F156" s="221" t="s">
        <v>761</v>
      </c>
      <c r="G156" s="43"/>
      <c r="H156" s="43"/>
      <c r="I156" s="222"/>
      <c r="J156" s="43"/>
      <c r="K156" s="43"/>
      <c r="L156" s="47"/>
      <c r="M156" s="279"/>
      <c r="N156" s="280"/>
      <c r="O156" s="281"/>
      <c r="P156" s="281"/>
      <c r="Q156" s="281"/>
      <c r="R156" s="281"/>
      <c r="S156" s="281"/>
      <c r="T156" s="282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139</v>
      </c>
      <c r="AU156" s="20" t="s">
        <v>85</v>
      </c>
    </row>
    <row r="157" s="2" customFormat="1" ht="6.96" customHeight="1">
      <c r="A157" s="41"/>
      <c r="B157" s="62"/>
      <c r="C157" s="63"/>
      <c r="D157" s="63"/>
      <c r="E157" s="63"/>
      <c r="F157" s="63"/>
      <c r="G157" s="63"/>
      <c r="H157" s="63"/>
      <c r="I157" s="63"/>
      <c r="J157" s="63"/>
      <c r="K157" s="63"/>
      <c r="L157" s="47"/>
      <c r="M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</sheetData>
  <sheetProtection sheet="1" autoFilter="0" formatColumns="0" formatRows="0" objects="1" scenarios="1" spinCount="100000" saltValue="OzYaB/hHi/V1bcKk3MnOyvlWKlxfYDmIsGUJEOCSn3+XBYetvtzWqyIJqoGMH25hFFcLESBbQYjjLNUijXc81A==" hashValue="r0wfegrBNPbicFDX576gOv8I14Xqil/Hd29L1xmkcv2RiDd9NSNz5kYjqL2FER33dDPgzmoyJIRTF9PinA7fEg==" algorithmName="SHA-512" password="CC35"/>
  <autoFilter ref="C84:K15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32212131"/>
    <hyperlink ref="F91" r:id="rId2" display="https://podminky.urs.cz/item/CS_URS_2024_02/161151103"/>
    <hyperlink ref="F93" r:id="rId3" display="https://podminky.urs.cz/item/CS_URS_2024_02/162351103"/>
    <hyperlink ref="F95" r:id="rId4" display="https://podminky.urs.cz/item/CS_URS_2024_02/162351104"/>
    <hyperlink ref="F97" r:id="rId5" display="https://podminky.urs.cz/item/CS_URS_2024_02/162751119"/>
    <hyperlink ref="F100" r:id="rId6" display="https://podminky.urs.cz/item/CS_URS_2024_02/171201231"/>
    <hyperlink ref="F103" r:id="rId7" display="https://podminky.urs.cz/item/CS_URS_2024_02/171251201"/>
    <hyperlink ref="F105" r:id="rId8" display="https://podminky.urs.cz/item/CS_URS_2024_02/174111101"/>
    <hyperlink ref="F107" r:id="rId9" display="https://podminky.urs.cz/item/CS_URS_2024_02/175151101"/>
    <hyperlink ref="F112" r:id="rId10" display="https://podminky.urs.cz/item/CS_URS_2024_02/212792311"/>
    <hyperlink ref="F115" r:id="rId11" display="https://podminky.urs.cz/item/CS_URS_2024_02/451573111"/>
    <hyperlink ref="F117" r:id="rId12" display="https://podminky.urs.cz/item/CS_URS_2024_02/461991111"/>
    <hyperlink ref="F122" r:id="rId13" display="https://podminky.urs.cz/item/CS_URS_2024_02/871313121"/>
    <hyperlink ref="F126" r:id="rId14" display="https://podminky.urs.cz/item/CS_URS_2024_02/877310320"/>
    <hyperlink ref="F129" r:id="rId15" display="https://podminky.urs.cz/item/CS_URS_2024_02/892351111"/>
    <hyperlink ref="F131" r:id="rId16" display="https://podminky.urs.cz/item/CS_URS_2024_02/892372111"/>
    <hyperlink ref="F133" r:id="rId17" display="https://podminky.urs.cz/item/CS_URS_2024_02/894410100"/>
    <hyperlink ref="F136" r:id="rId18" display="https://podminky.urs.cz/item/CS_URS_2024_02/894410232"/>
    <hyperlink ref="F141" r:id="rId19" display="https://podminky.urs.cz/item/CS_URS_2024_02/894811113"/>
    <hyperlink ref="F143" r:id="rId20" display="https://podminky.urs.cz/item/CS_URS_2024_02/8948111131"/>
    <hyperlink ref="F146" r:id="rId21" display="https://podminky.urs.cz/item/CS_URS_2024_02/895941343"/>
    <hyperlink ref="F149" r:id="rId22" display="https://podminky.urs.cz/item/CS_URS_2024_02/895941351"/>
    <hyperlink ref="F152" r:id="rId23" display="https://podminky.urs.cz/item/CS_URS_2024_02/895941361"/>
    <hyperlink ref="F156" r:id="rId24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stavby'!K6</f>
        <v>REKONSTRUKCE ZŠ V CHRASTAVĚ, OBJEKT V REVOLUČNÍ ULICI, SO102-ZÁZEMÍ PRO ŠKOLNÍ DRUŽINU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28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14. 11. 2024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26</v>
      </c>
      <c r="E14" s="41"/>
      <c r="F14" s="41"/>
      <c r="G14" s="41"/>
      <c r="H14" s="41"/>
      <c r="I14" s="135" t="s">
        <v>27</v>
      </c>
      <c r="J14" s="139" t="s">
        <v>28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29</v>
      </c>
      <c r="F15" s="41"/>
      <c r="G15" s="41"/>
      <c r="H15" s="41"/>
      <c r="I15" s="135" t="s">
        <v>30</v>
      </c>
      <c r="J15" s="139" t="s">
        <v>28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27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30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27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30</v>
      </c>
      <c r="J21" s="139" t="s">
        <v>28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27</v>
      </c>
      <c r="J23" s="139" t="s">
        <v>28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763</v>
      </c>
      <c r="F24" s="41"/>
      <c r="G24" s="41"/>
      <c r="H24" s="41"/>
      <c r="I24" s="135" t="s">
        <v>30</v>
      </c>
      <c r="J24" s="139" t="s">
        <v>28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ROUND((SUM(BE84:BE121)),  2)</f>
        <v>0</v>
      </c>
      <c r="G33" s="41"/>
      <c r="H33" s="41"/>
      <c r="I33" s="151">
        <v>0.20999999999999999</v>
      </c>
      <c r="J33" s="150">
        <f>ROUND(((SUM(BE84:BE121))*I33),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ROUND((SUM(BF84:BF121)),  2)</f>
        <v>0</v>
      </c>
      <c r="G34" s="41"/>
      <c r="H34" s="41"/>
      <c r="I34" s="151">
        <v>0.12</v>
      </c>
      <c r="J34" s="150">
        <f>ROUND(((SUM(BF84:BF121))*I34),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ROUND((SUM(BG84:BG121)),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ROUND((SUM(BH84:BH121)),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ROUND((SUM(BI84:BI121)),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ZŠ V CHRASTAVĚ, OBJEKT V REVOLUČNÍ ULICI, SO102-ZÁZEMÍ PRO ŠKOLNÍ DRUŽINU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SO-102.3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Chrastava, Revoluční ulice</v>
      </c>
      <c r="G52" s="43"/>
      <c r="H52" s="43"/>
      <c r="I52" s="35" t="s">
        <v>24</v>
      </c>
      <c r="J52" s="75" t="str">
        <f>IF(J12="","",J12)</f>
        <v>14. 11. 2024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26</v>
      </c>
      <c r="D54" s="43"/>
      <c r="E54" s="43"/>
      <c r="F54" s="30" t="str">
        <f>E15</f>
        <v>Město Chrastava,nám. 1.máje 1,463 31 Chrastava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Karel Prášil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764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765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766</v>
      </c>
      <c r="E62" s="177"/>
      <c r="F62" s="177"/>
      <c r="G62" s="177"/>
      <c r="H62" s="177"/>
      <c r="I62" s="177"/>
      <c r="J62" s="178">
        <f>J91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767</v>
      </c>
      <c r="E63" s="177"/>
      <c r="F63" s="177"/>
      <c r="G63" s="177"/>
      <c r="H63" s="177"/>
      <c r="I63" s="177"/>
      <c r="J63" s="178">
        <f>J100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768</v>
      </c>
      <c r="E64" s="177"/>
      <c r="F64" s="177"/>
      <c r="G64" s="177"/>
      <c r="H64" s="177"/>
      <c r="I64" s="177"/>
      <c r="J64" s="178">
        <f>J113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115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ZŠ V CHRASTAVĚ, OBJEKT V REVOLUČNÍ ULICI, SO102-ZÁZEMÍ PRO ŠKOLNÍ DRUŽINU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03 - SO-102.3 Elektroinstalace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Chrastava, Revoluční ulice</v>
      </c>
      <c r="G78" s="43"/>
      <c r="H78" s="43"/>
      <c r="I78" s="35" t="s">
        <v>24</v>
      </c>
      <c r="J78" s="75" t="str">
        <f>IF(J12="","",J12)</f>
        <v>14. 11. 2024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26</v>
      </c>
      <c r="D80" s="43"/>
      <c r="E80" s="43"/>
      <c r="F80" s="30" t="str">
        <f>E15</f>
        <v>Město Chrastava,nám. 1.máje 1,463 31 Chrastava</v>
      </c>
      <c r="G80" s="43"/>
      <c r="H80" s="43"/>
      <c r="I80" s="35" t="s">
        <v>33</v>
      </c>
      <c r="J80" s="39" t="str">
        <f>E21</f>
        <v>Ing.Dana Polcarová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37</v>
      </c>
      <c r="J81" s="39" t="str">
        <f>E24</f>
        <v>Karel Prášil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116</v>
      </c>
      <c r="D83" s="183" t="s">
        <v>60</v>
      </c>
      <c r="E83" s="183" t="s">
        <v>56</v>
      </c>
      <c r="F83" s="183" t="s">
        <v>57</v>
      </c>
      <c r="G83" s="183" t="s">
        <v>117</v>
      </c>
      <c r="H83" s="183" t="s">
        <v>118</v>
      </c>
      <c r="I83" s="183" t="s">
        <v>119</v>
      </c>
      <c r="J83" s="183" t="s">
        <v>103</v>
      </c>
      <c r="K83" s="184" t="s">
        <v>120</v>
      </c>
      <c r="L83" s="185"/>
      <c r="M83" s="95" t="s">
        <v>28</v>
      </c>
      <c r="N83" s="96" t="s">
        <v>45</v>
      </c>
      <c r="O83" s="96" t="s">
        <v>121</v>
      </c>
      <c r="P83" s="96" t="s">
        <v>122</v>
      </c>
      <c r="Q83" s="96" t="s">
        <v>123</v>
      </c>
      <c r="R83" s="96" t="s">
        <v>124</v>
      </c>
      <c r="S83" s="96" t="s">
        <v>125</v>
      </c>
      <c r="T83" s="97" t="s">
        <v>126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127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104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769</v>
      </c>
      <c r="F85" s="194" t="s">
        <v>770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P86+P91+P100+P113</f>
        <v>0</v>
      </c>
      <c r="Q85" s="199"/>
      <c r="R85" s="200">
        <f>R86+R91+R100+R113</f>
        <v>0</v>
      </c>
      <c r="S85" s="199"/>
      <c r="T85" s="201">
        <f>T86+T91+T100+T113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85</v>
      </c>
      <c r="AT85" s="203" t="s">
        <v>74</v>
      </c>
      <c r="AU85" s="203" t="s">
        <v>75</v>
      </c>
      <c r="AY85" s="202" t="s">
        <v>130</v>
      </c>
      <c r="BK85" s="204">
        <f>BK86+BK91+BK100+BK113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771</v>
      </c>
      <c r="F86" s="205" t="s">
        <v>772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SUM(P87:P90)</f>
        <v>0</v>
      </c>
      <c r="Q86" s="199"/>
      <c r="R86" s="200">
        <f>SUM(R87:R90)</f>
        <v>0</v>
      </c>
      <c r="S86" s="199"/>
      <c r="T86" s="201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74</v>
      </c>
      <c r="AU86" s="203" t="s">
        <v>83</v>
      </c>
      <c r="AY86" s="202" t="s">
        <v>130</v>
      </c>
      <c r="BK86" s="204">
        <f>SUM(BK87:BK90)</f>
        <v>0</v>
      </c>
    </row>
    <row r="87" s="2" customFormat="1" ht="49.05" customHeight="1">
      <c r="A87" s="41"/>
      <c r="B87" s="42"/>
      <c r="C87" s="269" t="s">
        <v>83</v>
      </c>
      <c r="D87" s="269" t="s">
        <v>248</v>
      </c>
      <c r="E87" s="270" t="s">
        <v>773</v>
      </c>
      <c r="F87" s="271" t="s">
        <v>774</v>
      </c>
      <c r="G87" s="272" t="s">
        <v>383</v>
      </c>
      <c r="H87" s="273">
        <v>1</v>
      </c>
      <c r="I87" s="274"/>
      <c r="J87" s="275">
        <f>ROUND(I87*H87,2)</f>
        <v>0</v>
      </c>
      <c r="K87" s="271" t="s">
        <v>28</v>
      </c>
      <c r="L87" s="276"/>
      <c r="M87" s="277" t="s">
        <v>28</v>
      </c>
      <c r="N87" s="278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345</v>
      </c>
      <c r="AT87" s="218" t="s">
        <v>248</v>
      </c>
      <c r="AU87" s="218" t="s">
        <v>85</v>
      </c>
      <c r="AY87" s="20" t="s">
        <v>130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242</v>
      </c>
      <c r="BM87" s="218" t="s">
        <v>775</v>
      </c>
    </row>
    <row r="88" s="2" customFormat="1" ht="49.05" customHeight="1">
      <c r="A88" s="41"/>
      <c r="B88" s="42"/>
      <c r="C88" s="207" t="s">
        <v>85</v>
      </c>
      <c r="D88" s="207" t="s">
        <v>132</v>
      </c>
      <c r="E88" s="208" t="s">
        <v>776</v>
      </c>
      <c r="F88" s="209" t="s">
        <v>774</v>
      </c>
      <c r="G88" s="210" t="s">
        <v>383</v>
      </c>
      <c r="H88" s="211">
        <v>1</v>
      </c>
      <c r="I88" s="212"/>
      <c r="J88" s="213">
        <f>ROUND(I88*H88,2)</f>
        <v>0</v>
      </c>
      <c r="K88" s="209" t="s">
        <v>28</v>
      </c>
      <c r="L88" s="47"/>
      <c r="M88" s="214" t="s">
        <v>28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242</v>
      </c>
      <c r="AT88" s="218" t="s">
        <v>132</v>
      </c>
      <c r="AU88" s="218" t="s">
        <v>85</v>
      </c>
      <c r="AY88" s="20" t="s">
        <v>130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242</v>
      </c>
      <c r="BM88" s="218" t="s">
        <v>777</v>
      </c>
    </row>
    <row r="89" s="2" customFormat="1" ht="37.8" customHeight="1">
      <c r="A89" s="41"/>
      <c r="B89" s="42"/>
      <c r="C89" s="269" t="s">
        <v>149</v>
      </c>
      <c r="D89" s="269" t="s">
        <v>248</v>
      </c>
      <c r="E89" s="270" t="s">
        <v>778</v>
      </c>
      <c r="F89" s="271" t="s">
        <v>779</v>
      </c>
      <c r="G89" s="272" t="s">
        <v>383</v>
      </c>
      <c r="H89" s="273">
        <v>1</v>
      </c>
      <c r="I89" s="274"/>
      <c r="J89" s="275">
        <f>ROUND(I89*H89,2)</f>
        <v>0</v>
      </c>
      <c r="K89" s="271" t="s">
        <v>28</v>
      </c>
      <c r="L89" s="276"/>
      <c r="M89" s="277" t="s">
        <v>28</v>
      </c>
      <c r="N89" s="278" t="s">
        <v>46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345</v>
      </c>
      <c r="AT89" s="218" t="s">
        <v>248</v>
      </c>
      <c r="AU89" s="218" t="s">
        <v>85</v>
      </c>
      <c r="AY89" s="20" t="s">
        <v>130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83</v>
      </c>
      <c r="BK89" s="219">
        <f>ROUND(I89*H89,2)</f>
        <v>0</v>
      </c>
      <c r="BL89" s="20" t="s">
        <v>242</v>
      </c>
      <c r="BM89" s="218" t="s">
        <v>780</v>
      </c>
    </row>
    <row r="90" s="2" customFormat="1" ht="37.8" customHeight="1">
      <c r="A90" s="41"/>
      <c r="B90" s="42"/>
      <c r="C90" s="207" t="s">
        <v>137</v>
      </c>
      <c r="D90" s="207" t="s">
        <v>132</v>
      </c>
      <c r="E90" s="208" t="s">
        <v>781</v>
      </c>
      <c r="F90" s="209" t="s">
        <v>779</v>
      </c>
      <c r="G90" s="210" t="s">
        <v>383</v>
      </c>
      <c r="H90" s="211">
        <v>1</v>
      </c>
      <c r="I90" s="212"/>
      <c r="J90" s="213">
        <f>ROUND(I90*H90,2)</f>
        <v>0</v>
      </c>
      <c r="K90" s="209" t="s">
        <v>28</v>
      </c>
      <c r="L90" s="47"/>
      <c r="M90" s="214" t="s">
        <v>28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242</v>
      </c>
      <c r="AT90" s="218" t="s">
        <v>132</v>
      </c>
      <c r="AU90" s="218" t="s">
        <v>85</v>
      </c>
      <c r="AY90" s="20" t="s">
        <v>130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242</v>
      </c>
      <c r="BM90" s="218" t="s">
        <v>782</v>
      </c>
    </row>
    <row r="91" s="12" customFormat="1" ht="22.8" customHeight="1">
      <c r="A91" s="12"/>
      <c r="B91" s="191"/>
      <c r="C91" s="192"/>
      <c r="D91" s="193" t="s">
        <v>74</v>
      </c>
      <c r="E91" s="205" t="s">
        <v>783</v>
      </c>
      <c r="F91" s="205" t="s">
        <v>784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SUM(P92:P99)</f>
        <v>0</v>
      </c>
      <c r="Q91" s="199"/>
      <c r="R91" s="200">
        <f>SUM(R92:R99)</f>
        <v>0</v>
      </c>
      <c r="S91" s="199"/>
      <c r="T91" s="201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83</v>
      </c>
      <c r="AT91" s="203" t="s">
        <v>74</v>
      </c>
      <c r="AU91" s="203" t="s">
        <v>83</v>
      </c>
      <c r="AY91" s="202" t="s">
        <v>130</v>
      </c>
      <c r="BK91" s="204">
        <f>SUM(BK92:BK99)</f>
        <v>0</v>
      </c>
    </row>
    <row r="92" s="2" customFormat="1" ht="16.5" customHeight="1">
      <c r="A92" s="41"/>
      <c r="B92" s="42"/>
      <c r="C92" s="269" t="s">
        <v>166</v>
      </c>
      <c r="D92" s="269" t="s">
        <v>248</v>
      </c>
      <c r="E92" s="270" t="s">
        <v>785</v>
      </c>
      <c r="F92" s="271" t="s">
        <v>786</v>
      </c>
      <c r="G92" s="272" t="s">
        <v>135</v>
      </c>
      <c r="H92" s="273">
        <v>18</v>
      </c>
      <c r="I92" s="274"/>
      <c r="J92" s="275">
        <f>ROUND(I92*H92,2)</f>
        <v>0</v>
      </c>
      <c r="K92" s="271" t="s">
        <v>28</v>
      </c>
      <c r="L92" s="276"/>
      <c r="M92" s="277" t="s">
        <v>28</v>
      </c>
      <c r="N92" s="278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345</v>
      </c>
      <c r="AT92" s="218" t="s">
        <v>248</v>
      </c>
      <c r="AU92" s="218" t="s">
        <v>85</v>
      </c>
      <c r="AY92" s="20" t="s">
        <v>130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242</v>
      </c>
      <c r="BM92" s="218" t="s">
        <v>787</v>
      </c>
    </row>
    <row r="93" s="2" customFormat="1" ht="16.5" customHeight="1">
      <c r="A93" s="41"/>
      <c r="B93" s="42"/>
      <c r="C93" s="207" t="s">
        <v>180</v>
      </c>
      <c r="D93" s="207" t="s">
        <v>132</v>
      </c>
      <c r="E93" s="208" t="s">
        <v>788</v>
      </c>
      <c r="F93" s="209" t="s">
        <v>786</v>
      </c>
      <c r="G93" s="210" t="s">
        <v>135</v>
      </c>
      <c r="H93" s="211">
        <v>18</v>
      </c>
      <c r="I93" s="212"/>
      <c r="J93" s="213">
        <f>ROUND(I93*H93,2)</f>
        <v>0</v>
      </c>
      <c r="K93" s="209" t="s">
        <v>28</v>
      </c>
      <c r="L93" s="47"/>
      <c r="M93" s="214" t="s">
        <v>28</v>
      </c>
      <c r="N93" s="215" t="s">
        <v>46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242</v>
      </c>
      <c r="AT93" s="218" t="s">
        <v>132</v>
      </c>
      <c r="AU93" s="218" t="s">
        <v>85</v>
      </c>
      <c r="AY93" s="20" t="s">
        <v>130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242</v>
      </c>
      <c r="BM93" s="218" t="s">
        <v>789</v>
      </c>
    </row>
    <row r="94" s="2" customFormat="1" ht="16.5" customHeight="1">
      <c r="A94" s="41"/>
      <c r="B94" s="42"/>
      <c r="C94" s="269" t="s">
        <v>189</v>
      </c>
      <c r="D94" s="269" t="s">
        <v>248</v>
      </c>
      <c r="E94" s="270" t="s">
        <v>790</v>
      </c>
      <c r="F94" s="271" t="s">
        <v>791</v>
      </c>
      <c r="G94" s="272" t="s">
        <v>135</v>
      </c>
      <c r="H94" s="273">
        <v>135</v>
      </c>
      <c r="I94" s="274"/>
      <c r="J94" s="275">
        <f>ROUND(I94*H94,2)</f>
        <v>0</v>
      </c>
      <c r="K94" s="271" t="s">
        <v>28</v>
      </c>
      <c r="L94" s="276"/>
      <c r="M94" s="277" t="s">
        <v>28</v>
      </c>
      <c r="N94" s="278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345</v>
      </c>
      <c r="AT94" s="218" t="s">
        <v>248</v>
      </c>
      <c r="AU94" s="218" t="s">
        <v>85</v>
      </c>
      <c r="AY94" s="20" t="s">
        <v>130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242</v>
      </c>
      <c r="BM94" s="218" t="s">
        <v>792</v>
      </c>
    </row>
    <row r="95" s="2" customFormat="1" ht="16.5" customHeight="1">
      <c r="A95" s="41"/>
      <c r="B95" s="42"/>
      <c r="C95" s="207" t="s">
        <v>196</v>
      </c>
      <c r="D95" s="207" t="s">
        <v>132</v>
      </c>
      <c r="E95" s="208" t="s">
        <v>793</v>
      </c>
      <c r="F95" s="209" t="s">
        <v>791</v>
      </c>
      <c r="G95" s="210" t="s">
        <v>135</v>
      </c>
      <c r="H95" s="211">
        <v>135</v>
      </c>
      <c r="I95" s="212"/>
      <c r="J95" s="213">
        <f>ROUND(I95*H95,2)</f>
        <v>0</v>
      </c>
      <c r="K95" s="209" t="s">
        <v>28</v>
      </c>
      <c r="L95" s="47"/>
      <c r="M95" s="214" t="s">
        <v>28</v>
      </c>
      <c r="N95" s="215" t="s">
        <v>46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242</v>
      </c>
      <c r="AT95" s="218" t="s">
        <v>132</v>
      </c>
      <c r="AU95" s="218" t="s">
        <v>85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242</v>
      </c>
      <c r="BM95" s="218" t="s">
        <v>794</v>
      </c>
    </row>
    <row r="96" s="2" customFormat="1" ht="16.5" customHeight="1">
      <c r="A96" s="41"/>
      <c r="B96" s="42"/>
      <c r="C96" s="269" t="s">
        <v>202</v>
      </c>
      <c r="D96" s="269" t="s">
        <v>248</v>
      </c>
      <c r="E96" s="270" t="s">
        <v>795</v>
      </c>
      <c r="F96" s="271" t="s">
        <v>796</v>
      </c>
      <c r="G96" s="272" t="s">
        <v>135</v>
      </c>
      <c r="H96" s="273">
        <v>135</v>
      </c>
      <c r="I96" s="274"/>
      <c r="J96" s="275">
        <f>ROUND(I96*H96,2)</f>
        <v>0</v>
      </c>
      <c r="K96" s="271" t="s">
        <v>28</v>
      </c>
      <c r="L96" s="276"/>
      <c r="M96" s="277" t="s">
        <v>28</v>
      </c>
      <c r="N96" s="278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345</v>
      </c>
      <c r="AT96" s="218" t="s">
        <v>248</v>
      </c>
      <c r="AU96" s="218" t="s">
        <v>85</v>
      </c>
      <c r="AY96" s="20" t="s">
        <v>130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242</v>
      </c>
      <c r="BM96" s="218" t="s">
        <v>797</v>
      </c>
    </row>
    <row r="97" s="2" customFormat="1" ht="16.5" customHeight="1">
      <c r="A97" s="41"/>
      <c r="B97" s="42"/>
      <c r="C97" s="207" t="s">
        <v>208</v>
      </c>
      <c r="D97" s="207" t="s">
        <v>132</v>
      </c>
      <c r="E97" s="208" t="s">
        <v>798</v>
      </c>
      <c r="F97" s="209" t="s">
        <v>796</v>
      </c>
      <c r="G97" s="210" t="s">
        <v>135</v>
      </c>
      <c r="H97" s="211">
        <v>135</v>
      </c>
      <c r="I97" s="212"/>
      <c r="J97" s="213">
        <f>ROUND(I97*H97,2)</f>
        <v>0</v>
      </c>
      <c r="K97" s="209" t="s">
        <v>28</v>
      </c>
      <c r="L97" s="47"/>
      <c r="M97" s="214" t="s">
        <v>28</v>
      </c>
      <c r="N97" s="215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242</v>
      </c>
      <c r="AT97" s="218" t="s">
        <v>132</v>
      </c>
      <c r="AU97" s="218" t="s">
        <v>85</v>
      </c>
      <c r="AY97" s="20" t="s">
        <v>130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242</v>
      </c>
      <c r="BM97" s="218" t="s">
        <v>799</v>
      </c>
    </row>
    <row r="98" s="2" customFormat="1" ht="16.5" customHeight="1">
      <c r="A98" s="41"/>
      <c r="B98" s="42"/>
      <c r="C98" s="269" t="s">
        <v>213</v>
      </c>
      <c r="D98" s="269" t="s">
        <v>248</v>
      </c>
      <c r="E98" s="270" t="s">
        <v>800</v>
      </c>
      <c r="F98" s="271" t="s">
        <v>801</v>
      </c>
      <c r="G98" s="272" t="s">
        <v>135</v>
      </c>
      <c r="H98" s="273">
        <v>18</v>
      </c>
      <c r="I98" s="274"/>
      <c r="J98" s="275">
        <f>ROUND(I98*H98,2)</f>
        <v>0</v>
      </c>
      <c r="K98" s="271" t="s">
        <v>28</v>
      </c>
      <c r="L98" s="276"/>
      <c r="M98" s="277" t="s">
        <v>28</v>
      </c>
      <c r="N98" s="278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345</v>
      </c>
      <c r="AT98" s="218" t="s">
        <v>248</v>
      </c>
      <c r="AU98" s="218" t="s">
        <v>85</v>
      </c>
      <c r="AY98" s="20" t="s">
        <v>130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242</v>
      </c>
      <c r="BM98" s="218" t="s">
        <v>802</v>
      </c>
    </row>
    <row r="99" s="2" customFormat="1" ht="16.5" customHeight="1">
      <c r="A99" s="41"/>
      <c r="B99" s="42"/>
      <c r="C99" s="207" t="s">
        <v>8</v>
      </c>
      <c r="D99" s="207" t="s">
        <v>132</v>
      </c>
      <c r="E99" s="208" t="s">
        <v>803</v>
      </c>
      <c r="F99" s="209" t="s">
        <v>804</v>
      </c>
      <c r="G99" s="210" t="s">
        <v>135</v>
      </c>
      <c r="H99" s="211">
        <v>18</v>
      </c>
      <c r="I99" s="212"/>
      <c r="J99" s="213">
        <f>ROUND(I99*H99,2)</f>
        <v>0</v>
      </c>
      <c r="K99" s="209" t="s">
        <v>28</v>
      </c>
      <c r="L99" s="47"/>
      <c r="M99" s="214" t="s">
        <v>28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242</v>
      </c>
      <c r="AT99" s="218" t="s">
        <v>132</v>
      </c>
      <c r="AU99" s="218" t="s">
        <v>85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242</v>
      </c>
      <c r="BM99" s="218" t="s">
        <v>805</v>
      </c>
    </row>
    <row r="100" s="12" customFormat="1" ht="22.8" customHeight="1">
      <c r="A100" s="12"/>
      <c r="B100" s="191"/>
      <c r="C100" s="192"/>
      <c r="D100" s="193" t="s">
        <v>74</v>
      </c>
      <c r="E100" s="205" t="s">
        <v>806</v>
      </c>
      <c r="F100" s="205" t="s">
        <v>807</v>
      </c>
      <c r="G100" s="192"/>
      <c r="H100" s="192"/>
      <c r="I100" s="195"/>
      <c r="J100" s="206">
        <f>BK100</f>
        <v>0</v>
      </c>
      <c r="K100" s="192"/>
      <c r="L100" s="197"/>
      <c r="M100" s="198"/>
      <c r="N100" s="199"/>
      <c r="O100" s="199"/>
      <c r="P100" s="200">
        <f>SUM(P101:P112)</f>
        <v>0</v>
      </c>
      <c r="Q100" s="199"/>
      <c r="R100" s="200">
        <f>SUM(R101:R112)</f>
        <v>0</v>
      </c>
      <c r="S100" s="199"/>
      <c r="T100" s="201">
        <f>SUM(T101:T112)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83</v>
      </c>
      <c r="AT100" s="203" t="s">
        <v>74</v>
      </c>
      <c r="AU100" s="203" t="s">
        <v>83</v>
      </c>
      <c r="AY100" s="202" t="s">
        <v>130</v>
      </c>
      <c r="BK100" s="204">
        <f>SUM(BK101:BK112)</f>
        <v>0</v>
      </c>
    </row>
    <row r="101" s="2" customFormat="1" ht="37.8" customHeight="1">
      <c r="A101" s="41"/>
      <c r="B101" s="42"/>
      <c r="C101" s="269" t="s">
        <v>224</v>
      </c>
      <c r="D101" s="269" t="s">
        <v>248</v>
      </c>
      <c r="E101" s="270" t="s">
        <v>808</v>
      </c>
      <c r="F101" s="271" t="s">
        <v>809</v>
      </c>
      <c r="G101" s="272" t="s">
        <v>383</v>
      </c>
      <c r="H101" s="273">
        <v>5</v>
      </c>
      <c r="I101" s="274"/>
      <c r="J101" s="275">
        <f>ROUND(I101*H101,2)</f>
        <v>0</v>
      </c>
      <c r="K101" s="271" t="s">
        <v>28</v>
      </c>
      <c r="L101" s="276"/>
      <c r="M101" s="277" t="s">
        <v>28</v>
      </c>
      <c r="N101" s="278" t="s">
        <v>46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345</v>
      </c>
      <c r="AT101" s="218" t="s">
        <v>248</v>
      </c>
      <c r="AU101" s="218" t="s">
        <v>85</v>
      </c>
      <c r="AY101" s="20" t="s">
        <v>130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242</v>
      </c>
      <c r="BM101" s="218" t="s">
        <v>810</v>
      </c>
    </row>
    <row r="102" s="2" customFormat="1" ht="37.8" customHeight="1">
      <c r="A102" s="41"/>
      <c r="B102" s="42"/>
      <c r="C102" s="207" t="s">
        <v>231</v>
      </c>
      <c r="D102" s="207" t="s">
        <v>132</v>
      </c>
      <c r="E102" s="208" t="s">
        <v>811</v>
      </c>
      <c r="F102" s="209" t="s">
        <v>809</v>
      </c>
      <c r="G102" s="210" t="s">
        <v>383</v>
      </c>
      <c r="H102" s="211">
        <v>5</v>
      </c>
      <c r="I102" s="212"/>
      <c r="J102" s="213">
        <f>ROUND(I102*H102,2)</f>
        <v>0</v>
      </c>
      <c r="K102" s="209" t="s">
        <v>28</v>
      </c>
      <c r="L102" s="47"/>
      <c r="M102" s="214" t="s">
        <v>28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242</v>
      </c>
      <c r="AT102" s="218" t="s">
        <v>132</v>
      </c>
      <c r="AU102" s="218" t="s">
        <v>85</v>
      </c>
      <c r="AY102" s="20" t="s">
        <v>130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242</v>
      </c>
      <c r="BM102" s="218" t="s">
        <v>812</v>
      </c>
    </row>
    <row r="103" s="2" customFormat="1" ht="24.15" customHeight="1">
      <c r="A103" s="41"/>
      <c r="B103" s="42"/>
      <c r="C103" s="269" t="s">
        <v>237</v>
      </c>
      <c r="D103" s="269" t="s">
        <v>248</v>
      </c>
      <c r="E103" s="270" t="s">
        <v>813</v>
      </c>
      <c r="F103" s="271" t="s">
        <v>814</v>
      </c>
      <c r="G103" s="272" t="s">
        <v>383</v>
      </c>
      <c r="H103" s="273">
        <v>5</v>
      </c>
      <c r="I103" s="274"/>
      <c r="J103" s="275">
        <f>ROUND(I103*H103,2)</f>
        <v>0</v>
      </c>
      <c r="K103" s="271" t="s">
        <v>28</v>
      </c>
      <c r="L103" s="276"/>
      <c r="M103" s="277" t="s">
        <v>28</v>
      </c>
      <c r="N103" s="278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345</v>
      </c>
      <c r="AT103" s="218" t="s">
        <v>248</v>
      </c>
      <c r="AU103" s="218" t="s">
        <v>85</v>
      </c>
      <c r="AY103" s="20" t="s">
        <v>130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242</v>
      </c>
      <c r="BM103" s="218" t="s">
        <v>815</v>
      </c>
    </row>
    <row r="104" s="2" customFormat="1" ht="24.15" customHeight="1">
      <c r="A104" s="41"/>
      <c r="B104" s="42"/>
      <c r="C104" s="207" t="s">
        <v>242</v>
      </c>
      <c r="D104" s="207" t="s">
        <v>132</v>
      </c>
      <c r="E104" s="208" t="s">
        <v>816</v>
      </c>
      <c r="F104" s="209" t="s">
        <v>817</v>
      </c>
      <c r="G104" s="210" t="s">
        <v>383</v>
      </c>
      <c r="H104" s="211">
        <v>5</v>
      </c>
      <c r="I104" s="212"/>
      <c r="J104" s="213">
        <f>ROUND(I104*H104,2)</f>
        <v>0</v>
      </c>
      <c r="K104" s="209" t="s">
        <v>28</v>
      </c>
      <c r="L104" s="47"/>
      <c r="M104" s="214" t="s">
        <v>28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242</v>
      </c>
      <c r="AT104" s="218" t="s">
        <v>132</v>
      </c>
      <c r="AU104" s="218" t="s">
        <v>85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242</v>
      </c>
      <c r="BM104" s="218" t="s">
        <v>818</v>
      </c>
    </row>
    <row r="105" s="2" customFormat="1" ht="16.5" customHeight="1">
      <c r="A105" s="41"/>
      <c r="B105" s="42"/>
      <c r="C105" s="269" t="s">
        <v>247</v>
      </c>
      <c r="D105" s="269" t="s">
        <v>248</v>
      </c>
      <c r="E105" s="270" t="s">
        <v>819</v>
      </c>
      <c r="F105" s="271" t="s">
        <v>820</v>
      </c>
      <c r="G105" s="272" t="s">
        <v>135</v>
      </c>
      <c r="H105" s="273">
        <v>5</v>
      </c>
      <c r="I105" s="274"/>
      <c r="J105" s="275">
        <f>ROUND(I105*H105,2)</f>
        <v>0</v>
      </c>
      <c r="K105" s="271" t="s">
        <v>28</v>
      </c>
      <c r="L105" s="276"/>
      <c r="M105" s="277" t="s">
        <v>28</v>
      </c>
      <c r="N105" s="278" t="s">
        <v>46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345</v>
      </c>
      <c r="AT105" s="218" t="s">
        <v>248</v>
      </c>
      <c r="AU105" s="218" t="s">
        <v>85</v>
      </c>
      <c r="AY105" s="20" t="s">
        <v>130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242</v>
      </c>
      <c r="BM105" s="218" t="s">
        <v>821</v>
      </c>
    </row>
    <row r="106" s="2" customFormat="1" ht="16.5" customHeight="1">
      <c r="A106" s="41"/>
      <c r="B106" s="42"/>
      <c r="C106" s="207" t="s">
        <v>254</v>
      </c>
      <c r="D106" s="207" t="s">
        <v>132</v>
      </c>
      <c r="E106" s="208" t="s">
        <v>822</v>
      </c>
      <c r="F106" s="209" t="s">
        <v>820</v>
      </c>
      <c r="G106" s="210" t="s">
        <v>135</v>
      </c>
      <c r="H106" s="211">
        <v>5</v>
      </c>
      <c r="I106" s="212"/>
      <c r="J106" s="213">
        <f>ROUND(I106*H106,2)</f>
        <v>0</v>
      </c>
      <c r="K106" s="209" t="s">
        <v>28</v>
      </c>
      <c r="L106" s="47"/>
      <c r="M106" s="214" t="s">
        <v>28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242</v>
      </c>
      <c r="AT106" s="218" t="s">
        <v>132</v>
      </c>
      <c r="AU106" s="218" t="s">
        <v>85</v>
      </c>
      <c r="AY106" s="20" t="s">
        <v>130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242</v>
      </c>
      <c r="BM106" s="218" t="s">
        <v>823</v>
      </c>
    </row>
    <row r="107" s="2" customFormat="1" ht="16.5" customHeight="1">
      <c r="A107" s="41"/>
      <c r="B107" s="42"/>
      <c r="C107" s="269" t="s">
        <v>259</v>
      </c>
      <c r="D107" s="269" t="s">
        <v>248</v>
      </c>
      <c r="E107" s="270" t="s">
        <v>824</v>
      </c>
      <c r="F107" s="271" t="s">
        <v>825</v>
      </c>
      <c r="G107" s="272" t="s">
        <v>135</v>
      </c>
      <c r="H107" s="273">
        <v>25</v>
      </c>
      <c r="I107" s="274"/>
      <c r="J107" s="275">
        <f>ROUND(I107*H107,2)</f>
        <v>0</v>
      </c>
      <c r="K107" s="271" t="s">
        <v>28</v>
      </c>
      <c r="L107" s="276"/>
      <c r="M107" s="277" t="s">
        <v>28</v>
      </c>
      <c r="N107" s="278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345</v>
      </c>
      <c r="AT107" s="218" t="s">
        <v>248</v>
      </c>
      <c r="AU107" s="218" t="s">
        <v>85</v>
      </c>
      <c r="AY107" s="20" t="s">
        <v>130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242</v>
      </c>
      <c r="BM107" s="218" t="s">
        <v>826</v>
      </c>
    </row>
    <row r="108" s="2" customFormat="1" ht="16.5" customHeight="1">
      <c r="A108" s="41"/>
      <c r="B108" s="42"/>
      <c r="C108" s="207" t="s">
        <v>274</v>
      </c>
      <c r="D108" s="207" t="s">
        <v>132</v>
      </c>
      <c r="E108" s="208" t="s">
        <v>827</v>
      </c>
      <c r="F108" s="209" t="s">
        <v>825</v>
      </c>
      <c r="G108" s="210" t="s">
        <v>135</v>
      </c>
      <c r="H108" s="211">
        <v>25</v>
      </c>
      <c r="I108" s="212"/>
      <c r="J108" s="213">
        <f>ROUND(I108*H108,2)</f>
        <v>0</v>
      </c>
      <c r="K108" s="209" t="s">
        <v>28</v>
      </c>
      <c r="L108" s="47"/>
      <c r="M108" s="214" t="s">
        <v>28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242</v>
      </c>
      <c r="AT108" s="218" t="s">
        <v>132</v>
      </c>
      <c r="AU108" s="218" t="s">
        <v>85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242</v>
      </c>
      <c r="BM108" s="218" t="s">
        <v>828</v>
      </c>
    </row>
    <row r="109" s="2" customFormat="1" ht="24.15" customHeight="1">
      <c r="A109" s="41"/>
      <c r="B109" s="42"/>
      <c r="C109" s="269" t="s">
        <v>7</v>
      </c>
      <c r="D109" s="269" t="s">
        <v>248</v>
      </c>
      <c r="E109" s="270" t="s">
        <v>829</v>
      </c>
      <c r="F109" s="271" t="s">
        <v>830</v>
      </c>
      <c r="G109" s="272" t="s">
        <v>135</v>
      </c>
      <c r="H109" s="273">
        <v>10</v>
      </c>
      <c r="I109" s="274"/>
      <c r="J109" s="275">
        <f>ROUND(I109*H109,2)</f>
        <v>0</v>
      </c>
      <c r="K109" s="271" t="s">
        <v>28</v>
      </c>
      <c r="L109" s="276"/>
      <c r="M109" s="277" t="s">
        <v>28</v>
      </c>
      <c r="N109" s="278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345</v>
      </c>
      <c r="AT109" s="218" t="s">
        <v>248</v>
      </c>
      <c r="AU109" s="218" t="s">
        <v>85</v>
      </c>
      <c r="AY109" s="20" t="s">
        <v>130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242</v>
      </c>
      <c r="BM109" s="218" t="s">
        <v>831</v>
      </c>
    </row>
    <row r="110" s="2" customFormat="1" ht="24.15" customHeight="1">
      <c r="A110" s="41"/>
      <c r="B110" s="42"/>
      <c r="C110" s="207" t="s">
        <v>286</v>
      </c>
      <c r="D110" s="207" t="s">
        <v>132</v>
      </c>
      <c r="E110" s="208" t="s">
        <v>832</v>
      </c>
      <c r="F110" s="209" t="s">
        <v>830</v>
      </c>
      <c r="G110" s="210" t="s">
        <v>135</v>
      </c>
      <c r="H110" s="211">
        <v>25</v>
      </c>
      <c r="I110" s="212"/>
      <c r="J110" s="213">
        <f>ROUND(I110*H110,2)</f>
        <v>0</v>
      </c>
      <c r="K110" s="209" t="s">
        <v>28</v>
      </c>
      <c r="L110" s="47"/>
      <c r="M110" s="214" t="s">
        <v>28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242</v>
      </c>
      <c r="AT110" s="218" t="s">
        <v>132</v>
      </c>
      <c r="AU110" s="218" t="s">
        <v>85</v>
      </c>
      <c r="AY110" s="20" t="s">
        <v>130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242</v>
      </c>
      <c r="BM110" s="218" t="s">
        <v>833</v>
      </c>
    </row>
    <row r="111" s="2" customFormat="1" ht="24.15" customHeight="1">
      <c r="A111" s="41"/>
      <c r="B111" s="42"/>
      <c r="C111" s="269" t="s">
        <v>291</v>
      </c>
      <c r="D111" s="269" t="s">
        <v>248</v>
      </c>
      <c r="E111" s="270" t="s">
        <v>834</v>
      </c>
      <c r="F111" s="271" t="s">
        <v>835</v>
      </c>
      <c r="G111" s="272" t="s">
        <v>383</v>
      </c>
      <c r="H111" s="273">
        <v>62</v>
      </c>
      <c r="I111" s="274"/>
      <c r="J111" s="275">
        <f>ROUND(I111*H111,2)</f>
        <v>0</v>
      </c>
      <c r="K111" s="271" t="s">
        <v>28</v>
      </c>
      <c r="L111" s="276"/>
      <c r="M111" s="277" t="s">
        <v>28</v>
      </c>
      <c r="N111" s="278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345</v>
      </c>
      <c r="AT111" s="218" t="s">
        <v>248</v>
      </c>
      <c r="AU111" s="218" t="s">
        <v>85</v>
      </c>
      <c r="AY111" s="20" t="s">
        <v>130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242</v>
      </c>
      <c r="BM111" s="218" t="s">
        <v>836</v>
      </c>
    </row>
    <row r="112" s="2" customFormat="1" ht="24.15" customHeight="1">
      <c r="A112" s="41"/>
      <c r="B112" s="42"/>
      <c r="C112" s="207" t="s">
        <v>299</v>
      </c>
      <c r="D112" s="207" t="s">
        <v>132</v>
      </c>
      <c r="E112" s="208" t="s">
        <v>837</v>
      </c>
      <c r="F112" s="209" t="s">
        <v>835</v>
      </c>
      <c r="G112" s="210" t="s">
        <v>383</v>
      </c>
      <c r="H112" s="211">
        <v>62</v>
      </c>
      <c r="I112" s="212"/>
      <c r="J112" s="213">
        <f>ROUND(I112*H112,2)</f>
        <v>0</v>
      </c>
      <c r="K112" s="209" t="s">
        <v>28</v>
      </c>
      <c r="L112" s="47"/>
      <c r="M112" s="214" t="s">
        <v>28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242</v>
      </c>
      <c r="AT112" s="218" t="s">
        <v>132</v>
      </c>
      <c r="AU112" s="218" t="s">
        <v>85</v>
      </c>
      <c r="AY112" s="20" t="s">
        <v>130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242</v>
      </c>
      <c r="BM112" s="218" t="s">
        <v>838</v>
      </c>
    </row>
    <row r="113" s="12" customFormat="1" ht="22.8" customHeight="1">
      <c r="A113" s="12"/>
      <c r="B113" s="191"/>
      <c r="C113" s="192"/>
      <c r="D113" s="193" t="s">
        <v>74</v>
      </c>
      <c r="E113" s="205" t="s">
        <v>839</v>
      </c>
      <c r="F113" s="205" t="s">
        <v>840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SUM(P114:P121)</f>
        <v>0</v>
      </c>
      <c r="Q113" s="199"/>
      <c r="R113" s="200">
        <f>SUM(R114:R121)</f>
        <v>0</v>
      </c>
      <c r="S113" s="199"/>
      <c r="T113" s="201">
        <f>SUM(T114:T121)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83</v>
      </c>
      <c r="AT113" s="203" t="s">
        <v>74</v>
      </c>
      <c r="AU113" s="203" t="s">
        <v>83</v>
      </c>
      <c r="AY113" s="202" t="s">
        <v>130</v>
      </c>
      <c r="BK113" s="204">
        <f>SUM(BK114:BK121)</f>
        <v>0</v>
      </c>
    </row>
    <row r="114" s="2" customFormat="1" ht="16.5" customHeight="1">
      <c r="A114" s="41"/>
      <c r="B114" s="42"/>
      <c r="C114" s="207" t="s">
        <v>305</v>
      </c>
      <c r="D114" s="207" t="s">
        <v>132</v>
      </c>
      <c r="E114" s="208" t="s">
        <v>841</v>
      </c>
      <c r="F114" s="209" t="s">
        <v>842</v>
      </c>
      <c r="G114" s="210" t="s">
        <v>843</v>
      </c>
      <c r="H114" s="211">
        <v>1</v>
      </c>
      <c r="I114" s="212"/>
      <c r="J114" s="213">
        <f>ROUND(I114*H114,2)</f>
        <v>0</v>
      </c>
      <c r="K114" s="209" t="s">
        <v>28</v>
      </c>
      <c r="L114" s="47"/>
      <c r="M114" s="214" t="s">
        <v>28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242</v>
      </c>
      <c r="AT114" s="218" t="s">
        <v>132</v>
      </c>
      <c r="AU114" s="218" t="s">
        <v>85</v>
      </c>
      <c r="AY114" s="20" t="s">
        <v>130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242</v>
      </c>
      <c r="BM114" s="218" t="s">
        <v>844</v>
      </c>
    </row>
    <row r="115" s="2" customFormat="1" ht="16.5" customHeight="1">
      <c r="A115" s="41"/>
      <c r="B115" s="42"/>
      <c r="C115" s="207" t="s">
        <v>313</v>
      </c>
      <c r="D115" s="207" t="s">
        <v>132</v>
      </c>
      <c r="E115" s="208" t="s">
        <v>845</v>
      </c>
      <c r="F115" s="209" t="s">
        <v>846</v>
      </c>
      <c r="G115" s="210" t="s">
        <v>843</v>
      </c>
      <c r="H115" s="211">
        <v>1</v>
      </c>
      <c r="I115" s="212"/>
      <c r="J115" s="213">
        <f>ROUND(I115*H115,2)</f>
        <v>0</v>
      </c>
      <c r="K115" s="209" t="s">
        <v>28</v>
      </c>
      <c r="L115" s="47"/>
      <c r="M115" s="214" t="s">
        <v>28</v>
      </c>
      <c r="N115" s="215" t="s">
        <v>46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242</v>
      </c>
      <c r="AT115" s="218" t="s">
        <v>132</v>
      </c>
      <c r="AU115" s="218" t="s">
        <v>85</v>
      </c>
      <c r="AY115" s="20" t="s">
        <v>130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242</v>
      </c>
      <c r="BM115" s="218" t="s">
        <v>847</v>
      </c>
    </row>
    <row r="116" s="2" customFormat="1" ht="24.15" customHeight="1">
      <c r="A116" s="41"/>
      <c r="B116" s="42"/>
      <c r="C116" s="207" t="s">
        <v>318</v>
      </c>
      <c r="D116" s="207" t="s">
        <v>132</v>
      </c>
      <c r="E116" s="208" t="s">
        <v>848</v>
      </c>
      <c r="F116" s="209" t="s">
        <v>849</v>
      </c>
      <c r="G116" s="210" t="s">
        <v>843</v>
      </c>
      <c r="H116" s="211">
        <v>1</v>
      </c>
      <c r="I116" s="212"/>
      <c r="J116" s="213">
        <f>ROUND(I116*H116,2)</f>
        <v>0</v>
      </c>
      <c r="K116" s="209" t="s">
        <v>28</v>
      </c>
      <c r="L116" s="47"/>
      <c r="M116" s="214" t="s">
        <v>28</v>
      </c>
      <c r="N116" s="215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242</v>
      </c>
      <c r="AT116" s="218" t="s">
        <v>132</v>
      </c>
      <c r="AU116" s="218" t="s">
        <v>85</v>
      </c>
      <c r="AY116" s="20" t="s">
        <v>130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242</v>
      </c>
      <c r="BM116" s="218" t="s">
        <v>850</v>
      </c>
    </row>
    <row r="117" s="2" customFormat="1" ht="16.5" customHeight="1">
      <c r="A117" s="41"/>
      <c r="B117" s="42"/>
      <c r="C117" s="207" t="s">
        <v>323</v>
      </c>
      <c r="D117" s="207" t="s">
        <v>132</v>
      </c>
      <c r="E117" s="208" t="s">
        <v>851</v>
      </c>
      <c r="F117" s="209" t="s">
        <v>852</v>
      </c>
      <c r="G117" s="210" t="s">
        <v>843</v>
      </c>
      <c r="H117" s="211">
        <v>1</v>
      </c>
      <c r="I117" s="212"/>
      <c r="J117" s="213">
        <f>ROUND(I117*H117,2)</f>
        <v>0</v>
      </c>
      <c r="K117" s="209" t="s">
        <v>28</v>
      </c>
      <c r="L117" s="47"/>
      <c r="M117" s="214" t="s">
        <v>28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242</v>
      </c>
      <c r="AT117" s="218" t="s">
        <v>132</v>
      </c>
      <c r="AU117" s="218" t="s">
        <v>85</v>
      </c>
      <c r="AY117" s="20" t="s">
        <v>130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242</v>
      </c>
      <c r="BM117" s="218" t="s">
        <v>853</v>
      </c>
    </row>
    <row r="118" s="2" customFormat="1" ht="16.5" customHeight="1">
      <c r="A118" s="41"/>
      <c r="B118" s="42"/>
      <c r="C118" s="207" t="s">
        <v>329</v>
      </c>
      <c r="D118" s="207" t="s">
        <v>132</v>
      </c>
      <c r="E118" s="208" t="s">
        <v>854</v>
      </c>
      <c r="F118" s="209" t="s">
        <v>855</v>
      </c>
      <c r="G118" s="210" t="s">
        <v>843</v>
      </c>
      <c r="H118" s="211">
        <v>1</v>
      </c>
      <c r="I118" s="212"/>
      <c r="J118" s="213">
        <f>ROUND(I118*H118,2)</f>
        <v>0</v>
      </c>
      <c r="K118" s="209" t="s">
        <v>28</v>
      </c>
      <c r="L118" s="47"/>
      <c r="M118" s="214" t="s">
        <v>28</v>
      </c>
      <c r="N118" s="215" t="s">
        <v>46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242</v>
      </c>
      <c r="AT118" s="218" t="s">
        <v>132</v>
      </c>
      <c r="AU118" s="218" t="s">
        <v>85</v>
      </c>
      <c r="AY118" s="20" t="s">
        <v>130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242</v>
      </c>
      <c r="BM118" s="218" t="s">
        <v>856</v>
      </c>
    </row>
    <row r="119" s="2" customFormat="1" ht="16.5" customHeight="1">
      <c r="A119" s="41"/>
      <c r="B119" s="42"/>
      <c r="C119" s="207" t="s">
        <v>334</v>
      </c>
      <c r="D119" s="207" t="s">
        <v>132</v>
      </c>
      <c r="E119" s="208" t="s">
        <v>857</v>
      </c>
      <c r="F119" s="209" t="s">
        <v>858</v>
      </c>
      <c r="G119" s="210" t="s">
        <v>843</v>
      </c>
      <c r="H119" s="211">
        <v>1</v>
      </c>
      <c r="I119" s="212"/>
      <c r="J119" s="213">
        <f>ROUND(I119*H119,2)</f>
        <v>0</v>
      </c>
      <c r="K119" s="209" t="s">
        <v>28</v>
      </c>
      <c r="L119" s="47"/>
      <c r="M119" s="214" t="s">
        <v>28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242</v>
      </c>
      <c r="AT119" s="218" t="s">
        <v>132</v>
      </c>
      <c r="AU119" s="218" t="s">
        <v>85</v>
      </c>
      <c r="AY119" s="20" t="s">
        <v>130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242</v>
      </c>
      <c r="BM119" s="218" t="s">
        <v>859</v>
      </c>
    </row>
    <row r="120" s="2" customFormat="1" ht="16.5" customHeight="1">
      <c r="A120" s="41"/>
      <c r="B120" s="42"/>
      <c r="C120" s="207" t="s">
        <v>339</v>
      </c>
      <c r="D120" s="207" t="s">
        <v>132</v>
      </c>
      <c r="E120" s="208" t="s">
        <v>860</v>
      </c>
      <c r="F120" s="209" t="s">
        <v>861</v>
      </c>
      <c r="G120" s="210" t="s">
        <v>378</v>
      </c>
      <c r="H120" s="211">
        <v>2</v>
      </c>
      <c r="I120" s="212"/>
      <c r="J120" s="213">
        <f>ROUND(I120*H120,2)</f>
        <v>0</v>
      </c>
      <c r="K120" s="209" t="s">
        <v>28</v>
      </c>
      <c r="L120" s="47"/>
      <c r="M120" s="214" t="s">
        <v>28</v>
      </c>
      <c r="N120" s="215" t="s">
        <v>46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242</v>
      </c>
      <c r="AT120" s="218" t="s">
        <v>132</v>
      </c>
      <c r="AU120" s="218" t="s">
        <v>85</v>
      </c>
      <c r="AY120" s="20" t="s">
        <v>130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242</v>
      </c>
      <c r="BM120" s="218" t="s">
        <v>862</v>
      </c>
    </row>
    <row r="121" s="2" customFormat="1" ht="16.5" customHeight="1">
      <c r="A121" s="41"/>
      <c r="B121" s="42"/>
      <c r="C121" s="269" t="s">
        <v>345</v>
      </c>
      <c r="D121" s="269" t="s">
        <v>248</v>
      </c>
      <c r="E121" s="270" t="s">
        <v>863</v>
      </c>
      <c r="F121" s="271" t="s">
        <v>864</v>
      </c>
      <c r="G121" s="272" t="s">
        <v>843</v>
      </c>
      <c r="H121" s="273">
        <v>1</v>
      </c>
      <c r="I121" s="274"/>
      <c r="J121" s="275">
        <f>ROUND(I121*H121,2)</f>
        <v>0</v>
      </c>
      <c r="K121" s="271" t="s">
        <v>28</v>
      </c>
      <c r="L121" s="276"/>
      <c r="M121" s="283" t="s">
        <v>28</v>
      </c>
      <c r="N121" s="284" t="s">
        <v>46</v>
      </c>
      <c r="O121" s="281"/>
      <c r="P121" s="285">
        <f>O121*H121</f>
        <v>0</v>
      </c>
      <c r="Q121" s="285">
        <v>0</v>
      </c>
      <c r="R121" s="285">
        <f>Q121*H121</f>
        <v>0</v>
      </c>
      <c r="S121" s="285">
        <v>0</v>
      </c>
      <c r="T121" s="286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345</v>
      </c>
      <c r="AT121" s="218" t="s">
        <v>248</v>
      </c>
      <c r="AU121" s="218" t="s">
        <v>85</v>
      </c>
      <c r="AY121" s="20" t="s">
        <v>130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242</v>
      </c>
      <c r="BM121" s="218" t="s">
        <v>865</v>
      </c>
    </row>
    <row r="122" s="2" customFormat="1" ht="6.96" customHeight="1">
      <c r="A122" s="41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47"/>
      <c r="M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</sheetData>
  <sheetProtection sheet="1" autoFilter="0" formatColumns="0" formatRows="0" objects="1" scenarios="1" spinCount="100000" saltValue="wG021JhS/IpvpwiNR8gMEElz9J4ryfyu+s11p4Sk+JfzHGkItExwpvVLRPhyLxZ96qRCR+/HSRRx8+81kAelJQ==" hashValue="x8ASsZE0ZyvCCGZopbdApSUvgISZdcUfT+VQIyw8xleUF9NduepVjROo7SkxDG5J9Yhm1QHL+45w+i8qdmMiOA==" algorithmName="SHA-512" password="CC35"/>
  <autoFilter ref="C83:K12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stavby'!K6</f>
        <v>REKONSTRUKCE ZŠ V CHRASTAVĚ, OBJEKT V REVOLUČNÍ ULICI, SO102-ZÁZEMÍ PRO ŠKOLNÍ DRUŽINU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28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14. 11. 2024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26</v>
      </c>
      <c r="E14" s="41"/>
      <c r="F14" s="41"/>
      <c r="G14" s="41"/>
      <c r="H14" s="41"/>
      <c r="I14" s="135" t="s">
        <v>27</v>
      </c>
      <c r="J14" s="139" t="s">
        <v>28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29</v>
      </c>
      <c r="F15" s="41"/>
      <c r="G15" s="41"/>
      <c r="H15" s="41"/>
      <c r="I15" s="135" t="s">
        <v>30</v>
      </c>
      <c r="J15" s="139" t="s">
        <v>28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27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30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27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30</v>
      </c>
      <c r="J21" s="139" t="s">
        <v>28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27</v>
      </c>
      <c r="J23" s="139" t="s">
        <v>28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763</v>
      </c>
      <c r="F24" s="41"/>
      <c r="G24" s="41"/>
      <c r="H24" s="41"/>
      <c r="I24" s="135" t="s">
        <v>30</v>
      </c>
      <c r="J24" s="139" t="s">
        <v>28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ROUND((SUM(BE84:BE109)),  2)</f>
        <v>0</v>
      </c>
      <c r="G33" s="41"/>
      <c r="H33" s="41"/>
      <c r="I33" s="151">
        <v>0.20999999999999999</v>
      </c>
      <c r="J33" s="150">
        <f>ROUND(((SUM(BE84:BE109))*I33),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ROUND((SUM(BF84:BF109)),  2)</f>
        <v>0</v>
      </c>
      <c r="G34" s="41"/>
      <c r="H34" s="41"/>
      <c r="I34" s="151">
        <v>0.12</v>
      </c>
      <c r="J34" s="150">
        <f>ROUND(((SUM(BF84:BF109))*I34),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ROUND((SUM(BG84:BG109)),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ROUND((SUM(BH84:BH109)),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ROUND((SUM(BI84:BI109)),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ZŠ V CHRASTAVĚ, OBJEKT V REVOLUČNÍ ULICI, SO102-ZÁZEMÍ PRO ŠKOLNÍ DRUŽINU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SO 102.4 Ochrana vedení Cetin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Chrastava, Revoluční ulice</v>
      </c>
      <c r="G52" s="43"/>
      <c r="H52" s="43"/>
      <c r="I52" s="35" t="s">
        <v>24</v>
      </c>
      <c r="J52" s="75" t="str">
        <f>IF(J12="","",J12)</f>
        <v>14. 11. 2024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26</v>
      </c>
      <c r="D54" s="43"/>
      <c r="E54" s="43"/>
      <c r="F54" s="30" t="str">
        <f>E15</f>
        <v>Město Chrastava,nám. 1.máje 1,463 31 Chrastava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Karel Prášil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867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868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869</v>
      </c>
      <c r="E62" s="177"/>
      <c r="F62" s="177"/>
      <c r="G62" s="177"/>
      <c r="H62" s="177"/>
      <c r="I62" s="177"/>
      <c r="J62" s="178">
        <f>J94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870</v>
      </c>
      <c r="E63" s="177"/>
      <c r="F63" s="177"/>
      <c r="G63" s="177"/>
      <c r="H63" s="177"/>
      <c r="I63" s="177"/>
      <c r="J63" s="178">
        <f>J96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871</v>
      </c>
      <c r="E64" s="177"/>
      <c r="F64" s="177"/>
      <c r="G64" s="177"/>
      <c r="H64" s="177"/>
      <c r="I64" s="177"/>
      <c r="J64" s="178">
        <f>J101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115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ZŠ V CHRASTAVĚ, OBJEKT V REVOLUČNÍ ULICI, SO102-ZÁZEMÍ PRO ŠKOLNÍ DRUŽINU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04 - SO 102.4 Ochrana vedení Cetin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Chrastava, Revoluční ulice</v>
      </c>
      <c r="G78" s="43"/>
      <c r="H78" s="43"/>
      <c r="I78" s="35" t="s">
        <v>24</v>
      </c>
      <c r="J78" s="75" t="str">
        <f>IF(J12="","",J12)</f>
        <v>14. 11. 2024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26</v>
      </c>
      <c r="D80" s="43"/>
      <c r="E80" s="43"/>
      <c r="F80" s="30" t="str">
        <f>E15</f>
        <v>Město Chrastava,nám. 1.máje 1,463 31 Chrastava</v>
      </c>
      <c r="G80" s="43"/>
      <c r="H80" s="43"/>
      <c r="I80" s="35" t="s">
        <v>33</v>
      </c>
      <c r="J80" s="39" t="str">
        <f>E21</f>
        <v>Ing.Dana Polcarová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37</v>
      </c>
      <c r="J81" s="39" t="str">
        <f>E24</f>
        <v>Karel Prášil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116</v>
      </c>
      <c r="D83" s="183" t="s">
        <v>60</v>
      </c>
      <c r="E83" s="183" t="s">
        <v>56</v>
      </c>
      <c r="F83" s="183" t="s">
        <v>57</v>
      </c>
      <c r="G83" s="183" t="s">
        <v>117</v>
      </c>
      <c r="H83" s="183" t="s">
        <v>118</v>
      </c>
      <c r="I83" s="183" t="s">
        <v>119</v>
      </c>
      <c r="J83" s="183" t="s">
        <v>103</v>
      </c>
      <c r="K83" s="184" t="s">
        <v>120</v>
      </c>
      <c r="L83" s="185"/>
      <c r="M83" s="95" t="s">
        <v>28</v>
      </c>
      <c r="N83" s="96" t="s">
        <v>45</v>
      </c>
      <c r="O83" s="96" t="s">
        <v>121</v>
      </c>
      <c r="P83" s="96" t="s">
        <v>122</v>
      </c>
      <c r="Q83" s="96" t="s">
        <v>123</v>
      </c>
      <c r="R83" s="96" t="s">
        <v>124</v>
      </c>
      <c r="S83" s="96" t="s">
        <v>125</v>
      </c>
      <c r="T83" s="97" t="s">
        <v>126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127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104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771</v>
      </c>
      <c r="F85" s="194" t="s">
        <v>872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P86+P94+P96+P101</f>
        <v>0</v>
      </c>
      <c r="Q85" s="199"/>
      <c r="R85" s="200">
        <f>R86+R94+R96+R101</f>
        <v>0</v>
      </c>
      <c r="S85" s="199"/>
      <c r="T85" s="201">
        <f>T86+T94+T96+T101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85</v>
      </c>
      <c r="AT85" s="203" t="s">
        <v>74</v>
      </c>
      <c r="AU85" s="203" t="s">
        <v>75</v>
      </c>
      <c r="AY85" s="202" t="s">
        <v>130</v>
      </c>
      <c r="BK85" s="204">
        <f>BK86+BK94+BK96+BK101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783</v>
      </c>
      <c r="F86" s="205" t="s">
        <v>131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SUM(P87:P93)</f>
        <v>0</v>
      </c>
      <c r="Q86" s="199"/>
      <c r="R86" s="200">
        <f>SUM(R87:R93)</f>
        <v>0</v>
      </c>
      <c r="S86" s="199"/>
      <c r="T86" s="201">
        <f>SUM(T87:T93)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74</v>
      </c>
      <c r="AU86" s="203" t="s">
        <v>83</v>
      </c>
      <c r="AY86" s="202" t="s">
        <v>130</v>
      </c>
      <c r="BK86" s="204">
        <f>SUM(BK87:BK93)</f>
        <v>0</v>
      </c>
    </row>
    <row r="87" s="2" customFormat="1" ht="16.5" customHeight="1">
      <c r="A87" s="41"/>
      <c r="B87" s="42"/>
      <c r="C87" s="207" t="s">
        <v>83</v>
      </c>
      <c r="D87" s="207" t="s">
        <v>132</v>
      </c>
      <c r="E87" s="208" t="s">
        <v>773</v>
      </c>
      <c r="F87" s="209" t="s">
        <v>873</v>
      </c>
      <c r="G87" s="210" t="s">
        <v>152</v>
      </c>
      <c r="H87" s="211">
        <v>41.25</v>
      </c>
      <c r="I87" s="212"/>
      <c r="J87" s="213">
        <f>ROUND(I87*H87,2)</f>
        <v>0</v>
      </c>
      <c r="K87" s="209" t="s">
        <v>28</v>
      </c>
      <c r="L87" s="47"/>
      <c r="M87" s="214" t="s">
        <v>28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242</v>
      </c>
      <c r="AT87" s="218" t="s">
        <v>132</v>
      </c>
      <c r="AU87" s="218" t="s">
        <v>85</v>
      </c>
      <c r="AY87" s="20" t="s">
        <v>130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242</v>
      </c>
      <c r="BM87" s="218" t="s">
        <v>874</v>
      </c>
    </row>
    <row r="88" s="13" customFormat="1">
      <c r="A88" s="13"/>
      <c r="B88" s="225"/>
      <c r="C88" s="226"/>
      <c r="D88" s="227" t="s">
        <v>141</v>
      </c>
      <c r="E88" s="228" t="s">
        <v>28</v>
      </c>
      <c r="F88" s="229" t="s">
        <v>875</v>
      </c>
      <c r="G88" s="226"/>
      <c r="H88" s="230">
        <v>41.25</v>
      </c>
      <c r="I88" s="231"/>
      <c r="J88" s="226"/>
      <c r="K88" s="226"/>
      <c r="L88" s="232"/>
      <c r="M88" s="233"/>
      <c r="N88" s="234"/>
      <c r="O88" s="234"/>
      <c r="P88" s="234"/>
      <c r="Q88" s="234"/>
      <c r="R88" s="234"/>
      <c r="S88" s="234"/>
      <c r="T88" s="235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6" t="s">
        <v>141</v>
      </c>
      <c r="AU88" s="236" t="s">
        <v>85</v>
      </c>
      <c r="AV88" s="13" t="s">
        <v>85</v>
      </c>
      <c r="AW88" s="13" t="s">
        <v>36</v>
      </c>
      <c r="AX88" s="13" t="s">
        <v>75</v>
      </c>
      <c r="AY88" s="236" t="s">
        <v>130</v>
      </c>
    </row>
    <row r="89" s="15" customFormat="1">
      <c r="A89" s="15"/>
      <c r="B89" s="247"/>
      <c r="C89" s="248"/>
      <c r="D89" s="227" t="s">
        <v>141</v>
      </c>
      <c r="E89" s="249" t="s">
        <v>28</v>
      </c>
      <c r="F89" s="250" t="s">
        <v>165</v>
      </c>
      <c r="G89" s="248"/>
      <c r="H89" s="251">
        <v>41.25</v>
      </c>
      <c r="I89" s="252"/>
      <c r="J89" s="248"/>
      <c r="K89" s="248"/>
      <c r="L89" s="253"/>
      <c r="M89" s="254"/>
      <c r="N89" s="255"/>
      <c r="O89" s="255"/>
      <c r="P89" s="255"/>
      <c r="Q89" s="255"/>
      <c r="R89" s="255"/>
      <c r="S89" s="255"/>
      <c r="T89" s="25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57" t="s">
        <v>141</v>
      </c>
      <c r="AU89" s="257" t="s">
        <v>85</v>
      </c>
      <c r="AV89" s="15" t="s">
        <v>137</v>
      </c>
      <c r="AW89" s="15" t="s">
        <v>36</v>
      </c>
      <c r="AX89" s="15" t="s">
        <v>83</v>
      </c>
      <c r="AY89" s="257" t="s">
        <v>130</v>
      </c>
    </row>
    <row r="90" s="2" customFormat="1" ht="16.5" customHeight="1">
      <c r="A90" s="41"/>
      <c r="B90" s="42"/>
      <c r="C90" s="207" t="s">
        <v>85</v>
      </c>
      <c r="D90" s="207" t="s">
        <v>132</v>
      </c>
      <c r="E90" s="208" t="s">
        <v>776</v>
      </c>
      <c r="F90" s="209" t="s">
        <v>876</v>
      </c>
      <c r="G90" s="210" t="s">
        <v>152</v>
      </c>
      <c r="H90" s="211">
        <v>41.25</v>
      </c>
      <c r="I90" s="212"/>
      <c r="J90" s="213">
        <f>ROUND(I90*H90,2)</f>
        <v>0</v>
      </c>
      <c r="K90" s="209" t="s">
        <v>28</v>
      </c>
      <c r="L90" s="47"/>
      <c r="M90" s="214" t="s">
        <v>28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242</v>
      </c>
      <c r="AT90" s="218" t="s">
        <v>132</v>
      </c>
      <c r="AU90" s="218" t="s">
        <v>85</v>
      </c>
      <c r="AY90" s="20" t="s">
        <v>130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242</v>
      </c>
      <c r="BM90" s="218" t="s">
        <v>877</v>
      </c>
    </row>
    <row r="91" s="13" customFormat="1">
      <c r="A91" s="13"/>
      <c r="B91" s="225"/>
      <c r="C91" s="226"/>
      <c r="D91" s="227" t="s">
        <v>141</v>
      </c>
      <c r="E91" s="228" t="s">
        <v>28</v>
      </c>
      <c r="F91" s="229" t="s">
        <v>878</v>
      </c>
      <c r="G91" s="226"/>
      <c r="H91" s="230">
        <v>41.25</v>
      </c>
      <c r="I91" s="231"/>
      <c r="J91" s="226"/>
      <c r="K91" s="226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141</v>
      </c>
      <c r="AU91" s="236" t="s">
        <v>85</v>
      </c>
      <c r="AV91" s="13" t="s">
        <v>85</v>
      </c>
      <c r="AW91" s="13" t="s">
        <v>36</v>
      </c>
      <c r="AX91" s="13" t="s">
        <v>75</v>
      </c>
      <c r="AY91" s="236" t="s">
        <v>130</v>
      </c>
    </row>
    <row r="92" s="15" customFormat="1">
      <c r="A92" s="15"/>
      <c r="B92" s="247"/>
      <c r="C92" s="248"/>
      <c r="D92" s="227" t="s">
        <v>141</v>
      </c>
      <c r="E92" s="249" t="s">
        <v>28</v>
      </c>
      <c r="F92" s="250" t="s">
        <v>165</v>
      </c>
      <c r="G92" s="248"/>
      <c r="H92" s="251">
        <v>41.25</v>
      </c>
      <c r="I92" s="252"/>
      <c r="J92" s="248"/>
      <c r="K92" s="248"/>
      <c r="L92" s="253"/>
      <c r="M92" s="254"/>
      <c r="N92" s="255"/>
      <c r="O92" s="255"/>
      <c r="P92" s="255"/>
      <c r="Q92" s="255"/>
      <c r="R92" s="255"/>
      <c r="S92" s="255"/>
      <c r="T92" s="25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7" t="s">
        <v>141</v>
      </c>
      <c r="AU92" s="257" t="s">
        <v>85</v>
      </c>
      <c r="AV92" s="15" t="s">
        <v>137</v>
      </c>
      <c r="AW92" s="15" t="s">
        <v>36</v>
      </c>
      <c r="AX92" s="15" t="s">
        <v>83</v>
      </c>
      <c r="AY92" s="257" t="s">
        <v>130</v>
      </c>
    </row>
    <row r="93" s="2" customFormat="1" ht="16.5" customHeight="1">
      <c r="A93" s="41"/>
      <c r="B93" s="42"/>
      <c r="C93" s="207" t="s">
        <v>149</v>
      </c>
      <c r="D93" s="207" t="s">
        <v>132</v>
      </c>
      <c r="E93" s="208" t="s">
        <v>778</v>
      </c>
      <c r="F93" s="209" t="s">
        <v>879</v>
      </c>
      <c r="G93" s="210" t="s">
        <v>843</v>
      </c>
      <c r="H93" s="211">
        <v>1</v>
      </c>
      <c r="I93" s="212"/>
      <c r="J93" s="213">
        <f>ROUND(I93*H93,2)</f>
        <v>0</v>
      </c>
      <c r="K93" s="209" t="s">
        <v>28</v>
      </c>
      <c r="L93" s="47"/>
      <c r="M93" s="214" t="s">
        <v>28</v>
      </c>
      <c r="N93" s="215" t="s">
        <v>46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242</v>
      </c>
      <c r="AT93" s="218" t="s">
        <v>132</v>
      </c>
      <c r="AU93" s="218" t="s">
        <v>85</v>
      </c>
      <c r="AY93" s="20" t="s">
        <v>130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242</v>
      </c>
      <c r="BM93" s="218" t="s">
        <v>880</v>
      </c>
    </row>
    <row r="94" s="12" customFormat="1" ht="22.8" customHeight="1">
      <c r="A94" s="12"/>
      <c r="B94" s="191"/>
      <c r="C94" s="192"/>
      <c r="D94" s="193" t="s">
        <v>74</v>
      </c>
      <c r="E94" s="205" t="s">
        <v>806</v>
      </c>
      <c r="F94" s="205" t="s">
        <v>784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P95</f>
        <v>0</v>
      </c>
      <c r="Q94" s="199"/>
      <c r="R94" s="200">
        <f>R95</f>
        <v>0</v>
      </c>
      <c r="S94" s="199"/>
      <c r="T94" s="201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83</v>
      </c>
      <c r="AY94" s="202" t="s">
        <v>130</v>
      </c>
      <c r="BK94" s="204">
        <f>BK95</f>
        <v>0</v>
      </c>
    </row>
    <row r="95" s="2" customFormat="1" ht="24.15" customHeight="1">
      <c r="A95" s="41"/>
      <c r="B95" s="42"/>
      <c r="C95" s="207" t="s">
        <v>137</v>
      </c>
      <c r="D95" s="207" t="s">
        <v>132</v>
      </c>
      <c r="E95" s="208" t="s">
        <v>781</v>
      </c>
      <c r="F95" s="209" t="s">
        <v>881</v>
      </c>
      <c r="G95" s="210" t="s">
        <v>135</v>
      </c>
      <c r="H95" s="211">
        <v>88</v>
      </c>
      <c r="I95" s="212"/>
      <c r="J95" s="213">
        <f>ROUND(I95*H95,2)</f>
        <v>0</v>
      </c>
      <c r="K95" s="209" t="s">
        <v>28</v>
      </c>
      <c r="L95" s="47"/>
      <c r="M95" s="214" t="s">
        <v>28</v>
      </c>
      <c r="N95" s="215" t="s">
        <v>46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242</v>
      </c>
      <c r="AT95" s="218" t="s">
        <v>132</v>
      </c>
      <c r="AU95" s="218" t="s">
        <v>85</v>
      </c>
      <c r="AY95" s="20" t="s">
        <v>130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242</v>
      </c>
      <c r="BM95" s="218" t="s">
        <v>882</v>
      </c>
    </row>
    <row r="96" s="12" customFormat="1" ht="22.8" customHeight="1">
      <c r="A96" s="12"/>
      <c r="B96" s="191"/>
      <c r="C96" s="192"/>
      <c r="D96" s="193" t="s">
        <v>74</v>
      </c>
      <c r="E96" s="205" t="s">
        <v>839</v>
      </c>
      <c r="F96" s="205" t="s">
        <v>807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SUM(P97:P100)</f>
        <v>0</v>
      </c>
      <c r="Q96" s="199"/>
      <c r="R96" s="200">
        <f>SUM(R97:R100)</f>
        <v>0</v>
      </c>
      <c r="S96" s="199"/>
      <c r="T96" s="201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74</v>
      </c>
      <c r="AU96" s="203" t="s">
        <v>83</v>
      </c>
      <c r="AY96" s="202" t="s">
        <v>130</v>
      </c>
      <c r="BK96" s="204">
        <f>SUM(BK97:BK100)</f>
        <v>0</v>
      </c>
    </row>
    <row r="97" s="2" customFormat="1" ht="16.5" customHeight="1">
      <c r="A97" s="41"/>
      <c r="B97" s="42"/>
      <c r="C97" s="269" t="s">
        <v>166</v>
      </c>
      <c r="D97" s="269" t="s">
        <v>248</v>
      </c>
      <c r="E97" s="270" t="s">
        <v>785</v>
      </c>
      <c r="F97" s="271" t="s">
        <v>883</v>
      </c>
      <c r="G97" s="272" t="s">
        <v>135</v>
      </c>
      <c r="H97" s="273">
        <v>88</v>
      </c>
      <c r="I97" s="274"/>
      <c r="J97" s="275">
        <f>ROUND(I97*H97,2)</f>
        <v>0</v>
      </c>
      <c r="K97" s="271" t="s">
        <v>28</v>
      </c>
      <c r="L97" s="276"/>
      <c r="M97" s="277" t="s">
        <v>28</v>
      </c>
      <c r="N97" s="278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345</v>
      </c>
      <c r="AT97" s="218" t="s">
        <v>248</v>
      </c>
      <c r="AU97" s="218" t="s">
        <v>85</v>
      </c>
      <c r="AY97" s="20" t="s">
        <v>130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242</v>
      </c>
      <c r="BM97" s="218" t="s">
        <v>884</v>
      </c>
    </row>
    <row r="98" s="2" customFormat="1" ht="16.5" customHeight="1">
      <c r="A98" s="41"/>
      <c r="B98" s="42"/>
      <c r="C98" s="207" t="s">
        <v>180</v>
      </c>
      <c r="D98" s="207" t="s">
        <v>132</v>
      </c>
      <c r="E98" s="208" t="s">
        <v>788</v>
      </c>
      <c r="F98" s="209" t="s">
        <v>883</v>
      </c>
      <c r="G98" s="210" t="s">
        <v>135</v>
      </c>
      <c r="H98" s="211">
        <v>88</v>
      </c>
      <c r="I98" s="212"/>
      <c r="J98" s="213">
        <f>ROUND(I98*H98,2)</f>
        <v>0</v>
      </c>
      <c r="K98" s="209" t="s">
        <v>28</v>
      </c>
      <c r="L98" s="47"/>
      <c r="M98" s="214" t="s">
        <v>28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242</v>
      </c>
      <c r="AT98" s="218" t="s">
        <v>132</v>
      </c>
      <c r="AU98" s="218" t="s">
        <v>85</v>
      </c>
      <c r="AY98" s="20" t="s">
        <v>130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242</v>
      </c>
      <c r="BM98" s="218" t="s">
        <v>885</v>
      </c>
    </row>
    <row r="99" s="2" customFormat="1" ht="16.5" customHeight="1">
      <c r="A99" s="41"/>
      <c r="B99" s="42"/>
      <c r="C99" s="269" t="s">
        <v>189</v>
      </c>
      <c r="D99" s="269" t="s">
        <v>248</v>
      </c>
      <c r="E99" s="270" t="s">
        <v>790</v>
      </c>
      <c r="F99" s="271" t="s">
        <v>886</v>
      </c>
      <c r="G99" s="272" t="s">
        <v>135</v>
      </c>
      <c r="H99" s="273">
        <v>75</v>
      </c>
      <c r="I99" s="274"/>
      <c r="J99" s="275">
        <f>ROUND(I99*H99,2)</f>
        <v>0</v>
      </c>
      <c r="K99" s="271" t="s">
        <v>28</v>
      </c>
      <c r="L99" s="276"/>
      <c r="M99" s="277" t="s">
        <v>28</v>
      </c>
      <c r="N99" s="278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345</v>
      </c>
      <c r="AT99" s="218" t="s">
        <v>248</v>
      </c>
      <c r="AU99" s="218" t="s">
        <v>85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242</v>
      </c>
      <c r="BM99" s="218" t="s">
        <v>887</v>
      </c>
    </row>
    <row r="100" s="2" customFormat="1" ht="16.5" customHeight="1">
      <c r="A100" s="41"/>
      <c r="B100" s="42"/>
      <c r="C100" s="207" t="s">
        <v>196</v>
      </c>
      <c r="D100" s="207" t="s">
        <v>132</v>
      </c>
      <c r="E100" s="208" t="s">
        <v>793</v>
      </c>
      <c r="F100" s="209" t="s">
        <v>886</v>
      </c>
      <c r="G100" s="210" t="s">
        <v>135</v>
      </c>
      <c r="H100" s="211">
        <v>75</v>
      </c>
      <c r="I100" s="212"/>
      <c r="J100" s="213">
        <f>ROUND(I100*H100,2)</f>
        <v>0</v>
      </c>
      <c r="K100" s="209" t="s">
        <v>28</v>
      </c>
      <c r="L100" s="47"/>
      <c r="M100" s="214" t="s">
        <v>28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242</v>
      </c>
      <c r="AT100" s="218" t="s">
        <v>132</v>
      </c>
      <c r="AU100" s="218" t="s">
        <v>85</v>
      </c>
      <c r="AY100" s="20" t="s">
        <v>130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242</v>
      </c>
      <c r="BM100" s="218" t="s">
        <v>888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889</v>
      </c>
      <c r="F101" s="205" t="s">
        <v>840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SUM(P102:P109)</f>
        <v>0</v>
      </c>
      <c r="Q101" s="199"/>
      <c r="R101" s="200">
        <f>SUM(R102:R109)</f>
        <v>0</v>
      </c>
      <c r="S101" s="199"/>
      <c r="T101" s="201">
        <f>SUM(T102:T109)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83</v>
      </c>
      <c r="AT101" s="203" t="s">
        <v>74</v>
      </c>
      <c r="AU101" s="203" t="s">
        <v>83</v>
      </c>
      <c r="AY101" s="202" t="s">
        <v>130</v>
      </c>
      <c r="BK101" s="204">
        <f>SUM(BK102:BK109)</f>
        <v>0</v>
      </c>
    </row>
    <row r="102" s="2" customFormat="1" ht="16.5" customHeight="1">
      <c r="A102" s="41"/>
      <c r="B102" s="42"/>
      <c r="C102" s="207" t="s">
        <v>202</v>
      </c>
      <c r="D102" s="207" t="s">
        <v>132</v>
      </c>
      <c r="E102" s="208" t="s">
        <v>795</v>
      </c>
      <c r="F102" s="209" t="s">
        <v>842</v>
      </c>
      <c r="G102" s="210" t="s">
        <v>843</v>
      </c>
      <c r="H102" s="211">
        <v>1</v>
      </c>
      <c r="I102" s="212"/>
      <c r="J102" s="213">
        <f>ROUND(I102*H102,2)</f>
        <v>0</v>
      </c>
      <c r="K102" s="209" t="s">
        <v>28</v>
      </c>
      <c r="L102" s="47"/>
      <c r="M102" s="214" t="s">
        <v>28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242</v>
      </c>
      <c r="AT102" s="218" t="s">
        <v>132</v>
      </c>
      <c r="AU102" s="218" t="s">
        <v>85</v>
      </c>
      <c r="AY102" s="20" t="s">
        <v>130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242</v>
      </c>
      <c r="BM102" s="218" t="s">
        <v>890</v>
      </c>
    </row>
    <row r="103" s="2" customFormat="1" ht="16.5" customHeight="1">
      <c r="A103" s="41"/>
      <c r="B103" s="42"/>
      <c r="C103" s="207" t="s">
        <v>208</v>
      </c>
      <c r="D103" s="207" t="s">
        <v>132</v>
      </c>
      <c r="E103" s="208" t="s">
        <v>798</v>
      </c>
      <c r="F103" s="209" t="s">
        <v>846</v>
      </c>
      <c r="G103" s="210" t="s">
        <v>843</v>
      </c>
      <c r="H103" s="211">
        <v>1</v>
      </c>
      <c r="I103" s="212"/>
      <c r="J103" s="213">
        <f>ROUND(I103*H103,2)</f>
        <v>0</v>
      </c>
      <c r="K103" s="209" t="s">
        <v>28</v>
      </c>
      <c r="L103" s="47"/>
      <c r="M103" s="214" t="s">
        <v>28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242</v>
      </c>
      <c r="AT103" s="218" t="s">
        <v>132</v>
      </c>
      <c r="AU103" s="218" t="s">
        <v>85</v>
      </c>
      <c r="AY103" s="20" t="s">
        <v>130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242</v>
      </c>
      <c r="BM103" s="218" t="s">
        <v>891</v>
      </c>
    </row>
    <row r="104" s="2" customFormat="1" ht="16.5" customHeight="1">
      <c r="A104" s="41"/>
      <c r="B104" s="42"/>
      <c r="C104" s="207" t="s">
        <v>213</v>
      </c>
      <c r="D104" s="207" t="s">
        <v>132</v>
      </c>
      <c r="E104" s="208" t="s">
        <v>800</v>
      </c>
      <c r="F104" s="209" t="s">
        <v>892</v>
      </c>
      <c r="G104" s="210" t="s">
        <v>893</v>
      </c>
      <c r="H104" s="211">
        <v>1</v>
      </c>
      <c r="I104" s="212"/>
      <c r="J104" s="213">
        <f>ROUND(I104*H104,2)</f>
        <v>0</v>
      </c>
      <c r="K104" s="209" t="s">
        <v>28</v>
      </c>
      <c r="L104" s="47"/>
      <c r="M104" s="214" t="s">
        <v>28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242</v>
      </c>
      <c r="AT104" s="218" t="s">
        <v>132</v>
      </c>
      <c r="AU104" s="218" t="s">
        <v>85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242</v>
      </c>
      <c r="BM104" s="218" t="s">
        <v>894</v>
      </c>
    </row>
    <row r="105" s="2" customFormat="1" ht="16.5" customHeight="1">
      <c r="A105" s="41"/>
      <c r="B105" s="42"/>
      <c r="C105" s="207" t="s">
        <v>8</v>
      </c>
      <c r="D105" s="207" t="s">
        <v>132</v>
      </c>
      <c r="E105" s="208" t="s">
        <v>803</v>
      </c>
      <c r="F105" s="209" t="s">
        <v>895</v>
      </c>
      <c r="G105" s="210" t="s">
        <v>893</v>
      </c>
      <c r="H105" s="211">
        <v>1</v>
      </c>
      <c r="I105" s="212"/>
      <c r="J105" s="213">
        <f>ROUND(I105*H105,2)</f>
        <v>0</v>
      </c>
      <c r="K105" s="209" t="s">
        <v>28</v>
      </c>
      <c r="L105" s="47"/>
      <c r="M105" s="214" t="s">
        <v>28</v>
      </c>
      <c r="N105" s="215" t="s">
        <v>46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242</v>
      </c>
      <c r="AT105" s="218" t="s">
        <v>132</v>
      </c>
      <c r="AU105" s="218" t="s">
        <v>85</v>
      </c>
      <c r="AY105" s="20" t="s">
        <v>130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242</v>
      </c>
      <c r="BM105" s="218" t="s">
        <v>896</v>
      </c>
    </row>
    <row r="106" s="2" customFormat="1" ht="16.5" customHeight="1">
      <c r="A106" s="41"/>
      <c r="B106" s="42"/>
      <c r="C106" s="207" t="s">
        <v>224</v>
      </c>
      <c r="D106" s="207" t="s">
        <v>132</v>
      </c>
      <c r="E106" s="208" t="s">
        <v>808</v>
      </c>
      <c r="F106" s="209" t="s">
        <v>897</v>
      </c>
      <c r="G106" s="210" t="s">
        <v>843</v>
      </c>
      <c r="H106" s="211">
        <v>1</v>
      </c>
      <c r="I106" s="212"/>
      <c r="J106" s="213">
        <f>ROUND(I106*H106,2)</f>
        <v>0</v>
      </c>
      <c r="K106" s="209" t="s">
        <v>28</v>
      </c>
      <c r="L106" s="47"/>
      <c r="M106" s="214" t="s">
        <v>28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242</v>
      </c>
      <c r="AT106" s="218" t="s">
        <v>132</v>
      </c>
      <c r="AU106" s="218" t="s">
        <v>85</v>
      </c>
      <c r="AY106" s="20" t="s">
        <v>130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242</v>
      </c>
      <c r="BM106" s="218" t="s">
        <v>898</v>
      </c>
    </row>
    <row r="107" s="2" customFormat="1" ht="16.5" customHeight="1">
      <c r="A107" s="41"/>
      <c r="B107" s="42"/>
      <c r="C107" s="207" t="s">
        <v>231</v>
      </c>
      <c r="D107" s="207" t="s">
        <v>132</v>
      </c>
      <c r="E107" s="208" t="s">
        <v>811</v>
      </c>
      <c r="F107" s="209" t="s">
        <v>899</v>
      </c>
      <c r="G107" s="210" t="s">
        <v>900</v>
      </c>
      <c r="H107" s="211">
        <v>2</v>
      </c>
      <c r="I107" s="212"/>
      <c r="J107" s="213">
        <f>ROUND(I107*H107,2)</f>
        <v>0</v>
      </c>
      <c r="K107" s="209" t="s">
        <v>28</v>
      </c>
      <c r="L107" s="47"/>
      <c r="M107" s="214" t="s">
        <v>28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242</v>
      </c>
      <c r="AT107" s="218" t="s">
        <v>132</v>
      </c>
      <c r="AU107" s="218" t="s">
        <v>85</v>
      </c>
      <c r="AY107" s="20" t="s">
        <v>130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242</v>
      </c>
      <c r="BM107" s="218" t="s">
        <v>901</v>
      </c>
    </row>
    <row r="108" s="2" customFormat="1" ht="16.5" customHeight="1">
      <c r="A108" s="41"/>
      <c r="B108" s="42"/>
      <c r="C108" s="207" t="s">
        <v>237</v>
      </c>
      <c r="D108" s="207" t="s">
        <v>132</v>
      </c>
      <c r="E108" s="208" t="s">
        <v>813</v>
      </c>
      <c r="F108" s="209" t="s">
        <v>858</v>
      </c>
      <c r="G108" s="210" t="s">
        <v>843</v>
      </c>
      <c r="H108" s="211">
        <v>1</v>
      </c>
      <c r="I108" s="212"/>
      <c r="J108" s="213">
        <f>ROUND(I108*H108,2)</f>
        <v>0</v>
      </c>
      <c r="K108" s="209" t="s">
        <v>28</v>
      </c>
      <c r="L108" s="47"/>
      <c r="M108" s="214" t="s">
        <v>28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242</v>
      </c>
      <c r="AT108" s="218" t="s">
        <v>132</v>
      </c>
      <c r="AU108" s="218" t="s">
        <v>85</v>
      </c>
      <c r="AY108" s="20" t="s">
        <v>130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242</v>
      </c>
      <c r="BM108" s="218" t="s">
        <v>902</v>
      </c>
    </row>
    <row r="109" s="2" customFormat="1" ht="16.5" customHeight="1">
      <c r="A109" s="41"/>
      <c r="B109" s="42"/>
      <c r="C109" s="269" t="s">
        <v>242</v>
      </c>
      <c r="D109" s="269" t="s">
        <v>248</v>
      </c>
      <c r="E109" s="270" t="s">
        <v>816</v>
      </c>
      <c r="F109" s="271" t="s">
        <v>864</v>
      </c>
      <c r="G109" s="272" t="s">
        <v>843</v>
      </c>
      <c r="H109" s="273">
        <v>1</v>
      </c>
      <c r="I109" s="274"/>
      <c r="J109" s="275">
        <f>ROUND(I109*H109,2)</f>
        <v>0</v>
      </c>
      <c r="K109" s="271" t="s">
        <v>28</v>
      </c>
      <c r="L109" s="276"/>
      <c r="M109" s="283" t="s">
        <v>28</v>
      </c>
      <c r="N109" s="284" t="s">
        <v>46</v>
      </c>
      <c r="O109" s="281"/>
      <c r="P109" s="285">
        <f>O109*H109</f>
        <v>0</v>
      </c>
      <c r="Q109" s="285">
        <v>0</v>
      </c>
      <c r="R109" s="285">
        <f>Q109*H109</f>
        <v>0</v>
      </c>
      <c r="S109" s="285">
        <v>0</v>
      </c>
      <c r="T109" s="28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345</v>
      </c>
      <c r="AT109" s="218" t="s">
        <v>248</v>
      </c>
      <c r="AU109" s="218" t="s">
        <v>85</v>
      </c>
      <c r="AY109" s="20" t="s">
        <v>130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242</v>
      </c>
      <c r="BM109" s="218" t="s">
        <v>903</v>
      </c>
    </row>
    <row r="110" s="2" customFormat="1" ht="6.96" customHeight="1">
      <c r="A110" s="41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47"/>
      <c r="M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</sheetData>
  <sheetProtection sheet="1" autoFilter="0" formatColumns="0" formatRows="0" objects="1" scenarios="1" spinCount="100000" saltValue="mynstZ5bhm5U0tN5OEM/A/xsoALVctn8hYRqckf3mO3OnCFblzmv/JVNyw65JsYPLbEO8e/ZLl2/7JD46qjefg==" hashValue="aaYPpKKb2jImTSywUaOblL4K3UfPQBAH2+T5x6PMPb5wgbHDsI2rdBoZVyBerwMo/FkmWR2udeyiYZU2fNAoxA==" algorithmName="SHA-512" password="CC35"/>
  <autoFilter ref="C83:K1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26.25" customHeight="1">
      <c r="B7" s="23"/>
      <c r="E7" s="136" t="str">
        <f>'Rekapitulace stavby'!K6</f>
        <v>REKONSTRUKCE ZŠ V CHRASTAVĚ, OBJEKT V REVOLUČNÍ ULICI, SO102-ZÁZEMÍ PRO ŠKOLNÍ DRUŽINU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904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28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14. 11. 2024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26</v>
      </c>
      <c r="E14" s="41"/>
      <c r="F14" s="41"/>
      <c r="G14" s="41"/>
      <c r="H14" s="41"/>
      <c r="I14" s="135" t="s">
        <v>27</v>
      </c>
      <c r="J14" s="139" t="s">
        <v>28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29</v>
      </c>
      <c r="F15" s="41"/>
      <c r="G15" s="41"/>
      <c r="H15" s="41"/>
      <c r="I15" s="135" t="s">
        <v>30</v>
      </c>
      <c r="J15" s="139" t="s">
        <v>28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27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30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27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30</v>
      </c>
      <c r="J21" s="139" t="s">
        <v>28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27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30</v>
      </c>
      <c r="J24" s="139" t="s">
        <v>28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ROUND((SUM(BE84:BE104)),  2)</f>
        <v>0</v>
      </c>
      <c r="G33" s="41"/>
      <c r="H33" s="41"/>
      <c r="I33" s="151">
        <v>0.20999999999999999</v>
      </c>
      <c r="J33" s="150">
        <f>ROUND(((SUM(BE84:BE104))*I33),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ROUND((SUM(BF84:BF104)),  2)</f>
        <v>0</v>
      </c>
      <c r="G34" s="41"/>
      <c r="H34" s="41"/>
      <c r="I34" s="151">
        <v>0.12</v>
      </c>
      <c r="J34" s="150">
        <f>ROUND(((SUM(BF84:BF104))*I34),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ROUND((SUM(BG84:BG104)),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ROUND((SUM(BH84:BH104)),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ROUND((SUM(BI84:BI104)),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63" t="str">
        <f>E7</f>
        <v>REKONSTRUKCE ZŠ V CHRASTAVĚ, OBJEKT V REVOLUČNÍ ULICI, SO102-ZÁZEMÍ PRO ŠKOLNÍ DRUŽINU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05 - VRN-vedlejší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22</v>
      </c>
      <c r="D52" s="43"/>
      <c r="E52" s="43"/>
      <c r="F52" s="30" t="str">
        <f>F12</f>
        <v>Chrastava, Revoluční ulice</v>
      </c>
      <c r="G52" s="43"/>
      <c r="H52" s="43"/>
      <c r="I52" s="35" t="s">
        <v>24</v>
      </c>
      <c r="J52" s="75" t="str">
        <f>IF(J12="","",J12)</f>
        <v>14. 11. 2024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26</v>
      </c>
      <c r="D54" s="43"/>
      <c r="E54" s="43"/>
      <c r="F54" s="30" t="str">
        <f>E15</f>
        <v>Město Chrastava,nám. 1.máje 1,463 31 Chrastava</v>
      </c>
      <c r="G54" s="43"/>
      <c r="H54" s="43"/>
      <c r="I54" s="35" t="s">
        <v>33</v>
      </c>
      <c r="J54" s="39" t="str">
        <f>E21</f>
        <v>Ing.Dana Polcarová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D.Polcarová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905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906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907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908</v>
      </c>
      <c r="E63" s="177"/>
      <c r="F63" s="177"/>
      <c r="G63" s="177"/>
      <c r="H63" s="177"/>
      <c r="I63" s="177"/>
      <c r="J63" s="178">
        <f>J98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909</v>
      </c>
      <c r="E64" s="177"/>
      <c r="F64" s="177"/>
      <c r="G64" s="177"/>
      <c r="H64" s="177"/>
      <c r="I64" s="177"/>
      <c r="J64" s="178">
        <f>J103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115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6.25" customHeight="1">
      <c r="A74" s="41"/>
      <c r="B74" s="42"/>
      <c r="C74" s="43"/>
      <c r="D74" s="43"/>
      <c r="E74" s="163" t="str">
        <f>E7</f>
        <v>REKONSTRUKCE ZŠ V CHRASTAVĚ, OBJEKT V REVOLUČNÍ ULICI, SO102-ZÁZEMÍ PRO ŠKOLNÍ DRUŽINU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99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05 - VRN-vedlejší rozpočtové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22</v>
      </c>
      <c r="D78" s="43"/>
      <c r="E78" s="43"/>
      <c r="F78" s="30" t="str">
        <f>F12</f>
        <v>Chrastava, Revoluční ulice</v>
      </c>
      <c r="G78" s="43"/>
      <c r="H78" s="43"/>
      <c r="I78" s="35" t="s">
        <v>24</v>
      </c>
      <c r="J78" s="75" t="str">
        <f>IF(J12="","",J12)</f>
        <v>14. 11. 2024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26</v>
      </c>
      <c r="D80" s="43"/>
      <c r="E80" s="43"/>
      <c r="F80" s="30" t="str">
        <f>E15</f>
        <v>Město Chrastava,nám. 1.máje 1,463 31 Chrastava</v>
      </c>
      <c r="G80" s="43"/>
      <c r="H80" s="43"/>
      <c r="I80" s="35" t="s">
        <v>33</v>
      </c>
      <c r="J80" s="39" t="str">
        <f>E21</f>
        <v>Ing.Dana Polcarová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37</v>
      </c>
      <c r="J81" s="39" t="str">
        <f>E24</f>
        <v>D.Polcarová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116</v>
      </c>
      <c r="D83" s="183" t="s">
        <v>60</v>
      </c>
      <c r="E83" s="183" t="s">
        <v>56</v>
      </c>
      <c r="F83" s="183" t="s">
        <v>57</v>
      </c>
      <c r="G83" s="183" t="s">
        <v>117</v>
      </c>
      <c r="H83" s="183" t="s">
        <v>118</v>
      </c>
      <c r="I83" s="183" t="s">
        <v>119</v>
      </c>
      <c r="J83" s="183" t="s">
        <v>103</v>
      </c>
      <c r="K83" s="184" t="s">
        <v>120</v>
      </c>
      <c r="L83" s="185"/>
      <c r="M83" s="95" t="s">
        <v>28</v>
      </c>
      <c r="N83" s="96" t="s">
        <v>45</v>
      </c>
      <c r="O83" s="96" t="s">
        <v>121</v>
      </c>
      <c r="P83" s="96" t="s">
        <v>122</v>
      </c>
      <c r="Q83" s="96" t="s">
        <v>123</v>
      </c>
      <c r="R83" s="96" t="s">
        <v>124</v>
      </c>
      <c r="S83" s="96" t="s">
        <v>125</v>
      </c>
      <c r="T83" s="97" t="s">
        <v>126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127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104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910</v>
      </c>
      <c r="F85" s="194" t="s">
        <v>911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P86+P95+P98+P103</f>
        <v>0</v>
      </c>
      <c r="Q85" s="199"/>
      <c r="R85" s="200">
        <f>R86+R95+R98+R103</f>
        <v>0</v>
      </c>
      <c r="S85" s="199"/>
      <c r="T85" s="201">
        <f>T86+T95+T98+T103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166</v>
      </c>
      <c r="AT85" s="203" t="s">
        <v>74</v>
      </c>
      <c r="AU85" s="203" t="s">
        <v>75</v>
      </c>
      <c r="AY85" s="202" t="s">
        <v>130</v>
      </c>
      <c r="BK85" s="204">
        <f>BK86+BK95+BK98+BK103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912</v>
      </c>
      <c r="F86" s="205" t="s">
        <v>913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SUM(P87:P94)</f>
        <v>0</v>
      </c>
      <c r="Q86" s="199"/>
      <c r="R86" s="200">
        <f>SUM(R87:R94)</f>
        <v>0</v>
      </c>
      <c r="S86" s="199"/>
      <c r="T86" s="201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166</v>
      </c>
      <c r="AT86" s="203" t="s">
        <v>74</v>
      </c>
      <c r="AU86" s="203" t="s">
        <v>83</v>
      </c>
      <c r="AY86" s="202" t="s">
        <v>130</v>
      </c>
      <c r="BK86" s="204">
        <f>SUM(BK87:BK94)</f>
        <v>0</v>
      </c>
    </row>
    <row r="87" s="2" customFormat="1" ht="16.5" customHeight="1">
      <c r="A87" s="41"/>
      <c r="B87" s="42"/>
      <c r="C87" s="207" t="s">
        <v>83</v>
      </c>
      <c r="D87" s="207" t="s">
        <v>132</v>
      </c>
      <c r="E87" s="208" t="s">
        <v>914</v>
      </c>
      <c r="F87" s="209" t="s">
        <v>915</v>
      </c>
      <c r="G87" s="210" t="s">
        <v>916</v>
      </c>
      <c r="H87" s="211">
        <v>1</v>
      </c>
      <c r="I87" s="212"/>
      <c r="J87" s="213">
        <f>ROUND(I87*H87,2)</f>
        <v>0</v>
      </c>
      <c r="K87" s="209" t="s">
        <v>136</v>
      </c>
      <c r="L87" s="47"/>
      <c r="M87" s="214" t="s">
        <v>28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917</v>
      </c>
      <c r="AT87" s="218" t="s">
        <v>132</v>
      </c>
      <c r="AU87" s="218" t="s">
        <v>85</v>
      </c>
      <c r="AY87" s="20" t="s">
        <v>130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917</v>
      </c>
      <c r="BM87" s="218" t="s">
        <v>918</v>
      </c>
    </row>
    <row r="88" s="2" customFormat="1">
      <c r="A88" s="41"/>
      <c r="B88" s="42"/>
      <c r="C88" s="43"/>
      <c r="D88" s="220" t="s">
        <v>139</v>
      </c>
      <c r="E88" s="43"/>
      <c r="F88" s="221" t="s">
        <v>919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139</v>
      </c>
      <c r="AU88" s="20" t="s">
        <v>85</v>
      </c>
    </row>
    <row r="89" s="2" customFormat="1" ht="16.5" customHeight="1">
      <c r="A89" s="41"/>
      <c r="B89" s="42"/>
      <c r="C89" s="207" t="s">
        <v>85</v>
      </c>
      <c r="D89" s="207" t="s">
        <v>132</v>
      </c>
      <c r="E89" s="208" t="s">
        <v>920</v>
      </c>
      <c r="F89" s="209" t="s">
        <v>921</v>
      </c>
      <c r="G89" s="210" t="s">
        <v>916</v>
      </c>
      <c r="H89" s="211">
        <v>1</v>
      </c>
      <c r="I89" s="212"/>
      <c r="J89" s="213">
        <f>ROUND(I89*H89,2)</f>
        <v>0</v>
      </c>
      <c r="K89" s="209" t="s">
        <v>136</v>
      </c>
      <c r="L89" s="47"/>
      <c r="M89" s="214" t="s">
        <v>28</v>
      </c>
      <c r="N89" s="215" t="s">
        <v>46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917</v>
      </c>
      <c r="AT89" s="218" t="s">
        <v>132</v>
      </c>
      <c r="AU89" s="218" t="s">
        <v>85</v>
      </c>
      <c r="AY89" s="20" t="s">
        <v>130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83</v>
      </c>
      <c r="BK89" s="219">
        <f>ROUND(I89*H89,2)</f>
        <v>0</v>
      </c>
      <c r="BL89" s="20" t="s">
        <v>917</v>
      </c>
      <c r="BM89" s="218" t="s">
        <v>922</v>
      </c>
    </row>
    <row r="90" s="2" customFormat="1">
      <c r="A90" s="41"/>
      <c r="B90" s="42"/>
      <c r="C90" s="43"/>
      <c r="D90" s="220" t="s">
        <v>139</v>
      </c>
      <c r="E90" s="43"/>
      <c r="F90" s="221" t="s">
        <v>923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139</v>
      </c>
      <c r="AU90" s="20" t="s">
        <v>85</v>
      </c>
    </row>
    <row r="91" s="2" customFormat="1" ht="16.5" customHeight="1">
      <c r="A91" s="41"/>
      <c r="B91" s="42"/>
      <c r="C91" s="207" t="s">
        <v>149</v>
      </c>
      <c r="D91" s="207" t="s">
        <v>132</v>
      </c>
      <c r="E91" s="208" t="s">
        <v>924</v>
      </c>
      <c r="F91" s="209" t="s">
        <v>925</v>
      </c>
      <c r="G91" s="210" t="s">
        <v>916</v>
      </c>
      <c r="H91" s="211">
        <v>1</v>
      </c>
      <c r="I91" s="212"/>
      <c r="J91" s="213">
        <f>ROUND(I91*H91,2)</f>
        <v>0</v>
      </c>
      <c r="K91" s="209" t="s">
        <v>136</v>
      </c>
      <c r="L91" s="47"/>
      <c r="M91" s="214" t="s">
        <v>28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917</v>
      </c>
      <c r="AT91" s="218" t="s">
        <v>132</v>
      </c>
      <c r="AU91" s="218" t="s">
        <v>85</v>
      </c>
      <c r="AY91" s="20" t="s">
        <v>130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917</v>
      </c>
      <c r="BM91" s="218" t="s">
        <v>926</v>
      </c>
    </row>
    <row r="92" s="2" customFormat="1">
      <c r="A92" s="41"/>
      <c r="B92" s="42"/>
      <c r="C92" s="43"/>
      <c r="D92" s="220" t="s">
        <v>139</v>
      </c>
      <c r="E92" s="43"/>
      <c r="F92" s="221" t="s">
        <v>927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139</v>
      </c>
      <c r="AU92" s="20" t="s">
        <v>85</v>
      </c>
    </row>
    <row r="93" s="2" customFormat="1" ht="16.5" customHeight="1">
      <c r="A93" s="41"/>
      <c r="B93" s="42"/>
      <c r="C93" s="207" t="s">
        <v>137</v>
      </c>
      <c r="D93" s="207" t="s">
        <v>132</v>
      </c>
      <c r="E93" s="208" t="s">
        <v>928</v>
      </c>
      <c r="F93" s="209" t="s">
        <v>929</v>
      </c>
      <c r="G93" s="210" t="s">
        <v>383</v>
      </c>
      <c r="H93" s="211">
        <v>1</v>
      </c>
      <c r="I93" s="212"/>
      <c r="J93" s="213">
        <f>ROUND(I93*H93,2)</f>
        <v>0</v>
      </c>
      <c r="K93" s="209" t="s">
        <v>136</v>
      </c>
      <c r="L93" s="47"/>
      <c r="M93" s="214" t="s">
        <v>28</v>
      </c>
      <c r="N93" s="215" t="s">
        <v>46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917</v>
      </c>
      <c r="AT93" s="218" t="s">
        <v>132</v>
      </c>
      <c r="AU93" s="218" t="s">
        <v>85</v>
      </c>
      <c r="AY93" s="20" t="s">
        <v>130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917</v>
      </c>
      <c r="BM93" s="218" t="s">
        <v>930</v>
      </c>
    </row>
    <row r="94" s="2" customFormat="1">
      <c r="A94" s="41"/>
      <c r="B94" s="42"/>
      <c r="C94" s="43"/>
      <c r="D94" s="220" t="s">
        <v>139</v>
      </c>
      <c r="E94" s="43"/>
      <c r="F94" s="221" t="s">
        <v>931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139</v>
      </c>
      <c r="AU94" s="20" t="s">
        <v>85</v>
      </c>
    </row>
    <row r="95" s="12" customFormat="1" ht="22.8" customHeight="1">
      <c r="A95" s="12"/>
      <c r="B95" s="191"/>
      <c r="C95" s="192"/>
      <c r="D95" s="193" t="s">
        <v>74</v>
      </c>
      <c r="E95" s="205" t="s">
        <v>932</v>
      </c>
      <c r="F95" s="205" t="s">
        <v>933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0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166</v>
      </c>
      <c r="AT95" s="203" t="s">
        <v>74</v>
      </c>
      <c r="AU95" s="203" t="s">
        <v>83</v>
      </c>
      <c r="AY95" s="202" t="s">
        <v>130</v>
      </c>
      <c r="BK95" s="204">
        <f>SUM(BK96:BK97)</f>
        <v>0</v>
      </c>
    </row>
    <row r="96" s="2" customFormat="1" ht="16.5" customHeight="1">
      <c r="A96" s="41"/>
      <c r="B96" s="42"/>
      <c r="C96" s="207" t="s">
        <v>166</v>
      </c>
      <c r="D96" s="207" t="s">
        <v>132</v>
      </c>
      <c r="E96" s="208" t="s">
        <v>934</v>
      </c>
      <c r="F96" s="209" t="s">
        <v>933</v>
      </c>
      <c r="G96" s="210" t="s">
        <v>916</v>
      </c>
      <c r="H96" s="211">
        <v>1</v>
      </c>
      <c r="I96" s="212"/>
      <c r="J96" s="213">
        <f>ROUND(I96*H96,2)</f>
        <v>0</v>
      </c>
      <c r="K96" s="209" t="s">
        <v>136</v>
      </c>
      <c r="L96" s="47"/>
      <c r="M96" s="214" t="s">
        <v>28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917</v>
      </c>
      <c r="AT96" s="218" t="s">
        <v>132</v>
      </c>
      <c r="AU96" s="218" t="s">
        <v>85</v>
      </c>
      <c r="AY96" s="20" t="s">
        <v>130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917</v>
      </c>
      <c r="BM96" s="218" t="s">
        <v>935</v>
      </c>
    </row>
    <row r="97" s="2" customFormat="1">
      <c r="A97" s="41"/>
      <c r="B97" s="42"/>
      <c r="C97" s="43"/>
      <c r="D97" s="220" t="s">
        <v>139</v>
      </c>
      <c r="E97" s="43"/>
      <c r="F97" s="221" t="s">
        <v>936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139</v>
      </c>
      <c r="AU97" s="20" t="s">
        <v>85</v>
      </c>
    </row>
    <row r="98" s="12" customFormat="1" ht="22.8" customHeight="1">
      <c r="A98" s="12"/>
      <c r="B98" s="191"/>
      <c r="C98" s="192"/>
      <c r="D98" s="193" t="s">
        <v>74</v>
      </c>
      <c r="E98" s="205" t="s">
        <v>937</v>
      </c>
      <c r="F98" s="205" t="s">
        <v>938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SUM(P99:P102)</f>
        <v>0</v>
      </c>
      <c r="Q98" s="199"/>
      <c r="R98" s="200">
        <f>SUM(R99:R102)</f>
        <v>0</v>
      </c>
      <c r="S98" s="199"/>
      <c r="T98" s="201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166</v>
      </c>
      <c r="AT98" s="203" t="s">
        <v>74</v>
      </c>
      <c r="AU98" s="203" t="s">
        <v>83</v>
      </c>
      <c r="AY98" s="202" t="s">
        <v>130</v>
      </c>
      <c r="BK98" s="204">
        <f>SUM(BK99:BK102)</f>
        <v>0</v>
      </c>
    </row>
    <row r="99" s="2" customFormat="1" ht="16.5" customHeight="1">
      <c r="A99" s="41"/>
      <c r="B99" s="42"/>
      <c r="C99" s="207" t="s">
        <v>180</v>
      </c>
      <c r="D99" s="207" t="s">
        <v>132</v>
      </c>
      <c r="E99" s="208" t="s">
        <v>939</v>
      </c>
      <c r="F99" s="209" t="s">
        <v>938</v>
      </c>
      <c r="G99" s="210" t="s">
        <v>916</v>
      </c>
      <c r="H99" s="211">
        <v>1</v>
      </c>
      <c r="I99" s="212"/>
      <c r="J99" s="213">
        <f>ROUND(I99*H99,2)</f>
        <v>0</v>
      </c>
      <c r="K99" s="209" t="s">
        <v>136</v>
      </c>
      <c r="L99" s="47"/>
      <c r="M99" s="214" t="s">
        <v>28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917</v>
      </c>
      <c r="AT99" s="218" t="s">
        <v>132</v>
      </c>
      <c r="AU99" s="218" t="s">
        <v>85</v>
      </c>
      <c r="AY99" s="20" t="s">
        <v>130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917</v>
      </c>
      <c r="BM99" s="218" t="s">
        <v>940</v>
      </c>
    </row>
    <row r="100" s="2" customFormat="1">
      <c r="A100" s="41"/>
      <c r="B100" s="42"/>
      <c r="C100" s="43"/>
      <c r="D100" s="220" t="s">
        <v>139</v>
      </c>
      <c r="E100" s="43"/>
      <c r="F100" s="221" t="s">
        <v>941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139</v>
      </c>
      <c r="AU100" s="20" t="s">
        <v>85</v>
      </c>
    </row>
    <row r="101" s="2" customFormat="1" ht="16.5" customHeight="1">
      <c r="A101" s="41"/>
      <c r="B101" s="42"/>
      <c r="C101" s="207" t="s">
        <v>189</v>
      </c>
      <c r="D101" s="207" t="s">
        <v>132</v>
      </c>
      <c r="E101" s="208" t="s">
        <v>942</v>
      </c>
      <c r="F101" s="209" t="s">
        <v>943</v>
      </c>
      <c r="G101" s="210" t="s">
        <v>515</v>
      </c>
      <c r="H101" s="211">
        <v>5</v>
      </c>
      <c r="I101" s="212"/>
      <c r="J101" s="213">
        <f>ROUND(I101*H101,2)</f>
        <v>0</v>
      </c>
      <c r="K101" s="209" t="s">
        <v>136</v>
      </c>
      <c r="L101" s="47"/>
      <c r="M101" s="214" t="s">
        <v>28</v>
      </c>
      <c r="N101" s="215" t="s">
        <v>46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917</v>
      </c>
      <c r="AT101" s="218" t="s">
        <v>132</v>
      </c>
      <c r="AU101" s="218" t="s">
        <v>85</v>
      </c>
      <c r="AY101" s="20" t="s">
        <v>130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917</v>
      </c>
      <c r="BM101" s="218" t="s">
        <v>944</v>
      </c>
    </row>
    <row r="102" s="2" customFormat="1">
      <c r="A102" s="41"/>
      <c r="B102" s="42"/>
      <c r="C102" s="43"/>
      <c r="D102" s="220" t="s">
        <v>139</v>
      </c>
      <c r="E102" s="43"/>
      <c r="F102" s="221" t="s">
        <v>945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139</v>
      </c>
      <c r="AU102" s="20" t="s">
        <v>85</v>
      </c>
    </row>
    <row r="103" s="12" customFormat="1" ht="22.8" customHeight="1">
      <c r="A103" s="12"/>
      <c r="B103" s="191"/>
      <c r="C103" s="192"/>
      <c r="D103" s="193" t="s">
        <v>74</v>
      </c>
      <c r="E103" s="205" t="s">
        <v>946</v>
      </c>
      <c r="F103" s="205" t="s">
        <v>947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P104</f>
        <v>0</v>
      </c>
      <c r="Q103" s="199"/>
      <c r="R103" s="200">
        <f>R104</f>
        <v>0</v>
      </c>
      <c r="S103" s="199"/>
      <c r="T103" s="201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166</v>
      </c>
      <c r="AT103" s="203" t="s">
        <v>74</v>
      </c>
      <c r="AU103" s="203" t="s">
        <v>83</v>
      </c>
      <c r="AY103" s="202" t="s">
        <v>130</v>
      </c>
      <c r="BK103" s="204">
        <f>BK104</f>
        <v>0</v>
      </c>
    </row>
    <row r="104" s="2" customFormat="1" ht="33" customHeight="1">
      <c r="A104" s="41"/>
      <c r="B104" s="42"/>
      <c r="C104" s="207" t="s">
        <v>196</v>
      </c>
      <c r="D104" s="207" t="s">
        <v>132</v>
      </c>
      <c r="E104" s="208" t="s">
        <v>948</v>
      </c>
      <c r="F104" s="209" t="s">
        <v>949</v>
      </c>
      <c r="G104" s="210" t="s">
        <v>916</v>
      </c>
      <c r="H104" s="211">
        <v>1</v>
      </c>
      <c r="I104" s="212"/>
      <c r="J104" s="213">
        <f>ROUND(I104*H104,2)</f>
        <v>0</v>
      </c>
      <c r="K104" s="209" t="s">
        <v>28</v>
      </c>
      <c r="L104" s="47"/>
      <c r="M104" s="287" t="s">
        <v>28</v>
      </c>
      <c r="N104" s="288" t="s">
        <v>46</v>
      </c>
      <c r="O104" s="281"/>
      <c r="P104" s="285">
        <f>O104*H104</f>
        <v>0</v>
      </c>
      <c r="Q104" s="285">
        <v>0</v>
      </c>
      <c r="R104" s="285">
        <f>Q104*H104</f>
        <v>0</v>
      </c>
      <c r="S104" s="285">
        <v>0</v>
      </c>
      <c r="T104" s="28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917</v>
      </c>
      <c r="AT104" s="218" t="s">
        <v>132</v>
      </c>
      <c r="AU104" s="218" t="s">
        <v>85</v>
      </c>
      <c r="AY104" s="20" t="s">
        <v>130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917</v>
      </c>
      <c r="BM104" s="218" t="s">
        <v>950</v>
      </c>
    </row>
    <row r="105" s="2" customFormat="1" ht="6.96" customHeight="1">
      <c r="A105" s="4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47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sheetProtection sheet="1" autoFilter="0" formatColumns="0" formatRows="0" objects="1" scenarios="1" spinCount="100000" saltValue="Gt4BOksT2X8OsTwRiHOpuZQk519xMQkl2lFK0AFC2KvKR39AmkYCNEtUuUDhPQLkCzhy30vqTBwjdBP0SmZ5KQ==" hashValue="2XkMZyxeHQlgPy8obOWCp2Scnt5RiMmshVZp2PwomdjllRXLQPHC7K2aWvwu17FTT07z10ywDeAK2inYftrnnA==" algorithmName="SHA-512" password="CC35"/>
  <autoFilter ref="C83:K10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012234000"/>
    <hyperlink ref="F90" r:id="rId2" display="https://podminky.urs.cz/item/CS_URS_2024_02/012303000"/>
    <hyperlink ref="F92" r:id="rId3" display="https://podminky.urs.cz/item/CS_URS_2024_02/012444000"/>
    <hyperlink ref="F94" r:id="rId4" display="https://podminky.urs.cz/item/CS_URS_2024_02/013254000"/>
    <hyperlink ref="F97" r:id="rId5" display="https://podminky.urs.cz/item/CS_URS_2024_02/030001000"/>
    <hyperlink ref="F100" r:id="rId6" display="https://podminky.urs.cz/item/CS_URS_2024_02/040001000"/>
    <hyperlink ref="F102" r:id="rId7" display="https://podminky.urs.cz/item/CS_URS_2024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951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952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953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954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955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956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957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958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959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960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961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962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963</v>
      </c>
      <c r="F19" s="300" t="s">
        <v>964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965</v>
      </c>
      <c r="F20" s="300" t="s">
        <v>966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967</v>
      </c>
      <c r="F21" s="300" t="s">
        <v>968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969</v>
      </c>
      <c r="F22" s="300" t="s">
        <v>840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970</v>
      </c>
      <c r="F23" s="300" t="s">
        <v>971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972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973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974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975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976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977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978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979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980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116</v>
      </c>
      <c r="F36" s="300"/>
      <c r="G36" s="300" t="s">
        <v>981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982</v>
      </c>
      <c r="F37" s="300"/>
      <c r="G37" s="300" t="s">
        <v>983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56</v>
      </c>
      <c r="F38" s="300"/>
      <c r="G38" s="300" t="s">
        <v>984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57</v>
      </c>
      <c r="F39" s="300"/>
      <c r="G39" s="300" t="s">
        <v>985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117</v>
      </c>
      <c r="F40" s="300"/>
      <c r="G40" s="300" t="s">
        <v>986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118</v>
      </c>
      <c r="F41" s="300"/>
      <c r="G41" s="300" t="s">
        <v>987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988</v>
      </c>
      <c r="F42" s="300"/>
      <c r="G42" s="300" t="s">
        <v>989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990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991</v>
      </c>
      <c r="F44" s="300"/>
      <c r="G44" s="300" t="s">
        <v>992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120</v>
      </c>
      <c r="F45" s="300"/>
      <c r="G45" s="300" t="s">
        <v>993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994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995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996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997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998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999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1000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1001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1002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1003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1004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1005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1006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1007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1008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1009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1010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1011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1012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1013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1014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1015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1016</v>
      </c>
      <c r="D76" s="318"/>
      <c r="E76" s="318"/>
      <c r="F76" s="318" t="s">
        <v>1017</v>
      </c>
      <c r="G76" s="319"/>
      <c r="H76" s="318" t="s">
        <v>57</v>
      </c>
      <c r="I76" s="318" t="s">
        <v>60</v>
      </c>
      <c r="J76" s="318" t="s">
        <v>1018</v>
      </c>
      <c r="K76" s="317"/>
    </row>
    <row r="77" s="1" customFormat="1" ht="17.25" customHeight="1">
      <c r="B77" s="315"/>
      <c r="C77" s="320" t="s">
        <v>1019</v>
      </c>
      <c r="D77" s="320"/>
      <c r="E77" s="320"/>
      <c r="F77" s="321" t="s">
        <v>1020</v>
      </c>
      <c r="G77" s="322"/>
      <c r="H77" s="320"/>
      <c r="I77" s="320"/>
      <c r="J77" s="320" t="s">
        <v>1021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56</v>
      </c>
      <c r="D79" s="325"/>
      <c r="E79" s="325"/>
      <c r="F79" s="326" t="s">
        <v>1022</v>
      </c>
      <c r="G79" s="327"/>
      <c r="H79" s="303" t="s">
        <v>1023</v>
      </c>
      <c r="I79" s="303" t="s">
        <v>1024</v>
      </c>
      <c r="J79" s="303">
        <v>20</v>
      </c>
      <c r="K79" s="317"/>
    </row>
    <row r="80" s="1" customFormat="1" ht="15" customHeight="1">
      <c r="B80" s="315"/>
      <c r="C80" s="303" t="s">
        <v>1025</v>
      </c>
      <c r="D80" s="303"/>
      <c r="E80" s="303"/>
      <c r="F80" s="326" t="s">
        <v>1022</v>
      </c>
      <c r="G80" s="327"/>
      <c r="H80" s="303" t="s">
        <v>1026</v>
      </c>
      <c r="I80" s="303" t="s">
        <v>1024</v>
      </c>
      <c r="J80" s="303">
        <v>120</v>
      </c>
      <c r="K80" s="317"/>
    </row>
    <row r="81" s="1" customFormat="1" ht="15" customHeight="1">
      <c r="B81" s="328"/>
      <c r="C81" s="303" t="s">
        <v>1027</v>
      </c>
      <c r="D81" s="303"/>
      <c r="E81" s="303"/>
      <c r="F81" s="326" t="s">
        <v>1028</v>
      </c>
      <c r="G81" s="327"/>
      <c r="H81" s="303" t="s">
        <v>1029</v>
      </c>
      <c r="I81" s="303" t="s">
        <v>1024</v>
      </c>
      <c r="J81" s="303">
        <v>50</v>
      </c>
      <c r="K81" s="317"/>
    </row>
    <row r="82" s="1" customFormat="1" ht="15" customHeight="1">
      <c r="B82" s="328"/>
      <c r="C82" s="303" t="s">
        <v>1030</v>
      </c>
      <c r="D82" s="303"/>
      <c r="E82" s="303"/>
      <c r="F82" s="326" t="s">
        <v>1022</v>
      </c>
      <c r="G82" s="327"/>
      <c r="H82" s="303" t="s">
        <v>1031</v>
      </c>
      <c r="I82" s="303" t="s">
        <v>1032</v>
      </c>
      <c r="J82" s="303"/>
      <c r="K82" s="317"/>
    </row>
    <row r="83" s="1" customFormat="1" ht="15" customHeight="1">
      <c r="B83" s="328"/>
      <c r="C83" s="329" t="s">
        <v>1033</v>
      </c>
      <c r="D83" s="329"/>
      <c r="E83" s="329"/>
      <c r="F83" s="330" t="s">
        <v>1028</v>
      </c>
      <c r="G83" s="329"/>
      <c r="H83" s="329" t="s">
        <v>1034</v>
      </c>
      <c r="I83" s="329" t="s">
        <v>1024</v>
      </c>
      <c r="J83" s="329">
        <v>15</v>
      </c>
      <c r="K83" s="317"/>
    </row>
    <row r="84" s="1" customFormat="1" ht="15" customHeight="1">
      <c r="B84" s="328"/>
      <c r="C84" s="329" t="s">
        <v>1035</v>
      </c>
      <c r="D84" s="329"/>
      <c r="E84" s="329"/>
      <c r="F84" s="330" t="s">
        <v>1028</v>
      </c>
      <c r="G84" s="329"/>
      <c r="H84" s="329" t="s">
        <v>1036</v>
      </c>
      <c r="I84" s="329" t="s">
        <v>1024</v>
      </c>
      <c r="J84" s="329">
        <v>15</v>
      </c>
      <c r="K84" s="317"/>
    </row>
    <row r="85" s="1" customFormat="1" ht="15" customHeight="1">
      <c r="B85" s="328"/>
      <c r="C85" s="329" t="s">
        <v>1037</v>
      </c>
      <c r="D85" s="329"/>
      <c r="E85" s="329"/>
      <c r="F85" s="330" t="s">
        <v>1028</v>
      </c>
      <c r="G85" s="329"/>
      <c r="H85" s="329" t="s">
        <v>1038</v>
      </c>
      <c r="I85" s="329" t="s">
        <v>1024</v>
      </c>
      <c r="J85" s="329">
        <v>20</v>
      </c>
      <c r="K85" s="317"/>
    </row>
    <row r="86" s="1" customFormat="1" ht="15" customHeight="1">
      <c r="B86" s="328"/>
      <c r="C86" s="329" t="s">
        <v>1039</v>
      </c>
      <c r="D86" s="329"/>
      <c r="E86" s="329"/>
      <c r="F86" s="330" t="s">
        <v>1028</v>
      </c>
      <c r="G86" s="329"/>
      <c r="H86" s="329" t="s">
        <v>1040</v>
      </c>
      <c r="I86" s="329" t="s">
        <v>1024</v>
      </c>
      <c r="J86" s="329">
        <v>20</v>
      </c>
      <c r="K86" s="317"/>
    </row>
    <row r="87" s="1" customFormat="1" ht="15" customHeight="1">
      <c r="B87" s="328"/>
      <c r="C87" s="303" t="s">
        <v>1041</v>
      </c>
      <c r="D87" s="303"/>
      <c r="E87" s="303"/>
      <c r="F87" s="326" t="s">
        <v>1028</v>
      </c>
      <c r="G87" s="327"/>
      <c r="H87" s="303" t="s">
        <v>1042</v>
      </c>
      <c r="I87" s="303" t="s">
        <v>1024</v>
      </c>
      <c r="J87" s="303">
        <v>50</v>
      </c>
      <c r="K87" s="317"/>
    </row>
    <row r="88" s="1" customFormat="1" ht="15" customHeight="1">
      <c r="B88" s="328"/>
      <c r="C88" s="303" t="s">
        <v>1043</v>
      </c>
      <c r="D88" s="303"/>
      <c r="E88" s="303"/>
      <c r="F88" s="326" t="s">
        <v>1028</v>
      </c>
      <c r="G88" s="327"/>
      <c r="H88" s="303" t="s">
        <v>1044</v>
      </c>
      <c r="I88" s="303" t="s">
        <v>1024</v>
      </c>
      <c r="J88" s="303">
        <v>20</v>
      </c>
      <c r="K88" s="317"/>
    </row>
    <row r="89" s="1" customFormat="1" ht="15" customHeight="1">
      <c r="B89" s="328"/>
      <c r="C89" s="303" t="s">
        <v>1045</v>
      </c>
      <c r="D89" s="303"/>
      <c r="E89" s="303"/>
      <c r="F89" s="326" t="s">
        <v>1028</v>
      </c>
      <c r="G89" s="327"/>
      <c r="H89" s="303" t="s">
        <v>1046</v>
      </c>
      <c r="I89" s="303" t="s">
        <v>1024</v>
      </c>
      <c r="J89" s="303">
        <v>20</v>
      </c>
      <c r="K89" s="317"/>
    </row>
    <row r="90" s="1" customFormat="1" ht="15" customHeight="1">
      <c r="B90" s="328"/>
      <c r="C90" s="303" t="s">
        <v>1047</v>
      </c>
      <c r="D90" s="303"/>
      <c r="E90" s="303"/>
      <c r="F90" s="326" t="s">
        <v>1028</v>
      </c>
      <c r="G90" s="327"/>
      <c r="H90" s="303" t="s">
        <v>1048</v>
      </c>
      <c r="I90" s="303" t="s">
        <v>1024</v>
      </c>
      <c r="J90" s="303">
        <v>50</v>
      </c>
      <c r="K90" s="317"/>
    </row>
    <row r="91" s="1" customFormat="1" ht="15" customHeight="1">
      <c r="B91" s="328"/>
      <c r="C91" s="303" t="s">
        <v>1049</v>
      </c>
      <c r="D91" s="303"/>
      <c r="E91" s="303"/>
      <c r="F91" s="326" t="s">
        <v>1028</v>
      </c>
      <c r="G91" s="327"/>
      <c r="H91" s="303" t="s">
        <v>1049</v>
      </c>
      <c r="I91" s="303" t="s">
        <v>1024</v>
      </c>
      <c r="J91" s="303">
        <v>50</v>
      </c>
      <c r="K91" s="317"/>
    </row>
    <row r="92" s="1" customFormat="1" ht="15" customHeight="1">
      <c r="B92" s="328"/>
      <c r="C92" s="303" t="s">
        <v>1050</v>
      </c>
      <c r="D92" s="303"/>
      <c r="E92" s="303"/>
      <c r="F92" s="326" t="s">
        <v>1028</v>
      </c>
      <c r="G92" s="327"/>
      <c r="H92" s="303" t="s">
        <v>1051</v>
      </c>
      <c r="I92" s="303" t="s">
        <v>1024</v>
      </c>
      <c r="J92" s="303">
        <v>255</v>
      </c>
      <c r="K92" s="317"/>
    </row>
    <row r="93" s="1" customFormat="1" ht="15" customHeight="1">
      <c r="B93" s="328"/>
      <c r="C93" s="303" t="s">
        <v>1052</v>
      </c>
      <c r="D93" s="303"/>
      <c r="E93" s="303"/>
      <c r="F93" s="326" t="s">
        <v>1022</v>
      </c>
      <c r="G93" s="327"/>
      <c r="H93" s="303" t="s">
        <v>1053</v>
      </c>
      <c r="I93" s="303" t="s">
        <v>1054</v>
      </c>
      <c r="J93" s="303"/>
      <c r="K93" s="317"/>
    </row>
    <row r="94" s="1" customFormat="1" ht="15" customHeight="1">
      <c r="B94" s="328"/>
      <c r="C94" s="303" t="s">
        <v>1055</v>
      </c>
      <c r="D94" s="303"/>
      <c r="E94" s="303"/>
      <c r="F94" s="326" t="s">
        <v>1022</v>
      </c>
      <c r="G94" s="327"/>
      <c r="H94" s="303" t="s">
        <v>1056</v>
      </c>
      <c r="I94" s="303" t="s">
        <v>1057</v>
      </c>
      <c r="J94" s="303"/>
      <c r="K94" s="317"/>
    </row>
    <row r="95" s="1" customFormat="1" ht="15" customHeight="1">
      <c r="B95" s="328"/>
      <c r="C95" s="303" t="s">
        <v>1058</v>
      </c>
      <c r="D95" s="303"/>
      <c r="E95" s="303"/>
      <c r="F95" s="326" t="s">
        <v>1022</v>
      </c>
      <c r="G95" s="327"/>
      <c r="H95" s="303" t="s">
        <v>1058</v>
      </c>
      <c r="I95" s="303" t="s">
        <v>1057</v>
      </c>
      <c r="J95" s="303"/>
      <c r="K95" s="317"/>
    </row>
    <row r="96" s="1" customFormat="1" ht="15" customHeight="1">
      <c r="B96" s="328"/>
      <c r="C96" s="303" t="s">
        <v>41</v>
      </c>
      <c r="D96" s="303"/>
      <c r="E96" s="303"/>
      <c r="F96" s="326" t="s">
        <v>1022</v>
      </c>
      <c r="G96" s="327"/>
      <c r="H96" s="303" t="s">
        <v>1059</v>
      </c>
      <c r="I96" s="303" t="s">
        <v>1057</v>
      </c>
      <c r="J96" s="303"/>
      <c r="K96" s="317"/>
    </row>
    <row r="97" s="1" customFormat="1" ht="15" customHeight="1">
      <c r="B97" s="328"/>
      <c r="C97" s="303" t="s">
        <v>51</v>
      </c>
      <c r="D97" s="303"/>
      <c r="E97" s="303"/>
      <c r="F97" s="326" t="s">
        <v>1022</v>
      </c>
      <c r="G97" s="327"/>
      <c r="H97" s="303" t="s">
        <v>1060</v>
      </c>
      <c r="I97" s="303" t="s">
        <v>1057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1061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1016</v>
      </c>
      <c r="D103" s="318"/>
      <c r="E103" s="318"/>
      <c r="F103" s="318" t="s">
        <v>1017</v>
      </c>
      <c r="G103" s="319"/>
      <c r="H103" s="318" t="s">
        <v>57</v>
      </c>
      <c r="I103" s="318" t="s">
        <v>60</v>
      </c>
      <c r="J103" s="318" t="s">
        <v>1018</v>
      </c>
      <c r="K103" s="317"/>
    </row>
    <row r="104" s="1" customFormat="1" ht="17.25" customHeight="1">
      <c r="B104" s="315"/>
      <c r="C104" s="320" t="s">
        <v>1019</v>
      </c>
      <c r="D104" s="320"/>
      <c r="E104" s="320"/>
      <c r="F104" s="321" t="s">
        <v>1020</v>
      </c>
      <c r="G104" s="322"/>
      <c r="H104" s="320"/>
      <c r="I104" s="320"/>
      <c r="J104" s="320" t="s">
        <v>1021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56</v>
      </c>
      <c r="D106" s="325"/>
      <c r="E106" s="325"/>
      <c r="F106" s="326" t="s">
        <v>1022</v>
      </c>
      <c r="G106" s="303"/>
      <c r="H106" s="303" t="s">
        <v>1062</v>
      </c>
      <c r="I106" s="303" t="s">
        <v>1024</v>
      </c>
      <c r="J106" s="303">
        <v>20</v>
      </c>
      <c r="K106" s="317"/>
    </row>
    <row r="107" s="1" customFormat="1" ht="15" customHeight="1">
      <c r="B107" s="315"/>
      <c r="C107" s="303" t="s">
        <v>1025</v>
      </c>
      <c r="D107" s="303"/>
      <c r="E107" s="303"/>
      <c r="F107" s="326" t="s">
        <v>1022</v>
      </c>
      <c r="G107" s="303"/>
      <c r="H107" s="303" t="s">
        <v>1062</v>
      </c>
      <c r="I107" s="303" t="s">
        <v>1024</v>
      </c>
      <c r="J107" s="303">
        <v>120</v>
      </c>
      <c r="K107" s="317"/>
    </row>
    <row r="108" s="1" customFormat="1" ht="15" customHeight="1">
      <c r="B108" s="328"/>
      <c r="C108" s="303" t="s">
        <v>1027</v>
      </c>
      <c r="D108" s="303"/>
      <c r="E108" s="303"/>
      <c r="F108" s="326" t="s">
        <v>1028</v>
      </c>
      <c r="G108" s="303"/>
      <c r="H108" s="303" t="s">
        <v>1062</v>
      </c>
      <c r="I108" s="303" t="s">
        <v>1024</v>
      </c>
      <c r="J108" s="303">
        <v>50</v>
      </c>
      <c r="K108" s="317"/>
    </row>
    <row r="109" s="1" customFormat="1" ht="15" customHeight="1">
      <c r="B109" s="328"/>
      <c r="C109" s="303" t="s">
        <v>1030</v>
      </c>
      <c r="D109" s="303"/>
      <c r="E109" s="303"/>
      <c r="F109" s="326" t="s">
        <v>1022</v>
      </c>
      <c r="G109" s="303"/>
      <c r="H109" s="303" t="s">
        <v>1062</v>
      </c>
      <c r="I109" s="303" t="s">
        <v>1032</v>
      </c>
      <c r="J109" s="303"/>
      <c r="K109" s="317"/>
    </row>
    <row r="110" s="1" customFormat="1" ht="15" customHeight="1">
      <c r="B110" s="328"/>
      <c r="C110" s="303" t="s">
        <v>1041</v>
      </c>
      <c r="D110" s="303"/>
      <c r="E110" s="303"/>
      <c r="F110" s="326" t="s">
        <v>1028</v>
      </c>
      <c r="G110" s="303"/>
      <c r="H110" s="303" t="s">
        <v>1062</v>
      </c>
      <c r="I110" s="303" t="s">
        <v>1024</v>
      </c>
      <c r="J110" s="303">
        <v>50</v>
      </c>
      <c r="K110" s="317"/>
    </row>
    <row r="111" s="1" customFormat="1" ht="15" customHeight="1">
      <c r="B111" s="328"/>
      <c r="C111" s="303" t="s">
        <v>1049</v>
      </c>
      <c r="D111" s="303"/>
      <c r="E111" s="303"/>
      <c r="F111" s="326" t="s">
        <v>1028</v>
      </c>
      <c r="G111" s="303"/>
      <c r="H111" s="303" t="s">
        <v>1062</v>
      </c>
      <c r="I111" s="303" t="s">
        <v>1024</v>
      </c>
      <c r="J111" s="303">
        <v>50</v>
      </c>
      <c r="K111" s="317"/>
    </row>
    <row r="112" s="1" customFormat="1" ht="15" customHeight="1">
      <c r="B112" s="328"/>
      <c r="C112" s="303" t="s">
        <v>1047</v>
      </c>
      <c r="D112" s="303"/>
      <c r="E112" s="303"/>
      <c r="F112" s="326" t="s">
        <v>1028</v>
      </c>
      <c r="G112" s="303"/>
      <c r="H112" s="303" t="s">
        <v>1062</v>
      </c>
      <c r="I112" s="303" t="s">
        <v>1024</v>
      </c>
      <c r="J112" s="303">
        <v>50</v>
      </c>
      <c r="K112" s="317"/>
    </row>
    <row r="113" s="1" customFormat="1" ht="15" customHeight="1">
      <c r="B113" s="328"/>
      <c r="C113" s="303" t="s">
        <v>56</v>
      </c>
      <c r="D113" s="303"/>
      <c r="E113" s="303"/>
      <c r="F113" s="326" t="s">
        <v>1022</v>
      </c>
      <c r="G113" s="303"/>
      <c r="H113" s="303" t="s">
        <v>1063</v>
      </c>
      <c r="I113" s="303" t="s">
        <v>1024</v>
      </c>
      <c r="J113" s="303">
        <v>20</v>
      </c>
      <c r="K113" s="317"/>
    </row>
    <row r="114" s="1" customFormat="1" ht="15" customHeight="1">
      <c r="B114" s="328"/>
      <c r="C114" s="303" t="s">
        <v>1064</v>
      </c>
      <c r="D114" s="303"/>
      <c r="E114" s="303"/>
      <c r="F114" s="326" t="s">
        <v>1022</v>
      </c>
      <c r="G114" s="303"/>
      <c r="H114" s="303" t="s">
        <v>1065</v>
      </c>
      <c r="I114" s="303" t="s">
        <v>1024</v>
      </c>
      <c r="J114" s="303">
        <v>120</v>
      </c>
      <c r="K114" s="317"/>
    </row>
    <row r="115" s="1" customFormat="1" ht="15" customHeight="1">
      <c r="B115" s="328"/>
      <c r="C115" s="303" t="s">
        <v>41</v>
      </c>
      <c r="D115" s="303"/>
      <c r="E115" s="303"/>
      <c r="F115" s="326" t="s">
        <v>1022</v>
      </c>
      <c r="G115" s="303"/>
      <c r="H115" s="303" t="s">
        <v>1066</v>
      </c>
      <c r="I115" s="303" t="s">
        <v>1057</v>
      </c>
      <c r="J115" s="303"/>
      <c r="K115" s="317"/>
    </row>
    <row r="116" s="1" customFormat="1" ht="15" customHeight="1">
      <c r="B116" s="328"/>
      <c r="C116" s="303" t="s">
        <v>51</v>
      </c>
      <c r="D116" s="303"/>
      <c r="E116" s="303"/>
      <c r="F116" s="326" t="s">
        <v>1022</v>
      </c>
      <c r="G116" s="303"/>
      <c r="H116" s="303" t="s">
        <v>1067</v>
      </c>
      <c r="I116" s="303" t="s">
        <v>1057</v>
      </c>
      <c r="J116" s="303"/>
      <c r="K116" s="317"/>
    </row>
    <row r="117" s="1" customFormat="1" ht="15" customHeight="1">
      <c r="B117" s="328"/>
      <c r="C117" s="303" t="s">
        <v>60</v>
      </c>
      <c r="D117" s="303"/>
      <c r="E117" s="303"/>
      <c r="F117" s="326" t="s">
        <v>1022</v>
      </c>
      <c r="G117" s="303"/>
      <c r="H117" s="303" t="s">
        <v>1068</v>
      </c>
      <c r="I117" s="303" t="s">
        <v>1069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1070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1016</v>
      </c>
      <c r="D123" s="318"/>
      <c r="E123" s="318"/>
      <c r="F123" s="318" t="s">
        <v>1017</v>
      </c>
      <c r="G123" s="319"/>
      <c r="H123" s="318" t="s">
        <v>57</v>
      </c>
      <c r="I123" s="318" t="s">
        <v>60</v>
      </c>
      <c r="J123" s="318" t="s">
        <v>1018</v>
      </c>
      <c r="K123" s="347"/>
    </row>
    <row r="124" s="1" customFormat="1" ht="17.25" customHeight="1">
      <c r="B124" s="346"/>
      <c r="C124" s="320" t="s">
        <v>1019</v>
      </c>
      <c r="D124" s="320"/>
      <c r="E124" s="320"/>
      <c r="F124" s="321" t="s">
        <v>1020</v>
      </c>
      <c r="G124" s="322"/>
      <c r="H124" s="320"/>
      <c r="I124" s="320"/>
      <c r="J124" s="320" t="s">
        <v>1021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1025</v>
      </c>
      <c r="D126" s="325"/>
      <c r="E126" s="325"/>
      <c r="F126" s="326" t="s">
        <v>1022</v>
      </c>
      <c r="G126" s="303"/>
      <c r="H126" s="303" t="s">
        <v>1062</v>
      </c>
      <c r="I126" s="303" t="s">
        <v>1024</v>
      </c>
      <c r="J126" s="303">
        <v>120</v>
      </c>
      <c r="K126" s="351"/>
    </row>
    <row r="127" s="1" customFormat="1" ht="15" customHeight="1">
      <c r="B127" s="348"/>
      <c r="C127" s="303" t="s">
        <v>1071</v>
      </c>
      <c r="D127" s="303"/>
      <c r="E127" s="303"/>
      <c r="F127" s="326" t="s">
        <v>1022</v>
      </c>
      <c r="G127" s="303"/>
      <c r="H127" s="303" t="s">
        <v>1072</v>
      </c>
      <c r="I127" s="303" t="s">
        <v>1024</v>
      </c>
      <c r="J127" s="303" t="s">
        <v>1073</v>
      </c>
      <c r="K127" s="351"/>
    </row>
    <row r="128" s="1" customFormat="1" ht="15" customHeight="1">
      <c r="B128" s="348"/>
      <c r="C128" s="303" t="s">
        <v>970</v>
      </c>
      <c r="D128" s="303"/>
      <c r="E128" s="303"/>
      <c r="F128" s="326" t="s">
        <v>1022</v>
      </c>
      <c r="G128" s="303"/>
      <c r="H128" s="303" t="s">
        <v>1074</v>
      </c>
      <c r="I128" s="303" t="s">
        <v>1024</v>
      </c>
      <c r="J128" s="303" t="s">
        <v>1073</v>
      </c>
      <c r="K128" s="351"/>
    </row>
    <row r="129" s="1" customFormat="1" ht="15" customHeight="1">
      <c r="B129" s="348"/>
      <c r="C129" s="303" t="s">
        <v>1033</v>
      </c>
      <c r="D129" s="303"/>
      <c r="E129" s="303"/>
      <c r="F129" s="326" t="s">
        <v>1028</v>
      </c>
      <c r="G129" s="303"/>
      <c r="H129" s="303" t="s">
        <v>1034</v>
      </c>
      <c r="I129" s="303" t="s">
        <v>1024</v>
      </c>
      <c r="J129" s="303">
        <v>15</v>
      </c>
      <c r="K129" s="351"/>
    </row>
    <row r="130" s="1" customFormat="1" ht="15" customHeight="1">
      <c r="B130" s="348"/>
      <c r="C130" s="329" t="s">
        <v>1035</v>
      </c>
      <c r="D130" s="329"/>
      <c r="E130" s="329"/>
      <c r="F130" s="330" t="s">
        <v>1028</v>
      </c>
      <c r="G130" s="329"/>
      <c r="H130" s="329" t="s">
        <v>1036</v>
      </c>
      <c r="I130" s="329" t="s">
        <v>1024</v>
      </c>
      <c r="J130" s="329">
        <v>15</v>
      </c>
      <c r="K130" s="351"/>
    </row>
    <row r="131" s="1" customFormat="1" ht="15" customHeight="1">
      <c r="B131" s="348"/>
      <c r="C131" s="329" t="s">
        <v>1037</v>
      </c>
      <c r="D131" s="329"/>
      <c r="E131" s="329"/>
      <c r="F131" s="330" t="s">
        <v>1028</v>
      </c>
      <c r="G131" s="329"/>
      <c r="H131" s="329" t="s">
        <v>1038</v>
      </c>
      <c r="I131" s="329" t="s">
        <v>1024</v>
      </c>
      <c r="J131" s="329">
        <v>20</v>
      </c>
      <c r="K131" s="351"/>
    </row>
    <row r="132" s="1" customFormat="1" ht="15" customHeight="1">
      <c r="B132" s="348"/>
      <c r="C132" s="329" t="s">
        <v>1039</v>
      </c>
      <c r="D132" s="329"/>
      <c r="E132" s="329"/>
      <c r="F132" s="330" t="s">
        <v>1028</v>
      </c>
      <c r="G132" s="329"/>
      <c r="H132" s="329" t="s">
        <v>1040</v>
      </c>
      <c r="I132" s="329" t="s">
        <v>1024</v>
      </c>
      <c r="J132" s="329">
        <v>20</v>
      </c>
      <c r="K132" s="351"/>
    </row>
    <row r="133" s="1" customFormat="1" ht="15" customHeight="1">
      <c r="B133" s="348"/>
      <c r="C133" s="303" t="s">
        <v>1027</v>
      </c>
      <c r="D133" s="303"/>
      <c r="E133" s="303"/>
      <c r="F133" s="326" t="s">
        <v>1028</v>
      </c>
      <c r="G133" s="303"/>
      <c r="H133" s="303" t="s">
        <v>1062</v>
      </c>
      <c r="I133" s="303" t="s">
        <v>1024</v>
      </c>
      <c r="J133" s="303">
        <v>50</v>
      </c>
      <c r="K133" s="351"/>
    </row>
    <row r="134" s="1" customFormat="1" ht="15" customHeight="1">
      <c r="B134" s="348"/>
      <c r="C134" s="303" t="s">
        <v>1041</v>
      </c>
      <c r="D134" s="303"/>
      <c r="E134" s="303"/>
      <c r="F134" s="326" t="s">
        <v>1028</v>
      </c>
      <c r="G134" s="303"/>
      <c r="H134" s="303" t="s">
        <v>1062</v>
      </c>
      <c r="I134" s="303" t="s">
        <v>1024</v>
      </c>
      <c r="J134" s="303">
        <v>50</v>
      </c>
      <c r="K134" s="351"/>
    </row>
    <row r="135" s="1" customFormat="1" ht="15" customHeight="1">
      <c r="B135" s="348"/>
      <c r="C135" s="303" t="s">
        <v>1047</v>
      </c>
      <c r="D135" s="303"/>
      <c r="E135" s="303"/>
      <c r="F135" s="326" t="s">
        <v>1028</v>
      </c>
      <c r="G135" s="303"/>
      <c r="H135" s="303" t="s">
        <v>1062</v>
      </c>
      <c r="I135" s="303" t="s">
        <v>1024</v>
      </c>
      <c r="J135" s="303">
        <v>50</v>
      </c>
      <c r="K135" s="351"/>
    </row>
    <row r="136" s="1" customFormat="1" ht="15" customHeight="1">
      <c r="B136" s="348"/>
      <c r="C136" s="303" t="s">
        <v>1049</v>
      </c>
      <c r="D136" s="303"/>
      <c r="E136" s="303"/>
      <c r="F136" s="326" t="s">
        <v>1028</v>
      </c>
      <c r="G136" s="303"/>
      <c r="H136" s="303" t="s">
        <v>1062</v>
      </c>
      <c r="I136" s="303" t="s">
        <v>1024</v>
      </c>
      <c r="J136" s="303">
        <v>50</v>
      </c>
      <c r="K136" s="351"/>
    </row>
    <row r="137" s="1" customFormat="1" ht="15" customHeight="1">
      <c r="B137" s="348"/>
      <c r="C137" s="303" t="s">
        <v>1050</v>
      </c>
      <c r="D137" s="303"/>
      <c r="E137" s="303"/>
      <c r="F137" s="326" t="s">
        <v>1028</v>
      </c>
      <c r="G137" s="303"/>
      <c r="H137" s="303" t="s">
        <v>1075</v>
      </c>
      <c r="I137" s="303" t="s">
        <v>1024</v>
      </c>
      <c r="J137" s="303">
        <v>255</v>
      </c>
      <c r="K137" s="351"/>
    </row>
    <row r="138" s="1" customFormat="1" ht="15" customHeight="1">
      <c r="B138" s="348"/>
      <c r="C138" s="303" t="s">
        <v>1052</v>
      </c>
      <c r="D138" s="303"/>
      <c r="E138" s="303"/>
      <c r="F138" s="326" t="s">
        <v>1022</v>
      </c>
      <c r="G138" s="303"/>
      <c r="H138" s="303" t="s">
        <v>1076</v>
      </c>
      <c r="I138" s="303" t="s">
        <v>1054</v>
      </c>
      <c r="J138" s="303"/>
      <c r="K138" s="351"/>
    </row>
    <row r="139" s="1" customFormat="1" ht="15" customHeight="1">
      <c r="B139" s="348"/>
      <c r="C139" s="303" t="s">
        <v>1055</v>
      </c>
      <c r="D139" s="303"/>
      <c r="E139" s="303"/>
      <c r="F139" s="326" t="s">
        <v>1022</v>
      </c>
      <c r="G139" s="303"/>
      <c r="H139" s="303" t="s">
        <v>1077</v>
      </c>
      <c r="I139" s="303" t="s">
        <v>1057</v>
      </c>
      <c r="J139" s="303"/>
      <c r="K139" s="351"/>
    </row>
    <row r="140" s="1" customFormat="1" ht="15" customHeight="1">
      <c r="B140" s="348"/>
      <c r="C140" s="303" t="s">
        <v>1058</v>
      </c>
      <c r="D140" s="303"/>
      <c r="E140" s="303"/>
      <c r="F140" s="326" t="s">
        <v>1022</v>
      </c>
      <c r="G140" s="303"/>
      <c r="H140" s="303" t="s">
        <v>1058</v>
      </c>
      <c r="I140" s="303" t="s">
        <v>1057</v>
      </c>
      <c r="J140" s="303"/>
      <c r="K140" s="351"/>
    </row>
    <row r="141" s="1" customFormat="1" ht="15" customHeight="1">
      <c r="B141" s="348"/>
      <c r="C141" s="303" t="s">
        <v>41</v>
      </c>
      <c r="D141" s="303"/>
      <c r="E141" s="303"/>
      <c r="F141" s="326" t="s">
        <v>1022</v>
      </c>
      <c r="G141" s="303"/>
      <c r="H141" s="303" t="s">
        <v>1078</v>
      </c>
      <c r="I141" s="303" t="s">
        <v>1057</v>
      </c>
      <c r="J141" s="303"/>
      <c r="K141" s="351"/>
    </row>
    <row r="142" s="1" customFormat="1" ht="15" customHeight="1">
      <c r="B142" s="348"/>
      <c r="C142" s="303" t="s">
        <v>1079</v>
      </c>
      <c r="D142" s="303"/>
      <c r="E142" s="303"/>
      <c r="F142" s="326" t="s">
        <v>1022</v>
      </c>
      <c r="G142" s="303"/>
      <c r="H142" s="303" t="s">
        <v>1080</v>
      </c>
      <c r="I142" s="303" t="s">
        <v>1057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1081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1016</v>
      </c>
      <c r="D148" s="318"/>
      <c r="E148" s="318"/>
      <c r="F148" s="318" t="s">
        <v>1017</v>
      </c>
      <c r="G148" s="319"/>
      <c r="H148" s="318" t="s">
        <v>57</v>
      </c>
      <c r="I148" s="318" t="s">
        <v>60</v>
      </c>
      <c r="J148" s="318" t="s">
        <v>1018</v>
      </c>
      <c r="K148" s="317"/>
    </row>
    <row r="149" s="1" customFormat="1" ht="17.25" customHeight="1">
      <c r="B149" s="315"/>
      <c r="C149" s="320" t="s">
        <v>1019</v>
      </c>
      <c r="D149" s="320"/>
      <c r="E149" s="320"/>
      <c r="F149" s="321" t="s">
        <v>1020</v>
      </c>
      <c r="G149" s="322"/>
      <c r="H149" s="320"/>
      <c r="I149" s="320"/>
      <c r="J149" s="320" t="s">
        <v>1021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1025</v>
      </c>
      <c r="D151" s="303"/>
      <c r="E151" s="303"/>
      <c r="F151" s="356" t="s">
        <v>1022</v>
      </c>
      <c r="G151" s="303"/>
      <c r="H151" s="355" t="s">
        <v>1062</v>
      </c>
      <c r="I151" s="355" t="s">
        <v>1024</v>
      </c>
      <c r="J151" s="355">
        <v>120</v>
      </c>
      <c r="K151" s="351"/>
    </row>
    <row r="152" s="1" customFormat="1" ht="15" customHeight="1">
      <c r="B152" s="328"/>
      <c r="C152" s="355" t="s">
        <v>1071</v>
      </c>
      <c r="D152" s="303"/>
      <c r="E152" s="303"/>
      <c r="F152" s="356" t="s">
        <v>1022</v>
      </c>
      <c r="G152" s="303"/>
      <c r="H152" s="355" t="s">
        <v>1082</v>
      </c>
      <c r="I152" s="355" t="s">
        <v>1024</v>
      </c>
      <c r="J152" s="355" t="s">
        <v>1073</v>
      </c>
      <c r="K152" s="351"/>
    </row>
    <row r="153" s="1" customFormat="1" ht="15" customHeight="1">
      <c r="B153" s="328"/>
      <c r="C153" s="355" t="s">
        <v>970</v>
      </c>
      <c r="D153" s="303"/>
      <c r="E153" s="303"/>
      <c r="F153" s="356" t="s">
        <v>1022</v>
      </c>
      <c r="G153" s="303"/>
      <c r="H153" s="355" t="s">
        <v>1083</v>
      </c>
      <c r="I153" s="355" t="s">
        <v>1024</v>
      </c>
      <c r="J153" s="355" t="s">
        <v>1073</v>
      </c>
      <c r="K153" s="351"/>
    </row>
    <row r="154" s="1" customFormat="1" ht="15" customHeight="1">
      <c r="B154" s="328"/>
      <c r="C154" s="355" t="s">
        <v>1027</v>
      </c>
      <c r="D154" s="303"/>
      <c r="E154" s="303"/>
      <c r="F154" s="356" t="s">
        <v>1028</v>
      </c>
      <c r="G154" s="303"/>
      <c r="H154" s="355" t="s">
        <v>1062</v>
      </c>
      <c r="I154" s="355" t="s">
        <v>1024</v>
      </c>
      <c r="J154" s="355">
        <v>50</v>
      </c>
      <c r="K154" s="351"/>
    </row>
    <row r="155" s="1" customFormat="1" ht="15" customHeight="1">
      <c r="B155" s="328"/>
      <c r="C155" s="355" t="s">
        <v>1030</v>
      </c>
      <c r="D155" s="303"/>
      <c r="E155" s="303"/>
      <c r="F155" s="356" t="s">
        <v>1022</v>
      </c>
      <c r="G155" s="303"/>
      <c r="H155" s="355" t="s">
        <v>1062</v>
      </c>
      <c r="I155" s="355" t="s">
        <v>1032</v>
      </c>
      <c r="J155" s="355"/>
      <c r="K155" s="351"/>
    </row>
    <row r="156" s="1" customFormat="1" ht="15" customHeight="1">
      <c r="B156" s="328"/>
      <c r="C156" s="355" t="s">
        <v>1041</v>
      </c>
      <c r="D156" s="303"/>
      <c r="E156" s="303"/>
      <c r="F156" s="356" t="s">
        <v>1028</v>
      </c>
      <c r="G156" s="303"/>
      <c r="H156" s="355" t="s">
        <v>1062</v>
      </c>
      <c r="I156" s="355" t="s">
        <v>1024</v>
      </c>
      <c r="J156" s="355">
        <v>50</v>
      </c>
      <c r="K156" s="351"/>
    </row>
    <row r="157" s="1" customFormat="1" ht="15" customHeight="1">
      <c r="B157" s="328"/>
      <c r="C157" s="355" t="s">
        <v>1049</v>
      </c>
      <c r="D157" s="303"/>
      <c r="E157" s="303"/>
      <c r="F157" s="356" t="s">
        <v>1028</v>
      </c>
      <c r="G157" s="303"/>
      <c r="H157" s="355" t="s">
        <v>1062</v>
      </c>
      <c r="I157" s="355" t="s">
        <v>1024</v>
      </c>
      <c r="J157" s="355">
        <v>50</v>
      </c>
      <c r="K157" s="351"/>
    </row>
    <row r="158" s="1" customFormat="1" ht="15" customHeight="1">
      <c r="B158" s="328"/>
      <c r="C158" s="355" t="s">
        <v>1047</v>
      </c>
      <c r="D158" s="303"/>
      <c r="E158" s="303"/>
      <c r="F158" s="356" t="s">
        <v>1028</v>
      </c>
      <c r="G158" s="303"/>
      <c r="H158" s="355" t="s">
        <v>1062</v>
      </c>
      <c r="I158" s="355" t="s">
        <v>1024</v>
      </c>
      <c r="J158" s="355">
        <v>50</v>
      </c>
      <c r="K158" s="351"/>
    </row>
    <row r="159" s="1" customFormat="1" ht="15" customHeight="1">
      <c r="B159" s="328"/>
      <c r="C159" s="355" t="s">
        <v>102</v>
      </c>
      <c r="D159" s="303"/>
      <c r="E159" s="303"/>
      <c r="F159" s="356" t="s">
        <v>1022</v>
      </c>
      <c r="G159" s="303"/>
      <c r="H159" s="355" t="s">
        <v>1084</v>
      </c>
      <c r="I159" s="355" t="s">
        <v>1024</v>
      </c>
      <c r="J159" s="355" t="s">
        <v>1085</v>
      </c>
      <c r="K159" s="351"/>
    </row>
    <row r="160" s="1" customFormat="1" ht="15" customHeight="1">
      <c r="B160" s="328"/>
      <c r="C160" s="355" t="s">
        <v>1086</v>
      </c>
      <c r="D160" s="303"/>
      <c r="E160" s="303"/>
      <c r="F160" s="356" t="s">
        <v>1022</v>
      </c>
      <c r="G160" s="303"/>
      <c r="H160" s="355" t="s">
        <v>1087</v>
      </c>
      <c r="I160" s="355" t="s">
        <v>1057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1088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1016</v>
      </c>
      <c r="D166" s="318"/>
      <c r="E166" s="318"/>
      <c r="F166" s="318" t="s">
        <v>1017</v>
      </c>
      <c r="G166" s="360"/>
      <c r="H166" s="361" t="s">
        <v>57</v>
      </c>
      <c r="I166" s="361" t="s">
        <v>60</v>
      </c>
      <c r="J166" s="318" t="s">
        <v>1018</v>
      </c>
      <c r="K166" s="295"/>
    </row>
    <row r="167" s="1" customFormat="1" ht="17.25" customHeight="1">
      <c r="B167" s="296"/>
      <c r="C167" s="320" t="s">
        <v>1019</v>
      </c>
      <c r="D167" s="320"/>
      <c r="E167" s="320"/>
      <c r="F167" s="321" t="s">
        <v>1020</v>
      </c>
      <c r="G167" s="362"/>
      <c r="H167" s="363"/>
      <c r="I167" s="363"/>
      <c r="J167" s="320" t="s">
        <v>1021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1025</v>
      </c>
      <c r="D169" s="303"/>
      <c r="E169" s="303"/>
      <c r="F169" s="326" t="s">
        <v>1022</v>
      </c>
      <c r="G169" s="303"/>
      <c r="H169" s="303" t="s">
        <v>1062</v>
      </c>
      <c r="I169" s="303" t="s">
        <v>1024</v>
      </c>
      <c r="J169" s="303">
        <v>120</v>
      </c>
      <c r="K169" s="351"/>
    </row>
    <row r="170" s="1" customFormat="1" ht="15" customHeight="1">
      <c r="B170" s="328"/>
      <c r="C170" s="303" t="s">
        <v>1071</v>
      </c>
      <c r="D170" s="303"/>
      <c r="E170" s="303"/>
      <c r="F170" s="326" t="s">
        <v>1022</v>
      </c>
      <c r="G170" s="303"/>
      <c r="H170" s="303" t="s">
        <v>1072</v>
      </c>
      <c r="I170" s="303" t="s">
        <v>1024</v>
      </c>
      <c r="J170" s="303" t="s">
        <v>1073</v>
      </c>
      <c r="K170" s="351"/>
    </row>
    <row r="171" s="1" customFormat="1" ht="15" customHeight="1">
      <c r="B171" s="328"/>
      <c r="C171" s="303" t="s">
        <v>970</v>
      </c>
      <c r="D171" s="303"/>
      <c r="E171" s="303"/>
      <c r="F171" s="326" t="s">
        <v>1022</v>
      </c>
      <c r="G171" s="303"/>
      <c r="H171" s="303" t="s">
        <v>1089</v>
      </c>
      <c r="I171" s="303" t="s">
        <v>1024</v>
      </c>
      <c r="J171" s="303" t="s">
        <v>1073</v>
      </c>
      <c r="K171" s="351"/>
    </row>
    <row r="172" s="1" customFormat="1" ht="15" customHeight="1">
      <c r="B172" s="328"/>
      <c r="C172" s="303" t="s">
        <v>1027</v>
      </c>
      <c r="D172" s="303"/>
      <c r="E172" s="303"/>
      <c r="F172" s="326" t="s">
        <v>1028</v>
      </c>
      <c r="G172" s="303"/>
      <c r="H172" s="303" t="s">
        <v>1089</v>
      </c>
      <c r="I172" s="303" t="s">
        <v>1024</v>
      </c>
      <c r="J172" s="303">
        <v>50</v>
      </c>
      <c r="K172" s="351"/>
    </row>
    <row r="173" s="1" customFormat="1" ht="15" customHeight="1">
      <c r="B173" s="328"/>
      <c r="C173" s="303" t="s">
        <v>1030</v>
      </c>
      <c r="D173" s="303"/>
      <c r="E173" s="303"/>
      <c r="F173" s="326" t="s">
        <v>1022</v>
      </c>
      <c r="G173" s="303"/>
      <c r="H173" s="303" t="s">
        <v>1089</v>
      </c>
      <c r="I173" s="303" t="s">
        <v>1032</v>
      </c>
      <c r="J173" s="303"/>
      <c r="K173" s="351"/>
    </row>
    <row r="174" s="1" customFormat="1" ht="15" customHeight="1">
      <c r="B174" s="328"/>
      <c r="C174" s="303" t="s">
        <v>1041</v>
      </c>
      <c r="D174" s="303"/>
      <c r="E174" s="303"/>
      <c r="F174" s="326" t="s">
        <v>1028</v>
      </c>
      <c r="G174" s="303"/>
      <c r="H174" s="303" t="s">
        <v>1089</v>
      </c>
      <c r="I174" s="303" t="s">
        <v>1024</v>
      </c>
      <c r="J174" s="303">
        <v>50</v>
      </c>
      <c r="K174" s="351"/>
    </row>
    <row r="175" s="1" customFormat="1" ht="15" customHeight="1">
      <c r="B175" s="328"/>
      <c r="C175" s="303" t="s">
        <v>1049</v>
      </c>
      <c r="D175" s="303"/>
      <c r="E175" s="303"/>
      <c r="F175" s="326" t="s">
        <v>1028</v>
      </c>
      <c r="G175" s="303"/>
      <c r="H175" s="303" t="s">
        <v>1089</v>
      </c>
      <c r="I175" s="303" t="s">
        <v>1024</v>
      </c>
      <c r="J175" s="303">
        <v>50</v>
      </c>
      <c r="K175" s="351"/>
    </row>
    <row r="176" s="1" customFormat="1" ht="15" customHeight="1">
      <c r="B176" s="328"/>
      <c r="C176" s="303" t="s">
        <v>1047</v>
      </c>
      <c r="D176" s="303"/>
      <c r="E176" s="303"/>
      <c r="F176" s="326" t="s">
        <v>1028</v>
      </c>
      <c r="G176" s="303"/>
      <c r="H176" s="303" t="s">
        <v>1089</v>
      </c>
      <c r="I176" s="303" t="s">
        <v>1024</v>
      </c>
      <c r="J176" s="303">
        <v>50</v>
      </c>
      <c r="K176" s="351"/>
    </row>
    <row r="177" s="1" customFormat="1" ht="15" customHeight="1">
      <c r="B177" s="328"/>
      <c r="C177" s="303" t="s">
        <v>116</v>
      </c>
      <c r="D177" s="303"/>
      <c r="E177" s="303"/>
      <c r="F177" s="326" t="s">
        <v>1022</v>
      </c>
      <c r="G177" s="303"/>
      <c r="H177" s="303" t="s">
        <v>1090</v>
      </c>
      <c r="I177" s="303" t="s">
        <v>1091</v>
      </c>
      <c r="J177" s="303"/>
      <c r="K177" s="351"/>
    </row>
    <row r="178" s="1" customFormat="1" ht="15" customHeight="1">
      <c r="B178" s="328"/>
      <c r="C178" s="303" t="s">
        <v>60</v>
      </c>
      <c r="D178" s="303"/>
      <c r="E178" s="303"/>
      <c r="F178" s="326" t="s">
        <v>1022</v>
      </c>
      <c r="G178" s="303"/>
      <c r="H178" s="303" t="s">
        <v>1092</v>
      </c>
      <c r="I178" s="303" t="s">
        <v>1093</v>
      </c>
      <c r="J178" s="303">
        <v>1</v>
      </c>
      <c r="K178" s="351"/>
    </row>
    <row r="179" s="1" customFormat="1" ht="15" customHeight="1">
      <c r="B179" s="328"/>
      <c r="C179" s="303" t="s">
        <v>56</v>
      </c>
      <c r="D179" s="303"/>
      <c r="E179" s="303"/>
      <c r="F179" s="326" t="s">
        <v>1022</v>
      </c>
      <c r="G179" s="303"/>
      <c r="H179" s="303" t="s">
        <v>1094</v>
      </c>
      <c r="I179" s="303" t="s">
        <v>1024</v>
      </c>
      <c r="J179" s="303">
        <v>20</v>
      </c>
      <c r="K179" s="351"/>
    </row>
    <row r="180" s="1" customFormat="1" ht="15" customHeight="1">
      <c r="B180" s="328"/>
      <c r="C180" s="303" t="s">
        <v>57</v>
      </c>
      <c r="D180" s="303"/>
      <c r="E180" s="303"/>
      <c r="F180" s="326" t="s">
        <v>1022</v>
      </c>
      <c r="G180" s="303"/>
      <c r="H180" s="303" t="s">
        <v>1095</v>
      </c>
      <c r="I180" s="303" t="s">
        <v>1024</v>
      </c>
      <c r="J180" s="303">
        <v>255</v>
      </c>
      <c r="K180" s="351"/>
    </row>
    <row r="181" s="1" customFormat="1" ht="15" customHeight="1">
      <c r="B181" s="328"/>
      <c r="C181" s="303" t="s">
        <v>117</v>
      </c>
      <c r="D181" s="303"/>
      <c r="E181" s="303"/>
      <c r="F181" s="326" t="s">
        <v>1022</v>
      </c>
      <c r="G181" s="303"/>
      <c r="H181" s="303" t="s">
        <v>986</v>
      </c>
      <c r="I181" s="303" t="s">
        <v>1024</v>
      </c>
      <c r="J181" s="303">
        <v>10</v>
      </c>
      <c r="K181" s="351"/>
    </row>
    <row r="182" s="1" customFormat="1" ht="15" customHeight="1">
      <c r="B182" s="328"/>
      <c r="C182" s="303" t="s">
        <v>118</v>
      </c>
      <c r="D182" s="303"/>
      <c r="E182" s="303"/>
      <c r="F182" s="326" t="s">
        <v>1022</v>
      </c>
      <c r="G182" s="303"/>
      <c r="H182" s="303" t="s">
        <v>1096</v>
      </c>
      <c r="I182" s="303" t="s">
        <v>1057</v>
      </c>
      <c r="J182" s="303"/>
      <c r="K182" s="351"/>
    </row>
    <row r="183" s="1" customFormat="1" ht="15" customHeight="1">
      <c r="B183" s="328"/>
      <c r="C183" s="303" t="s">
        <v>1097</v>
      </c>
      <c r="D183" s="303"/>
      <c r="E183" s="303"/>
      <c r="F183" s="326" t="s">
        <v>1022</v>
      </c>
      <c r="G183" s="303"/>
      <c r="H183" s="303" t="s">
        <v>1098</v>
      </c>
      <c r="I183" s="303" t="s">
        <v>1057</v>
      </c>
      <c r="J183" s="303"/>
      <c r="K183" s="351"/>
    </row>
    <row r="184" s="1" customFormat="1" ht="15" customHeight="1">
      <c r="B184" s="328"/>
      <c r="C184" s="303" t="s">
        <v>1086</v>
      </c>
      <c r="D184" s="303"/>
      <c r="E184" s="303"/>
      <c r="F184" s="326" t="s">
        <v>1022</v>
      </c>
      <c r="G184" s="303"/>
      <c r="H184" s="303" t="s">
        <v>1099</v>
      </c>
      <c r="I184" s="303" t="s">
        <v>1057</v>
      </c>
      <c r="J184" s="303"/>
      <c r="K184" s="351"/>
    </row>
    <row r="185" s="1" customFormat="1" ht="15" customHeight="1">
      <c r="B185" s="328"/>
      <c r="C185" s="303" t="s">
        <v>120</v>
      </c>
      <c r="D185" s="303"/>
      <c r="E185" s="303"/>
      <c r="F185" s="326" t="s">
        <v>1028</v>
      </c>
      <c r="G185" s="303"/>
      <c r="H185" s="303" t="s">
        <v>1100</v>
      </c>
      <c r="I185" s="303" t="s">
        <v>1024</v>
      </c>
      <c r="J185" s="303">
        <v>50</v>
      </c>
      <c r="K185" s="351"/>
    </row>
    <row r="186" s="1" customFormat="1" ht="15" customHeight="1">
      <c r="B186" s="328"/>
      <c r="C186" s="303" t="s">
        <v>1101</v>
      </c>
      <c r="D186" s="303"/>
      <c r="E186" s="303"/>
      <c r="F186" s="326" t="s">
        <v>1028</v>
      </c>
      <c r="G186" s="303"/>
      <c r="H186" s="303" t="s">
        <v>1102</v>
      </c>
      <c r="I186" s="303" t="s">
        <v>1103</v>
      </c>
      <c r="J186" s="303"/>
      <c r="K186" s="351"/>
    </row>
    <row r="187" s="1" customFormat="1" ht="15" customHeight="1">
      <c r="B187" s="328"/>
      <c r="C187" s="303" t="s">
        <v>1104</v>
      </c>
      <c r="D187" s="303"/>
      <c r="E187" s="303"/>
      <c r="F187" s="326" t="s">
        <v>1028</v>
      </c>
      <c r="G187" s="303"/>
      <c r="H187" s="303" t="s">
        <v>1105</v>
      </c>
      <c r="I187" s="303" t="s">
        <v>1103</v>
      </c>
      <c r="J187" s="303"/>
      <c r="K187" s="351"/>
    </row>
    <row r="188" s="1" customFormat="1" ht="15" customHeight="1">
      <c r="B188" s="328"/>
      <c r="C188" s="303" t="s">
        <v>1106</v>
      </c>
      <c r="D188" s="303"/>
      <c r="E188" s="303"/>
      <c r="F188" s="326" t="s">
        <v>1028</v>
      </c>
      <c r="G188" s="303"/>
      <c r="H188" s="303" t="s">
        <v>1107</v>
      </c>
      <c r="I188" s="303" t="s">
        <v>1103</v>
      </c>
      <c r="J188" s="303"/>
      <c r="K188" s="351"/>
    </row>
    <row r="189" s="1" customFormat="1" ht="15" customHeight="1">
      <c r="B189" s="328"/>
      <c r="C189" s="364" t="s">
        <v>1108</v>
      </c>
      <c r="D189" s="303"/>
      <c r="E189" s="303"/>
      <c r="F189" s="326" t="s">
        <v>1028</v>
      </c>
      <c r="G189" s="303"/>
      <c r="H189" s="303" t="s">
        <v>1109</v>
      </c>
      <c r="I189" s="303" t="s">
        <v>1110</v>
      </c>
      <c r="J189" s="365" t="s">
        <v>1111</v>
      </c>
      <c r="K189" s="351"/>
    </row>
    <row r="190" s="18" customFormat="1" ht="15" customHeight="1">
      <c r="B190" s="366"/>
      <c r="C190" s="367" t="s">
        <v>1112</v>
      </c>
      <c r="D190" s="368"/>
      <c r="E190" s="368"/>
      <c r="F190" s="369" t="s">
        <v>1028</v>
      </c>
      <c r="G190" s="368"/>
      <c r="H190" s="368" t="s">
        <v>1113</v>
      </c>
      <c r="I190" s="368" t="s">
        <v>1110</v>
      </c>
      <c r="J190" s="370" t="s">
        <v>1111</v>
      </c>
      <c r="K190" s="371"/>
    </row>
    <row r="191" s="1" customFormat="1" ht="15" customHeight="1">
      <c r="B191" s="328"/>
      <c r="C191" s="364" t="s">
        <v>45</v>
      </c>
      <c r="D191" s="303"/>
      <c r="E191" s="303"/>
      <c r="F191" s="326" t="s">
        <v>1022</v>
      </c>
      <c r="G191" s="303"/>
      <c r="H191" s="300" t="s">
        <v>1114</v>
      </c>
      <c r="I191" s="303" t="s">
        <v>1115</v>
      </c>
      <c r="J191" s="303"/>
      <c r="K191" s="351"/>
    </row>
    <row r="192" s="1" customFormat="1" ht="15" customHeight="1">
      <c r="B192" s="328"/>
      <c r="C192" s="364" t="s">
        <v>1116</v>
      </c>
      <c r="D192" s="303"/>
      <c r="E192" s="303"/>
      <c r="F192" s="326" t="s">
        <v>1022</v>
      </c>
      <c r="G192" s="303"/>
      <c r="H192" s="303" t="s">
        <v>1117</v>
      </c>
      <c r="I192" s="303" t="s">
        <v>1057</v>
      </c>
      <c r="J192" s="303"/>
      <c r="K192" s="351"/>
    </row>
    <row r="193" s="1" customFormat="1" ht="15" customHeight="1">
      <c r="B193" s="328"/>
      <c r="C193" s="364" t="s">
        <v>1118</v>
      </c>
      <c r="D193" s="303"/>
      <c r="E193" s="303"/>
      <c r="F193" s="326" t="s">
        <v>1022</v>
      </c>
      <c r="G193" s="303"/>
      <c r="H193" s="303" t="s">
        <v>1119</v>
      </c>
      <c r="I193" s="303" t="s">
        <v>1057</v>
      </c>
      <c r="J193" s="303"/>
      <c r="K193" s="351"/>
    </row>
    <row r="194" s="1" customFormat="1" ht="15" customHeight="1">
      <c r="B194" s="328"/>
      <c r="C194" s="364" t="s">
        <v>1120</v>
      </c>
      <c r="D194" s="303"/>
      <c r="E194" s="303"/>
      <c r="F194" s="326" t="s">
        <v>1028</v>
      </c>
      <c r="G194" s="303"/>
      <c r="H194" s="303" t="s">
        <v>1121</v>
      </c>
      <c r="I194" s="303" t="s">
        <v>1057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1122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1123</v>
      </c>
      <c r="D201" s="373"/>
      <c r="E201" s="373"/>
      <c r="F201" s="373" t="s">
        <v>1124</v>
      </c>
      <c r="G201" s="374"/>
      <c r="H201" s="373" t="s">
        <v>1125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1115</v>
      </c>
      <c r="D203" s="303"/>
      <c r="E203" s="303"/>
      <c r="F203" s="326" t="s">
        <v>46</v>
      </c>
      <c r="G203" s="303"/>
      <c r="H203" s="303" t="s">
        <v>1126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47</v>
      </c>
      <c r="G204" s="303"/>
      <c r="H204" s="303" t="s">
        <v>1127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50</v>
      </c>
      <c r="G205" s="303"/>
      <c r="H205" s="303" t="s">
        <v>1128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48</v>
      </c>
      <c r="G206" s="303"/>
      <c r="H206" s="303" t="s">
        <v>1129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49</v>
      </c>
      <c r="G207" s="303"/>
      <c r="H207" s="303" t="s">
        <v>1130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1069</v>
      </c>
      <c r="D209" s="303"/>
      <c r="E209" s="303"/>
      <c r="F209" s="326" t="s">
        <v>82</v>
      </c>
      <c r="G209" s="303"/>
      <c r="H209" s="303" t="s">
        <v>1131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965</v>
      </c>
      <c r="G210" s="303"/>
      <c r="H210" s="303" t="s">
        <v>966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963</v>
      </c>
      <c r="G211" s="303"/>
      <c r="H211" s="303" t="s">
        <v>1132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967</v>
      </c>
      <c r="G212" s="364"/>
      <c r="H212" s="355" t="s">
        <v>968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969</v>
      </c>
      <c r="G213" s="364"/>
      <c r="H213" s="355" t="s">
        <v>1133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1093</v>
      </c>
      <c r="D215" s="303"/>
      <c r="E215" s="303"/>
      <c r="F215" s="326">
        <v>1</v>
      </c>
      <c r="G215" s="364"/>
      <c r="H215" s="355" t="s">
        <v>1134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1135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1136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1137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POLCAROVA-PC\Polcarová</dc:creator>
  <cp:lastModifiedBy>POLCAROVA-PC\Polcarová</cp:lastModifiedBy>
  <dcterms:created xsi:type="dcterms:W3CDTF">2024-11-14T15:20:29Z</dcterms:created>
  <dcterms:modified xsi:type="dcterms:W3CDTF">2024-11-14T15:20:33Z</dcterms:modified>
</cp:coreProperties>
</file>