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Vedlejší rozpočtové ..." sheetId="2" r:id="rId2"/>
    <sheet name="01 - Architektonické stav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'00 - Vedlejší rozpočtové ...'!$C$124:$K$145</definedName>
    <definedName name="_xlnm.Print_Area" localSheetId="1">'00 - Vedlejší rozpočtové ...'!$C$4:$J$76,'00 - Vedlejší rozpočtové ...'!$C$82:$J$106,'00 - Vedlejší rozpočtové ...'!$C$112:$K$145</definedName>
    <definedName name="_xlnm.Print_Titles" localSheetId="1">'00 - Vedlejší rozpočtové ...'!$124:$124</definedName>
    <definedName name="_xlnm._FilterDatabase" localSheetId="2" hidden="1">'01 - Architektonické stav...'!$C$123:$K$423</definedName>
    <definedName name="_xlnm.Print_Area" localSheetId="2">'01 - Architektonické stav...'!$C$4:$J$76,'01 - Architektonické stav...'!$C$82:$J$105,'01 - Architektonické stav...'!$C$111:$K$423</definedName>
    <definedName name="_xlnm.Print_Titles" localSheetId="2">'01 - Architektonické stav...'!$123:$123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423"/>
  <c r="BH423"/>
  <c r="BG423"/>
  <c r="BF423"/>
  <c r="T423"/>
  <c r="R423"/>
  <c r="P423"/>
  <c r="BI422"/>
  <c r="BH422"/>
  <c r="BG422"/>
  <c r="BF422"/>
  <c r="T422"/>
  <c r="R422"/>
  <c r="P422"/>
  <c r="BI402"/>
  <c r="BH402"/>
  <c r="BG402"/>
  <c r="BF402"/>
  <c r="T402"/>
  <c r="R402"/>
  <c r="P402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37"/>
  <c r="BH337"/>
  <c r="BG337"/>
  <c r="BF337"/>
  <c r="T337"/>
  <c r="R337"/>
  <c r="P337"/>
  <c r="BI325"/>
  <c r="BH325"/>
  <c r="BG325"/>
  <c r="BF325"/>
  <c r="T325"/>
  <c r="R325"/>
  <c r="P325"/>
  <c r="BI313"/>
  <c r="BH313"/>
  <c r="BG313"/>
  <c r="BF313"/>
  <c r="T313"/>
  <c r="R313"/>
  <c r="P313"/>
  <c r="BI311"/>
  <c r="BH311"/>
  <c r="BG311"/>
  <c r="BF311"/>
  <c r="T311"/>
  <c r="R311"/>
  <c r="P311"/>
  <c r="BI291"/>
  <c r="BH291"/>
  <c r="BG291"/>
  <c r="BF291"/>
  <c r="T291"/>
  <c r="R291"/>
  <c r="P291"/>
  <c r="BI271"/>
  <c r="BH271"/>
  <c r="BG271"/>
  <c r="BF271"/>
  <c r="T271"/>
  <c r="R271"/>
  <c r="P271"/>
  <c r="BI268"/>
  <c r="BH268"/>
  <c r="BG268"/>
  <c r="BF268"/>
  <c r="T268"/>
  <c r="T267"/>
  <c r="R268"/>
  <c r="R267"/>
  <c r="P268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09"/>
  <c r="BH209"/>
  <c r="BG209"/>
  <c r="BF209"/>
  <c r="T209"/>
  <c r="R209"/>
  <c r="P209"/>
  <c r="BI189"/>
  <c r="BH189"/>
  <c r="BG189"/>
  <c r="BF189"/>
  <c r="T189"/>
  <c r="R189"/>
  <c r="P189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47"/>
  <c r="BH147"/>
  <c r="BG147"/>
  <c r="BF147"/>
  <c r="T147"/>
  <c r="R147"/>
  <c r="P147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85"/>
  <c i="1" r="AY95"/>
  <c i="2" r="J37"/>
  <c r="J36"/>
  <c r="J35"/>
  <c i="1" r="AX95"/>
  <c i="2" r="BI145"/>
  <c r="BH145"/>
  <c r="BG145"/>
  <c r="BF145"/>
  <c r="T145"/>
  <c r="T144"/>
  <c r="R145"/>
  <c r="R144"/>
  <c r="P145"/>
  <c r="P144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BI128"/>
  <c r="BH128"/>
  <c r="BG128"/>
  <c r="BF128"/>
  <c r="T128"/>
  <c r="T127"/>
  <c r="R128"/>
  <c r="R127"/>
  <c r="P128"/>
  <c r="P127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F35"/>
  <c i="3" r="BK374"/>
  <c r="BK147"/>
  <c r="BK345"/>
  <c r="J383"/>
  <c i="2" r="BK135"/>
  <c r="BK141"/>
  <c r="J143"/>
  <c i="3" r="J348"/>
  <c r="J169"/>
  <c r="BK311"/>
  <c r="J311"/>
  <c r="J392"/>
  <c r="BK422"/>
  <c r="J262"/>
  <c r="BK386"/>
  <c r="BK266"/>
  <c r="BK337"/>
  <c r="BK169"/>
  <c i="2" r="J128"/>
  <c r="BK139"/>
  <c r="BK145"/>
  <c i="3" r="J239"/>
  <c r="J168"/>
  <c r="J371"/>
  <c r="BK127"/>
  <c r="BK264"/>
  <c r="J389"/>
  <c r="J233"/>
  <c r="J402"/>
  <c r="J147"/>
  <c r="J354"/>
  <c r="BK313"/>
  <c r="J229"/>
  <c i="2" r="J139"/>
  <c r="J141"/>
  <c r="BK143"/>
  <c i="3" r="BK291"/>
  <c r="BK380"/>
  <c r="J291"/>
  <c r="J374"/>
  <c r="J237"/>
  <c i="2" r="BK128"/>
  <c r="J131"/>
  <c r="F37"/>
  <c i="3" r="BK348"/>
  <c r="J386"/>
  <c r="J398"/>
  <c r="BK168"/>
  <c r="J377"/>
  <c r="BK389"/>
  <c r="BK236"/>
  <c r="BK371"/>
  <c r="BK401"/>
  <c r="J401"/>
  <c r="BK260"/>
  <c r="J356"/>
  <c r="J264"/>
  <c r="BK209"/>
  <c i="2" r="J133"/>
  <c r="BK136"/>
  <c i="3" r="BK262"/>
  <c r="J345"/>
  <c r="BK189"/>
  <c r="J235"/>
  <c r="BK271"/>
  <c r="BK355"/>
  <c r="J127"/>
  <c r="J167"/>
  <c r="J260"/>
  <c i="1" r="AS94"/>
  <c i="3" r="BK377"/>
  <c r="J209"/>
  <c r="BK167"/>
  <c r="J231"/>
  <c r="J380"/>
  <c i="2" r="J145"/>
  <c r="BK133"/>
  <c r="J34"/>
  <c i="3" r="J337"/>
  <c r="BK233"/>
  <c r="J423"/>
  <c r="J351"/>
  <c r="J395"/>
  <c r="BK392"/>
  <c r="BK237"/>
  <c i="2" r="J135"/>
  <c r="BK131"/>
  <c i="3" r="BK351"/>
  <c r="BK235"/>
  <c r="J325"/>
  <c r="BK268"/>
  <c r="BK423"/>
  <c r="BK239"/>
  <c r="BK354"/>
  <c r="BK229"/>
  <c r="J271"/>
  <c r="J268"/>
  <c r="BK325"/>
  <c r="J355"/>
  <c r="J422"/>
  <c r="BK402"/>
  <c r="J240"/>
  <c r="BK383"/>
  <c r="BK356"/>
  <c r="J266"/>
  <c i="2" r="BK138"/>
  <c r="F34"/>
  <c i="3" r="J236"/>
  <c r="J313"/>
  <c r="BK395"/>
  <c i="2" r="J138"/>
  <c r="J136"/>
  <c r="F36"/>
  <c i="3" r="BK263"/>
  <c r="J189"/>
  <c r="J263"/>
  <c r="BK398"/>
  <c r="BK231"/>
  <c r="BK240"/>
  <c i="2" l="1" r="R134"/>
  <c r="T137"/>
  <c r="P137"/>
  <c i="3" r="BK126"/>
  <c r="J126"/>
  <c r="J98"/>
  <c r="R230"/>
  <c i="2" r="P134"/>
  <c r="P126"/>
  <c r="P125"/>
  <c i="1" r="AU95"/>
  <c i="3" r="P126"/>
  <c r="P261"/>
  <c r="BK261"/>
  <c r="J261"/>
  <c r="J100"/>
  <c r="BK270"/>
  <c r="J270"/>
  <c r="J103"/>
  <c i="2" r="BK134"/>
  <c r="J134"/>
  <c r="J101"/>
  <c i="3" r="R126"/>
  <c r="R125"/>
  <c r="P270"/>
  <c i="2" r="T134"/>
  <c r="T126"/>
  <c r="T125"/>
  <c i="3" r="P230"/>
  <c r="R270"/>
  <c r="BK312"/>
  <c r="J312"/>
  <c r="J104"/>
  <c i="2" r="BK137"/>
  <c r="J137"/>
  <c r="J102"/>
  <c i="3" r="T126"/>
  <c r="T270"/>
  <c r="T269"/>
  <c r="T230"/>
  <c r="T261"/>
  <c r="R312"/>
  <c i="2" r="R137"/>
  <c i="3" r="BK230"/>
  <c r="J230"/>
  <c r="J99"/>
  <c r="R261"/>
  <c r="P312"/>
  <c r="T312"/>
  <c i="2" r="BK132"/>
  <c r="J132"/>
  <c r="J100"/>
  <c r="BK130"/>
  <c r="J130"/>
  <c r="J99"/>
  <c r="BK142"/>
  <c r="J142"/>
  <c r="J104"/>
  <c r="BK140"/>
  <c r="J140"/>
  <c r="J103"/>
  <c r="BK127"/>
  <c r="BK126"/>
  <c r="BK125"/>
  <c r="J125"/>
  <c r="J96"/>
  <c r="BK144"/>
  <c r="J144"/>
  <c r="J105"/>
  <c i="3" r="BK267"/>
  <c r="J267"/>
  <c r="J101"/>
  <c r="F92"/>
  <c r="BE291"/>
  <c r="BE167"/>
  <c r="BE264"/>
  <c r="BE386"/>
  <c r="BE147"/>
  <c r="BE229"/>
  <c r="BE266"/>
  <c r="BE345"/>
  <c r="BE237"/>
  <c r="BE392"/>
  <c r="BE402"/>
  <c r="BE169"/>
  <c r="BE189"/>
  <c r="BE233"/>
  <c r="BE389"/>
  <c r="BE401"/>
  <c i="2" r="J127"/>
  <c r="J98"/>
  <c i="3" r="BE355"/>
  <c r="BE383"/>
  <c r="BE422"/>
  <c r="E114"/>
  <c r="BE260"/>
  <c r="BE263"/>
  <c r="BE395"/>
  <c r="BE398"/>
  <c r="BE423"/>
  <c r="BE239"/>
  <c r="BE240"/>
  <c r="BE356"/>
  <c r="BE348"/>
  <c i="2" r="J126"/>
  <c r="J97"/>
  <c i="3" r="J89"/>
  <c r="BE168"/>
  <c r="BE337"/>
  <c r="BE374"/>
  <c r="BE380"/>
  <c r="BE235"/>
  <c r="BE271"/>
  <c r="BE127"/>
  <c r="BE209"/>
  <c r="BE262"/>
  <c r="BE325"/>
  <c r="BE231"/>
  <c r="BE236"/>
  <c r="BE268"/>
  <c r="BE311"/>
  <c r="BE354"/>
  <c r="BE371"/>
  <c r="BE313"/>
  <c r="BE351"/>
  <c r="BE377"/>
  <c i="2" r="BE136"/>
  <c r="BE141"/>
  <c r="BE143"/>
  <c r="E85"/>
  <c r="J89"/>
  <c r="F92"/>
  <c r="BE128"/>
  <c r="BE139"/>
  <c i="1" r="BB95"/>
  <c i="2" r="BE131"/>
  <c r="BE133"/>
  <c r="BE145"/>
  <c i="1" r="BC95"/>
  <c r="AW95"/>
  <c i="2" r="BE135"/>
  <c i="1" r="BA95"/>
  <c i="2" r="BE138"/>
  <c i="1" r="BD95"/>
  <c i="3" r="J34"/>
  <c i="1" r="AW96"/>
  <c i="3" r="F36"/>
  <c i="1" r="BC96"/>
  <c r="BC94"/>
  <c r="AY94"/>
  <c i="2" r="J30"/>
  <c i="3" r="F34"/>
  <c i="1" r="BA96"/>
  <c r="BA94"/>
  <c r="AW94"/>
  <c r="AK30"/>
  <c i="3" r="F35"/>
  <c i="1" r="BB96"/>
  <c r="BB94"/>
  <c r="AX94"/>
  <c i="3" r="F37"/>
  <c i="1" r="BD96"/>
  <c r="BD94"/>
  <c r="W33"/>
  <c i="3" l="1" r="P269"/>
  <c r="P125"/>
  <c r="P124"/>
  <c i="1" r="AU96"/>
  <c i="3" r="T125"/>
  <c r="T124"/>
  <c r="R269"/>
  <c r="R124"/>
  <c i="2" r="R126"/>
  <c r="R125"/>
  <c i="3" r="BK125"/>
  <c r="J125"/>
  <c r="J97"/>
  <c r="BK269"/>
  <c r="J269"/>
  <c r="J102"/>
  <c i="1" r="AG95"/>
  <c i="3" r="J33"/>
  <c i="1" r="AV96"/>
  <c r="AT96"/>
  <c r="AU94"/>
  <c i="2" r="F33"/>
  <c i="1" r="AZ95"/>
  <c r="W31"/>
  <c r="W32"/>
  <c r="W30"/>
  <c i="2" r="J33"/>
  <c i="1" r="AV95"/>
  <c r="AT95"/>
  <c r="AN95"/>
  <c i="3" r="F33"/>
  <c i="1" r="AZ96"/>
  <c i="3" l="1" r="BK124"/>
  <c r="J124"/>
  <c r="J96"/>
  <c i="2" r="J39"/>
  <c i="1" r="AZ94"/>
  <c r="AV94"/>
  <c r="AK29"/>
  <c i="3" l="1" r="J30"/>
  <c i="1" r="AG96"/>
  <c r="AG94"/>
  <c r="AK26"/>
  <c r="AT94"/>
  <c r="W29"/>
  <c i="3" l="1" r="J39"/>
  <c i="1" r="AN94"/>
  <c r="AN9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<sst xmlns="http://schemas.openxmlformats.org/spreadsheetml/2006/main">
  <si>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</si>
  <si>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</si>
  <si>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</si>
  <si>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</si>
  <si>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</si>
  <si>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{d1e61549-f615-4728-b983-0a2d8b375639}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</si>
  <si>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</si>
  <si>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</si>
  <si>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</si>
  <si>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</si>
  <si>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</si>
  <si>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</si>
  <si>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</si>
  <si>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</si>
  <si>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0570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</si>
  <si>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</si>
  <si>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</si>
  <si>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stropu a výměna oken ZŠ Valtice nám. Svobody č.p. 38 k.ú. Valtice</t>
  </si>
  <si>
    <t>KSO:</t>
  </si>
  <si>
    <t>CC-CZ:</t>
  </si>
  <si>
    <t>Místo:</t>
  </si>
  <si>
    <t xml:space="preserve"> </t>
  </si>
  <si>
    <t>Datum:</t>
  </si>
  <si>
    <t>6. 11. 2024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</si>
  <si>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</si>
  <si>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</si>
  <si>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</si>
  <si>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</si>
  <si>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</si>
  <si>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</si>
  <si>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</si>
  <si>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>IPOKa s.r.o.</t>
  </si>
  <si>
    <t>True</t>
  </si>
  <si>
    <t>Zpracovatel:</t>
  </si>
  <si>
    <t xml:space="preserve"> František Klus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</si>
  <si>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</si>
  <si>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</si>
  <si>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</si>
  <si>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</si>
  <si>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</si>
  <si>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</si>
  <si>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</si>
  <si>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</si>
  <si>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</si>
  <si>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</si>
  <si>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</si>
  <si>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</si>
  <si>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</si>
  <si>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</si>
  <si>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</si>
  <si>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</si>
  <si>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</si>
  <si>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</si>
  <si>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</si>
  <si>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</si>
  <si>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</si>
  <si>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</si>
  <si>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</si>
  <si>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</si>
  <si>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</si>
  <si>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</si>
  <si>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</si>
  <si>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</si>
  <si>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</si>
  <si>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</si>
  <si>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</si>
  <si>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</si>
  <si>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</si>
  <si>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</si>
  <si>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</si>
  <si>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</si>
  <si>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</si>
  <si>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</si>
  <si>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</si>
  <si>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</si>
  <si>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</si>
  <si>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</si>
  <si>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</si>
  <si>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</si>
  <si>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</si>
  <si>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</si>
  <si>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</si>
  <si>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</si>
  <si>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</si>
  <si>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</si>
  <si>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{23610aac-06db-4fb6-9ea9-e538253c5fee}</t>
  </si>
  <si>
    <t>2</t>
  </si>
  <si>
    <t>01</t>
  </si>
  <si>
    <t>Architektonické stavební řešení</t>
  </si>
  <si>
    <t>{1a581b6f-2f30-4872-82f4-dd66dc557bb5}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</si>
  <si>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</si>
  <si>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</si>
  <si>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</si>
  <si>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</si>
  <si>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</si>
  <si>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</si>
  <si>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</si>
  <si>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</si>
  <si>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</si>
  <si>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</si>
  <si>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</si>
  <si>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</si>
  <si>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</si>
  <si>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</si>
  <si>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</si>
  <si>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</si>
  <si>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</si>
  <si>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</si>
  <si>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</si>
  <si>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</si>
  <si>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</si>
  <si>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</si>
  <si>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</si>
  <si>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</si>
  <si>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</si>
  <si>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</si>
  <si>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</si>
  <si>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</si>
  <si>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</si>
  <si>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</si>
  <si>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</si>
  <si>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</si>
  <si>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</si>
  <si>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</si>
  <si>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</si>
  <si>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</si>
  <si>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</si>
  <si>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</si>
  <si>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</si>
  <si>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</si>
  <si>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-876546842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</si>
  <si>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</si>
  <si>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</si>
  <si>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</si>
  <si>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</si>
  <si>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</si>
  <si>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1621780061</t>
  </si>
  <si>
    <t>VRN3</t>
  </si>
  <si>
    <t>Zařízení staveniště</t>
  </si>
  <si>
    <t>3</t>
  </si>
  <si>
    <t>030001000</t>
  </si>
  <si>
    <t>162135937</t>
  </si>
  <si>
    <t>VRN4</t>
  </si>
  <si>
    <t>Inženýrská činnost</t>
  </si>
  <si>
    <t>4</t>
  </si>
  <si>
    <t>040001000</t>
  </si>
  <si>
    <t>1268959179</t>
  </si>
  <si>
    <t>040001000DK</t>
  </si>
  <si>
    <t>Prováděcí projektová dokumentace</t>
  </si>
  <si>
    <t>-1287253404</t>
  </si>
  <si>
    <t>VRN5</t>
  </si>
  <si>
    <t>Finanční náklady</t>
  </si>
  <si>
    <t>6</t>
  </si>
  <si>
    <t>050001000</t>
  </si>
  <si>
    <t>1729404015</t>
  </si>
  <si>
    <t>7</t>
  </si>
  <si>
    <t>050001000VZ</t>
  </si>
  <si>
    <t>Vzorkování investorovi</t>
  </si>
  <si>
    <t>1649409490</t>
  </si>
  <si>
    <t>VRN6</t>
  </si>
  <si>
    <t>Územní vlivy</t>
  </si>
  <si>
    <t>8</t>
  </si>
  <si>
    <t>060001000</t>
  </si>
  <si>
    <t>1115479573</t>
  </si>
  <si>
    <t>VRN7</t>
  </si>
  <si>
    <t>Provozní vlivy</t>
  </si>
  <si>
    <t>9</t>
  </si>
  <si>
    <t>070001000</t>
  </si>
  <si>
    <t>1021362326</t>
  </si>
  <si>
    <t>VRN8</t>
  </si>
  <si>
    <t>Přesun stavebních kapacit</t>
  </si>
  <si>
    <t>10</t>
  </si>
  <si>
    <t>080001000</t>
  </si>
  <si>
    <t>Další náklady na pracovníky</t>
  </si>
  <si>
    <t>-593053466</t>
  </si>
  <si>
    <t>01 - Architektonické stavební řešení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</si>
  <si>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</si>
  <si>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</si>
  <si>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</si>
  <si>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</si>
  <si>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</si>
  <si>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</si>
  <si>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</si>
  <si>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</si>
  <si>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>HSV</t>
  </si>
  <si>
    <t>Práce a dodávky HSV</t>
  </si>
  <si>
    <t>Úpravy povrchů, podlahy a osazování výplní</t>
  </si>
  <si>
    <t>612325302</t>
  </si>
  <si>
    <t>Vápenocementová štuková omítka ostění nebo nadpraží</t>
  </si>
  <si>
    <t>m2</t>
  </si>
  <si>
    <t>-903287843</t>
  </si>
  <si>
    <t>VV</t>
  </si>
  <si>
    <t>"1NP</t>
  </si>
  <si>
    <t>(1,2+2*1,9)*0,3*14</t>
  </si>
  <si>
    <t>(0,6+2*0,3)*0,3</t>
  </si>
  <si>
    <t>(0,9+2*2,3)*0,3*4</t>
  </si>
  <si>
    <t>(1,2+2*2,3)*0,3*9</t>
  </si>
  <si>
    <t>(1,18+2*1,88)*0,3*4</t>
  </si>
  <si>
    <t>(0,85+2*1,18)*0,3*6</t>
  </si>
  <si>
    <t>(1,15+2*1,8)*0,3*4</t>
  </si>
  <si>
    <t>(0,9+2*1,2)*0,3*3</t>
  </si>
  <si>
    <t>"2NP</t>
  </si>
  <si>
    <t>(1,17+2*1,9)*0,3*16</t>
  </si>
  <si>
    <t>(0,9+2*1,9)*0,3*2</t>
  </si>
  <si>
    <t>(0,9+2*2,3)*0,3*6</t>
  </si>
  <si>
    <t>(1,2+2*1,9)*0,3*2</t>
  </si>
  <si>
    <t>(0,87+2*1,17)*0,3*15</t>
  </si>
  <si>
    <t>(1,2+2*1,8)*0,3*5</t>
  </si>
  <si>
    <t>(0,93+2*1,17)*0,3</t>
  </si>
  <si>
    <t>Součet</t>
  </si>
  <si>
    <t>613131121</t>
  </si>
  <si>
    <t>Penetrační disperzní nátěr vnitřních pilířů nebo sloupů nanášený ručně</t>
  </si>
  <si>
    <t>1544651257</t>
  </si>
  <si>
    <t>619991001</t>
  </si>
  <si>
    <t>Zakrytí podlahy fólií</t>
  </si>
  <si>
    <t>CS ÚRS 2024 01</t>
  </si>
  <si>
    <t>777266621</t>
  </si>
  <si>
    <t>619991011</t>
  </si>
  <si>
    <t>Obalení samostatných konstrukcí a prvků fólií</t>
  </si>
  <si>
    <t>-1720687157</t>
  </si>
  <si>
    <t>622325317</t>
  </si>
  <si>
    <t>Oprava vnější vápenocementové štukové omítky složitosti 2 v rozsahu přes 50 do 65 %</t>
  </si>
  <si>
    <t>798471515</t>
  </si>
  <si>
    <t>(1,2+2*1,9)*0,2*14</t>
  </si>
  <si>
    <t>(0,6+2*0,3)*0,2</t>
  </si>
  <si>
    <t>(0,9+2*2,3)*0,2*4</t>
  </si>
  <si>
    <t>(1,2+2*2,3)*0,2*9</t>
  </si>
  <si>
    <t>(1,18+2*1,88)*0,2*4</t>
  </si>
  <si>
    <t>(0,85+2*1,18)*0,2*6</t>
  </si>
  <si>
    <t>(1,15+2*1,8)*0,2*4</t>
  </si>
  <si>
    <t>(0,9+2*1,2)*0,2*3</t>
  </si>
  <si>
    <t>(1,17+2*1,9)*0,2*16</t>
  </si>
  <si>
    <t>(0,9+2*1,9)*0,2*2</t>
  </si>
  <si>
    <t>(0,9+2*2,3)*0,2*6</t>
  </si>
  <si>
    <t>(1,2+2*1,9)*0,2*2</t>
  </si>
  <si>
    <t>(0,87+2*1,17)*0,2*15</t>
  </si>
  <si>
    <t>(1,2+2*1,8)*0,2*5</t>
  </si>
  <si>
    <t>(0,93+2*1,17)*0,2</t>
  </si>
  <si>
    <t>623131121</t>
  </si>
  <si>
    <t>Penetrační nátěr vnějších pilířů nebo sloupů nanášený ručně</t>
  </si>
  <si>
    <t>1958690433</t>
  </si>
  <si>
    <t>629991011</t>
  </si>
  <si>
    <t>Zakrytí výplní otvorů a svislých ploch fólií přilepenou lepící páskou</t>
  </si>
  <si>
    <t>16</t>
  </si>
  <si>
    <t>-886431688</t>
  </si>
  <si>
    <t>(1,2*1,9)*14</t>
  </si>
  <si>
    <t>(0,6*0,3)</t>
  </si>
  <si>
    <t>(0,9*2,3)*4</t>
  </si>
  <si>
    <t>(1,2*2,3)*9</t>
  </si>
  <si>
    <t>(1,18*1,88)*4</t>
  </si>
  <si>
    <t>(0,85*1,18)*6</t>
  </si>
  <si>
    <t>(1,15*1,8)*4</t>
  </si>
  <si>
    <t>(0,9*1,2)*3</t>
  </si>
  <si>
    <t>(1,17*1,9)*16</t>
  </si>
  <si>
    <t>(0,9*1,9)*2</t>
  </si>
  <si>
    <t>(0,9*2,3)*6</t>
  </si>
  <si>
    <t>(1,2*1,9)*2</t>
  </si>
  <si>
    <t>(0,87*1,17)*15</t>
  </si>
  <si>
    <t>(1,2*1,8)*5</t>
  </si>
  <si>
    <t>(0,93*1,17)</t>
  </si>
  <si>
    <t>629991012</t>
  </si>
  <si>
    <t>Zakrytí výplní otvorů fólií přilepenou na začišťovací lišty</t>
  </si>
  <si>
    <t>456510025</t>
  </si>
  <si>
    <t>Ostatní konstrukce a práce, bourání</t>
  </si>
  <si>
    <t>941211111</t>
  </si>
  <si>
    <t>Montáž lešení řadového rámového lehkého zatížení do 200 kg/m2 š od 0,6 do 0,9 m v do 10 m</t>
  </si>
  <si>
    <t>993964800</t>
  </si>
  <si>
    <t>(24,6+8,8+19,8+5,2+11,61+5,18+11,61+12,75+1,2+2,1+1,75+1,2+6,08+3,76+3,79+13,65+2,58+12,73+4,05+3,8)*4,5</t>
  </si>
  <si>
    <t>941211211</t>
  </si>
  <si>
    <t>Příplatek k lešení řadovému rámovému lehkému do 200 kg/m2 š od 0,6 do 0,9 m v do 10 m za každý den použití</t>
  </si>
  <si>
    <t>-1151528938</t>
  </si>
  <si>
    <t>703,08*7 "Přepočtené koeficientem množství</t>
  </si>
  <si>
    <t>11</t>
  </si>
  <si>
    <t>941211811</t>
  </si>
  <si>
    <t>Demontáž lešení řadového rámového lehkého zatížení do 200 kg/m2 š od 0,6 do 0,9 m v do 10 m</t>
  </si>
  <si>
    <t>-931570398</t>
  </si>
  <si>
    <t>944511111</t>
  </si>
  <si>
    <t>Montáž ochranné sítě z textilie z umělých vláken</t>
  </si>
  <si>
    <t>1206650750</t>
  </si>
  <si>
    <t>13</t>
  </si>
  <si>
    <t>944511211</t>
  </si>
  <si>
    <t>Příplatek k ochranné síti za každý den použití</t>
  </si>
  <si>
    <t>-165776462</t>
  </si>
  <si>
    <t>14</t>
  </si>
  <si>
    <t>944511811</t>
  </si>
  <si>
    <t>Demontáž ochranné sítě z textilie z umělých vláken</t>
  </si>
  <si>
    <t>97276803</t>
  </si>
  <si>
    <t>15</t>
  </si>
  <si>
    <t>968062246</t>
  </si>
  <si>
    <t>Vybourání dřevěných rámů oken jednoduchých včetně křídel pl do 4 m2</t>
  </si>
  <si>
    <t>-1661010845</t>
  </si>
  <si>
    <t>1,2*1,9*14</t>
  </si>
  <si>
    <t>0,6*0,3</t>
  </si>
  <si>
    <t>0,9*2,3*4</t>
  </si>
  <si>
    <t>1,2*2,3*9</t>
  </si>
  <si>
    <t>1,18*1,88*4</t>
  </si>
  <si>
    <t>0,85*1,18*6</t>
  </si>
  <si>
    <t>1,15*1,8*4</t>
  </si>
  <si>
    <t>0,9*1,2*3</t>
  </si>
  <si>
    <t>1,17*1,9*16</t>
  </si>
  <si>
    <t>0,9*1,9*2</t>
  </si>
  <si>
    <t>0,9*2,3*6</t>
  </si>
  <si>
    <t>1,2*1,9*2</t>
  </si>
  <si>
    <t>0,87*1,17*15</t>
  </si>
  <si>
    <t>1,2*1,8*5</t>
  </si>
  <si>
    <t>0,93*1,17</t>
  </si>
  <si>
    <t>PKO</t>
  </si>
  <si>
    <t>Dodávka a montáž pákový otvírač stříbrná</t>
  </si>
  <si>
    <t>kus</t>
  </si>
  <si>
    <t>15141019</t>
  </si>
  <si>
    <t>997</t>
  </si>
  <si>
    <t>Přesun sutě</t>
  </si>
  <si>
    <t>17</t>
  </si>
  <si>
    <t>997013152</t>
  </si>
  <si>
    <t>Vnitrostaveništní doprava suti a vybouraných hmot pro budovy v přes 6 do 9 m s omezením mechanizace</t>
  </si>
  <si>
    <t>t</t>
  </si>
  <si>
    <t>1390134158</t>
  </si>
  <si>
    <t>18</t>
  </si>
  <si>
    <t>997013501</t>
  </si>
  <si>
    <t>Odvoz suti a vybouraných hmot na skládku nebo meziskládku do 1 km se složením</t>
  </si>
  <si>
    <t>-603791756</t>
  </si>
  <si>
    <t>19</t>
  </si>
  <si>
    <t>997013509</t>
  </si>
  <si>
    <t>Příplatek k odvozu suti a vybouraných hmot na skládku ZKD 1 km přes 1 km</t>
  </si>
  <si>
    <t>1736074530</t>
  </si>
  <si>
    <t>6,043*12 "Přepočtené koeficientem množství</t>
  </si>
  <si>
    <t>20</t>
  </si>
  <si>
    <t>997013631</t>
  </si>
  <si>
    <t>Poplatek za uložení na skládce (skládkovné) stavebního odpadu směsného kód odpadu 17 09 04</t>
  </si>
  <si>
    <t>1177819445</t>
  </si>
  <si>
    <t>998</t>
  </si>
  <si>
    <t>Přesun hmot</t>
  </si>
  <si>
    <t>998011002</t>
  </si>
  <si>
    <t>Přesun hmot pro budovy zděné v přes 6 do 12 m</t>
  </si>
  <si>
    <t>-1268112284</t>
  </si>
  <si>
    <t>PSV</t>
  </si>
  <si>
    <t>Práce a dodávky PSV</t>
  </si>
  <si>
    <t>764</t>
  </si>
  <si>
    <t>Konstrukce klempířské</t>
  </si>
  <si>
    <t>22</t>
  </si>
  <si>
    <t>764002851</t>
  </si>
  <si>
    <t>Demontáž oplechování parapetů do suti</t>
  </si>
  <si>
    <t>m</t>
  </si>
  <si>
    <t>-1117518763</t>
  </si>
  <si>
    <t>1,2*14</t>
  </si>
  <si>
    <t>0,6</t>
  </si>
  <si>
    <t>0,9*4</t>
  </si>
  <si>
    <t>1,2*9</t>
  </si>
  <si>
    <t>1,18*4</t>
  </si>
  <si>
    <t>0,85*6</t>
  </si>
  <si>
    <t>1,15*4</t>
  </si>
  <si>
    <t>0,9*3</t>
  </si>
  <si>
    <t>1,17*16</t>
  </si>
  <si>
    <t>0,9*2</t>
  </si>
  <si>
    <t>0,9*6</t>
  </si>
  <si>
    <t>1,2*2</t>
  </si>
  <si>
    <t>0,87*15</t>
  </si>
  <si>
    <t>1,2*5</t>
  </si>
  <si>
    <t>0,93</t>
  </si>
  <si>
    <t>23</t>
  </si>
  <si>
    <t>764216603</t>
  </si>
  <si>
    <t>Oplechování rovných parapetů mechanicky kotvené z Pz s povrchovou úpravou rš 250 mm</t>
  </si>
  <si>
    <t>-398314684</t>
  </si>
  <si>
    <t>24</t>
  </si>
  <si>
    <t>998764202</t>
  </si>
  <si>
    <t>Přesun hmot procentní pro konstrukce klempířské v objektech v přes 6 do 12 m</t>
  </si>
  <si>
    <t>%</t>
  </si>
  <si>
    <t>300505715</t>
  </si>
  <si>
    <t>766</t>
  </si>
  <si>
    <t>Konstrukce truhlářské</t>
  </si>
  <si>
    <t>25</t>
  </si>
  <si>
    <t>766441811</t>
  </si>
  <si>
    <t>Demontáž parapetních desek dřevěných nebo plastových šířky do 300 mm délky do 1000 mm</t>
  </si>
  <si>
    <t>1159441565</t>
  </si>
  <si>
    <t>26</t>
  </si>
  <si>
    <t>766441821</t>
  </si>
  <si>
    <t>Demontáž parapetních desek dřevěných nebo plastových šířky do 300 mm délky do 2000 mm</t>
  </si>
  <si>
    <t>-809770843</t>
  </si>
  <si>
    <t>27</t>
  </si>
  <si>
    <t>766621211</t>
  </si>
  <si>
    <t>Montáž dřevěných oken plochy přes 1 m2 otevíravých výšky do 1,5 m s rámem do zdiva</t>
  </si>
  <si>
    <t>899103331</t>
  </si>
  <si>
    <t>28</t>
  </si>
  <si>
    <t>M</t>
  </si>
  <si>
    <t>O06</t>
  </si>
  <si>
    <t>okno dřevěné otevíravé/sklopné trojsklo o rozměrech 0,85*1,18m specifikace dle PD</t>
  </si>
  <si>
    <t>ks</t>
  </si>
  <si>
    <t>32</t>
  </si>
  <si>
    <t>1768769778</t>
  </si>
  <si>
    <t>29</t>
  </si>
  <si>
    <t>O08</t>
  </si>
  <si>
    <t>okno dřevěné otevíravé/sklopné trojsklo o rozměrech 0,9*1,2m specifikace dle PD</t>
  </si>
  <si>
    <t>1271918182</t>
  </si>
  <si>
    <t>30</t>
  </si>
  <si>
    <t>O13</t>
  </si>
  <si>
    <t>okno dřevěné otevíravé/sklopné trojsklo o rozměrech 0,87*1,17m specifikace dle PD</t>
  </si>
  <si>
    <t>1159889355</t>
  </si>
  <si>
    <t>31</t>
  </si>
  <si>
    <t>O16</t>
  </si>
  <si>
    <t>okno dřevěné otevíravé/sklopné trojsklo o rozměrech 0,93*1,17m specifikace dle PD</t>
  </si>
  <si>
    <t>662257005</t>
  </si>
  <si>
    <t>O17</t>
  </si>
  <si>
    <t>okno dřevěné otevíravé/sklopné trojsklo o rozměrech 0,43*1,37m specifikace dle PD</t>
  </si>
  <si>
    <t>-458318018</t>
  </si>
  <si>
    <t>33</t>
  </si>
  <si>
    <t>766621212</t>
  </si>
  <si>
    <t>Montáž dřevěných oken plochy přes 1 m2 otevíravých výšky do 2,5 m s rámem do zdiva</t>
  </si>
  <si>
    <t>571492841</t>
  </si>
  <si>
    <t>34</t>
  </si>
  <si>
    <t>O01</t>
  </si>
  <si>
    <t>okno dřevěné otevíravé/sklopné trojsklo o rozměrech 1,2*1,9m specifikace dle PD</t>
  </si>
  <si>
    <t>-978522233</t>
  </si>
  <si>
    <t>35</t>
  </si>
  <si>
    <t>O03</t>
  </si>
  <si>
    <t>okno dřevěné otevíravé/sklopné trojsklo o rozměrech 0,9*2,3m specifikace dle PD</t>
  </si>
  <si>
    <t>1996465970</t>
  </si>
  <si>
    <t>36</t>
  </si>
  <si>
    <t>O04</t>
  </si>
  <si>
    <t>okno dřevěné otevíravé/sklopné trojsklo o rozměrech 1,2*2,3m specifikace dle PD</t>
  </si>
  <si>
    <t>1247066683</t>
  </si>
  <si>
    <t>37</t>
  </si>
  <si>
    <t>O05</t>
  </si>
  <si>
    <t>okno dřevěné otevíravé/sklopné trojsklo o rozměrech 1,18*1,88m specifikace dle PD</t>
  </si>
  <si>
    <t>-577054724</t>
  </si>
  <si>
    <t>38</t>
  </si>
  <si>
    <t>O07</t>
  </si>
  <si>
    <t>okno dřevěné otevíravé/sklopné trojsklo o rozměrech 1,15*1,8m specifikace dle PD</t>
  </si>
  <si>
    <t>-1258665972</t>
  </si>
  <si>
    <t>39</t>
  </si>
  <si>
    <t>O09</t>
  </si>
  <si>
    <t>okno dřevěné otevíravé/sklopné trojsklo o rozměrech 1,17*1,9m specifikace dle PD</t>
  </si>
  <si>
    <t>157171540</t>
  </si>
  <si>
    <t>40</t>
  </si>
  <si>
    <t>O10</t>
  </si>
  <si>
    <t>okno dřevěné otevíravé/sklopné trojsklo o rozměrech 0,9*1,9m specifikace dle PD</t>
  </si>
  <si>
    <t>-1444259038</t>
  </si>
  <si>
    <t>41</t>
  </si>
  <si>
    <t>O11</t>
  </si>
  <si>
    <t>-565584857</t>
  </si>
  <si>
    <t>42</t>
  </si>
  <si>
    <t>O12</t>
  </si>
  <si>
    <t>484064491</t>
  </si>
  <si>
    <t>43</t>
  </si>
  <si>
    <t>O14</t>
  </si>
  <si>
    <t>okno dřevěné otevíravé/sklopné trojsklo o rozměrech 1,2*1,8m specifikace dle PD</t>
  </si>
  <si>
    <t>1960247762</t>
  </si>
  <si>
    <t>44</t>
  </si>
  <si>
    <t>O15</t>
  </si>
  <si>
    <t>-1664251137</t>
  </si>
  <si>
    <t>45</t>
  </si>
  <si>
    <t>766694116</t>
  </si>
  <si>
    <t>Montáž parapetních desek dřevěných nebo plastových š do 30 cm</t>
  </si>
  <si>
    <t>1162563243</t>
  </si>
  <si>
    <t>46</t>
  </si>
  <si>
    <t>60794102</t>
  </si>
  <si>
    <t>parapet dřevotřískový vnitřní povrch laminátový š 260mm</t>
  </si>
  <si>
    <t>-1695710381</t>
  </si>
  <si>
    <t>47</t>
  </si>
  <si>
    <t>998766202</t>
  </si>
  <si>
    <t>Přesun hmot procentní pro kce truhlářské v objektech v přes 6 do 12 m</t>
  </si>
  <si>
    <t>-963894664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</si>
</sst>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0570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Zateplení stropu a výměna oken ZŠ Valtice nám. Svobody č.p. 38 k.ú. Valtice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6. 11. 2024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Valtice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IPOKa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František Klus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'00 - Vedlejší rozpočtové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'00 - Vedlejší rozpočtové ...'!P125</f>
        <v>0</v>
      </c>
      <c r="AV95" s="128">
        <f>'00 - Vedlejší rozpočtové ...'!J33</f>
        <v>0</v>
      </c>
      <c r="AW95" s="128">
        <f>'00 - Vedlejší rozpočtové ...'!J34</f>
        <v>0</v>
      </c>
      <c r="AX95" s="128">
        <f>'00 - Vedlejší rozpočtové ...'!J35</f>
        <v>0</v>
      </c>
      <c r="AY95" s="128">
        <f>'00 - Vedlejší rozpočtové ...'!J36</f>
        <v>0</v>
      </c>
      <c r="AZ95" s="128">
        <f>'00 - Vedlejší rozpočtové ...'!F33</f>
        <v>0</v>
      </c>
      <c r="BA95" s="128">
        <f>'00 - Vedlejší rozpočtové ...'!F34</f>
        <v>0</v>
      </c>
      <c r="BB95" s="128">
        <f>'00 - Vedlejší rozpočtové ...'!F35</f>
        <v>0</v>
      </c>
      <c r="BC95" s="128">
        <f>'00 - Vedlejší rozpočtové ...'!F36</f>
        <v>0</v>
      </c>
      <c r="BD95" s="130">
        <f>'00 - Vedlejší rozpočtové 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'01 - Architektonické stav...'!J30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'01 - Architektonické stav...'!P124</f>
        <v>0</v>
      </c>
      <c r="AV96" s="133">
        <f>'01 - Architektonické stav...'!J33</f>
        <v>0</v>
      </c>
      <c r="AW96" s="133">
        <f>'01 - Architektonické stav...'!J34</f>
        <v>0</v>
      </c>
      <c r="AX96" s="133">
        <f>'01 - Architektonické stav...'!J35</f>
        <v>0</v>
      </c>
      <c r="AY96" s="133">
        <f>'01 - Architektonické stav...'!J36</f>
        <v>0</v>
      </c>
      <c r="AZ96" s="133">
        <f>'01 - Architektonické stav...'!F33</f>
        <v>0</v>
      </c>
      <c r="BA96" s="133">
        <f>'01 - Architektonické stav...'!F34</f>
        <v>0</v>
      </c>
      <c r="BB96" s="133">
        <f>'01 - Architektonické stav...'!F35</f>
        <v>0</v>
      </c>
      <c r="BC96" s="133">
        <f>'01 - Architektonické stav...'!F36</f>
        <v>0</v>
      </c>
      <c r="BD96" s="135">
        <f>'01 - Architektonické stav...'!F37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R9uN314qUWZd2sYQLaPWoNkSabO8F6T93bPLiybVH96N46s5D3kDUNtnqgO+54MYKL0irXbT4JIVKJS8xKtnGQ==" hashValue="dn0HWhMsG2bjXTgAhivluZG/XwrVECvVbEFmjgAc3ovC5wtdze9wJmtOc0+Gm/Fl3pS0zB+hiHPEXHd7MdaGgA==" algorithmName="SHA-512" password="CF13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 - Vedlejší rozpočtové ...'!C2" display="/"/>
    <hyperlink ref="A96" location="'01 - Architektonické st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stropu a výměna oken ZŠ Valtice nám. Svobody č.p. 38 k.ú. Valtice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6. 11. 2024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ROUND((SUM(BE125:BE145)),  2)</f>
        <v>0</v>
      </c>
      <c r="G33" s="38"/>
      <c r="H33" s="38"/>
      <c r="I33" s="155">
        <v>0.20999999999999999</v>
      </c>
      <c r="J33" s="154">
        <f>ROUND(((SUM(BE125:BE145))*I33),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ROUND((SUM(BF125:BF145)),  2)</f>
        <v>0</v>
      </c>
      <c r="G34" s="38"/>
      <c r="H34" s="38"/>
      <c r="I34" s="155">
        <v>0.12</v>
      </c>
      <c r="J34" s="154">
        <f>ROUND(((SUM(BF125:BF145))*I34),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ROUND((SUM(BG125:BG145)),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ROUND((SUM(BH125:BH145)),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ROUND((SUM(BI125:BI145)),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stropu a výměna oken ZŠ Valtice nám. Svobody č.p. 38 k.ú. Valtice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6. 11. 2024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Valtice</v>
      </c>
      <c r="G91" s="40"/>
      <c r="H91" s="40"/>
      <c r="I91" s="32" t="s">
        <v>30</v>
      </c>
      <c r="J91" s="36" t="str">
        <f>E21</f>
        <v>IPOKa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František Klus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J130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J132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J134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J137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J140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J142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106</v>
      </c>
      <c r="E105" s="188"/>
      <c r="F105" s="188"/>
      <c r="G105" s="188"/>
      <c r="H105" s="188"/>
      <c r="I105" s="188"/>
      <c r="J105" s="189">
        <f>J144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4" t="str">
        <f>E7</f>
        <v>Zateplení stropu a výměna oken ZŠ Valtice nám. Svobody č.p. 38 k.ú. Valtice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00 - Vedlejší rozpočtové náklady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6. 11. 2024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Valtice</v>
      </c>
      <c r="G121" s="40"/>
      <c r="H121" s="40"/>
      <c r="I121" s="32" t="s">
        <v>30</v>
      </c>
      <c r="J121" s="36" t="str">
        <f>E21</f>
        <v>IPOKa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František Klus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108</v>
      </c>
      <c r="D124" s="194" t="s">
        <v>61</v>
      </c>
      <c r="E124" s="194" t="s">
        <v>57</v>
      </c>
      <c r="F124" s="194" t="s">
        <v>58</v>
      </c>
      <c r="G124" s="194" t="s">
        <v>109</v>
      </c>
      <c r="H124" s="194" t="s">
        <v>110</v>
      </c>
      <c r="I124" s="194" t="s">
        <v>111</v>
      </c>
      <c r="J124" s="194" t="s">
        <v>95</v>
      </c>
      <c r="K124" s="195" t="s">
        <v>112</v>
      </c>
      <c r="L124" s="196"/>
      <c r="M124" s="100" t="s">
        <v>1</v>
      </c>
      <c r="N124" s="101" t="s">
        <v>40</v>
      </c>
      <c r="O124" s="101" t="s">
        <v>113</v>
      </c>
      <c r="P124" s="101" t="s">
        <v>114</v>
      </c>
      <c r="Q124" s="101" t="s">
        <v>115</v>
      </c>
      <c r="R124" s="101" t="s">
        <v>116</v>
      </c>
      <c r="S124" s="101" t="s">
        <v>117</v>
      </c>
      <c r="T124" s="102" t="s">
        <v>118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119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0</v>
      </c>
      <c r="S125" s="104"/>
      <c r="T125" s="200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97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120</v>
      </c>
      <c r="F126" s="205" t="s">
        <v>82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P127+P130+P132+P134+P137+P140+P142+P144</f>
        <v>0</v>
      </c>
      <c r="Q126" s="210"/>
      <c r="R126" s="211">
        <f>R127+R130+R132+R134+R137+R140+R142+R144</f>
        <v>0</v>
      </c>
      <c r="S126" s="210"/>
      <c r="T126" s="212">
        <f>T127+T130+T132+T134+T137+T140+T142+T144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121</v>
      </c>
      <c r="AT126" s="214" t="s">
        <v>75</v>
      </c>
      <c r="AU126" s="214" t="s">
        <v>76</v>
      </c>
      <c r="AY126" s="213" t="s">
        <v>122</v>
      </c>
      <c r="BK126" s="215">
        <f>BK127+BK130+BK132+BK134+BK137+BK140+BK142+BK144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123</v>
      </c>
      <c r="F127" s="216" t="s">
        <v>124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SUM(P128:P129)</f>
        <v>0</v>
      </c>
      <c r="Q127" s="210"/>
      <c r="R127" s="211">
        <f>SUM(R128:R129)</f>
        <v>0</v>
      </c>
      <c r="S127" s="210"/>
      <c r="T127" s="212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121</v>
      </c>
      <c r="AT127" s="214" t="s">
        <v>75</v>
      </c>
      <c r="AU127" s="214" t="s">
        <v>84</v>
      </c>
      <c r="AY127" s="213" t="s">
        <v>122</v>
      </c>
      <c r="BK127" s="215">
        <f>SUM(BK128:BK129)</f>
        <v>0</v>
      </c>
    </row>
    <row r="128" s="2" customFormat="1" ht="16.5" customHeight="1">
      <c r="A128" s="38"/>
      <c r="B128" s="39"/>
      <c r="C128" s="218" t="s">
        <v>84</v>
      </c>
      <c r="D128" s="218" t="s">
        <v>125</v>
      </c>
      <c r="E128" s="219" t="s">
        <v>126</v>
      </c>
      <c r="F128" s="220" t="s">
        <v>124</v>
      </c>
      <c r="G128" s="221" t="s">
        <v>127</v>
      </c>
      <c r="H128" s="222">
        <v>1</v>
      </c>
      <c r="I128" s="223"/>
      <c r="J128" s="224">
        <f>ROUND(I128*H128,2)</f>
        <v>0</v>
      </c>
      <c r="K128" s="220" t="s">
        <v>128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129</v>
      </c>
      <c r="AT128" s="229" t="s">
        <v>125</v>
      </c>
      <c r="AU128" s="229" t="s">
        <v>86</v>
      </c>
      <c r="AY128" s="17" t="s">
        <v>122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129</v>
      </c>
      <c r="BM128" s="229" t="s">
        <v>130</v>
      </c>
    </row>
    <row r="129" s="2" customFormat="1">
      <c r="A129" s="38"/>
      <c r="B129" s="39"/>
      <c r="C129" s="40"/>
      <c r="D129" s="231" t="s">
        <v>131</v>
      </c>
      <c r="E129" s="40"/>
      <c r="F129" s="232" t="s">
        <v>132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131</v>
      </c>
      <c r="AU129" s="17" t="s">
        <v>86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133</v>
      </c>
      <c r="F130" s="216" t="s">
        <v>134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P131</f>
        <v>0</v>
      </c>
      <c r="Q130" s="210"/>
      <c r="R130" s="211">
        <f>R131</f>
        <v>0</v>
      </c>
      <c r="S130" s="210"/>
      <c r="T130" s="21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121</v>
      </c>
      <c r="AT130" s="214" t="s">
        <v>75</v>
      </c>
      <c r="AU130" s="214" t="s">
        <v>84</v>
      </c>
      <c r="AY130" s="213" t="s">
        <v>122</v>
      </c>
      <c r="BK130" s="215">
        <f>BK131</f>
        <v>0</v>
      </c>
    </row>
    <row r="131" s="2" customFormat="1" ht="16.5" customHeight="1">
      <c r="A131" s="38"/>
      <c r="B131" s="39"/>
      <c r="C131" s="218" t="s">
        <v>86</v>
      </c>
      <c r="D131" s="218" t="s">
        <v>125</v>
      </c>
      <c r="E131" s="219" t="s">
        <v>135</v>
      </c>
      <c r="F131" s="220" t="s">
        <v>134</v>
      </c>
      <c r="G131" s="221" t="s">
        <v>127</v>
      </c>
      <c r="H131" s="222">
        <v>1</v>
      </c>
      <c r="I131" s="223"/>
      <c r="J131" s="224">
        <f>ROUND(I131*H131,2)</f>
        <v>0</v>
      </c>
      <c r="K131" s="220" t="s">
        <v>128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129</v>
      </c>
      <c r="AT131" s="229" t="s">
        <v>125</v>
      </c>
      <c r="AU131" s="229" t="s">
        <v>86</v>
      </c>
      <c r="AY131" s="17" t="s">
        <v>122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129</v>
      </c>
      <c r="BM131" s="229" t="s">
        <v>136</v>
      </c>
    </row>
    <row r="132" s="12" customFormat="1" ht="22.8" customHeight="1">
      <c r="A132" s="12"/>
      <c r="B132" s="202"/>
      <c r="C132" s="203"/>
      <c r="D132" s="204" t="s">
        <v>75</v>
      </c>
      <c r="E132" s="216" t="s">
        <v>137</v>
      </c>
      <c r="F132" s="216" t="s">
        <v>138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P133</f>
        <v>0</v>
      </c>
      <c r="Q132" s="210"/>
      <c r="R132" s="211">
        <f>R133</f>
        <v>0</v>
      </c>
      <c r="S132" s="210"/>
      <c r="T132" s="21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121</v>
      </c>
      <c r="AT132" s="214" t="s">
        <v>75</v>
      </c>
      <c r="AU132" s="214" t="s">
        <v>84</v>
      </c>
      <c r="AY132" s="213" t="s">
        <v>122</v>
      </c>
      <c r="BK132" s="215">
        <f>BK133</f>
        <v>0</v>
      </c>
    </row>
    <row r="133" s="2" customFormat="1" ht="16.5" customHeight="1">
      <c r="A133" s="38"/>
      <c r="B133" s="39"/>
      <c r="C133" s="218" t="s">
        <v>139</v>
      </c>
      <c r="D133" s="218" t="s">
        <v>125</v>
      </c>
      <c r="E133" s="219" t="s">
        <v>140</v>
      </c>
      <c r="F133" s="220" t="s">
        <v>138</v>
      </c>
      <c r="G133" s="221" t="s">
        <v>127</v>
      </c>
      <c r="H133" s="222">
        <v>1</v>
      </c>
      <c r="I133" s="223"/>
      <c r="J133" s="224">
        <f>ROUND(I133*H133,2)</f>
        <v>0</v>
      </c>
      <c r="K133" s="220" t="s">
        <v>128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129</v>
      </c>
      <c r="AT133" s="229" t="s">
        <v>125</v>
      </c>
      <c r="AU133" s="229" t="s">
        <v>86</v>
      </c>
      <c r="AY133" s="17" t="s">
        <v>122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129</v>
      </c>
      <c r="BM133" s="229" t="s">
        <v>141</v>
      </c>
    </row>
    <row r="134" s="12" customFormat="1" ht="22.8" customHeight="1">
      <c r="A134" s="12"/>
      <c r="B134" s="202"/>
      <c r="C134" s="203"/>
      <c r="D134" s="204" t="s">
        <v>75</v>
      </c>
      <c r="E134" s="216" t="s">
        <v>142</v>
      </c>
      <c r="F134" s="216" t="s">
        <v>143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121</v>
      </c>
      <c r="AT134" s="214" t="s">
        <v>75</v>
      </c>
      <c r="AU134" s="214" t="s">
        <v>84</v>
      </c>
      <c r="AY134" s="213" t="s">
        <v>122</v>
      </c>
      <c r="BK134" s="215">
        <f>SUM(BK135:BK136)</f>
        <v>0</v>
      </c>
    </row>
    <row r="135" s="2" customFormat="1" ht="16.5" customHeight="1">
      <c r="A135" s="38"/>
      <c r="B135" s="39"/>
      <c r="C135" s="218" t="s">
        <v>144</v>
      </c>
      <c r="D135" s="218" t="s">
        <v>125</v>
      </c>
      <c r="E135" s="219" t="s">
        <v>145</v>
      </c>
      <c r="F135" s="220" t="s">
        <v>143</v>
      </c>
      <c r="G135" s="221" t="s">
        <v>127</v>
      </c>
      <c r="H135" s="222">
        <v>1</v>
      </c>
      <c r="I135" s="223"/>
      <c r="J135" s="224">
        <f>ROUND(I135*H135,2)</f>
        <v>0</v>
      </c>
      <c r="K135" s="220" t="s">
        <v>128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129</v>
      </c>
      <c r="AT135" s="229" t="s">
        <v>125</v>
      </c>
      <c r="AU135" s="229" t="s">
        <v>86</v>
      </c>
      <c r="AY135" s="17" t="s">
        <v>122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129</v>
      </c>
      <c r="BM135" s="229" t="s">
        <v>146</v>
      </c>
    </row>
    <row r="136" s="2" customFormat="1" ht="16.5" customHeight="1">
      <c r="A136" s="38"/>
      <c r="B136" s="39"/>
      <c r="C136" s="218" t="s">
        <v>121</v>
      </c>
      <c r="D136" s="218" t="s">
        <v>125</v>
      </c>
      <c r="E136" s="219" t="s">
        <v>147</v>
      </c>
      <c r="F136" s="220" t="s">
        <v>148</v>
      </c>
      <c r="G136" s="221" t="s">
        <v>127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129</v>
      </c>
      <c r="AT136" s="229" t="s">
        <v>125</v>
      </c>
      <c r="AU136" s="229" t="s">
        <v>86</v>
      </c>
      <c r="AY136" s="17" t="s">
        <v>122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129</v>
      </c>
      <c r="BM136" s="229" t="s">
        <v>149</v>
      </c>
    </row>
    <row r="137" s="12" customFormat="1" ht="22.8" customHeight="1">
      <c r="A137" s="12"/>
      <c r="B137" s="202"/>
      <c r="C137" s="203"/>
      <c r="D137" s="204" t="s">
        <v>75</v>
      </c>
      <c r="E137" s="216" t="s">
        <v>150</v>
      </c>
      <c r="F137" s="216" t="s">
        <v>151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SUM(P138:P139)</f>
        <v>0</v>
      </c>
      <c r="Q137" s="210"/>
      <c r="R137" s="211">
        <f>SUM(R138:R139)</f>
        <v>0</v>
      </c>
      <c r="S137" s="210"/>
      <c r="T137" s="212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121</v>
      </c>
      <c r="AT137" s="214" t="s">
        <v>75</v>
      </c>
      <c r="AU137" s="214" t="s">
        <v>84</v>
      </c>
      <c r="AY137" s="213" t="s">
        <v>122</v>
      </c>
      <c r="BK137" s="215">
        <f>SUM(BK138:BK139)</f>
        <v>0</v>
      </c>
    </row>
    <row r="138" s="2" customFormat="1" ht="16.5" customHeight="1">
      <c r="A138" s="38"/>
      <c r="B138" s="39"/>
      <c r="C138" s="218" t="s">
        <v>152</v>
      </c>
      <c r="D138" s="218" t="s">
        <v>125</v>
      </c>
      <c r="E138" s="219" t="s">
        <v>153</v>
      </c>
      <c r="F138" s="220" t="s">
        <v>151</v>
      </c>
      <c r="G138" s="221" t="s">
        <v>127</v>
      </c>
      <c r="H138" s="222">
        <v>1</v>
      </c>
      <c r="I138" s="223"/>
      <c r="J138" s="224">
        <f>ROUND(I138*H138,2)</f>
        <v>0</v>
      </c>
      <c r="K138" s="220" t="s">
        <v>128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129</v>
      </c>
      <c r="AT138" s="229" t="s">
        <v>125</v>
      </c>
      <c r="AU138" s="229" t="s">
        <v>86</v>
      </c>
      <c r="AY138" s="17" t="s">
        <v>122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129</v>
      </c>
      <c r="BM138" s="229" t="s">
        <v>154</v>
      </c>
    </row>
    <row r="139" s="2" customFormat="1" ht="16.5" customHeight="1">
      <c r="A139" s="38"/>
      <c r="B139" s="39"/>
      <c r="C139" s="218" t="s">
        <v>155</v>
      </c>
      <c r="D139" s="218" t="s">
        <v>125</v>
      </c>
      <c r="E139" s="219" t="s">
        <v>156</v>
      </c>
      <c r="F139" s="220" t="s">
        <v>157</v>
      </c>
      <c r="G139" s="221" t="s">
        <v>127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129</v>
      </c>
      <c r="AT139" s="229" t="s">
        <v>125</v>
      </c>
      <c r="AU139" s="229" t="s">
        <v>86</v>
      </c>
      <c r="AY139" s="17" t="s">
        <v>122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129</v>
      </c>
      <c r="BM139" s="229" t="s">
        <v>158</v>
      </c>
    </row>
    <row r="140" s="12" customFormat="1" ht="22.8" customHeight="1">
      <c r="A140" s="12"/>
      <c r="B140" s="202"/>
      <c r="C140" s="203"/>
      <c r="D140" s="204" t="s">
        <v>75</v>
      </c>
      <c r="E140" s="216" t="s">
        <v>159</v>
      </c>
      <c r="F140" s="216" t="s">
        <v>160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P141</f>
        <v>0</v>
      </c>
      <c r="Q140" s="210"/>
      <c r="R140" s="211">
        <f>R141</f>
        <v>0</v>
      </c>
      <c r="S140" s="210"/>
      <c r="T140" s="212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121</v>
      </c>
      <c r="AT140" s="214" t="s">
        <v>75</v>
      </c>
      <c r="AU140" s="214" t="s">
        <v>84</v>
      </c>
      <c r="AY140" s="213" t="s">
        <v>122</v>
      </c>
      <c r="BK140" s="215">
        <f>BK141</f>
        <v>0</v>
      </c>
    </row>
    <row r="141" s="2" customFormat="1" ht="16.5" customHeight="1">
      <c r="A141" s="38"/>
      <c r="B141" s="39"/>
      <c r="C141" s="218" t="s">
        <v>161</v>
      </c>
      <c r="D141" s="218" t="s">
        <v>125</v>
      </c>
      <c r="E141" s="219" t="s">
        <v>162</v>
      </c>
      <c r="F141" s="220" t="s">
        <v>160</v>
      </c>
      <c r="G141" s="221" t="s">
        <v>127</v>
      </c>
      <c r="H141" s="222">
        <v>1</v>
      </c>
      <c r="I141" s="223"/>
      <c r="J141" s="224">
        <f>ROUND(I141*H141,2)</f>
        <v>0</v>
      </c>
      <c r="K141" s="220" t="s">
        <v>128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129</v>
      </c>
      <c r="AT141" s="229" t="s">
        <v>125</v>
      </c>
      <c r="AU141" s="229" t="s">
        <v>86</v>
      </c>
      <c r="AY141" s="17" t="s">
        <v>122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129</v>
      </c>
      <c r="BM141" s="229" t="s">
        <v>163</v>
      </c>
    </row>
    <row r="142" s="12" customFormat="1" ht="22.8" customHeight="1">
      <c r="A142" s="12"/>
      <c r="B142" s="202"/>
      <c r="C142" s="203"/>
      <c r="D142" s="204" t="s">
        <v>75</v>
      </c>
      <c r="E142" s="216" t="s">
        <v>164</v>
      </c>
      <c r="F142" s="216" t="s">
        <v>165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P143</f>
        <v>0</v>
      </c>
      <c r="Q142" s="210"/>
      <c r="R142" s="211">
        <f>R143</f>
        <v>0</v>
      </c>
      <c r="S142" s="210"/>
      <c r="T142" s="212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121</v>
      </c>
      <c r="AT142" s="214" t="s">
        <v>75</v>
      </c>
      <c r="AU142" s="214" t="s">
        <v>84</v>
      </c>
      <c r="AY142" s="213" t="s">
        <v>122</v>
      </c>
      <c r="BK142" s="215">
        <f>BK143</f>
        <v>0</v>
      </c>
    </row>
    <row r="143" s="2" customFormat="1" ht="16.5" customHeight="1">
      <c r="A143" s="38"/>
      <c r="B143" s="39"/>
      <c r="C143" s="218" t="s">
        <v>166</v>
      </c>
      <c r="D143" s="218" t="s">
        <v>125</v>
      </c>
      <c r="E143" s="219" t="s">
        <v>167</v>
      </c>
      <c r="F143" s="220" t="s">
        <v>165</v>
      </c>
      <c r="G143" s="221" t="s">
        <v>127</v>
      </c>
      <c r="H143" s="222">
        <v>1</v>
      </c>
      <c r="I143" s="223"/>
      <c r="J143" s="224">
        <f>ROUND(I143*H143,2)</f>
        <v>0</v>
      </c>
      <c r="K143" s="220" t="s">
        <v>128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129</v>
      </c>
      <c r="AT143" s="229" t="s">
        <v>125</v>
      </c>
      <c r="AU143" s="229" t="s">
        <v>86</v>
      </c>
      <c r="AY143" s="17" t="s">
        <v>122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129</v>
      </c>
      <c r="BM143" s="229" t="s">
        <v>168</v>
      </c>
    </row>
    <row r="144" s="12" customFormat="1" ht="22.8" customHeight="1">
      <c r="A144" s="12"/>
      <c r="B144" s="202"/>
      <c r="C144" s="203"/>
      <c r="D144" s="204" t="s">
        <v>75</v>
      </c>
      <c r="E144" s="216" t="s">
        <v>169</v>
      </c>
      <c r="F144" s="216" t="s">
        <v>170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P145</f>
        <v>0</v>
      </c>
      <c r="Q144" s="210"/>
      <c r="R144" s="211">
        <f>R145</f>
        <v>0</v>
      </c>
      <c r="S144" s="210"/>
      <c r="T144" s="212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121</v>
      </c>
      <c r="AT144" s="214" t="s">
        <v>75</v>
      </c>
      <c r="AU144" s="214" t="s">
        <v>84</v>
      </c>
      <c r="AY144" s="213" t="s">
        <v>122</v>
      </c>
      <c r="BK144" s="215">
        <f>BK145</f>
        <v>0</v>
      </c>
    </row>
    <row r="145" s="2" customFormat="1" ht="16.5" customHeight="1">
      <c r="A145" s="38"/>
      <c r="B145" s="39"/>
      <c r="C145" s="218" t="s">
        <v>171</v>
      </c>
      <c r="D145" s="218" t="s">
        <v>125</v>
      </c>
      <c r="E145" s="219" t="s">
        <v>172</v>
      </c>
      <c r="F145" s="220" t="s">
        <v>173</v>
      </c>
      <c r="G145" s="221" t="s">
        <v>127</v>
      </c>
      <c r="H145" s="222">
        <v>1</v>
      </c>
      <c r="I145" s="223"/>
      <c r="J145" s="224">
        <f>ROUND(I145*H145,2)</f>
        <v>0</v>
      </c>
      <c r="K145" s="220" t="s">
        <v>128</v>
      </c>
      <c r="L145" s="44"/>
      <c r="M145" s="236" t="s">
        <v>1</v>
      </c>
      <c r="N145" s="237" t="s">
        <v>41</v>
      </c>
      <c r="O145" s="238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129</v>
      </c>
      <c r="AT145" s="229" t="s">
        <v>125</v>
      </c>
      <c r="AU145" s="229" t="s">
        <v>86</v>
      </c>
      <c r="AY145" s="17" t="s">
        <v>122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129</v>
      </c>
      <c r="BM145" s="229" t="s">
        <v>174</v>
      </c>
    </row>
    <row r="146" s="2" customFormat="1" ht="6.96" customHeight="1">
      <c r="A146" s="38"/>
      <c r="B146" s="66"/>
      <c r="C146" s="67"/>
      <c r="D146" s="67"/>
      <c r="E146" s="67"/>
      <c r="F146" s="67"/>
      <c r="G146" s="67"/>
      <c r="H146" s="67"/>
      <c r="I146" s="67"/>
      <c r="J146" s="67"/>
      <c r="K146" s="67"/>
      <c r="L146" s="44"/>
      <c r="M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</sheetData>
  <sheetProtection sheet="1" autoFilter="0" formatColumns="0" formatRows="0" objects="1" scenarios="1" spinCount="100000" saltValue="35+Qjw+2+kU9tXp2bO7hgMipIxrMlHz2rvOTvBTEqIAaKwtIUFp68EL/gNuc9v881bCa1q4nVvHLiy/iZdzkhg==" hashValue="K8Pp3EKLgQcnVE79W5jZmwTgJzQXfrhY5BT9R5gGqEfJeBIeFzsryHzs+kaWhFGyjWSVfU5gaT+6LzhZaOcUcw==" algorithmName="SHA-512" password="CF13"/>
  <autoFilter ref="C124:K14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Zateplení stropu a výměna oken ZŠ Valtice nám. Svobody č.p. 38 k.ú. Valtice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6. 11. 2024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ROUND((SUM(BE124:BE423)),  2)</f>
        <v>0</v>
      </c>
      <c r="G33" s="38"/>
      <c r="H33" s="38"/>
      <c r="I33" s="155">
        <v>0.20999999999999999</v>
      </c>
      <c r="J33" s="154">
        <f>ROUND(((SUM(BE124:BE423))*I33),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ROUND((SUM(BF124:BF423)),  2)</f>
        <v>0</v>
      </c>
      <c r="G34" s="38"/>
      <c r="H34" s="38"/>
      <c r="I34" s="155">
        <v>0.12</v>
      </c>
      <c r="J34" s="154">
        <f>ROUND(((SUM(BF124:BF423))*I34),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ROUND((SUM(BG124:BG423)),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ROUND((SUM(BH124:BH423)),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ROUND((SUM(BI124:BI423)),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Zateplení stropu a výměna oken ZŠ Valtice nám. Svobody č.p. 38 k.ú. Valtice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Architektonické stavební řešení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6. 11. 2024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Valtice</v>
      </c>
      <c r="G91" s="40"/>
      <c r="H91" s="40"/>
      <c r="I91" s="32" t="s">
        <v>30</v>
      </c>
      <c r="J91" s="36" t="str">
        <f>E21</f>
        <v>IPOKa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František Klus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176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177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178</v>
      </c>
      <c r="E99" s="188"/>
      <c r="F99" s="188"/>
      <c r="G99" s="188"/>
      <c r="H99" s="188"/>
      <c r="I99" s="188"/>
      <c r="J99" s="189">
        <f>J230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179</v>
      </c>
      <c r="E100" s="188"/>
      <c r="F100" s="188"/>
      <c r="G100" s="188"/>
      <c r="H100" s="188"/>
      <c r="I100" s="188"/>
      <c r="J100" s="189">
        <f>J261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180</v>
      </c>
      <c r="E101" s="188"/>
      <c r="F101" s="188"/>
      <c r="G101" s="188"/>
      <c r="H101" s="188"/>
      <c r="I101" s="188"/>
      <c r="J101" s="189">
        <f>J267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181</v>
      </c>
      <c r="E102" s="182"/>
      <c r="F102" s="182"/>
      <c r="G102" s="182"/>
      <c r="H102" s="182"/>
      <c r="I102" s="182"/>
      <c r="J102" s="183">
        <f>J269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182</v>
      </c>
      <c r="E103" s="188"/>
      <c r="F103" s="188"/>
      <c r="G103" s="188"/>
      <c r="H103" s="188"/>
      <c r="I103" s="188"/>
      <c r="J103" s="189">
        <f>J270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183</v>
      </c>
      <c r="E104" s="188"/>
      <c r="F104" s="188"/>
      <c r="G104" s="188"/>
      <c r="H104" s="188"/>
      <c r="I104" s="188"/>
      <c r="J104" s="189">
        <f>J312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4" t="str">
        <f>E7</f>
        <v>Zateplení stropu a výměna oken ZŠ Valtice nám. Svobody č.p. 38 k.ú. Valtice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01 - Architektonické stavební řešení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6. 11. 2024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>Město Valtice</v>
      </c>
      <c r="G120" s="40"/>
      <c r="H120" s="40"/>
      <c r="I120" s="32" t="s">
        <v>30</v>
      </c>
      <c r="J120" s="36" t="str">
        <f>E21</f>
        <v>IPOKa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 xml:space="preserve"> František Klus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108</v>
      </c>
      <c r="D123" s="194" t="s">
        <v>61</v>
      </c>
      <c r="E123" s="194" t="s">
        <v>57</v>
      </c>
      <c r="F123" s="194" t="s">
        <v>58</v>
      </c>
      <c r="G123" s="194" t="s">
        <v>109</v>
      </c>
      <c r="H123" s="194" t="s">
        <v>110</v>
      </c>
      <c r="I123" s="194" t="s">
        <v>111</v>
      </c>
      <c r="J123" s="194" t="s">
        <v>95</v>
      </c>
      <c r="K123" s="195" t="s">
        <v>112</v>
      </c>
      <c r="L123" s="196"/>
      <c r="M123" s="100" t="s">
        <v>1</v>
      </c>
      <c r="N123" s="101" t="s">
        <v>40</v>
      </c>
      <c r="O123" s="101" t="s">
        <v>113</v>
      </c>
      <c r="P123" s="101" t="s">
        <v>114</v>
      </c>
      <c r="Q123" s="101" t="s">
        <v>115</v>
      </c>
      <c r="R123" s="101" t="s">
        <v>116</v>
      </c>
      <c r="S123" s="101" t="s">
        <v>117</v>
      </c>
      <c r="T123" s="102" t="s">
        <v>118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119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P125+P269</f>
        <v>0</v>
      </c>
      <c r="Q124" s="104"/>
      <c r="R124" s="199">
        <f>R125+R269</f>
        <v>13.614880469999999</v>
      </c>
      <c r="S124" s="104"/>
      <c r="T124" s="200">
        <f>T125+T269</f>
        <v>6.9232483699999996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97</v>
      </c>
      <c r="BK124" s="201">
        <f>BK125+BK269</f>
        <v>0</v>
      </c>
    </row>
    <row r="125" s="12" customFormat="1" ht="25.92" customHeight="1">
      <c r="A125" s="12"/>
      <c r="B125" s="202"/>
      <c r="C125" s="203"/>
      <c r="D125" s="204" t="s">
        <v>75</v>
      </c>
      <c r="E125" s="205" t="s">
        <v>184</v>
      </c>
      <c r="F125" s="205" t="s">
        <v>185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P126+P230+P261+P267</f>
        <v>0</v>
      </c>
      <c r="Q125" s="210"/>
      <c r="R125" s="211">
        <f>R126+R230+R261+R267</f>
        <v>8.9502248699999996</v>
      </c>
      <c r="S125" s="210"/>
      <c r="T125" s="212">
        <f>T126+T230+T261+T267</f>
        <v>6.2691149699999995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84</v>
      </c>
      <c r="AT125" s="214" t="s">
        <v>75</v>
      </c>
      <c r="AU125" s="214" t="s">
        <v>76</v>
      </c>
      <c r="AY125" s="213" t="s">
        <v>122</v>
      </c>
      <c r="BK125" s="215">
        <f>BK126+BK230+BK261+BK267</f>
        <v>0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152</v>
      </c>
      <c r="F126" s="216" t="s">
        <v>186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SUM(P127:P229)</f>
        <v>0</v>
      </c>
      <c r="Q126" s="210"/>
      <c r="R126" s="211">
        <f>SUM(R127:R229)</f>
        <v>8.9502248699999996</v>
      </c>
      <c r="S126" s="210"/>
      <c r="T126" s="212">
        <f>SUM(T127:T229)</f>
        <v>0.042995970000000001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84</v>
      </c>
      <c r="AY126" s="213" t="s">
        <v>122</v>
      </c>
      <c r="BK126" s="215">
        <f>SUM(BK127:BK229)</f>
        <v>0</v>
      </c>
    </row>
    <row r="127" s="2" customFormat="1" ht="24.15" customHeight="1">
      <c r="A127" s="38"/>
      <c r="B127" s="39"/>
      <c r="C127" s="218" t="s">
        <v>84</v>
      </c>
      <c r="D127" s="218" t="s">
        <v>125</v>
      </c>
      <c r="E127" s="219" t="s">
        <v>187</v>
      </c>
      <c r="F127" s="220" t="s">
        <v>188</v>
      </c>
      <c r="G127" s="221" t="s">
        <v>189</v>
      </c>
      <c r="H127" s="222">
        <v>141.858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0.034680000000000002</v>
      </c>
      <c r="R127" s="227">
        <f>Q127*H127</f>
        <v>4.9196354400000004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144</v>
      </c>
      <c r="AT127" s="229" t="s">
        <v>125</v>
      </c>
      <c r="AU127" s="229" t="s">
        <v>86</v>
      </c>
      <c r="AY127" s="17" t="s">
        <v>122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144</v>
      </c>
      <c r="BM127" s="229" t="s">
        <v>190</v>
      </c>
    </row>
    <row r="128" s="13" customFormat="1">
      <c r="A128" s="13"/>
      <c r="B128" s="241"/>
      <c r="C128" s="242"/>
      <c r="D128" s="231" t="s">
        <v>191</v>
      </c>
      <c r="E128" s="243" t="s">
        <v>1</v>
      </c>
      <c r="F128" s="244" t="s">
        <v>192</v>
      </c>
      <c r="G128" s="242"/>
      <c r="H128" s="243" t="s">
        <v>1</v>
      </c>
      <c r="I128" s="245"/>
      <c r="J128" s="242"/>
      <c r="K128" s="242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191</v>
      </c>
      <c r="AU128" s="250" t="s">
        <v>86</v>
      </c>
      <c r="AV128" s="13" t="s">
        <v>84</v>
      </c>
      <c r="AW128" s="13" t="s">
        <v>32</v>
      </c>
      <c r="AX128" s="13" t="s">
        <v>76</v>
      </c>
      <c r="AY128" s="250" t="s">
        <v>122</v>
      </c>
    </row>
    <row r="129" s="14" customFormat="1">
      <c r="A129" s="14"/>
      <c r="B129" s="251"/>
      <c r="C129" s="252"/>
      <c r="D129" s="231" t="s">
        <v>191</v>
      </c>
      <c r="E129" s="253" t="s">
        <v>1</v>
      </c>
      <c r="F129" s="254" t="s">
        <v>193</v>
      </c>
      <c r="G129" s="252"/>
      <c r="H129" s="255">
        <v>21</v>
      </c>
      <c r="I129" s="256"/>
      <c r="J129" s="252"/>
      <c r="K129" s="252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191</v>
      </c>
      <c r="AU129" s="261" t="s">
        <v>86</v>
      </c>
      <c r="AV129" s="14" t="s">
        <v>86</v>
      </c>
      <c r="AW129" s="14" t="s">
        <v>32</v>
      </c>
      <c r="AX129" s="14" t="s">
        <v>76</v>
      </c>
      <c r="AY129" s="261" t="s">
        <v>122</v>
      </c>
    </row>
    <row r="130" s="14" customFormat="1">
      <c r="A130" s="14"/>
      <c r="B130" s="251"/>
      <c r="C130" s="252"/>
      <c r="D130" s="231" t="s">
        <v>191</v>
      </c>
      <c r="E130" s="253" t="s">
        <v>1</v>
      </c>
      <c r="F130" s="254" t="s">
        <v>194</v>
      </c>
      <c r="G130" s="252"/>
      <c r="H130" s="255">
        <v>0.35999999999999999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191</v>
      </c>
      <c r="AU130" s="261" t="s">
        <v>86</v>
      </c>
      <c r="AV130" s="14" t="s">
        <v>86</v>
      </c>
      <c r="AW130" s="14" t="s">
        <v>32</v>
      </c>
      <c r="AX130" s="14" t="s">
        <v>76</v>
      </c>
      <c r="AY130" s="261" t="s">
        <v>122</v>
      </c>
    </row>
    <row r="131" s="14" customFormat="1">
      <c r="A131" s="14"/>
      <c r="B131" s="251"/>
      <c r="C131" s="252"/>
      <c r="D131" s="231" t="s">
        <v>191</v>
      </c>
      <c r="E131" s="253" t="s">
        <v>1</v>
      </c>
      <c r="F131" s="254" t="s">
        <v>195</v>
      </c>
      <c r="G131" s="252"/>
      <c r="H131" s="255">
        <v>6.5999999999999996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191</v>
      </c>
      <c r="AU131" s="261" t="s">
        <v>86</v>
      </c>
      <c r="AV131" s="14" t="s">
        <v>86</v>
      </c>
      <c r="AW131" s="14" t="s">
        <v>32</v>
      </c>
      <c r="AX131" s="14" t="s">
        <v>76</v>
      </c>
      <c r="AY131" s="261" t="s">
        <v>122</v>
      </c>
    </row>
    <row r="132" s="14" customFormat="1">
      <c r="A132" s="14"/>
      <c r="B132" s="251"/>
      <c r="C132" s="252"/>
      <c r="D132" s="231" t="s">
        <v>191</v>
      </c>
      <c r="E132" s="253" t="s">
        <v>1</v>
      </c>
      <c r="F132" s="254" t="s">
        <v>196</v>
      </c>
      <c r="G132" s="252"/>
      <c r="H132" s="255">
        <v>15.66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191</v>
      </c>
      <c r="AU132" s="261" t="s">
        <v>86</v>
      </c>
      <c r="AV132" s="14" t="s">
        <v>86</v>
      </c>
      <c r="AW132" s="14" t="s">
        <v>32</v>
      </c>
      <c r="AX132" s="14" t="s">
        <v>76</v>
      </c>
      <c r="AY132" s="261" t="s">
        <v>122</v>
      </c>
    </row>
    <row r="133" s="14" customFormat="1">
      <c r="A133" s="14"/>
      <c r="B133" s="251"/>
      <c r="C133" s="252"/>
      <c r="D133" s="231" t="s">
        <v>191</v>
      </c>
      <c r="E133" s="253" t="s">
        <v>1</v>
      </c>
      <c r="F133" s="254" t="s">
        <v>197</v>
      </c>
      <c r="G133" s="252"/>
      <c r="H133" s="255">
        <v>5.9279999999999999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191</v>
      </c>
      <c r="AU133" s="261" t="s">
        <v>86</v>
      </c>
      <c r="AV133" s="14" t="s">
        <v>86</v>
      </c>
      <c r="AW133" s="14" t="s">
        <v>32</v>
      </c>
      <c r="AX133" s="14" t="s">
        <v>76</v>
      </c>
      <c r="AY133" s="261" t="s">
        <v>122</v>
      </c>
    </row>
    <row r="134" s="14" customFormat="1">
      <c r="A134" s="14"/>
      <c r="B134" s="251"/>
      <c r="C134" s="252"/>
      <c r="D134" s="231" t="s">
        <v>191</v>
      </c>
      <c r="E134" s="253" t="s">
        <v>1</v>
      </c>
      <c r="F134" s="254" t="s">
        <v>198</v>
      </c>
      <c r="G134" s="252"/>
      <c r="H134" s="255">
        <v>5.7779999999999996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191</v>
      </c>
      <c r="AU134" s="261" t="s">
        <v>86</v>
      </c>
      <c r="AV134" s="14" t="s">
        <v>86</v>
      </c>
      <c r="AW134" s="14" t="s">
        <v>32</v>
      </c>
      <c r="AX134" s="14" t="s">
        <v>76</v>
      </c>
      <c r="AY134" s="261" t="s">
        <v>122</v>
      </c>
    </row>
    <row r="135" s="14" customFormat="1">
      <c r="A135" s="14"/>
      <c r="B135" s="251"/>
      <c r="C135" s="252"/>
      <c r="D135" s="231" t="s">
        <v>191</v>
      </c>
      <c r="E135" s="253" t="s">
        <v>1</v>
      </c>
      <c r="F135" s="254" t="s">
        <v>199</v>
      </c>
      <c r="G135" s="252"/>
      <c r="H135" s="255">
        <v>5.7000000000000002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191</v>
      </c>
      <c r="AU135" s="261" t="s">
        <v>86</v>
      </c>
      <c r="AV135" s="14" t="s">
        <v>86</v>
      </c>
      <c r="AW135" s="14" t="s">
        <v>32</v>
      </c>
      <c r="AX135" s="14" t="s">
        <v>76</v>
      </c>
      <c r="AY135" s="261" t="s">
        <v>122</v>
      </c>
    </row>
    <row r="136" s="14" customFormat="1">
      <c r="A136" s="14"/>
      <c r="B136" s="251"/>
      <c r="C136" s="252"/>
      <c r="D136" s="231" t="s">
        <v>191</v>
      </c>
      <c r="E136" s="253" t="s">
        <v>1</v>
      </c>
      <c r="F136" s="254" t="s">
        <v>200</v>
      </c>
      <c r="G136" s="252"/>
      <c r="H136" s="255">
        <v>2.9700000000000002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191</v>
      </c>
      <c r="AU136" s="261" t="s">
        <v>86</v>
      </c>
      <c r="AV136" s="14" t="s">
        <v>86</v>
      </c>
      <c r="AW136" s="14" t="s">
        <v>32</v>
      </c>
      <c r="AX136" s="14" t="s">
        <v>76</v>
      </c>
      <c r="AY136" s="261" t="s">
        <v>122</v>
      </c>
    </row>
    <row r="137" s="13" customFormat="1">
      <c r="A137" s="13"/>
      <c r="B137" s="241"/>
      <c r="C137" s="242"/>
      <c r="D137" s="231" t="s">
        <v>191</v>
      </c>
      <c r="E137" s="243" t="s">
        <v>1</v>
      </c>
      <c r="F137" s="244" t="s">
        <v>201</v>
      </c>
      <c r="G137" s="242"/>
      <c r="H137" s="243" t="s">
        <v>1</v>
      </c>
      <c r="I137" s="245"/>
      <c r="J137" s="242"/>
      <c r="K137" s="242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191</v>
      </c>
      <c r="AU137" s="250" t="s">
        <v>86</v>
      </c>
      <c r="AV137" s="13" t="s">
        <v>84</v>
      </c>
      <c r="AW137" s="13" t="s">
        <v>32</v>
      </c>
      <c r="AX137" s="13" t="s">
        <v>76</v>
      </c>
      <c r="AY137" s="250" t="s">
        <v>122</v>
      </c>
    </row>
    <row r="138" s="14" customFormat="1">
      <c r="A138" s="14"/>
      <c r="B138" s="251"/>
      <c r="C138" s="252"/>
      <c r="D138" s="231" t="s">
        <v>191</v>
      </c>
      <c r="E138" s="253" t="s">
        <v>1</v>
      </c>
      <c r="F138" s="254" t="s">
        <v>202</v>
      </c>
      <c r="G138" s="252"/>
      <c r="H138" s="255">
        <v>23.856000000000002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191</v>
      </c>
      <c r="AU138" s="261" t="s">
        <v>86</v>
      </c>
      <c r="AV138" s="14" t="s">
        <v>86</v>
      </c>
      <c r="AW138" s="14" t="s">
        <v>32</v>
      </c>
      <c r="AX138" s="14" t="s">
        <v>76</v>
      </c>
      <c r="AY138" s="261" t="s">
        <v>122</v>
      </c>
    </row>
    <row r="139" s="14" customFormat="1">
      <c r="A139" s="14"/>
      <c r="B139" s="251"/>
      <c r="C139" s="252"/>
      <c r="D139" s="231" t="s">
        <v>191</v>
      </c>
      <c r="E139" s="253" t="s">
        <v>1</v>
      </c>
      <c r="F139" s="254" t="s">
        <v>203</v>
      </c>
      <c r="G139" s="252"/>
      <c r="H139" s="255">
        <v>2.8199999999999998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191</v>
      </c>
      <c r="AU139" s="261" t="s">
        <v>86</v>
      </c>
      <c r="AV139" s="14" t="s">
        <v>86</v>
      </c>
      <c r="AW139" s="14" t="s">
        <v>32</v>
      </c>
      <c r="AX139" s="14" t="s">
        <v>76</v>
      </c>
      <c r="AY139" s="261" t="s">
        <v>122</v>
      </c>
    </row>
    <row r="140" s="14" customFormat="1">
      <c r="A140" s="14"/>
      <c r="B140" s="251"/>
      <c r="C140" s="252"/>
      <c r="D140" s="231" t="s">
        <v>191</v>
      </c>
      <c r="E140" s="253" t="s">
        <v>1</v>
      </c>
      <c r="F140" s="254" t="s">
        <v>204</v>
      </c>
      <c r="G140" s="252"/>
      <c r="H140" s="255">
        <v>9.9000000000000004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191</v>
      </c>
      <c r="AU140" s="261" t="s">
        <v>86</v>
      </c>
      <c r="AV140" s="14" t="s">
        <v>86</v>
      </c>
      <c r="AW140" s="14" t="s">
        <v>32</v>
      </c>
      <c r="AX140" s="14" t="s">
        <v>76</v>
      </c>
      <c r="AY140" s="261" t="s">
        <v>122</v>
      </c>
    </row>
    <row r="141" s="14" customFormat="1">
      <c r="A141" s="14"/>
      <c r="B141" s="251"/>
      <c r="C141" s="252"/>
      <c r="D141" s="231" t="s">
        <v>191</v>
      </c>
      <c r="E141" s="253" t="s">
        <v>1</v>
      </c>
      <c r="F141" s="254" t="s">
        <v>196</v>
      </c>
      <c r="G141" s="252"/>
      <c r="H141" s="255">
        <v>15.66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191</v>
      </c>
      <c r="AU141" s="261" t="s">
        <v>86</v>
      </c>
      <c r="AV141" s="14" t="s">
        <v>86</v>
      </c>
      <c r="AW141" s="14" t="s">
        <v>32</v>
      </c>
      <c r="AX141" s="14" t="s">
        <v>76</v>
      </c>
      <c r="AY141" s="261" t="s">
        <v>122</v>
      </c>
    </row>
    <row r="142" s="14" customFormat="1">
      <c r="A142" s="14"/>
      <c r="B142" s="251"/>
      <c r="C142" s="252"/>
      <c r="D142" s="231" t="s">
        <v>191</v>
      </c>
      <c r="E142" s="253" t="s">
        <v>1</v>
      </c>
      <c r="F142" s="254" t="s">
        <v>205</v>
      </c>
      <c r="G142" s="252"/>
      <c r="H142" s="255">
        <v>3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191</v>
      </c>
      <c r="AU142" s="261" t="s">
        <v>86</v>
      </c>
      <c r="AV142" s="14" t="s">
        <v>86</v>
      </c>
      <c r="AW142" s="14" t="s">
        <v>32</v>
      </c>
      <c r="AX142" s="14" t="s">
        <v>76</v>
      </c>
      <c r="AY142" s="261" t="s">
        <v>122</v>
      </c>
    </row>
    <row r="143" s="14" customFormat="1">
      <c r="A143" s="14"/>
      <c r="B143" s="251"/>
      <c r="C143" s="252"/>
      <c r="D143" s="231" t="s">
        <v>191</v>
      </c>
      <c r="E143" s="253" t="s">
        <v>1</v>
      </c>
      <c r="F143" s="254" t="s">
        <v>206</v>
      </c>
      <c r="G143" s="252"/>
      <c r="H143" s="255">
        <v>14.445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191</v>
      </c>
      <c r="AU143" s="261" t="s">
        <v>86</v>
      </c>
      <c r="AV143" s="14" t="s">
        <v>86</v>
      </c>
      <c r="AW143" s="14" t="s">
        <v>32</v>
      </c>
      <c r="AX143" s="14" t="s">
        <v>76</v>
      </c>
      <c r="AY143" s="261" t="s">
        <v>122</v>
      </c>
    </row>
    <row r="144" s="14" customFormat="1">
      <c r="A144" s="14"/>
      <c r="B144" s="251"/>
      <c r="C144" s="252"/>
      <c r="D144" s="231" t="s">
        <v>191</v>
      </c>
      <c r="E144" s="253" t="s">
        <v>1</v>
      </c>
      <c r="F144" s="254" t="s">
        <v>207</v>
      </c>
      <c r="G144" s="252"/>
      <c r="H144" s="255">
        <v>7.2000000000000002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191</v>
      </c>
      <c r="AU144" s="261" t="s">
        <v>86</v>
      </c>
      <c r="AV144" s="14" t="s">
        <v>86</v>
      </c>
      <c r="AW144" s="14" t="s">
        <v>32</v>
      </c>
      <c r="AX144" s="14" t="s">
        <v>76</v>
      </c>
      <c r="AY144" s="261" t="s">
        <v>122</v>
      </c>
    </row>
    <row r="145" s="14" customFormat="1">
      <c r="A145" s="14"/>
      <c r="B145" s="251"/>
      <c r="C145" s="252"/>
      <c r="D145" s="231" t="s">
        <v>191</v>
      </c>
      <c r="E145" s="253" t="s">
        <v>1</v>
      </c>
      <c r="F145" s="254" t="s">
        <v>208</v>
      </c>
      <c r="G145" s="252"/>
      <c r="H145" s="255">
        <v>0.98099999999999998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191</v>
      </c>
      <c r="AU145" s="261" t="s">
        <v>86</v>
      </c>
      <c r="AV145" s="14" t="s">
        <v>86</v>
      </c>
      <c r="AW145" s="14" t="s">
        <v>32</v>
      </c>
      <c r="AX145" s="14" t="s">
        <v>76</v>
      </c>
      <c r="AY145" s="261" t="s">
        <v>122</v>
      </c>
    </row>
    <row r="146" s="15" customFormat="1">
      <c r="A146" s="15"/>
      <c r="B146" s="262"/>
      <c r="C146" s="263"/>
      <c r="D146" s="231" t="s">
        <v>191</v>
      </c>
      <c r="E146" s="264" t="s">
        <v>1</v>
      </c>
      <c r="F146" s="265" t="s">
        <v>209</v>
      </c>
      <c r="G146" s="263"/>
      <c r="H146" s="266">
        <v>141.858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2" t="s">
        <v>191</v>
      </c>
      <c r="AU146" s="272" t="s">
        <v>86</v>
      </c>
      <c r="AV146" s="15" t="s">
        <v>144</v>
      </c>
      <c r="AW146" s="15" t="s">
        <v>32</v>
      </c>
      <c r="AX146" s="15" t="s">
        <v>84</v>
      </c>
      <c r="AY146" s="272" t="s">
        <v>122</v>
      </c>
    </row>
    <row r="147" s="2" customFormat="1" ht="24.15" customHeight="1">
      <c r="A147" s="38"/>
      <c r="B147" s="39"/>
      <c r="C147" s="218" t="s">
        <v>86</v>
      </c>
      <c r="D147" s="218" t="s">
        <v>125</v>
      </c>
      <c r="E147" s="219" t="s">
        <v>210</v>
      </c>
      <c r="F147" s="220" t="s">
        <v>211</v>
      </c>
      <c r="G147" s="221" t="s">
        <v>189</v>
      </c>
      <c r="H147" s="222">
        <v>141.858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0.00025999999999999998</v>
      </c>
      <c r="R147" s="227">
        <f>Q147*H147</f>
        <v>0.036883079999999999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144</v>
      </c>
      <c r="AT147" s="229" t="s">
        <v>125</v>
      </c>
      <c r="AU147" s="229" t="s">
        <v>86</v>
      </c>
      <c r="AY147" s="17" t="s">
        <v>122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144</v>
      </c>
      <c r="BM147" s="229" t="s">
        <v>212</v>
      </c>
    </row>
    <row r="148" s="13" customFormat="1">
      <c r="A148" s="13"/>
      <c r="B148" s="241"/>
      <c r="C148" s="242"/>
      <c r="D148" s="231" t="s">
        <v>191</v>
      </c>
      <c r="E148" s="243" t="s">
        <v>1</v>
      </c>
      <c r="F148" s="244" t="s">
        <v>192</v>
      </c>
      <c r="G148" s="242"/>
      <c r="H148" s="243" t="s">
        <v>1</v>
      </c>
      <c r="I148" s="245"/>
      <c r="J148" s="242"/>
      <c r="K148" s="242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191</v>
      </c>
      <c r="AU148" s="250" t="s">
        <v>86</v>
      </c>
      <c r="AV148" s="13" t="s">
        <v>84</v>
      </c>
      <c r="AW148" s="13" t="s">
        <v>32</v>
      </c>
      <c r="AX148" s="13" t="s">
        <v>76</v>
      </c>
      <c r="AY148" s="250" t="s">
        <v>122</v>
      </c>
    </row>
    <row r="149" s="14" customFormat="1">
      <c r="A149" s="14"/>
      <c r="B149" s="251"/>
      <c r="C149" s="252"/>
      <c r="D149" s="231" t="s">
        <v>191</v>
      </c>
      <c r="E149" s="253" t="s">
        <v>1</v>
      </c>
      <c r="F149" s="254" t="s">
        <v>193</v>
      </c>
      <c r="G149" s="252"/>
      <c r="H149" s="255">
        <v>21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191</v>
      </c>
      <c r="AU149" s="261" t="s">
        <v>86</v>
      </c>
      <c r="AV149" s="14" t="s">
        <v>86</v>
      </c>
      <c r="AW149" s="14" t="s">
        <v>32</v>
      </c>
      <c r="AX149" s="14" t="s">
        <v>76</v>
      </c>
      <c r="AY149" s="261" t="s">
        <v>122</v>
      </c>
    </row>
    <row r="150" s="14" customFormat="1">
      <c r="A150" s="14"/>
      <c r="B150" s="251"/>
      <c r="C150" s="252"/>
      <c r="D150" s="231" t="s">
        <v>191</v>
      </c>
      <c r="E150" s="253" t="s">
        <v>1</v>
      </c>
      <c r="F150" s="254" t="s">
        <v>194</v>
      </c>
      <c r="G150" s="252"/>
      <c r="H150" s="255">
        <v>0.35999999999999999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191</v>
      </c>
      <c r="AU150" s="261" t="s">
        <v>86</v>
      </c>
      <c r="AV150" s="14" t="s">
        <v>86</v>
      </c>
      <c r="AW150" s="14" t="s">
        <v>32</v>
      </c>
      <c r="AX150" s="14" t="s">
        <v>76</v>
      </c>
      <c r="AY150" s="261" t="s">
        <v>122</v>
      </c>
    </row>
    <row r="151" s="14" customFormat="1">
      <c r="A151" s="14"/>
      <c r="B151" s="251"/>
      <c r="C151" s="252"/>
      <c r="D151" s="231" t="s">
        <v>191</v>
      </c>
      <c r="E151" s="253" t="s">
        <v>1</v>
      </c>
      <c r="F151" s="254" t="s">
        <v>195</v>
      </c>
      <c r="G151" s="252"/>
      <c r="H151" s="255">
        <v>6.5999999999999996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191</v>
      </c>
      <c r="AU151" s="261" t="s">
        <v>86</v>
      </c>
      <c r="AV151" s="14" t="s">
        <v>86</v>
      </c>
      <c r="AW151" s="14" t="s">
        <v>32</v>
      </c>
      <c r="AX151" s="14" t="s">
        <v>76</v>
      </c>
      <c r="AY151" s="261" t="s">
        <v>122</v>
      </c>
    </row>
    <row r="152" s="14" customFormat="1">
      <c r="A152" s="14"/>
      <c r="B152" s="251"/>
      <c r="C152" s="252"/>
      <c r="D152" s="231" t="s">
        <v>191</v>
      </c>
      <c r="E152" s="253" t="s">
        <v>1</v>
      </c>
      <c r="F152" s="254" t="s">
        <v>196</v>
      </c>
      <c r="G152" s="252"/>
      <c r="H152" s="255">
        <v>15.66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191</v>
      </c>
      <c r="AU152" s="261" t="s">
        <v>86</v>
      </c>
      <c r="AV152" s="14" t="s">
        <v>86</v>
      </c>
      <c r="AW152" s="14" t="s">
        <v>32</v>
      </c>
      <c r="AX152" s="14" t="s">
        <v>76</v>
      </c>
      <c r="AY152" s="261" t="s">
        <v>122</v>
      </c>
    </row>
    <row r="153" s="14" customFormat="1">
      <c r="A153" s="14"/>
      <c r="B153" s="251"/>
      <c r="C153" s="252"/>
      <c r="D153" s="231" t="s">
        <v>191</v>
      </c>
      <c r="E153" s="253" t="s">
        <v>1</v>
      </c>
      <c r="F153" s="254" t="s">
        <v>197</v>
      </c>
      <c r="G153" s="252"/>
      <c r="H153" s="255">
        <v>5.9279999999999999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191</v>
      </c>
      <c r="AU153" s="261" t="s">
        <v>86</v>
      </c>
      <c r="AV153" s="14" t="s">
        <v>86</v>
      </c>
      <c r="AW153" s="14" t="s">
        <v>32</v>
      </c>
      <c r="AX153" s="14" t="s">
        <v>76</v>
      </c>
      <c r="AY153" s="261" t="s">
        <v>122</v>
      </c>
    </row>
    <row r="154" s="14" customFormat="1">
      <c r="A154" s="14"/>
      <c r="B154" s="251"/>
      <c r="C154" s="252"/>
      <c r="D154" s="231" t="s">
        <v>191</v>
      </c>
      <c r="E154" s="253" t="s">
        <v>1</v>
      </c>
      <c r="F154" s="254" t="s">
        <v>198</v>
      </c>
      <c r="G154" s="252"/>
      <c r="H154" s="255">
        <v>5.7779999999999996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191</v>
      </c>
      <c r="AU154" s="261" t="s">
        <v>86</v>
      </c>
      <c r="AV154" s="14" t="s">
        <v>86</v>
      </c>
      <c r="AW154" s="14" t="s">
        <v>32</v>
      </c>
      <c r="AX154" s="14" t="s">
        <v>76</v>
      </c>
      <c r="AY154" s="261" t="s">
        <v>122</v>
      </c>
    </row>
    <row r="155" s="14" customFormat="1">
      <c r="A155" s="14"/>
      <c r="B155" s="251"/>
      <c r="C155" s="252"/>
      <c r="D155" s="231" t="s">
        <v>191</v>
      </c>
      <c r="E155" s="253" t="s">
        <v>1</v>
      </c>
      <c r="F155" s="254" t="s">
        <v>199</v>
      </c>
      <c r="G155" s="252"/>
      <c r="H155" s="255">
        <v>5.7000000000000002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191</v>
      </c>
      <c r="AU155" s="261" t="s">
        <v>86</v>
      </c>
      <c r="AV155" s="14" t="s">
        <v>86</v>
      </c>
      <c r="AW155" s="14" t="s">
        <v>32</v>
      </c>
      <c r="AX155" s="14" t="s">
        <v>76</v>
      </c>
      <c r="AY155" s="261" t="s">
        <v>122</v>
      </c>
    </row>
    <row r="156" s="14" customFormat="1">
      <c r="A156" s="14"/>
      <c r="B156" s="251"/>
      <c r="C156" s="252"/>
      <c r="D156" s="231" t="s">
        <v>191</v>
      </c>
      <c r="E156" s="253" t="s">
        <v>1</v>
      </c>
      <c r="F156" s="254" t="s">
        <v>200</v>
      </c>
      <c r="G156" s="252"/>
      <c r="H156" s="255">
        <v>2.9700000000000002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191</v>
      </c>
      <c r="AU156" s="261" t="s">
        <v>86</v>
      </c>
      <c r="AV156" s="14" t="s">
        <v>86</v>
      </c>
      <c r="AW156" s="14" t="s">
        <v>32</v>
      </c>
      <c r="AX156" s="14" t="s">
        <v>76</v>
      </c>
      <c r="AY156" s="261" t="s">
        <v>122</v>
      </c>
    </row>
    <row r="157" s="13" customFormat="1">
      <c r="A157" s="13"/>
      <c r="B157" s="241"/>
      <c r="C157" s="242"/>
      <c r="D157" s="231" t="s">
        <v>191</v>
      </c>
      <c r="E157" s="243" t="s">
        <v>1</v>
      </c>
      <c r="F157" s="244" t="s">
        <v>201</v>
      </c>
      <c r="G157" s="242"/>
      <c r="H157" s="243" t="s">
        <v>1</v>
      </c>
      <c r="I157" s="245"/>
      <c r="J157" s="242"/>
      <c r="K157" s="242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191</v>
      </c>
      <c r="AU157" s="250" t="s">
        <v>86</v>
      </c>
      <c r="AV157" s="13" t="s">
        <v>84</v>
      </c>
      <c r="AW157" s="13" t="s">
        <v>32</v>
      </c>
      <c r="AX157" s="13" t="s">
        <v>76</v>
      </c>
      <c r="AY157" s="250" t="s">
        <v>122</v>
      </c>
    </row>
    <row r="158" s="14" customFormat="1">
      <c r="A158" s="14"/>
      <c r="B158" s="251"/>
      <c r="C158" s="252"/>
      <c r="D158" s="231" t="s">
        <v>191</v>
      </c>
      <c r="E158" s="253" t="s">
        <v>1</v>
      </c>
      <c r="F158" s="254" t="s">
        <v>202</v>
      </c>
      <c r="G158" s="252"/>
      <c r="H158" s="255">
        <v>23.856000000000002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191</v>
      </c>
      <c r="AU158" s="261" t="s">
        <v>86</v>
      </c>
      <c r="AV158" s="14" t="s">
        <v>86</v>
      </c>
      <c r="AW158" s="14" t="s">
        <v>32</v>
      </c>
      <c r="AX158" s="14" t="s">
        <v>76</v>
      </c>
      <c r="AY158" s="261" t="s">
        <v>122</v>
      </c>
    </row>
    <row r="159" s="14" customFormat="1">
      <c r="A159" s="14"/>
      <c r="B159" s="251"/>
      <c r="C159" s="252"/>
      <c r="D159" s="231" t="s">
        <v>191</v>
      </c>
      <c r="E159" s="253" t="s">
        <v>1</v>
      </c>
      <c r="F159" s="254" t="s">
        <v>203</v>
      </c>
      <c r="G159" s="252"/>
      <c r="H159" s="255">
        <v>2.8199999999999998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191</v>
      </c>
      <c r="AU159" s="261" t="s">
        <v>86</v>
      </c>
      <c r="AV159" s="14" t="s">
        <v>86</v>
      </c>
      <c r="AW159" s="14" t="s">
        <v>32</v>
      </c>
      <c r="AX159" s="14" t="s">
        <v>76</v>
      </c>
      <c r="AY159" s="261" t="s">
        <v>122</v>
      </c>
    </row>
    <row r="160" s="14" customFormat="1">
      <c r="A160" s="14"/>
      <c r="B160" s="251"/>
      <c r="C160" s="252"/>
      <c r="D160" s="231" t="s">
        <v>191</v>
      </c>
      <c r="E160" s="253" t="s">
        <v>1</v>
      </c>
      <c r="F160" s="254" t="s">
        <v>204</v>
      </c>
      <c r="G160" s="252"/>
      <c r="H160" s="255">
        <v>9.9000000000000004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191</v>
      </c>
      <c r="AU160" s="261" t="s">
        <v>86</v>
      </c>
      <c r="AV160" s="14" t="s">
        <v>86</v>
      </c>
      <c r="AW160" s="14" t="s">
        <v>32</v>
      </c>
      <c r="AX160" s="14" t="s">
        <v>76</v>
      </c>
      <c r="AY160" s="261" t="s">
        <v>122</v>
      </c>
    </row>
    <row r="161" s="14" customFormat="1">
      <c r="A161" s="14"/>
      <c r="B161" s="251"/>
      <c r="C161" s="252"/>
      <c r="D161" s="231" t="s">
        <v>191</v>
      </c>
      <c r="E161" s="253" t="s">
        <v>1</v>
      </c>
      <c r="F161" s="254" t="s">
        <v>196</v>
      </c>
      <c r="G161" s="252"/>
      <c r="H161" s="255">
        <v>15.66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191</v>
      </c>
      <c r="AU161" s="261" t="s">
        <v>86</v>
      </c>
      <c r="AV161" s="14" t="s">
        <v>86</v>
      </c>
      <c r="AW161" s="14" t="s">
        <v>32</v>
      </c>
      <c r="AX161" s="14" t="s">
        <v>76</v>
      </c>
      <c r="AY161" s="261" t="s">
        <v>122</v>
      </c>
    </row>
    <row r="162" s="14" customFormat="1">
      <c r="A162" s="14"/>
      <c r="B162" s="251"/>
      <c r="C162" s="252"/>
      <c r="D162" s="231" t="s">
        <v>191</v>
      </c>
      <c r="E162" s="253" t="s">
        <v>1</v>
      </c>
      <c r="F162" s="254" t="s">
        <v>205</v>
      </c>
      <c r="G162" s="252"/>
      <c r="H162" s="255">
        <v>3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191</v>
      </c>
      <c r="AU162" s="261" t="s">
        <v>86</v>
      </c>
      <c r="AV162" s="14" t="s">
        <v>86</v>
      </c>
      <c r="AW162" s="14" t="s">
        <v>32</v>
      </c>
      <c r="AX162" s="14" t="s">
        <v>76</v>
      </c>
      <c r="AY162" s="261" t="s">
        <v>122</v>
      </c>
    </row>
    <row r="163" s="14" customFormat="1">
      <c r="A163" s="14"/>
      <c r="B163" s="251"/>
      <c r="C163" s="252"/>
      <c r="D163" s="231" t="s">
        <v>191</v>
      </c>
      <c r="E163" s="253" t="s">
        <v>1</v>
      </c>
      <c r="F163" s="254" t="s">
        <v>206</v>
      </c>
      <c r="G163" s="252"/>
      <c r="H163" s="255">
        <v>14.445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191</v>
      </c>
      <c r="AU163" s="261" t="s">
        <v>86</v>
      </c>
      <c r="AV163" s="14" t="s">
        <v>86</v>
      </c>
      <c r="AW163" s="14" t="s">
        <v>32</v>
      </c>
      <c r="AX163" s="14" t="s">
        <v>76</v>
      </c>
      <c r="AY163" s="261" t="s">
        <v>122</v>
      </c>
    </row>
    <row r="164" s="14" customFormat="1">
      <c r="A164" s="14"/>
      <c r="B164" s="251"/>
      <c r="C164" s="252"/>
      <c r="D164" s="231" t="s">
        <v>191</v>
      </c>
      <c r="E164" s="253" t="s">
        <v>1</v>
      </c>
      <c r="F164" s="254" t="s">
        <v>207</v>
      </c>
      <c r="G164" s="252"/>
      <c r="H164" s="255">
        <v>7.2000000000000002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191</v>
      </c>
      <c r="AU164" s="261" t="s">
        <v>86</v>
      </c>
      <c r="AV164" s="14" t="s">
        <v>86</v>
      </c>
      <c r="AW164" s="14" t="s">
        <v>32</v>
      </c>
      <c r="AX164" s="14" t="s">
        <v>76</v>
      </c>
      <c r="AY164" s="261" t="s">
        <v>122</v>
      </c>
    </row>
    <row r="165" s="14" customFormat="1">
      <c r="A165" s="14"/>
      <c r="B165" s="251"/>
      <c r="C165" s="252"/>
      <c r="D165" s="231" t="s">
        <v>191</v>
      </c>
      <c r="E165" s="253" t="s">
        <v>1</v>
      </c>
      <c r="F165" s="254" t="s">
        <v>208</v>
      </c>
      <c r="G165" s="252"/>
      <c r="H165" s="255">
        <v>0.98099999999999998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191</v>
      </c>
      <c r="AU165" s="261" t="s">
        <v>86</v>
      </c>
      <c r="AV165" s="14" t="s">
        <v>86</v>
      </c>
      <c r="AW165" s="14" t="s">
        <v>32</v>
      </c>
      <c r="AX165" s="14" t="s">
        <v>76</v>
      </c>
      <c r="AY165" s="261" t="s">
        <v>122</v>
      </c>
    </row>
    <row r="166" s="15" customFormat="1">
      <c r="A166" s="15"/>
      <c r="B166" s="262"/>
      <c r="C166" s="263"/>
      <c r="D166" s="231" t="s">
        <v>191</v>
      </c>
      <c r="E166" s="264" t="s">
        <v>1</v>
      </c>
      <c r="F166" s="265" t="s">
        <v>209</v>
      </c>
      <c r="G166" s="263"/>
      <c r="H166" s="266">
        <v>141.858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191</v>
      </c>
      <c r="AU166" s="272" t="s">
        <v>86</v>
      </c>
      <c r="AV166" s="15" t="s">
        <v>144</v>
      </c>
      <c r="AW166" s="15" t="s">
        <v>32</v>
      </c>
      <c r="AX166" s="15" t="s">
        <v>84</v>
      </c>
      <c r="AY166" s="272" t="s">
        <v>122</v>
      </c>
    </row>
    <row r="167" s="2" customFormat="1" ht="16.5" customHeight="1">
      <c r="A167" s="38"/>
      <c r="B167" s="39"/>
      <c r="C167" s="218" t="s">
        <v>139</v>
      </c>
      <c r="D167" s="218" t="s">
        <v>125</v>
      </c>
      <c r="E167" s="219" t="s">
        <v>213</v>
      </c>
      <c r="F167" s="220" t="s">
        <v>214</v>
      </c>
      <c r="G167" s="221" t="s">
        <v>189</v>
      </c>
      <c r="H167" s="222">
        <v>400</v>
      </c>
      <c r="I167" s="223"/>
      <c r="J167" s="224">
        <f>ROUND(I167*H167,2)</f>
        <v>0</v>
      </c>
      <c r="K167" s="220" t="s">
        <v>215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0.00098999999999999999</v>
      </c>
      <c r="R167" s="227">
        <f>Q167*H167</f>
        <v>0.39600000000000002</v>
      </c>
      <c r="S167" s="227">
        <v>6.0000000000000002E-05</v>
      </c>
      <c r="T167" s="228">
        <f>S167*H167</f>
        <v>0.024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144</v>
      </c>
      <c r="AT167" s="229" t="s">
        <v>125</v>
      </c>
      <c r="AU167" s="229" t="s">
        <v>86</v>
      </c>
      <c r="AY167" s="17" t="s">
        <v>122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144</v>
      </c>
      <c r="BM167" s="229" t="s">
        <v>216</v>
      </c>
    </row>
    <row r="168" s="2" customFormat="1" ht="16.5" customHeight="1">
      <c r="A168" s="38"/>
      <c r="B168" s="39"/>
      <c r="C168" s="218" t="s">
        <v>144</v>
      </c>
      <c r="D168" s="218" t="s">
        <v>125</v>
      </c>
      <c r="E168" s="219" t="s">
        <v>217</v>
      </c>
      <c r="F168" s="220" t="s">
        <v>218</v>
      </c>
      <c r="G168" s="221" t="s">
        <v>189</v>
      </c>
      <c r="H168" s="222">
        <v>250</v>
      </c>
      <c r="I168" s="223"/>
      <c r="J168" s="224">
        <f>ROUND(I168*H168,2)</f>
        <v>0</v>
      </c>
      <c r="K168" s="220" t="s">
        <v>215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0.00198</v>
      </c>
      <c r="R168" s="227">
        <f>Q168*H168</f>
        <v>0.495</v>
      </c>
      <c r="S168" s="227">
        <v>6.0000000000000002E-05</v>
      </c>
      <c r="T168" s="228">
        <f>S168*H168</f>
        <v>0.015000000000000001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144</v>
      </c>
      <c r="AT168" s="229" t="s">
        <v>125</v>
      </c>
      <c r="AU168" s="229" t="s">
        <v>86</v>
      </c>
      <c r="AY168" s="17" t="s">
        <v>122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144</v>
      </c>
      <c r="BM168" s="229" t="s">
        <v>219</v>
      </c>
    </row>
    <row r="169" s="2" customFormat="1" ht="24.15" customHeight="1">
      <c r="A169" s="38"/>
      <c r="B169" s="39"/>
      <c r="C169" s="218" t="s">
        <v>121</v>
      </c>
      <c r="D169" s="218" t="s">
        <v>125</v>
      </c>
      <c r="E169" s="219" t="s">
        <v>220</v>
      </c>
      <c r="F169" s="220" t="s">
        <v>221</v>
      </c>
      <c r="G169" s="221" t="s">
        <v>189</v>
      </c>
      <c r="H169" s="222">
        <v>94.572000000000003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0.0309</v>
      </c>
      <c r="R169" s="227">
        <f>Q169*H169</f>
        <v>2.9222748000000003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144</v>
      </c>
      <c r="AT169" s="229" t="s">
        <v>125</v>
      </c>
      <c r="AU169" s="229" t="s">
        <v>86</v>
      </c>
      <c r="AY169" s="17" t="s">
        <v>122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144</v>
      </c>
      <c r="BM169" s="229" t="s">
        <v>222</v>
      </c>
    </row>
    <row r="170" s="13" customFormat="1">
      <c r="A170" s="13"/>
      <c r="B170" s="241"/>
      <c r="C170" s="242"/>
      <c r="D170" s="231" t="s">
        <v>191</v>
      </c>
      <c r="E170" s="243" t="s">
        <v>1</v>
      </c>
      <c r="F170" s="244" t="s">
        <v>192</v>
      </c>
      <c r="G170" s="242"/>
      <c r="H170" s="243" t="s">
        <v>1</v>
      </c>
      <c r="I170" s="245"/>
      <c r="J170" s="242"/>
      <c r="K170" s="242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191</v>
      </c>
      <c r="AU170" s="250" t="s">
        <v>86</v>
      </c>
      <c r="AV170" s="13" t="s">
        <v>84</v>
      </c>
      <c r="AW170" s="13" t="s">
        <v>32</v>
      </c>
      <c r="AX170" s="13" t="s">
        <v>76</v>
      </c>
      <c r="AY170" s="250" t="s">
        <v>122</v>
      </c>
    </row>
    <row r="171" s="14" customFormat="1">
      <c r="A171" s="14"/>
      <c r="B171" s="251"/>
      <c r="C171" s="252"/>
      <c r="D171" s="231" t="s">
        <v>191</v>
      </c>
      <c r="E171" s="253" t="s">
        <v>1</v>
      </c>
      <c r="F171" s="254" t="s">
        <v>223</v>
      </c>
      <c r="G171" s="252"/>
      <c r="H171" s="255">
        <v>14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191</v>
      </c>
      <c r="AU171" s="261" t="s">
        <v>86</v>
      </c>
      <c r="AV171" s="14" t="s">
        <v>86</v>
      </c>
      <c r="AW171" s="14" t="s">
        <v>32</v>
      </c>
      <c r="AX171" s="14" t="s">
        <v>76</v>
      </c>
      <c r="AY171" s="261" t="s">
        <v>122</v>
      </c>
    </row>
    <row r="172" s="14" customFormat="1">
      <c r="A172" s="14"/>
      <c r="B172" s="251"/>
      <c r="C172" s="252"/>
      <c r="D172" s="231" t="s">
        <v>191</v>
      </c>
      <c r="E172" s="253" t="s">
        <v>1</v>
      </c>
      <c r="F172" s="254" t="s">
        <v>224</v>
      </c>
      <c r="G172" s="252"/>
      <c r="H172" s="255">
        <v>0.23999999999999999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191</v>
      </c>
      <c r="AU172" s="261" t="s">
        <v>86</v>
      </c>
      <c r="AV172" s="14" t="s">
        <v>86</v>
      </c>
      <c r="AW172" s="14" t="s">
        <v>32</v>
      </c>
      <c r="AX172" s="14" t="s">
        <v>76</v>
      </c>
      <c r="AY172" s="261" t="s">
        <v>122</v>
      </c>
    </row>
    <row r="173" s="14" customFormat="1">
      <c r="A173" s="14"/>
      <c r="B173" s="251"/>
      <c r="C173" s="252"/>
      <c r="D173" s="231" t="s">
        <v>191</v>
      </c>
      <c r="E173" s="253" t="s">
        <v>1</v>
      </c>
      <c r="F173" s="254" t="s">
        <v>225</v>
      </c>
      <c r="G173" s="252"/>
      <c r="H173" s="255">
        <v>4.4000000000000004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191</v>
      </c>
      <c r="AU173" s="261" t="s">
        <v>86</v>
      </c>
      <c r="AV173" s="14" t="s">
        <v>86</v>
      </c>
      <c r="AW173" s="14" t="s">
        <v>32</v>
      </c>
      <c r="AX173" s="14" t="s">
        <v>76</v>
      </c>
      <c r="AY173" s="261" t="s">
        <v>122</v>
      </c>
    </row>
    <row r="174" s="14" customFormat="1">
      <c r="A174" s="14"/>
      <c r="B174" s="251"/>
      <c r="C174" s="252"/>
      <c r="D174" s="231" t="s">
        <v>191</v>
      </c>
      <c r="E174" s="253" t="s">
        <v>1</v>
      </c>
      <c r="F174" s="254" t="s">
        <v>226</v>
      </c>
      <c r="G174" s="252"/>
      <c r="H174" s="255">
        <v>10.44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191</v>
      </c>
      <c r="AU174" s="261" t="s">
        <v>86</v>
      </c>
      <c r="AV174" s="14" t="s">
        <v>86</v>
      </c>
      <c r="AW174" s="14" t="s">
        <v>32</v>
      </c>
      <c r="AX174" s="14" t="s">
        <v>76</v>
      </c>
      <c r="AY174" s="261" t="s">
        <v>122</v>
      </c>
    </row>
    <row r="175" s="14" customFormat="1">
      <c r="A175" s="14"/>
      <c r="B175" s="251"/>
      <c r="C175" s="252"/>
      <c r="D175" s="231" t="s">
        <v>191</v>
      </c>
      <c r="E175" s="253" t="s">
        <v>1</v>
      </c>
      <c r="F175" s="254" t="s">
        <v>227</v>
      </c>
      <c r="G175" s="252"/>
      <c r="H175" s="255">
        <v>3.952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191</v>
      </c>
      <c r="AU175" s="261" t="s">
        <v>86</v>
      </c>
      <c r="AV175" s="14" t="s">
        <v>86</v>
      </c>
      <c r="AW175" s="14" t="s">
        <v>32</v>
      </c>
      <c r="AX175" s="14" t="s">
        <v>76</v>
      </c>
      <c r="AY175" s="261" t="s">
        <v>122</v>
      </c>
    </row>
    <row r="176" s="14" customFormat="1">
      <c r="A176" s="14"/>
      <c r="B176" s="251"/>
      <c r="C176" s="252"/>
      <c r="D176" s="231" t="s">
        <v>191</v>
      </c>
      <c r="E176" s="253" t="s">
        <v>1</v>
      </c>
      <c r="F176" s="254" t="s">
        <v>228</v>
      </c>
      <c r="G176" s="252"/>
      <c r="H176" s="255">
        <v>3.8519999999999999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191</v>
      </c>
      <c r="AU176" s="261" t="s">
        <v>86</v>
      </c>
      <c r="AV176" s="14" t="s">
        <v>86</v>
      </c>
      <c r="AW176" s="14" t="s">
        <v>32</v>
      </c>
      <c r="AX176" s="14" t="s">
        <v>76</v>
      </c>
      <c r="AY176" s="261" t="s">
        <v>122</v>
      </c>
    </row>
    <row r="177" s="14" customFormat="1">
      <c r="A177" s="14"/>
      <c r="B177" s="251"/>
      <c r="C177" s="252"/>
      <c r="D177" s="231" t="s">
        <v>191</v>
      </c>
      <c r="E177" s="253" t="s">
        <v>1</v>
      </c>
      <c r="F177" s="254" t="s">
        <v>229</v>
      </c>
      <c r="G177" s="252"/>
      <c r="H177" s="255">
        <v>3.7999999999999998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191</v>
      </c>
      <c r="AU177" s="261" t="s">
        <v>86</v>
      </c>
      <c r="AV177" s="14" t="s">
        <v>86</v>
      </c>
      <c r="AW177" s="14" t="s">
        <v>32</v>
      </c>
      <c r="AX177" s="14" t="s">
        <v>76</v>
      </c>
      <c r="AY177" s="261" t="s">
        <v>122</v>
      </c>
    </row>
    <row r="178" s="14" customFormat="1">
      <c r="A178" s="14"/>
      <c r="B178" s="251"/>
      <c r="C178" s="252"/>
      <c r="D178" s="231" t="s">
        <v>191</v>
      </c>
      <c r="E178" s="253" t="s">
        <v>1</v>
      </c>
      <c r="F178" s="254" t="s">
        <v>230</v>
      </c>
      <c r="G178" s="252"/>
      <c r="H178" s="255">
        <v>1.98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191</v>
      </c>
      <c r="AU178" s="261" t="s">
        <v>86</v>
      </c>
      <c r="AV178" s="14" t="s">
        <v>86</v>
      </c>
      <c r="AW178" s="14" t="s">
        <v>32</v>
      </c>
      <c r="AX178" s="14" t="s">
        <v>76</v>
      </c>
      <c r="AY178" s="261" t="s">
        <v>122</v>
      </c>
    </row>
    <row r="179" s="13" customFormat="1">
      <c r="A179" s="13"/>
      <c r="B179" s="241"/>
      <c r="C179" s="242"/>
      <c r="D179" s="231" t="s">
        <v>191</v>
      </c>
      <c r="E179" s="243" t="s">
        <v>1</v>
      </c>
      <c r="F179" s="244" t="s">
        <v>201</v>
      </c>
      <c r="G179" s="242"/>
      <c r="H179" s="243" t="s">
        <v>1</v>
      </c>
      <c r="I179" s="245"/>
      <c r="J179" s="242"/>
      <c r="K179" s="242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191</v>
      </c>
      <c r="AU179" s="250" t="s">
        <v>86</v>
      </c>
      <c r="AV179" s="13" t="s">
        <v>84</v>
      </c>
      <c r="AW179" s="13" t="s">
        <v>32</v>
      </c>
      <c r="AX179" s="13" t="s">
        <v>76</v>
      </c>
      <c r="AY179" s="250" t="s">
        <v>122</v>
      </c>
    </row>
    <row r="180" s="14" customFormat="1">
      <c r="A180" s="14"/>
      <c r="B180" s="251"/>
      <c r="C180" s="252"/>
      <c r="D180" s="231" t="s">
        <v>191</v>
      </c>
      <c r="E180" s="253" t="s">
        <v>1</v>
      </c>
      <c r="F180" s="254" t="s">
        <v>231</v>
      </c>
      <c r="G180" s="252"/>
      <c r="H180" s="255">
        <v>15.904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191</v>
      </c>
      <c r="AU180" s="261" t="s">
        <v>86</v>
      </c>
      <c r="AV180" s="14" t="s">
        <v>86</v>
      </c>
      <c r="AW180" s="14" t="s">
        <v>32</v>
      </c>
      <c r="AX180" s="14" t="s">
        <v>76</v>
      </c>
      <c r="AY180" s="261" t="s">
        <v>122</v>
      </c>
    </row>
    <row r="181" s="14" customFormat="1">
      <c r="A181" s="14"/>
      <c r="B181" s="251"/>
      <c r="C181" s="252"/>
      <c r="D181" s="231" t="s">
        <v>191</v>
      </c>
      <c r="E181" s="253" t="s">
        <v>1</v>
      </c>
      <c r="F181" s="254" t="s">
        <v>232</v>
      </c>
      <c r="G181" s="252"/>
      <c r="H181" s="255">
        <v>1.8799999999999999</v>
      </c>
      <c r="I181" s="256"/>
      <c r="J181" s="252"/>
      <c r="K181" s="252"/>
      <c r="L181" s="257"/>
      <c r="M181" s="258"/>
      <c r="N181" s="259"/>
      <c r="O181" s="259"/>
      <c r="P181" s="259"/>
      <c r="Q181" s="259"/>
      <c r="R181" s="259"/>
      <c r="S181" s="259"/>
      <c r="T181" s="26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1" t="s">
        <v>191</v>
      </c>
      <c r="AU181" s="261" t="s">
        <v>86</v>
      </c>
      <c r="AV181" s="14" t="s">
        <v>86</v>
      </c>
      <c r="AW181" s="14" t="s">
        <v>32</v>
      </c>
      <c r="AX181" s="14" t="s">
        <v>76</v>
      </c>
      <c r="AY181" s="261" t="s">
        <v>122</v>
      </c>
    </row>
    <row r="182" s="14" customFormat="1">
      <c r="A182" s="14"/>
      <c r="B182" s="251"/>
      <c r="C182" s="252"/>
      <c r="D182" s="231" t="s">
        <v>191</v>
      </c>
      <c r="E182" s="253" t="s">
        <v>1</v>
      </c>
      <c r="F182" s="254" t="s">
        <v>233</v>
      </c>
      <c r="G182" s="252"/>
      <c r="H182" s="255">
        <v>6.5999999999999996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191</v>
      </c>
      <c r="AU182" s="261" t="s">
        <v>86</v>
      </c>
      <c r="AV182" s="14" t="s">
        <v>86</v>
      </c>
      <c r="AW182" s="14" t="s">
        <v>32</v>
      </c>
      <c r="AX182" s="14" t="s">
        <v>76</v>
      </c>
      <c r="AY182" s="261" t="s">
        <v>122</v>
      </c>
    </row>
    <row r="183" s="14" customFormat="1">
      <c r="A183" s="14"/>
      <c r="B183" s="251"/>
      <c r="C183" s="252"/>
      <c r="D183" s="231" t="s">
        <v>191</v>
      </c>
      <c r="E183" s="253" t="s">
        <v>1</v>
      </c>
      <c r="F183" s="254" t="s">
        <v>226</v>
      </c>
      <c r="G183" s="252"/>
      <c r="H183" s="255">
        <v>10.44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191</v>
      </c>
      <c r="AU183" s="261" t="s">
        <v>86</v>
      </c>
      <c r="AV183" s="14" t="s">
        <v>86</v>
      </c>
      <c r="AW183" s="14" t="s">
        <v>32</v>
      </c>
      <c r="AX183" s="14" t="s">
        <v>76</v>
      </c>
      <c r="AY183" s="261" t="s">
        <v>122</v>
      </c>
    </row>
    <row r="184" s="14" customFormat="1">
      <c r="A184" s="14"/>
      <c r="B184" s="251"/>
      <c r="C184" s="252"/>
      <c r="D184" s="231" t="s">
        <v>191</v>
      </c>
      <c r="E184" s="253" t="s">
        <v>1</v>
      </c>
      <c r="F184" s="254" t="s">
        <v>234</v>
      </c>
      <c r="G184" s="252"/>
      <c r="H184" s="255">
        <v>2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191</v>
      </c>
      <c r="AU184" s="261" t="s">
        <v>86</v>
      </c>
      <c r="AV184" s="14" t="s">
        <v>86</v>
      </c>
      <c r="AW184" s="14" t="s">
        <v>32</v>
      </c>
      <c r="AX184" s="14" t="s">
        <v>76</v>
      </c>
      <c r="AY184" s="261" t="s">
        <v>122</v>
      </c>
    </row>
    <row r="185" s="14" customFormat="1">
      <c r="A185" s="14"/>
      <c r="B185" s="251"/>
      <c r="C185" s="252"/>
      <c r="D185" s="231" t="s">
        <v>191</v>
      </c>
      <c r="E185" s="253" t="s">
        <v>1</v>
      </c>
      <c r="F185" s="254" t="s">
        <v>235</v>
      </c>
      <c r="G185" s="252"/>
      <c r="H185" s="255">
        <v>9.6300000000000008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191</v>
      </c>
      <c r="AU185" s="261" t="s">
        <v>86</v>
      </c>
      <c r="AV185" s="14" t="s">
        <v>86</v>
      </c>
      <c r="AW185" s="14" t="s">
        <v>32</v>
      </c>
      <c r="AX185" s="14" t="s">
        <v>76</v>
      </c>
      <c r="AY185" s="261" t="s">
        <v>122</v>
      </c>
    </row>
    <row r="186" s="14" customFormat="1">
      <c r="A186" s="14"/>
      <c r="B186" s="251"/>
      <c r="C186" s="252"/>
      <c r="D186" s="231" t="s">
        <v>191</v>
      </c>
      <c r="E186" s="253" t="s">
        <v>1</v>
      </c>
      <c r="F186" s="254" t="s">
        <v>236</v>
      </c>
      <c r="G186" s="252"/>
      <c r="H186" s="255">
        <v>4.7999999999999998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191</v>
      </c>
      <c r="AU186" s="261" t="s">
        <v>86</v>
      </c>
      <c r="AV186" s="14" t="s">
        <v>86</v>
      </c>
      <c r="AW186" s="14" t="s">
        <v>32</v>
      </c>
      <c r="AX186" s="14" t="s">
        <v>76</v>
      </c>
      <c r="AY186" s="261" t="s">
        <v>122</v>
      </c>
    </row>
    <row r="187" s="14" customFormat="1">
      <c r="A187" s="14"/>
      <c r="B187" s="251"/>
      <c r="C187" s="252"/>
      <c r="D187" s="231" t="s">
        <v>191</v>
      </c>
      <c r="E187" s="253" t="s">
        <v>1</v>
      </c>
      <c r="F187" s="254" t="s">
        <v>237</v>
      </c>
      <c r="G187" s="252"/>
      <c r="H187" s="255">
        <v>0.65400000000000003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191</v>
      </c>
      <c r="AU187" s="261" t="s">
        <v>86</v>
      </c>
      <c r="AV187" s="14" t="s">
        <v>86</v>
      </c>
      <c r="AW187" s="14" t="s">
        <v>32</v>
      </c>
      <c r="AX187" s="14" t="s">
        <v>76</v>
      </c>
      <c r="AY187" s="261" t="s">
        <v>122</v>
      </c>
    </row>
    <row r="188" s="15" customFormat="1">
      <c r="A188" s="15"/>
      <c r="B188" s="262"/>
      <c r="C188" s="263"/>
      <c r="D188" s="231" t="s">
        <v>191</v>
      </c>
      <c r="E188" s="264" t="s">
        <v>1</v>
      </c>
      <c r="F188" s="265" t="s">
        <v>209</v>
      </c>
      <c r="G188" s="263"/>
      <c r="H188" s="266">
        <v>94.572000000000003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191</v>
      </c>
      <c r="AU188" s="272" t="s">
        <v>86</v>
      </c>
      <c r="AV188" s="15" t="s">
        <v>144</v>
      </c>
      <c r="AW188" s="15" t="s">
        <v>32</v>
      </c>
      <c r="AX188" s="15" t="s">
        <v>84</v>
      </c>
      <c r="AY188" s="272" t="s">
        <v>122</v>
      </c>
    </row>
    <row r="189" s="2" customFormat="1" ht="24.15" customHeight="1">
      <c r="A189" s="38"/>
      <c r="B189" s="39"/>
      <c r="C189" s="218" t="s">
        <v>152</v>
      </c>
      <c r="D189" s="218" t="s">
        <v>125</v>
      </c>
      <c r="E189" s="219" t="s">
        <v>238</v>
      </c>
      <c r="F189" s="220" t="s">
        <v>239</v>
      </c>
      <c r="G189" s="221" t="s">
        <v>189</v>
      </c>
      <c r="H189" s="222">
        <v>94.572000000000003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0.00025999999999999998</v>
      </c>
      <c r="R189" s="227">
        <f>Q189*H189</f>
        <v>0.024588719999999998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144</v>
      </c>
      <c r="AT189" s="229" t="s">
        <v>125</v>
      </c>
      <c r="AU189" s="229" t="s">
        <v>86</v>
      </c>
      <c r="AY189" s="17" t="s">
        <v>122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144</v>
      </c>
      <c r="BM189" s="229" t="s">
        <v>240</v>
      </c>
    </row>
    <row r="190" s="13" customFormat="1">
      <c r="A190" s="13"/>
      <c r="B190" s="241"/>
      <c r="C190" s="242"/>
      <c r="D190" s="231" t="s">
        <v>191</v>
      </c>
      <c r="E190" s="243" t="s">
        <v>1</v>
      </c>
      <c r="F190" s="244" t="s">
        <v>192</v>
      </c>
      <c r="G190" s="242"/>
      <c r="H190" s="243" t="s">
        <v>1</v>
      </c>
      <c r="I190" s="245"/>
      <c r="J190" s="242"/>
      <c r="K190" s="242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191</v>
      </c>
      <c r="AU190" s="250" t="s">
        <v>86</v>
      </c>
      <c r="AV190" s="13" t="s">
        <v>84</v>
      </c>
      <c r="AW190" s="13" t="s">
        <v>32</v>
      </c>
      <c r="AX190" s="13" t="s">
        <v>76</v>
      </c>
      <c r="AY190" s="250" t="s">
        <v>122</v>
      </c>
    </row>
    <row r="191" s="14" customFormat="1">
      <c r="A191" s="14"/>
      <c r="B191" s="251"/>
      <c r="C191" s="252"/>
      <c r="D191" s="231" t="s">
        <v>191</v>
      </c>
      <c r="E191" s="253" t="s">
        <v>1</v>
      </c>
      <c r="F191" s="254" t="s">
        <v>223</v>
      </c>
      <c r="G191" s="252"/>
      <c r="H191" s="255">
        <v>14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191</v>
      </c>
      <c r="AU191" s="261" t="s">
        <v>86</v>
      </c>
      <c r="AV191" s="14" t="s">
        <v>86</v>
      </c>
      <c r="AW191" s="14" t="s">
        <v>32</v>
      </c>
      <c r="AX191" s="14" t="s">
        <v>76</v>
      </c>
      <c r="AY191" s="261" t="s">
        <v>122</v>
      </c>
    </row>
    <row r="192" s="14" customFormat="1">
      <c r="A192" s="14"/>
      <c r="B192" s="251"/>
      <c r="C192" s="252"/>
      <c r="D192" s="231" t="s">
        <v>191</v>
      </c>
      <c r="E192" s="253" t="s">
        <v>1</v>
      </c>
      <c r="F192" s="254" t="s">
        <v>224</v>
      </c>
      <c r="G192" s="252"/>
      <c r="H192" s="255">
        <v>0.23999999999999999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191</v>
      </c>
      <c r="AU192" s="261" t="s">
        <v>86</v>
      </c>
      <c r="AV192" s="14" t="s">
        <v>86</v>
      </c>
      <c r="AW192" s="14" t="s">
        <v>32</v>
      </c>
      <c r="AX192" s="14" t="s">
        <v>76</v>
      </c>
      <c r="AY192" s="261" t="s">
        <v>122</v>
      </c>
    </row>
    <row r="193" s="14" customFormat="1">
      <c r="A193" s="14"/>
      <c r="B193" s="251"/>
      <c r="C193" s="252"/>
      <c r="D193" s="231" t="s">
        <v>191</v>
      </c>
      <c r="E193" s="253" t="s">
        <v>1</v>
      </c>
      <c r="F193" s="254" t="s">
        <v>225</v>
      </c>
      <c r="G193" s="252"/>
      <c r="H193" s="255">
        <v>4.4000000000000004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191</v>
      </c>
      <c r="AU193" s="261" t="s">
        <v>86</v>
      </c>
      <c r="AV193" s="14" t="s">
        <v>86</v>
      </c>
      <c r="AW193" s="14" t="s">
        <v>32</v>
      </c>
      <c r="AX193" s="14" t="s">
        <v>76</v>
      </c>
      <c r="AY193" s="261" t="s">
        <v>122</v>
      </c>
    </row>
    <row r="194" s="14" customFormat="1">
      <c r="A194" s="14"/>
      <c r="B194" s="251"/>
      <c r="C194" s="252"/>
      <c r="D194" s="231" t="s">
        <v>191</v>
      </c>
      <c r="E194" s="253" t="s">
        <v>1</v>
      </c>
      <c r="F194" s="254" t="s">
        <v>226</v>
      </c>
      <c r="G194" s="252"/>
      <c r="H194" s="255">
        <v>10.44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191</v>
      </c>
      <c r="AU194" s="261" t="s">
        <v>86</v>
      </c>
      <c r="AV194" s="14" t="s">
        <v>86</v>
      </c>
      <c r="AW194" s="14" t="s">
        <v>32</v>
      </c>
      <c r="AX194" s="14" t="s">
        <v>76</v>
      </c>
      <c r="AY194" s="261" t="s">
        <v>122</v>
      </c>
    </row>
    <row r="195" s="14" customFormat="1">
      <c r="A195" s="14"/>
      <c r="B195" s="251"/>
      <c r="C195" s="252"/>
      <c r="D195" s="231" t="s">
        <v>191</v>
      </c>
      <c r="E195" s="253" t="s">
        <v>1</v>
      </c>
      <c r="F195" s="254" t="s">
        <v>227</v>
      </c>
      <c r="G195" s="252"/>
      <c r="H195" s="255">
        <v>3.952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191</v>
      </c>
      <c r="AU195" s="261" t="s">
        <v>86</v>
      </c>
      <c r="AV195" s="14" t="s">
        <v>86</v>
      </c>
      <c r="AW195" s="14" t="s">
        <v>32</v>
      </c>
      <c r="AX195" s="14" t="s">
        <v>76</v>
      </c>
      <c r="AY195" s="261" t="s">
        <v>122</v>
      </c>
    </row>
    <row r="196" s="14" customFormat="1">
      <c r="A196" s="14"/>
      <c r="B196" s="251"/>
      <c r="C196" s="252"/>
      <c r="D196" s="231" t="s">
        <v>191</v>
      </c>
      <c r="E196" s="253" t="s">
        <v>1</v>
      </c>
      <c r="F196" s="254" t="s">
        <v>228</v>
      </c>
      <c r="G196" s="252"/>
      <c r="H196" s="255">
        <v>3.8519999999999999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191</v>
      </c>
      <c r="AU196" s="261" t="s">
        <v>86</v>
      </c>
      <c r="AV196" s="14" t="s">
        <v>86</v>
      </c>
      <c r="AW196" s="14" t="s">
        <v>32</v>
      </c>
      <c r="AX196" s="14" t="s">
        <v>76</v>
      </c>
      <c r="AY196" s="261" t="s">
        <v>122</v>
      </c>
    </row>
    <row r="197" s="14" customFormat="1">
      <c r="A197" s="14"/>
      <c r="B197" s="251"/>
      <c r="C197" s="252"/>
      <c r="D197" s="231" t="s">
        <v>191</v>
      </c>
      <c r="E197" s="253" t="s">
        <v>1</v>
      </c>
      <c r="F197" s="254" t="s">
        <v>229</v>
      </c>
      <c r="G197" s="252"/>
      <c r="H197" s="255">
        <v>3.7999999999999998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191</v>
      </c>
      <c r="AU197" s="261" t="s">
        <v>86</v>
      </c>
      <c r="AV197" s="14" t="s">
        <v>86</v>
      </c>
      <c r="AW197" s="14" t="s">
        <v>32</v>
      </c>
      <c r="AX197" s="14" t="s">
        <v>76</v>
      </c>
      <c r="AY197" s="261" t="s">
        <v>122</v>
      </c>
    </row>
    <row r="198" s="14" customFormat="1">
      <c r="A198" s="14"/>
      <c r="B198" s="251"/>
      <c r="C198" s="252"/>
      <c r="D198" s="231" t="s">
        <v>191</v>
      </c>
      <c r="E198" s="253" t="s">
        <v>1</v>
      </c>
      <c r="F198" s="254" t="s">
        <v>230</v>
      </c>
      <c r="G198" s="252"/>
      <c r="H198" s="255">
        <v>1.98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191</v>
      </c>
      <c r="AU198" s="261" t="s">
        <v>86</v>
      </c>
      <c r="AV198" s="14" t="s">
        <v>86</v>
      </c>
      <c r="AW198" s="14" t="s">
        <v>32</v>
      </c>
      <c r="AX198" s="14" t="s">
        <v>76</v>
      </c>
      <c r="AY198" s="261" t="s">
        <v>122</v>
      </c>
    </row>
    <row r="199" s="13" customFormat="1">
      <c r="A199" s="13"/>
      <c r="B199" s="241"/>
      <c r="C199" s="242"/>
      <c r="D199" s="231" t="s">
        <v>191</v>
      </c>
      <c r="E199" s="243" t="s">
        <v>1</v>
      </c>
      <c r="F199" s="244" t="s">
        <v>201</v>
      </c>
      <c r="G199" s="242"/>
      <c r="H199" s="243" t="s">
        <v>1</v>
      </c>
      <c r="I199" s="245"/>
      <c r="J199" s="242"/>
      <c r="K199" s="242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191</v>
      </c>
      <c r="AU199" s="250" t="s">
        <v>86</v>
      </c>
      <c r="AV199" s="13" t="s">
        <v>84</v>
      </c>
      <c r="AW199" s="13" t="s">
        <v>32</v>
      </c>
      <c r="AX199" s="13" t="s">
        <v>76</v>
      </c>
      <c r="AY199" s="250" t="s">
        <v>122</v>
      </c>
    </row>
    <row r="200" s="14" customFormat="1">
      <c r="A200" s="14"/>
      <c r="B200" s="251"/>
      <c r="C200" s="252"/>
      <c r="D200" s="231" t="s">
        <v>191</v>
      </c>
      <c r="E200" s="253" t="s">
        <v>1</v>
      </c>
      <c r="F200" s="254" t="s">
        <v>231</v>
      </c>
      <c r="G200" s="252"/>
      <c r="H200" s="255">
        <v>15.904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191</v>
      </c>
      <c r="AU200" s="261" t="s">
        <v>86</v>
      </c>
      <c r="AV200" s="14" t="s">
        <v>86</v>
      </c>
      <c r="AW200" s="14" t="s">
        <v>32</v>
      </c>
      <c r="AX200" s="14" t="s">
        <v>76</v>
      </c>
      <c r="AY200" s="261" t="s">
        <v>122</v>
      </c>
    </row>
    <row r="201" s="14" customFormat="1">
      <c r="A201" s="14"/>
      <c r="B201" s="251"/>
      <c r="C201" s="252"/>
      <c r="D201" s="231" t="s">
        <v>191</v>
      </c>
      <c r="E201" s="253" t="s">
        <v>1</v>
      </c>
      <c r="F201" s="254" t="s">
        <v>232</v>
      </c>
      <c r="G201" s="252"/>
      <c r="H201" s="255">
        <v>1.8799999999999999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1" t="s">
        <v>191</v>
      </c>
      <c r="AU201" s="261" t="s">
        <v>86</v>
      </c>
      <c r="AV201" s="14" t="s">
        <v>86</v>
      </c>
      <c r="AW201" s="14" t="s">
        <v>32</v>
      </c>
      <c r="AX201" s="14" t="s">
        <v>76</v>
      </c>
      <c r="AY201" s="261" t="s">
        <v>122</v>
      </c>
    </row>
    <row r="202" s="14" customFormat="1">
      <c r="A202" s="14"/>
      <c r="B202" s="251"/>
      <c r="C202" s="252"/>
      <c r="D202" s="231" t="s">
        <v>191</v>
      </c>
      <c r="E202" s="253" t="s">
        <v>1</v>
      </c>
      <c r="F202" s="254" t="s">
        <v>233</v>
      </c>
      <c r="G202" s="252"/>
      <c r="H202" s="255">
        <v>6.5999999999999996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191</v>
      </c>
      <c r="AU202" s="261" t="s">
        <v>86</v>
      </c>
      <c r="AV202" s="14" t="s">
        <v>86</v>
      </c>
      <c r="AW202" s="14" t="s">
        <v>32</v>
      </c>
      <c r="AX202" s="14" t="s">
        <v>76</v>
      </c>
      <c r="AY202" s="261" t="s">
        <v>122</v>
      </c>
    </row>
    <row r="203" s="14" customFormat="1">
      <c r="A203" s="14"/>
      <c r="B203" s="251"/>
      <c r="C203" s="252"/>
      <c r="D203" s="231" t="s">
        <v>191</v>
      </c>
      <c r="E203" s="253" t="s">
        <v>1</v>
      </c>
      <c r="F203" s="254" t="s">
        <v>226</v>
      </c>
      <c r="G203" s="252"/>
      <c r="H203" s="255">
        <v>10.44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191</v>
      </c>
      <c r="AU203" s="261" t="s">
        <v>86</v>
      </c>
      <c r="AV203" s="14" t="s">
        <v>86</v>
      </c>
      <c r="AW203" s="14" t="s">
        <v>32</v>
      </c>
      <c r="AX203" s="14" t="s">
        <v>76</v>
      </c>
      <c r="AY203" s="261" t="s">
        <v>122</v>
      </c>
    </row>
    <row r="204" s="14" customFormat="1">
      <c r="A204" s="14"/>
      <c r="B204" s="251"/>
      <c r="C204" s="252"/>
      <c r="D204" s="231" t="s">
        <v>191</v>
      </c>
      <c r="E204" s="253" t="s">
        <v>1</v>
      </c>
      <c r="F204" s="254" t="s">
        <v>234</v>
      </c>
      <c r="G204" s="252"/>
      <c r="H204" s="255">
        <v>2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191</v>
      </c>
      <c r="AU204" s="261" t="s">
        <v>86</v>
      </c>
      <c r="AV204" s="14" t="s">
        <v>86</v>
      </c>
      <c r="AW204" s="14" t="s">
        <v>32</v>
      </c>
      <c r="AX204" s="14" t="s">
        <v>76</v>
      </c>
      <c r="AY204" s="261" t="s">
        <v>122</v>
      </c>
    </row>
    <row r="205" s="14" customFormat="1">
      <c r="A205" s="14"/>
      <c r="B205" s="251"/>
      <c r="C205" s="252"/>
      <c r="D205" s="231" t="s">
        <v>191</v>
      </c>
      <c r="E205" s="253" t="s">
        <v>1</v>
      </c>
      <c r="F205" s="254" t="s">
        <v>235</v>
      </c>
      <c r="G205" s="252"/>
      <c r="H205" s="255">
        <v>9.6300000000000008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1" t="s">
        <v>191</v>
      </c>
      <c r="AU205" s="261" t="s">
        <v>86</v>
      </c>
      <c r="AV205" s="14" t="s">
        <v>86</v>
      </c>
      <c r="AW205" s="14" t="s">
        <v>32</v>
      </c>
      <c r="AX205" s="14" t="s">
        <v>76</v>
      </c>
      <c r="AY205" s="261" t="s">
        <v>122</v>
      </c>
    </row>
    <row r="206" s="14" customFormat="1">
      <c r="A206" s="14"/>
      <c r="B206" s="251"/>
      <c r="C206" s="252"/>
      <c r="D206" s="231" t="s">
        <v>191</v>
      </c>
      <c r="E206" s="253" t="s">
        <v>1</v>
      </c>
      <c r="F206" s="254" t="s">
        <v>236</v>
      </c>
      <c r="G206" s="252"/>
      <c r="H206" s="255">
        <v>4.7999999999999998</v>
      </c>
      <c r="I206" s="256"/>
      <c r="J206" s="252"/>
      <c r="K206" s="252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191</v>
      </c>
      <c r="AU206" s="261" t="s">
        <v>86</v>
      </c>
      <c r="AV206" s="14" t="s">
        <v>86</v>
      </c>
      <c r="AW206" s="14" t="s">
        <v>32</v>
      </c>
      <c r="AX206" s="14" t="s">
        <v>76</v>
      </c>
      <c r="AY206" s="261" t="s">
        <v>122</v>
      </c>
    </row>
    <row r="207" s="14" customFormat="1">
      <c r="A207" s="14"/>
      <c r="B207" s="251"/>
      <c r="C207" s="252"/>
      <c r="D207" s="231" t="s">
        <v>191</v>
      </c>
      <c r="E207" s="253" t="s">
        <v>1</v>
      </c>
      <c r="F207" s="254" t="s">
        <v>237</v>
      </c>
      <c r="G207" s="252"/>
      <c r="H207" s="255">
        <v>0.65400000000000003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1" t="s">
        <v>191</v>
      </c>
      <c r="AU207" s="261" t="s">
        <v>86</v>
      </c>
      <c r="AV207" s="14" t="s">
        <v>86</v>
      </c>
      <c r="AW207" s="14" t="s">
        <v>32</v>
      </c>
      <c r="AX207" s="14" t="s">
        <v>76</v>
      </c>
      <c r="AY207" s="261" t="s">
        <v>122</v>
      </c>
    </row>
    <row r="208" s="15" customFormat="1">
      <c r="A208" s="15"/>
      <c r="B208" s="262"/>
      <c r="C208" s="263"/>
      <c r="D208" s="231" t="s">
        <v>191</v>
      </c>
      <c r="E208" s="264" t="s">
        <v>1</v>
      </c>
      <c r="F208" s="265" t="s">
        <v>209</v>
      </c>
      <c r="G208" s="263"/>
      <c r="H208" s="266">
        <v>94.572000000000003</v>
      </c>
      <c r="I208" s="267"/>
      <c r="J208" s="263"/>
      <c r="K208" s="263"/>
      <c r="L208" s="268"/>
      <c r="M208" s="269"/>
      <c r="N208" s="270"/>
      <c r="O208" s="270"/>
      <c r="P208" s="270"/>
      <c r="Q208" s="270"/>
      <c r="R208" s="270"/>
      <c r="S208" s="270"/>
      <c r="T208" s="271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2" t="s">
        <v>191</v>
      </c>
      <c r="AU208" s="272" t="s">
        <v>86</v>
      </c>
      <c r="AV208" s="15" t="s">
        <v>144</v>
      </c>
      <c r="AW208" s="15" t="s">
        <v>32</v>
      </c>
      <c r="AX208" s="15" t="s">
        <v>84</v>
      </c>
      <c r="AY208" s="272" t="s">
        <v>122</v>
      </c>
    </row>
    <row r="209" s="2" customFormat="1" ht="24.15" customHeight="1">
      <c r="A209" s="38"/>
      <c r="B209" s="39"/>
      <c r="C209" s="218" t="s">
        <v>155</v>
      </c>
      <c r="D209" s="218" t="s">
        <v>125</v>
      </c>
      <c r="E209" s="219" t="s">
        <v>241</v>
      </c>
      <c r="F209" s="220" t="s">
        <v>242</v>
      </c>
      <c r="G209" s="221" t="s">
        <v>189</v>
      </c>
      <c r="H209" s="222">
        <v>199.59700000000001</v>
      </c>
      <c r="I209" s="223"/>
      <c r="J209" s="224">
        <f>ROUND(I209*H209,2)</f>
        <v>0</v>
      </c>
      <c r="K209" s="220" t="s">
        <v>215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0.00038999999999999999</v>
      </c>
      <c r="R209" s="227">
        <f>Q209*H209</f>
        <v>0.077842830000000002</v>
      </c>
      <c r="S209" s="227">
        <v>1.0000000000000001E-05</v>
      </c>
      <c r="T209" s="228">
        <f>S209*H209</f>
        <v>0.0019959700000000001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243</v>
      </c>
      <c r="AT209" s="229" t="s">
        <v>125</v>
      </c>
      <c r="AU209" s="229" t="s">
        <v>86</v>
      </c>
      <c r="AY209" s="17" t="s">
        <v>122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243</v>
      </c>
      <c r="BM209" s="229" t="s">
        <v>244</v>
      </c>
    </row>
    <row r="210" s="13" customFormat="1">
      <c r="A210" s="13"/>
      <c r="B210" s="241"/>
      <c r="C210" s="242"/>
      <c r="D210" s="231" t="s">
        <v>191</v>
      </c>
      <c r="E210" s="243" t="s">
        <v>1</v>
      </c>
      <c r="F210" s="244" t="s">
        <v>192</v>
      </c>
      <c r="G210" s="242"/>
      <c r="H210" s="243" t="s">
        <v>1</v>
      </c>
      <c r="I210" s="245"/>
      <c r="J210" s="242"/>
      <c r="K210" s="242"/>
      <c r="L210" s="246"/>
      <c r="M210" s="247"/>
      <c r="N210" s="248"/>
      <c r="O210" s="248"/>
      <c r="P210" s="248"/>
      <c r="Q210" s="248"/>
      <c r="R210" s="248"/>
      <c r="S210" s="248"/>
      <c r="T210" s="24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0" t="s">
        <v>191</v>
      </c>
      <c r="AU210" s="250" t="s">
        <v>86</v>
      </c>
      <c r="AV210" s="13" t="s">
        <v>84</v>
      </c>
      <c r="AW210" s="13" t="s">
        <v>32</v>
      </c>
      <c r="AX210" s="13" t="s">
        <v>76</v>
      </c>
      <c r="AY210" s="250" t="s">
        <v>122</v>
      </c>
    </row>
    <row r="211" s="14" customFormat="1">
      <c r="A211" s="14"/>
      <c r="B211" s="251"/>
      <c r="C211" s="252"/>
      <c r="D211" s="231" t="s">
        <v>191</v>
      </c>
      <c r="E211" s="253" t="s">
        <v>1</v>
      </c>
      <c r="F211" s="254" t="s">
        <v>245</v>
      </c>
      <c r="G211" s="252"/>
      <c r="H211" s="255">
        <v>31.920000000000002</v>
      </c>
      <c r="I211" s="256"/>
      <c r="J211" s="252"/>
      <c r="K211" s="252"/>
      <c r="L211" s="257"/>
      <c r="M211" s="258"/>
      <c r="N211" s="259"/>
      <c r="O211" s="259"/>
      <c r="P211" s="259"/>
      <c r="Q211" s="259"/>
      <c r="R211" s="259"/>
      <c r="S211" s="259"/>
      <c r="T211" s="26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1" t="s">
        <v>191</v>
      </c>
      <c r="AU211" s="261" t="s">
        <v>86</v>
      </c>
      <c r="AV211" s="14" t="s">
        <v>86</v>
      </c>
      <c r="AW211" s="14" t="s">
        <v>32</v>
      </c>
      <c r="AX211" s="14" t="s">
        <v>76</v>
      </c>
      <c r="AY211" s="261" t="s">
        <v>122</v>
      </c>
    </row>
    <row r="212" s="14" customFormat="1">
      <c r="A212" s="14"/>
      <c r="B212" s="251"/>
      <c r="C212" s="252"/>
      <c r="D212" s="231" t="s">
        <v>191</v>
      </c>
      <c r="E212" s="253" t="s">
        <v>1</v>
      </c>
      <c r="F212" s="254" t="s">
        <v>246</v>
      </c>
      <c r="G212" s="252"/>
      <c r="H212" s="255">
        <v>0.17999999999999999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191</v>
      </c>
      <c r="AU212" s="261" t="s">
        <v>86</v>
      </c>
      <c r="AV212" s="14" t="s">
        <v>86</v>
      </c>
      <c r="AW212" s="14" t="s">
        <v>32</v>
      </c>
      <c r="AX212" s="14" t="s">
        <v>76</v>
      </c>
      <c r="AY212" s="261" t="s">
        <v>122</v>
      </c>
    </row>
    <row r="213" s="14" customFormat="1">
      <c r="A213" s="14"/>
      <c r="B213" s="251"/>
      <c r="C213" s="252"/>
      <c r="D213" s="231" t="s">
        <v>191</v>
      </c>
      <c r="E213" s="253" t="s">
        <v>1</v>
      </c>
      <c r="F213" s="254" t="s">
        <v>247</v>
      </c>
      <c r="G213" s="252"/>
      <c r="H213" s="255">
        <v>8.2799999999999994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1" t="s">
        <v>191</v>
      </c>
      <c r="AU213" s="261" t="s">
        <v>86</v>
      </c>
      <c r="AV213" s="14" t="s">
        <v>86</v>
      </c>
      <c r="AW213" s="14" t="s">
        <v>32</v>
      </c>
      <c r="AX213" s="14" t="s">
        <v>76</v>
      </c>
      <c r="AY213" s="261" t="s">
        <v>122</v>
      </c>
    </row>
    <row r="214" s="14" customFormat="1">
      <c r="A214" s="14"/>
      <c r="B214" s="251"/>
      <c r="C214" s="252"/>
      <c r="D214" s="231" t="s">
        <v>191</v>
      </c>
      <c r="E214" s="253" t="s">
        <v>1</v>
      </c>
      <c r="F214" s="254" t="s">
        <v>248</v>
      </c>
      <c r="G214" s="252"/>
      <c r="H214" s="255">
        <v>24.84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191</v>
      </c>
      <c r="AU214" s="261" t="s">
        <v>86</v>
      </c>
      <c r="AV214" s="14" t="s">
        <v>86</v>
      </c>
      <c r="AW214" s="14" t="s">
        <v>32</v>
      </c>
      <c r="AX214" s="14" t="s">
        <v>76</v>
      </c>
      <c r="AY214" s="261" t="s">
        <v>122</v>
      </c>
    </row>
    <row r="215" s="14" customFormat="1">
      <c r="A215" s="14"/>
      <c r="B215" s="251"/>
      <c r="C215" s="252"/>
      <c r="D215" s="231" t="s">
        <v>191</v>
      </c>
      <c r="E215" s="253" t="s">
        <v>1</v>
      </c>
      <c r="F215" s="254" t="s">
        <v>249</v>
      </c>
      <c r="G215" s="252"/>
      <c r="H215" s="255">
        <v>8.8740000000000006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191</v>
      </c>
      <c r="AU215" s="261" t="s">
        <v>86</v>
      </c>
      <c r="AV215" s="14" t="s">
        <v>86</v>
      </c>
      <c r="AW215" s="14" t="s">
        <v>32</v>
      </c>
      <c r="AX215" s="14" t="s">
        <v>76</v>
      </c>
      <c r="AY215" s="261" t="s">
        <v>122</v>
      </c>
    </row>
    <row r="216" s="14" customFormat="1">
      <c r="A216" s="14"/>
      <c r="B216" s="251"/>
      <c r="C216" s="252"/>
      <c r="D216" s="231" t="s">
        <v>191</v>
      </c>
      <c r="E216" s="253" t="s">
        <v>1</v>
      </c>
      <c r="F216" s="254" t="s">
        <v>250</v>
      </c>
      <c r="G216" s="252"/>
      <c r="H216" s="255">
        <v>6.0179999999999998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191</v>
      </c>
      <c r="AU216" s="261" t="s">
        <v>86</v>
      </c>
      <c r="AV216" s="14" t="s">
        <v>86</v>
      </c>
      <c r="AW216" s="14" t="s">
        <v>32</v>
      </c>
      <c r="AX216" s="14" t="s">
        <v>76</v>
      </c>
      <c r="AY216" s="261" t="s">
        <v>122</v>
      </c>
    </row>
    <row r="217" s="14" customFormat="1">
      <c r="A217" s="14"/>
      <c r="B217" s="251"/>
      <c r="C217" s="252"/>
      <c r="D217" s="231" t="s">
        <v>191</v>
      </c>
      <c r="E217" s="253" t="s">
        <v>1</v>
      </c>
      <c r="F217" s="254" t="s">
        <v>251</v>
      </c>
      <c r="G217" s="252"/>
      <c r="H217" s="255">
        <v>8.2799999999999994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1" t="s">
        <v>191</v>
      </c>
      <c r="AU217" s="261" t="s">
        <v>86</v>
      </c>
      <c r="AV217" s="14" t="s">
        <v>86</v>
      </c>
      <c r="AW217" s="14" t="s">
        <v>32</v>
      </c>
      <c r="AX217" s="14" t="s">
        <v>76</v>
      </c>
      <c r="AY217" s="261" t="s">
        <v>122</v>
      </c>
    </row>
    <row r="218" s="14" customFormat="1">
      <c r="A218" s="14"/>
      <c r="B218" s="251"/>
      <c r="C218" s="252"/>
      <c r="D218" s="231" t="s">
        <v>191</v>
      </c>
      <c r="E218" s="253" t="s">
        <v>1</v>
      </c>
      <c r="F218" s="254" t="s">
        <v>252</v>
      </c>
      <c r="G218" s="252"/>
      <c r="H218" s="255">
        <v>3.2400000000000002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191</v>
      </c>
      <c r="AU218" s="261" t="s">
        <v>86</v>
      </c>
      <c r="AV218" s="14" t="s">
        <v>86</v>
      </c>
      <c r="AW218" s="14" t="s">
        <v>32</v>
      </c>
      <c r="AX218" s="14" t="s">
        <v>76</v>
      </c>
      <c r="AY218" s="261" t="s">
        <v>122</v>
      </c>
    </row>
    <row r="219" s="13" customFormat="1">
      <c r="A219" s="13"/>
      <c r="B219" s="241"/>
      <c r="C219" s="242"/>
      <c r="D219" s="231" t="s">
        <v>191</v>
      </c>
      <c r="E219" s="243" t="s">
        <v>1</v>
      </c>
      <c r="F219" s="244" t="s">
        <v>201</v>
      </c>
      <c r="G219" s="242"/>
      <c r="H219" s="243" t="s">
        <v>1</v>
      </c>
      <c r="I219" s="245"/>
      <c r="J219" s="242"/>
      <c r="K219" s="242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191</v>
      </c>
      <c r="AU219" s="250" t="s">
        <v>86</v>
      </c>
      <c r="AV219" s="13" t="s">
        <v>84</v>
      </c>
      <c r="AW219" s="13" t="s">
        <v>32</v>
      </c>
      <c r="AX219" s="13" t="s">
        <v>76</v>
      </c>
      <c r="AY219" s="250" t="s">
        <v>122</v>
      </c>
    </row>
    <row r="220" s="14" customFormat="1">
      <c r="A220" s="14"/>
      <c r="B220" s="251"/>
      <c r="C220" s="252"/>
      <c r="D220" s="231" t="s">
        <v>191</v>
      </c>
      <c r="E220" s="253" t="s">
        <v>1</v>
      </c>
      <c r="F220" s="254" t="s">
        <v>253</v>
      </c>
      <c r="G220" s="252"/>
      <c r="H220" s="255">
        <v>35.567999999999998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191</v>
      </c>
      <c r="AU220" s="261" t="s">
        <v>86</v>
      </c>
      <c r="AV220" s="14" t="s">
        <v>86</v>
      </c>
      <c r="AW220" s="14" t="s">
        <v>32</v>
      </c>
      <c r="AX220" s="14" t="s">
        <v>76</v>
      </c>
      <c r="AY220" s="261" t="s">
        <v>122</v>
      </c>
    </row>
    <row r="221" s="14" customFormat="1">
      <c r="A221" s="14"/>
      <c r="B221" s="251"/>
      <c r="C221" s="252"/>
      <c r="D221" s="231" t="s">
        <v>191</v>
      </c>
      <c r="E221" s="253" t="s">
        <v>1</v>
      </c>
      <c r="F221" s="254" t="s">
        <v>254</v>
      </c>
      <c r="G221" s="252"/>
      <c r="H221" s="255">
        <v>3.4199999999999999</v>
      </c>
      <c r="I221" s="256"/>
      <c r="J221" s="252"/>
      <c r="K221" s="252"/>
      <c r="L221" s="257"/>
      <c r="M221" s="258"/>
      <c r="N221" s="259"/>
      <c r="O221" s="259"/>
      <c r="P221" s="259"/>
      <c r="Q221" s="259"/>
      <c r="R221" s="259"/>
      <c r="S221" s="259"/>
      <c r="T221" s="26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1" t="s">
        <v>191</v>
      </c>
      <c r="AU221" s="261" t="s">
        <v>86</v>
      </c>
      <c r="AV221" s="14" t="s">
        <v>86</v>
      </c>
      <c r="AW221" s="14" t="s">
        <v>32</v>
      </c>
      <c r="AX221" s="14" t="s">
        <v>76</v>
      </c>
      <c r="AY221" s="261" t="s">
        <v>122</v>
      </c>
    </row>
    <row r="222" s="14" customFormat="1">
      <c r="A222" s="14"/>
      <c r="B222" s="251"/>
      <c r="C222" s="252"/>
      <c r="D222" s="231" t="s">
        <v>191</v>
      </c>
      <c r="E222" s="253" t="s">
        <v>1</v>
      </c>
      <c r="F222" s="254" t="s">
        <v>255</v>
      </c>
      <c r="G222" s="252"/>
      <c r="H222" s="255">
        <v>12.42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191</v>
      </c>
      <c r="AU222" s="261" t="s">
        <v>86</v>
      </c>
      <c r="AV222" s="14" t="s">
        <v>86</v>
      </c>
      <c r="AW222" s="14" t="s">
        <v>32</v>
      </c>
      <c r="AX222" s="14" t="s">
        <v>76</v>
      </c>
      <c r="AY222" s="261" t="s">
        <v>122</v>
      </c>
    </row>
    <row r="223" s="14" customFormat="1">
      <c r="A223" s="14"/>
      <c r="B223" s="251"/>
      <c r="C223" s="252"/>
      <c r="D223" s="231" t="s">
        <v>191</v>
      </c>
      <c r="E223" s="253" t="s">
        <v>1</v>
      </c>
      <c r="F223" s="254" t="s">
        <v>248</v>
      </c>
      <c r="G223" s="252"/>
      <c r="H223" s="255">
        <v>24.84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1" t="s">
        <v>191</v>
      </c>
      <c r="AU223" s="261" t="s">
        <v>86</v>
      </c>
      <c r="AV223" s="14" t="s">
        <v>86</v>
      </c>
      <c r="AW223" s="14" t="s">
        <v>32</v>
      </c>
      <c r="AX223" s="14" t="s">
        <v>76</v>
      </c>
      <c r="AY223" s="261" t="s">
        <v>122</v>
      </c>
    </row>
    <row r="224" s="14" customFormat="1">
      <c r="A224" s="14"/>
      <c r="B224" s="251"/>
      <c r="C224" s="252"/>
      <c r="D224" s="231" t="s">
        <v>191</v>
      </c>
      <c r="E224" s="253" t="s">
        <v>1</v>
      </c>
      <c r="F224" s="254" t="s">
        <v>256</v>
      </c>
      <c r="G224" s="252"/>
      <c r="H224" s="255">
        <v>4.5599999999999996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191</v>
      </c>
      <c r="AU224" s="261" t="s">
        <v>86</v>
      </c>
      <c r="AV224" s="14" t="s">
        <v>86</v>
      </c>
      <c r="AW224" s="14" t="s">
        <v>32</v>
      </c>
      <c r="AX224" s="14" t="s">
        <v>76</v>
      </c>
      <c r="AY224" s="261" t="s">
        <v>122</v>
      </c>
    </row>
    <row r="225" s="14" customFormat="1">
      <c r="A225" s="14"/>
      <c r="B225" s="251"/>
      <c r="C225" s="252"/>
      <c r="D225" s="231" t="s">
        <v>191</v>
      </c>
      <c r="E225" s="253" t="s">
        <v>1</v>
      </c>
      <c r="F225" s="254" t="s">
        <v>257</v>
      </c>
      <c r="G225" s="252"/>
      <c r="H225" s="255">
        <v>15.269</v>
      </c>
      <c r="I225" s="256"/>
      <c r="J225" s="252"/>
      <c r="K225" s="252"/>
      <c r="L225" s="257"/>
      <c r="M225" s="258"/>
      <c r="N225" s="259"/>
      <c r="O225" s="259"/>
      <c r="P225" s="259"/>
      <c r="Q225" s="259"/>
      <c r="R225" s="259"/>
      <c r="S225" s="259"/>
      <c r="T225" s="26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1" t="s">
        <v>191</v>
      </c>
      <c r="AU225" s="261" t="s">
        <v>86</v>
      </c>
      <c r="AV225" s="14" t="s">
        <v>86</v>
      </c>
      <c r="AW225" s="14" t="s">
        <v>32</v>
      </c>
      <c r="AX225" s="14" t="s">
        <v>76</v>
      </c>
      <c r="AY225" s="261" t="s">
        <v>122</v>
      </c>
    </row>
    <row r="226" s="14" customFormat="1">
      <c r="A226" s="14"/>
      <c r="B226" s="251"/>
      <c r="C226" s="252"/>
      <c r="D226" s="231" t="s">
        <v>191</v>
      </c>
      <c r="E226" s="253" t="s">
        <v>1</v>
      </c>
      <c r="F226" s="254" t="s">
        <v>258</v>
      </c>
      <c r="G226" s="252"/>
      <c r="H226" s="255">
        <v>10.800000000000001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191</v>
      </c>
      <c r="AU226" s="261" t="s">
        <v>86</v>
      </c>
      <c r="AV226" s="14" t="s">
        <v>86</v>
      </c>
      <c r="AW226" s="14" t="s">
        <v>32</v>
      </c>
      <c r="AX226" s="14" t="s">
        <v>76</v>
      </c>
      <c r="AY226" s="261" t="s">
        <v>122</v>
      </c>
    </row>
    <row r="227" s="14" customFormat="1">
      <c r="A227" s="14"/>
      <c r="B227" s="251"/>
      <c r="C227" s="252"/>
      <c r="D227" s="231" t="s">
        <v>191</v>
      </c>
      <c r="E227" s="253" t="s">
        <v>1</v>
      </c>
      <c r="F227" s="254" t="s">
        <v>259</v>
      </c>
      <c r="G227" s="252"/>
      <c r="H227" s="255">
        <v>1.0880000000000001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1" t="s">
        <v>191</v>
      </c>
      <c r="AU227" s="261" t="s">
        <v>86</v>
      </c>
      <c r="AV227" s="14" t="s">
        <v>86</v>
      </c>
      <c r="AW227" s="14" t="s">
        <v>32</v>
      </c>
      <c r="AX227" s="14" t="s">
        <v>76</v>
      </c>
      <c r="AY227" s="261" t="s">
        <v>122</v>
      </c>
    </row>
    <row r="228" s="15" customFormat="1">
      <c r="A228" s="15"/>
      <c r="B228" s="262"/>
      <c r="C228" s="263"/>
      <c r="D228" s="231" t="s">
        <v>191</v>
      </c>
      <c r="E228" s="264" t="s">
        <v>1</v>
      </c>
      <c r="F228" s="265" t="s">
        <v>209</v>
      </c>
      <c r="G228" s="263"/>
      <c r="H228" s="266">
        <v>199.59699999999998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2" t="s">
        <v>191</v>
      </c>
      <c r="AU228" s="272" t="s">
        <v>86</v>
      </c>
      <c r="AV228" s="15" t="s">
        <v>144</v>
      </c>
      <c r="AW228" s="15" t="s">
        <v>32</v>
      </c>
      <c r="AX228" s="15" t="s">
        <v>84</v>
      </c>
      <c r="AY228" s="272" t="s">
        <v>122</v>
      </c>
    </row>
    <row r="229" s="2" customFormat="1" ht="21.75" customHeight="1">
      <c r="A229" s="38"/>
      <c r="B229" s="39"/>
      <c r="C229" s="218" t="s">
        <v>161</v>
      </c>
      <c r="D229" s="218" t="s">
        <v>125</v>
      </c>
      <c r="E229" s="219" t="s">
        <v>260</v>
      </c>
      <c r="F229" s="220" t="s">
        <v>261</v>
      </c>
      <c r="G229" s="221" t="s">
        <v>189</v>
      </c>
      <c r="H229" s="222">
        <v>200</v>
      </c>
      <c r="I229" s="223"/>
      <c r="J229" s="224">
        <f>ROUND(I229*H229,2)</f>
        <v>0</v>
      </c>
      <c r="K229" s="220" t="s">
        <v>215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0.00038999999999999999</v>
      </c>
      <c r="R229" s="227">
        <f>Q229*H229</f>
        <v>0.078</v>
      </c>
      <c r="S229" s="227">
        <v>1.0000000000000001E-05</v>
      </c>
      <c r="T229" s="228">
        <f>S229*H229</f>
        <v>0.002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144</v>
      </c>
      <c r="AT229" s="229" t="s">
        <v>125</v>
      </c>
      <c r="AU229" s="229" t="s">
        <v>86</v>
      </c>
      <c r="AY229" s="17" t="s">
        <v>122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144</v>
      </c>
      <c r="BM229" s="229" t="s">
        <v>262</v>
      </c>
    </row>
    <row r="230" s="12" customFormat="1" ht="22.8" customHeight="1">
      <c r="A230" s="12"/>
      <c r="B230" s="202"/>
      <c r="C230" s="203"/>
      <c r="D230" s="204" t="s">
        <v>75</v>
      </c>
      <c r="E230" s="216" t="s">
        <v>166</v>
      </c>
      <c r="F230" s="216" t="s">
        <v>263</v>
      </c>
      <c r="G230" s="203"/>
      <c r="H230" s="203"/>
      <c r="I230" s="206"/>
      <c r="J230" s="217">
        <f>BK230</f>
        <v>0</v>
      </c>
      <c r="K230" s="203"/>
      <c r="L230" s="208"/>
      <c r="M230" s="209"/>
      <c r="N230" s="210"/>
      <c r="O230" s="210"/>
      <c r="P230" s="211">
        <f>SUM(P231:P260)</f>
        <v>0</v>
      </c>
      <c r="Q230" s="210"/>
      <c r="R230" s="211">
        <f>SUM(R231:R260)</f>
        <v>0</v>
      </c>
      <c r="S230" s="210"/>
      <c r="T230" s="212">
        <f>SUM(T231:T260)</f>
        <v>6.2261189999999997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3" t="s">
        <v>84</v>
      </c>
      <c r="AT230" s="214" t="s">
        <v>75</v>
      </c>
      <c r="AU230" s="214" t="s">
        <v>84</v>
      </c>
      <c r="AY230" s="213" t="s">
        <v>122</v>
      </c>
      <c r="BK230" s="215">
        <f>SUM(BK231:BK260)</f>
        <v>0</v>
      </c>
    </row>
    <row r="231" s="2" customFormat="1" ht="33" customHeight="1">
      <c r="A231" s="38"/>
      <c r="B231" s="39"/>
      <c r="C231" s="218" t="s">
        <v>166</v>
      </c>
      <c r="D231" s="218" t="s">
        <v>125</v>
      </c>
      <c r="E231" s="219" t="s">
        <v>264</v>
      </c>
      <c r="F231" s="220" t="s">
        <v>265</v>
      </c>
      <c r="G231" s="221" t="s">
        <v>189</v>
      </c>
      <c r="H231" s="222">
        <v>703.08000000000004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144</v>
      </c>
      <c r="AT231" s="229" t="s">
        <v>125</v>
      </c>
      <c r="AU231" s="229" t="s">
        <v>86</v>
      </c>
      <c r="AY231" s="17" t="s">
        <v>122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144</v>
      </c>
      <c r="BM231" s="229" t="s">
        <v>266</v>
      </c>
    </row>
    <row r="232" s="14" customFormat="1">
      <c r="A232" s="14"/>
      <c r="B232" s="251"/>
      <c r="C232" s="252"/>
      <c r="D232" s="231" t="s">
        <v>191</v>
      </c>
      <c r="E232" s="253" t="s">
        <v>1</v>
      </c>
      <c r="F232" s="254" t="s">
        <v>267</v>
      </c>
      <c r="G232" s="252"/>
      <c r="H232" s="255">
        <v>703.08000000000004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191</v>
      </c>
      <c r="AU232" s="261" t="s">
        <v>86</v>
      </c>
      <c r="AV232" s="14" t="s">
        <v>86</v>
      </c>
      <c r="AW232" s="14" t="s">
        <v>32</v>
      </c>
      <c r="AX232" s="14" t="s">
        <v>84</v>
      </c>
      <c r="AY232" s="261" t="s">
        <v>122</v>
      </c>
    </row>
    <row r="233" s="2" customFormat="1" ht="37.8" customHeight="1">
      <c r="A233" s="38"/>
      <c r="B233" s="39"/>
      <c r="C233" s="218" t="s">
        <v>171</v>
      </c>
      <c r="D233" s="218" t="s">
        <v>125</v>
      </c>
      <c r="E233" s="219" t="s">
        <v>268</v>
      </c>
      <c r="F233" s="220" t="s">
        <v>269</v>
      </c>
      <c r="G233" s="221" t="s">
        <v>189</v>
      </c>
      <c r="H233" s="222">
        <v>4921.5600000000004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144</v>
      </c>
      <c r="AT233" s="229" t="s">
        <v>125</v>
      </c>
      <c r="AU233" s="229" t="s">
        <v>86</v>
      </c>
      <c r="AY233" s="17" t="s">
        <v>122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144</v>
      </c>
      <c r="BM233" s="229" t="s">
        <v>270</v>
      </c>
    </row>
    <row r="234" s="14" customFormat="1">
      <c r="A234" s="14"/>
      <c r="B234" s="251"/>
      <c r="C234" s="252"/>
      <c r="D234" s="231" t="s">
        <v>191</v>
      </c>
      <c r="E234" s="253" t="s">
        <v>1</v>
      </c>
      <c r="F234" s="254" t="s">
        <v>271</v>
      </c>
      <c r="G234" s="252"/>
      <c r="H234" s="255">
        <v>4921.5600000000004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191</v>
      </c>
      <c r="AU234" s="261" t="s">
        <v>86</v>
      </c>
      <c r="AV234" s="14" t="s">
        <v>86</v>
      </c>
      <c r="AW234" s="14" t="s">
        <v>32</v>
      </c>
      <c r="AX234" s="14" t="s">
        <v>84</v>
      </c>
      <c r="AY234" s="261" t="s">
        <v>122</v>
      </c>
    </row>
    <row r="235" s="2" customFormat="1" ht="33" customHeight="1">
      <c r="A235" s="38"/>
      <c r="B235" s="39"/>
      <c r="C235" s="218" t="s">
        <v>272</v>
      </c>
      <c r="D235" s="218" t="s">
        <v>125</v>
      </c>
      <c r="E235" s="219" t="s">
        <v>273</v>
      </c>
      <c r="F235" s="220" t="s">
        <v>274</v>
      </c>
      <c r="G235" s="221" t="s">
        <v>189</v>
      </c>
      <c r="H235" s="222">
        <v>703.08000000000004</v>
      </c>
      <c r="I235" s="223"/>
      <c r="J235" s="224">
        <f>ROUND(I235*H235,2)</f>
        <v>0</v>
      </c>
      <c r="K235" s="220" t="s">
        <v>1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144</v>
      </c>
      <c r="AT235" s="229" t="s">
        <v>125</v>
      </c>
      <c r="AU235" s="229" t="s">
        <v>86</v>
      </c>
      <c r="AY235" s="17" t="s">
        <v>122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144</v>
      </c>
      <c r="BM235" s="229" t="s">
        <v>275</v>
      </c>
    </row>
    <row r="236" s="2" customFormat="1" ht="16.5" customHeight="1">
      <c r="A236" s="38"/>
      <c r="B236" s="39"/>
      <c r="C236" s="218" t="s">
        <v>8</v>
      </c>
      <c r="D236" s="218" t="s">
        <v>125</v>
      </c>
      <c r="E236" s="219" t="s">
        <v>276</v>
      </c>
      <c r="F236" s="220" t="s">
        <v>277</v>
      </c>
      <c r="G236" s="221" t="s">
        <v>189</v>
      </c>
      <c r="H236" s="222">
        <v>703.08000000000004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144</v>
      </c>
      <c r="AT236" s="229" t="s">
        <v>125</v>
      </c>
      <c r="AU236" s="229" t="s">
        <v>86</v>
      </c>
      <c r="AY236" s="17" t="s">
        <v>122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144</v>
      </c>
      <c r="BM236" s="229" t="s">
        <v>278</v>
      </c>
    </row>
    <row r="237" s="2" customFormat="1" ht="16.5" customHeight="1">
      <c r="A237" s="38"/>
      <c r="B237" s="39"/>
      <c r="C237" s="218" t="s">
        <v>279</v>
      </c>
      <c r="D237" s="218" t="s">
        <v>125</v>
      </c>
      <c r="E237" s="219" t="s">
        <v>280</v>
      </c>
      <c r="F237" s="220" t="s">
        <v>281</v>
      </c>
      <c r="G237" s="221" t="s">
        <v>189</v>
      </c>
      <c r="H237" s="222">
        <v>4921.5600000000004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144</v>
      </c>
      <c r="AT237" s="229" t="s">
        <v>125</v>
      </c>
      <c r="AU237" s="229" t="s">
        <v>86</v>
      </c>
      <c r="AY237" s="17" t="s">
        <v>122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144</v>
      </c>
      <c r="BM237" s="229" t="s">
        <v>282</v>
      </c>
    </row>
    <row r="238" s="14" customFormat="1">
      <c r="A238" s="14"/>
      <c r="B238" s="251"/>
      <c r="C238" s="252"/>
      <c r="D238" s="231" t="s">
        <v>191</v>
      </c>
      <c r="E238" s="253" t="s">
        <v>1</v>
      </c>
      <c r="F238" s="254" t="s">
        <v>271</v>
      </c>
      <c r="G238" s="252"/>
      <c r="H238" s="255">
        <v>4921.5600000000004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191</v>
      </c>
      <c r="AU238" s="261" t="s">
        <v>86</v>
      </c>
      <c r="AV238" s="14" t="s">
        <v>86</v>
      </c>
      <c r="AW238" s="14" t="s">
        <v>32</v>
      </c>
      <c r="AX238" s="14" t="s">
        <v>84</v>
      </c>
      <c r="AY238" s="261" t="s">
        <v>122</v>
      </c>
    </row>
    <row r="239" s="2" customFormat="1" ht="21.75" customHeight="1">
      <c r="A239" s="38"/>
      <c r="B239" s="39"/>
      <c r="C239" s="218" t="s">
        <v>283</v>
      </c>
      <c r="D239" s="218" t="s">
        <v>125</v>
      </c>
      <c r="E239" s="219" t="s">
        <v>284</v>
      </c>
      <c r="F239" s="220" t="s">
        <v>285</v>
      </c>
      <c r="G239" s="221" t="s">
        <v>189</v>
      </c>
      <c r="H239" s="222">
        <v>703.08000000000004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144</v>
      </c>
      <c r="AT239" s="229" t="s">
        <v>125</v>
      </c>
      <c r="AU239" s="229" t="s">
        <v>86</v>
      </c>
      <c r="AY239" s="17" t="s">
        <v>122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144</v>
      </c>
      <c r="BM239" s="229" t="s">
        <v>286</v>
      </c>
    </row>
    <row r="240" s="2" customFormat="1" ht="24.15" customHeight="1">
      <c r="A240" s="38"/>
      <c r="B240" s="39"/>
      <c r="C240" s="218" t="s">
        <v>287</v>
      </c>
      <c r="D240" s="218" t="s">
        <v>125</v>
      </c>
      <c r="E240" s="219" t="s">
        <v>288</v>
      </c>
      <c r="F240" s="220" t="s">
        <v>289</v>
      </c>
      <c r="G240" s="221" t="s">
        <v>189</v>
      </c>
      <c r="H240" s="222">
        <v>199.59700000000001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0.027</v>
      </c>
      <c r="T240" s="228">
        <f>S240*H240</f>
        <v>5.389119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144</v>
      </c>
      <c r="AT240" s="229" t="s">
        <v>125</v>
      </c>
      <c r="AU240" s="229" t="s">
        <v>86</v>
      </c>
      <c r="AY240" s="17" t="s">
        <v>122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144</v>
      </c>
      <c r="BM240" s="229" t="s">
        <v>290</v>
      </c>
    </row>
    <row r="241" s="13" customFormat="1">
      <c r="A241" s="13"/>
      <c r="B241" s="241"/>
      <c r="C241" s="242"/>
      <c r="D241" s="231" t="s">
        <v>191</v>
      </c>
      <c r="E241" s="243" t="s">
        <v>1</v>
      </c>
      <c r="F241" s="244" t="s">
        <v>192</v>
      </c>
      <c r="G241" s="242"/>
      <c r="H241" s="243" t="s">
        <v>1</v>
      </c>
      <c r="I241" s="245"/>
      <c r="J241" s="242"/>
      <c r="K241" s="242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191</v>
      </c>
      <c r="AU241" s="250" t="s">
        <v>86</v>
      </c>
      <c r="AV241" s="13" t="s">
        <v>84</v>
      </c>
      <c r="AW241" s="13" t="s">
        <v>32</v>
      </c>
      <c r="AX241" s="13" t="s">
        <v>76</v>
      </c>
      <c r="AY241" s="250" t="s">
        <v>122</v>
      </c>
    </row>
    <row r="242" s="14" customFormat="1">
      <c r="A242" s="14"/>
      <c r="B242" s="251"/>
      <c r="C242" s="252"/>
      <c r="D242" s="231" t="s">
        <v>191</v>
      </c>
      <c r="E242" s="253" t="s">
        <v>1</v>
      </c>
      <c r="F242" s="254" t="s">
        <v>291</v>
      </c>
      <c r="G242" s="252"/>
      <c r="H242" s="255">
        <v>31.920000000000002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1" t="s">
        <v>191</v>
      </c>
      <c r="AU242" s="261" t="s">
        <v>86</v>
      </c>
      <c r="AV242" s="14" t="s">
        <v>86</v>
      </c>
      <c r="AW242" s="14" t="s">
        <v>32</v>
      </c>
      <c r="AX242" s="14" t="s">
        <v>76</v>
      </c>
      <c r="AY242" s="261" t="s">
        <v>122</v>
      </c>
    </row>
    <row r="243" s="14" customFormat="1">
      <c r="A243" s="14"/>
      <c r="B243" s="251"/>
      <c r="C243" s="252"/>
      <c r="D243" s="231" t="s">
        <v>191</v>
      </c>
      <c r="E243" s="253" t="s">
        <v>1</v>
      </c>
      <c r="F243" s="254" t="s">
        <v>292</v>
      </c>
      <c r="G243" s="252"/>
      <c r="H243" s="255">
        <v>0.17999999999999999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191</v>
      </c>
      <c r="AU243" s="261" t="s">
        <v>86</v>
      </c>
      <c r="AV243" s="14" t="s">
        <v>86</v>
      </c>
      <c r="AW243" s="14" t="s">
        <v>32</v>
      </c>
      <c r="AX243" s="14" t="s">
        <v>76</v>
      </c>
      <c r="AY243" s="261" t="s">
        <v>122</v>
      </c>
    </row>
    <row r="244" s="14" customFormat="1">
      <c r="A244" s="14"/>
      <c r="B244" s="251"/>
      <c r="C244" s="252"/>
      <c r="D244" s="231" t="s">
        <v>191</v>
      </c>
      <c r="E244" s="253" t="s">
        <v>1</v>
      </c>
      <c r="F244" s="254" t="s">
        <v>293</v>
      </c>
      <c r="G244" s="252"/>
      <c r="H244" s="255">
        <v>8.2799999999999994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191</v>
      </c>
      <c r="AU244" s="261" t="s">
        <v>86</v>
      </c>
      <c r="AV244" s="14" t="s">
        <v>86</v>
      </c>
      <c r="AW244" s="14" t="s">
        <v>32</v>
      </c>
      <c r="AX244" s="14" t="s">
        <v>76</v>
      </c>
      <c r="AY244" s="261" t="s">
        <v>122</v>
      </c>
    </row>
    <row r="245" s="14" customFormat="1">
      <c r="A245" s="14"/>
      <c r="B245" s="251"/>
      <c r="C245" s="252"/>
      <c r="D245" s="231" t="s">
        <v>191</v>
      </c>
      <c r="E245" s="253" t="s">
        <v>1</v>
      </c>
      <c r="F245" s="254" t="s">
        <v>294</v>
      </c>
      <c r="G245" s="252"/>
      <c r="H245" s="255">
        <v>24.84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191</v>
      </c>
      <c r="AU245" s="261" t="s">
        <v>86</v>
      </c>
      <c r="AV245" s="14" t="s">
        <v>86</v>
      </c>
      <c r="AW245" s="14" t="s">
        <v>32</v>
      </c>
      <c r="AX245" s="14" t="s">
        <v>76</v>
      </c>
      <c r="AY245" s="261" t="s">
        <v>122</v>
      </c>
    </row>
    <row r="246" s="14" customFormat="1">
      <c r="A246" s="14"/>
      <c r="B246" s="251"/>
      <c r="C246" s="252"/>
      <c r="D246" s="231" t="s">
        <v>191</v>
      </c>
      <c r="E246" s="253" t="s">
        <v>1</v>
      </c>
      <c r="F246" s="254" t="s">
        <v>295</v>
      </c>
      <c r="G246" s="252"/>
      <c r="H246" s="255">
        <v>8.8740000000000006</v>
      </c>
      <c r="I246" s="256"/>
      <c r="J246" s="252"/>
      <c r="K246" s="252"/>
      <c r="L246" s="257"/>
      <c r="M246" s="258"/>
      <c r="N246" s="259"/>
      <c r="O246" s="259"/>
      <c r="P246" s="259"/>
      <c r="Q246" s="259"/>
      <c r="R246" s="259"/>
      <c r="S246" s="259"/>
      <c r="T246" s="26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1" t="s">
        <v>191</v>
      </c>
      <c r="AU246" s="261" t="s">
        <v>86</v>
      </c>
      <c r="AV246" s="14" t="s">
        <v>86</v>
      </c>
      <c r="AW246" s="14" t="s">
        <v>32</v>
      </c>
      <c r="AX246" s="14" t="s">
        <v>76</v>
      </c>
      <c r="AY246" s="261" t="s">
        <v>122</v>
      </c>
    </row>
    <row r="247" s="14" customFormat="1">
      <c r="A247" s="14"/>
      <c r="B247" s="251"/>
      <c r="C247" s="252"/>
      <c r="D247" s="231" t="s">
        <v>191</v>
      </c>
      <c r="E247" s="253" t="s">
        <v>1</v>
      </c>
      <c r="F247" s="254" t="s">
        <v>296</v>
      </c>
      <c r="G247" s="252"/>
      <c r="H247" s="255">
        <v>6.0179999999999998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1" t="s">
        <v>191</v>
      </c>
      <c r="AU247" s="261" t="s">
        <v>86</v>
      </c>
      <c r="AV247" s="14" t="s">
        <v>86</v>
      </c>
      <c r="AW247" s="14" t="s">
        <v>32</v>
      </c>
      <c r="AX247" s="14" t="s">
        <v>76</v>
      </c>
      <c r="AY247" s="261" t="s">
        <v>122</v>
      </c>
    </row>
    <row r="248" s="14" customFormat="1">
      <c r="A248" s="14"/>
      <c r="B248" s="251"/>
      <c r="C248" s="252"/>
      <c r="D248" s="231" t="s">
        <v>191</v>
      </c>
      <c r="E248" s="253" t="s">
        <v>1</v>
      </c>
      <c r="F248" s="254" t="s">
        <v>297</v>
      </c>
      <c r="G248" s="252"/>
      <c r="H248" s="255">
        <v>8.2799999999999994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191</v>
      </c>
      <c r="AU248" s="261" t="s">
        <v>86</v>
      </c>
      <c r="AV248" s="14" t="s">
        <v>86</v>
      </c>
      <c r="AW248" s="14" t="s">
        <v>32</v>
      </c>
      <c r="AX248" s="14" t="s">
        <v>76</v>
      </c>
      <c r="AY248" s="261" t="s">
        <v>122</v>
      </c>
    </row>
    <row r="249" s="14" customFormat="1">
      <c r="A249" s="14"/>
      <c r="B249" s="251"/>
      <c r="C249" s="252"/>
      <c r="D249" s="231" t="s">
        <v>191</v>
      </c>
      <c r="E249" s="253" t="s">
        <v>1</v>
      </c>
      <c r="F249" s="254" t="s">
        <v>298</v>
      </c>
      <c r="G249" s="252"/>
      <c r="H249" s="255">
        <v>3.2400000000000002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1" t="s">
        <v>191</v>
      </c>
      <c r="AU249" s="261" t="s">
        <v>86</v>
      </c>
      <c r="AV249" s="14" t="s">
        <v>86</v>
      </c>
      <c r="AW249" s="14" t="s">
        <v>32</v>
      </c>
      <c r="AX249" s="14" t="s">
        <v>76</v>
      </c>
      <c r="AY249" s="261" t="s">
        <v>122</v>
      </c>
    </row>
    <row r="250" s="13" customFormat="1">
      <c r="A250" s="13"/>
      <c r="B250" s="241"/>
      <c r="C250" s="242"/>
      <c r="D250" s="231" t="s">
        <v>191</v>
      </c>
      <c r="E250" s="243" t="s">
        <v>1</v>
      </c>
      <c r="F250" s="244" t="s">
        <v>201</v>
      </c>
      <c r="G250" s="242"/>
      <c r="H250" s="243" t="s">
        <v>1</v>
      </c>
      <c r="I250" s="245"/>
      <c r="J250" s="242"/>
      <c r="K250" s="242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191</v>
      </c>
      <c r="AU250" s="250" t="s">
        <v>86</v>
      </c>
      <c r="AV250" s="13" t="s">
        <v>84</v>
      </c>
      <c r="AW250" s="13" t="s">
        <v>32</v>
      </c>
      <c r="AX250" s="13" t="s">
        <v>76</v>
      </c>
      <c r="AY250" s="250" t="s">
        <v>122</v>
      </c>
    </row>
    <row r="251" s="14" customFormat="1">
      <c r="A251" s="14"/>
      <c r="B251" s="251"/>
      <c r="C251" s="252"/>
      <c r="D251" s="231" t="s">
        <v>191</v>
      </c>
      <c r="E251" s="253" t="s">
        <v>1</v>
      </c>
      <c r="F251" s="254" t="s">
        <v>299</v>
      </c>
      <c r="G251" s="252"/>
      <c r="H251" s="255">
        <v>35.567999999999998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191</v>
      </c>
      <c r="AU251" s="261" t="s">
        <v>86</v>
      </c>
      <c r="AV251" s="14" t="s">
        <v>86</v>
      </c>
      <c r="AW251" s="14" t="s">
        <v>32</v>
      </c>
      <c r="AX251" s="14" t="s">
        <v>76</v>
      </c>
      <c r="AY251" s="261" t="s">
        <v>122</v>
      </c>
    </row>
    <row r="252" s="14" customFormat="1">
      <c r="A252" s="14"/>
      <c r="B252" s="251"/>
      <c r="C252" s="252"/>
      <c r="D252" s="231" t="s">
        <v>191</v>
      </c>
      <c r="E252" s="253" t="s">
        <v>1</v>
      </c>
      <c r="F252" s="254" t="s">
        <v>300</v>
      </c>
      <c r="G252" s="252"/>
      <c r="H252" s="255">
        <v>3.4199999999999999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191</v>
      </c>
      <c r="AU252" s="261" t="s">
        <v>86</v>
      </c>
      <c r="AV252" s="14" t="s">
        <v>86</v>
      </c>
      <c r="AW252" s="14" t="s">
        <v>32</v>
      </c>
      <c r="AX252" s="14" t="s">
        <v>76</v>
      </c>
      <c r="AY252" s="261" t="s">
        <v>122</v>
      </c>
    </row>
    <row r="253" s="14" customFormat="1">
      <c r="A253" s="14"/>
      <c r="B253" s="251"/>
      <c r="C253" s="252"/>
      <c r="D253" s="231" t="s">
        <v>191</v>
      </c>
      <c r="E253" s="253" t="s">
        <v>1</v>
      </c>
      <c r="F253" s="254" t="s">
        <v>301</v>
      </c>
      <c r="G253" s="252"/>
      <c r="H253" s="255">
        <v>12.42</v>
      </c>
      <c r="I253" s="256"/>
      <c r="J253" s="252"/>
      <c r="K253" s="252"/>
      <c r="L253" s="257"/>
      <c r="M253" s="258"/>
      <c r="N253" s="259"/>
      <c r="O253" s="259"/>
      <c r="P253" s="259"/>
      <c r="Q253" s="259"/>
      <c r="R253" s="259"/>
      <c r="S253" s="259"/>
      <c r="T253" s="26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1" t="s">
        <v>191</v>
      </c>
      <c r="AU253" s="261" t="s">
        <v>86</v>
      </c>
      <c r="AV253" s="14" t="s">
        <v>86</v>
      </c>
      <c r="AW253" s="14" t="s">
        <v>32</v>
      </c>
      <c r="AX253" s="14" t="s">
        <v>76</v>
      </c>
      <c r="AY253" s="261" t="s">
        <v>122</v>
      </c>
    </row>
    <row r="254" s="14" customFormat="1">
      <c r="A254" s="14"/>
      <c r="B254" s="251"/>
      <c r="C254" s="252"/>
      <c r="D254" s="231" t="s">
        <v>191</v>
      </c>
      <c r="E254" s="253" t="s">
        <v>1</v>
      </c>
      <c r="F254" s="254" t="s">
        <v>294</v>
      </c>
      <c r="G254" s="252"/>
      <c r="H254" s="255">
        <v>24.84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191</v>
      </c>
      <c r="AU254" s="261" t="s">
        <v>86</v>
      </c>
      <c r="AV254" s="14" t="s">
        <v>86</v>
      </c>
      <c r="AW254" s="14" t="s">
        <v>32</v>
      </c>
      <c r="AX254" s="14" t="s">
        <v>76</v>
      </c>
      <c r="AY254" s="261" t="s">
        <v>122</v>
      </c>
    </row>
    <row r="255" s="14" customFormat="1">
      <c r="A255" s="14"/>
      <c r="B255" s="251"/>
      <c r="C255" s="252"/>
      <c r="D255" s="231" t="s">
        <v>191</v>
      </c>
      <c r="E255" s="253" t="s">
        <v>1</v>
      </c>
      <c r="F255" s="254" t="s">
        <v>302</v>
      </c>
      <c r="G255" s="252"/>
      <c r="H255" s="255">
        <v>4.5599999999999996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1" t="s">
        <v>191</v>
      </c>
      <c r="AU255" s="261" t="s">
        <v>86</v>
      </c>
      <c r="AV255" s="14" t="s">
        <v>86</v>
      </c>
      <c r="AW255" s="14" t="s">
        <v>32</v>
      </c>
      <c r="AX255" s="14" t="s">
        <v>76</v>
      </c>
      <c r="AY255" s="261" t="s">
        <v>122</v>
      </c>
    </row>
    <row r="256" s="14" customFormat="1">
      <c r="A256" s="14"/>
      <c r="B256" s="251"/>
      <c r="C256" s="252"/>
      <c r="D256" s="231" t="s">
        <v>191</v>
      </c>
      <c r="E256" s="253" t="s">
        <v>1</v>
      </c>
      <c r="F256" s="254" t="s">
        <v>303</v>
      </c>
      <c r="G256" s="252"/>
      <c r="H256" s="255">
        <v>15.269</v>
      </c>
      <c r="I256" s="256"/>
      <c r="J256" s="252"/>
      <c r="K256" s="252"/>
      <c r="L256" s="257"/>
      <c r="M256" s="258"/>
      <c r="N256" s="259"/>
      <c r="O256" s="259"/>
      <c r="P256" s="259"/>
      <c r="Q256" s="259"/>
      <c r="R256" s="259"/>
      <c r="S256" s="259"/>
      <c r="T256" s="26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1" t="s">
        <v>191</v>
      </c>
      <c r="AU256" s="261" t="s">
        <v>86</v>
      </c>
      <c r="AV256" s="14" t="s">
        <v>86</v>
      </c>
      <c r="AW256" s="14" t="s">
        <v>32</v>
      </c>
      <c r="AX256" s="14" t="s">
        <v>76</v>
      </c>
      <c r="AY256" s="261" t="s">
        <v>122</v>
      </c>
    </row>
    <row r="257" s="14" customFormat="1">
      <c r="A257" s="14"/>
      <c r="B257" s="251"/>
      <c r="C257" s="252"/>
      <c r="D257" s="231" t="s">
        <v>191</v>
      </c>
      <c r="E257" s="253" t="s">
        <v>1</v>
      </c>
      <c r="F257" s="254" t="s">
        <v>304</v>
      </c>
      <c r="G257" s="252"/>
      <c r="H257" s="255">
        <v>10.800000000000001</v>
      </c>
      <c r="I257" s="256"/>
      <c r="J257" s="252"/>
      <c r="K257" s="252"/>
      <c r="L257" s="257"/>
      <c r="M257" s="258"/>
      <c r="N257" s="259"/>
      <c r="O257" s="259"/>
      <c r="P257" s="259"/>
      <c r="Q257" s="259"/>
      <c r="R257" s="259"/>
      <c r="S257" s="259"/>
      <c r="T257" s="26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1" t="s">
        <v>191</v>
      </c>
      <c r="AU257" s="261" t="s">
        <v>86</v>
      </c>
      <c r="AV257" s="14" t="s">
        <v>86</v>
      </c>
      <c r="AW257" s="14" t="s">
        <v>32</v>
      </c>
      <c r="AX257" s="14" t="s">
        <v>76</v>
      </c>
      <c r="AY257" s="261" t="s">
        <v>122</v>
      </c>
    </row>
    <row r="258" s="14" customFormat="1">
      <c r="A258" s="14"/>
      <c r="B258" s="251"/>
      <c r="C258" s="252"/>
      <c r="D258" s="231" t="s">
        <v>191</v>
      </c>
      <c r="E258" s="253" t="s">
        <v>1</v>
      </c>
      <c r="F258" s="254" t="s">
        <v>305</v>
      </c>
      <c r="G258" s="252"/>
      <c r="H258" s="255">
        <v>1.0880000000000001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1" t="s">
        <v>191</v>
      </c>
      <c r="AU258" s="261" t="s">
        <v>86</v>
      </c>
      <c r="AV258" s="14" t="s">
        <v>86</v>
      </c>
      <c r="AW258" s="14" t="s">
        <v>32</v>
      </c>
      <c r="AX258" s="14" t="s">
        <v>76</v>
      </c>
      <c r="AY258" s="261" t="s">
        <v>122</v>
      </c>
    </row>
    <row r="259" s="15" customFormat="1">
      <c r="A259" s="15"/>
      <c r="B259" s="262"/>
      <c r="C259" s="263"/>
      <c r="D259" s="231" t="s">
        <v>191</v>
      </c>
      <c r="E259" s="264" t="s">
        <v>1</v>
      </c>
      <c r="F259" s="265" t="s">
        <v>209</v>
      </c>
      <c r="G259" s="263"/>
      <c r="H259" s="266">
        <v>199.59700000000001</v>
      </c>
      <c r="I259" s="267"/>
      <c r="J259" s="263"/>
      <c r="K259" s="263"/>
      <c r="L259" s="268"/>
      <c r="M259" s="269"/>
      <c r="N259" s="270"/>
      <c r="O259" s="270"/>
      <c r="P259" s="270"/>
      <c r="Q259" s="270"/>
      <c r="R259" s="270"/>
      <c r="S259" s="270"/>
      <c r="T259" s="271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2" t="s">
        <v>191</v>
      </c>
      <c r="AU259" s="272" t="s">
        <v>86</v>
      </c>
      <c r="AV259" s="15" t="s">
        <v>144</v>
      </c>
      <c r="AW259" s="15" t="s">
        <v>32</v>
      </c>
      <c r="AX259" s="15" t="s">
        <v>84</v>
      </c>
      <c r="AY259" s="272" t="s">
        <v>122</v>
      </c>
    </row>
    <row r="260" s="2" customFormat="1" ht="16.5" customHeight="1">
      <c r="A260" s="38"/>
      <c r="B260" s="39"/>
      <c r="C260" s="218" t="s">
        <v>243</v>
      </c>
      <c r="D260" s="218" t="s">
        <v>125</v>
      </c>
      <c r="E260" s="219" t="s">
        <v>306</v>
      </c>
      <c r="F260" s="220" t="s">
        <v>307</v>
      </c>
      <c r="G260" s="221" t="s">
        <v>308</v>
      </c>
      <c r="H260" s="222">
        <v>31</v>
      </c>
      <c r="I260" s="223"/>
      <c r="J260" s="224">
        <f>ROUND(I260*H260,2)</f>
        <v>0</v>
      </c>
      <c r="K260" s="220" t="s">
        <v>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0.027</v>
      </c>
      <c r="T260" s="228">
        <f>S260*H260</f>
        <v>0.83699999999999997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144</v>
      </c>
      <c r="AT260" s="229" t="s">
        <v>125</v>
      </c>
      <c r="AU260" s="229" t="s">
        <v>86</v>
      </c>
      <c r="AY260" s="17" t="s">
        <v>122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144</v>
      </c>
      <c r="BM260" s="229" t="s">
        <v>309</v>
      </c>
    </row>
    <row r="261" s="12" customFormat="1" ht="22.8" customHeight="1">
      <c r="A261" s="12"/>
      <c r="B261" s="202"/>
      <c r="C261" s="203"/>
      <c r="D261" s="204" t="s">
        <v>75</v>
      </c>
      <c r="E261" s="216" t="s">
        <v>310</v>
      </c>
      <c r="F261" s="216" t="s">
        <v>311</v>
      </c>
      <c r="G261" s="203"/>
      <c r="H261" s="203"/>
      <c r="I261" s="206"/>
      <c r="J261" s="217">
        <f>BK261</f>
        <v>0</v>
      </c>
      <c r="K261" s="203"/>
      <c r="L261" s="208"/>
      <c r="M261" s="209"/>
      <c r="N261" s="210"/>
      <c r="O261" s="210"/>
      <c r="P261" s="211">
        <f>SUM(P262:P266)</f>
        <v>0</v>
      </c>
      <c r="Q261" s="210"/>
      <c r="R261" s="211">
        <f>SUM(R262:R266)</f>
        <v>0</v>
      </c>
      <c r="S261" s="210"/>
      <c r="T261" s="212">
        <f>SUM(T262:T266)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3" t="s">
        <v>84</v>
      </c>
      <c r="AT261" s="214" t="s">
        <v>75</v>
      </c>
      <c r="AU261" s="214" t="s">
        <v>84</v>
      </c>
      <c r="AY261" s="213" t="s">
        <v>122</v>
      </c>
      <c r="BK261" s="215">
        <f>SUM(BK262:BK266)</f>
        <v>0</v>
      </c>
    </row>
    <row r="262" s="2" customFormat="1" ht="33" customHeight="1">
      <c r="A262" s="38"/>
      <c r="B262" s="39"/>
      <c r="C262" s="218" t="s">
        <v>312</v>
      </c>
      <c r="D262" s="218" t="s">
        <v>125</v>
      </c>
      <c r="E262" s="219" t="s">
        <v>313</v>
      </c>
      <c r="F262" s="220" t="s">
        <v>314</v>
      </c>
      <c r="G262" s="221" t="s">
        <v>315</v>
      </c>
      <c r="H262" s="222">
        <v>6.0430000000000001</v>
      </c>
      <c r="I262" s="223"/>
      <c r="J262" s="224">
        <f>ROUND(I262*H262,2)</f>
        <v>0</v>
      </c>
      <c r="K262" s="220" t="s">
        <v>1</v>
      </c>
      <c r="L262" s="44"/>
      <c r="M262" s="225" t="s">
        <v>1</v>
      </c>
      <c r="N262" s="226" t="s">
        <v>41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144</v>
      </c>
      <c r="AT262" s="229" t="s">
        <v>125</v>
      </c>
      <c r="AU262" s="229" t="s">
        <v>86</v>
      </c>
      <c r="AY262" s="17" t="s">
        <v>122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84</v>
      </c>
      <c r="BK262" s="230">
        <f>ROUND(I262*H262,2)</f>
        <v>0</v>
      </c>
      <c r="BL262" s="17" t="s">
        <v>144</v>
      </c>
      <c r="BM262" s="229" t="s">
        <v>316</v>
      </c>
    </row>
    <row r="263" s="2" customFormat="1" ht="24.15" customHeight="1">
      <c r="A263" s="38"/>
      <c r="B263" s="39"/>
      <c r="C263" s="218" t="s">
        <v>317</v>
      </c>
      <c r="D263" s="218" t="s">
        <v>125</v>
      </c>
      <c r="E263" s="219" t="s">
        <v>318</v>
      </c>
      <c r="F263" s="220" t="s">
        <v>319</v>
      </c>
      <c r="G263" s="221" t="s">
        <v>315</v>
      </c>
      <c r="H263" s="222">
        <v>6.0430000000000001</v>
      </c>
      <c r="I263" s="223"/>
      <c r="J263" s="224">
        <f>ROUND(I263*H263,2)</f>
        <v>0</v>
      </c>
      <c r="K263" s="220" t="s">
        <v>1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144</v>
      </c>
      <c r="AT263" s="229" t="s">
        <v>125</v>
      </c>
      <c r="AU263" s="229" t="s">
        <v>86</v>
      </c>
      <c r="AY263" s="17" t="s">
        <v>122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144</v>
      </c>
      <c r="BM263" s="229" t="s">
        <v>320</v>
      </c>
    </row>
    <row r="264" s="2" customFormat="1" ht="24.15" customHeight="1">
      <c r="A264" s="38"/>
      <c r="B264" s="39"/>
      <c r="C264" s="218" t="s">
        <v>321</v>
      </c>
      <c r="D264" s="218" t="s">
        <v>125</v>
      </c>
      <c r="E264" s="219" t="s">
        <v>322</v>
      </c>
      <c r="F264" s="220" t="s">
        <v>323</v>
      </c>
      <c r="G264" s="221" t="s">
        <v>315</v>
      </c>
      <c r="H264" s="222">
        <v>72.516000000000005</v>
      </c>
      <c r="I264" s="223"/>
      <c r="J264" s="224">
        <f>ROUND(I264*H264,2)</f>
        <v>0</v>
      </c>
      <c r="K264" s="220" t="s">
        <v>1</v>
      </c>
      <c r="L264" s="44"/>
      <c r="M264" s="225" t="s">
        <v>1</v>
      </c>
      <c r="N264" s="226" t="s">
        <v>41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144</v>
      </c>
      <c r="AT264" s="229" t="s">
        <v>125</v>
      </c>
      <c r="AU264" s="229" t="s">
        <v>86</v>
      </c>
      <c r="AY264" s="17" t="s">
        <v>122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84</v>
      </c>
      <c r="BK264" s="230">
        <f>ROUND(I264*H264,2)</f>
        <v>0</v>
      </c>
      <c r="BL264" s="17" t="s">
        <v>144</v>
      </c>
      <c r="BM264" s="229" t="s">
        <v>324</v>
      </c>
    </row>
    <row r="265" s="14" customFormat="1">
      <c r="A265" s="14"/>
      <c r="B265" s="251"/>
      <c r="C265" s="252"/>
      <c r="D265" s="231" t="s">
        <v>191</v>
      </c>
      <c r="E265" s="253" t="s">
        <v>1</v>
      </c>
      <c r="F265" s="254" t="s">
        <v>325</v>
      </c>
      <c r="G265" s="252"/>
      <c r="H265" s="255">
        <v>72.516000000000005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1" t="s">
        <v>191</v>
      </c>
      <c r="AU265" s="261" t="s">
        <v>86</v>
      </c>
      <c r="AV265" s="14" t="s">
        <v>86</v>
      </c>
      <c r="AW265" s="14" t="s">
        <v>32</v>
      </c>
      <c r="AX265" s="14" t="s">
        <v>84</v>
      </c>
      <c r="AY265" s="261" t="s">
        <v>122</v>
      </c>
    </row>
    <row r="266" s="2" customFormat="1" ht="33" customHeight="1">
      <c r="A266" s="38"/>
      <c r="B266" s="39"/>
      <c r="C266" s="218" t="s">
        <v>326</v>
      </c>
      <c r="D266" s="218" t="s">
        <v>125</v>
      </c>
      <c r="E266" s="219" t="s">
        <v>327</v>
      </c>
      <c r="F266" s="220" t="s">
        <v>328</v>
      </c>
      <c r="G266" s="221" t="s">
        <v>315</v>
      </c>
      <c r="H266" s="222">
        <v>6.0430000000000001</v>
      </c>
      <c r="I266" s="223"/>
      <c r="J266" s="224">
        <f>ROUND(I266*H266,2)</f>
        <v>0</v>
      </c>
      <c r="K266" s="220" t="s">
        <v>1</v>
      </c>
      <c r="L266" s="44"/>
      <c r="M266" s="225" t="s">
        <v>1</v>
      </c>
      <c r="N266" s="226" t="s">
        <v>41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144</v>
      </c>
      <c r="AT266" s="229" t="s">
        <v>125</v>
      </c>
      <c r="AU266" s="229" t="s">
        <v>86</v>
      </c>
      <c r="AY266" s="17" t="s">
        <v>122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84</v>
      </c>
      <c r="BK266" s="230">
        <f>ROUND(I266*H266,2)</f>
        <v>0</v>
      </c>
      <c r="BL266" s="17" t="s">
        <v>144</v>
      </c>
      <c r="BM266" s="229" t="s">
        <v>329</v>
      </c>
    </row>
    <row r="267" s="12" customFormat="1" ht="22.8" customHeight="1">
      <c r="A267" s="12"/>
      <c r="B267" s="202"/>
      <c r="C267" s="203"/>
      <c r="D267" s="204" t="s">
        <v>75</v>
      </c>
      <c r="E267" s="216" t="s">
        <v>330</v>
      </c>
      <c r="F267" s="216" t="s">
        <v>331</v>
      </c>
      <c r="G267" s="203"/>
      <c r="H267" s="203"/>
      <c r="I267" s="206"/>
      <c r="J267" s="217">
        <f>BK267</f>
        <v>0</v>
      </c>
      <c r="K267" s="203"/>
      <c r="L267" s="208"/>
      <c r="M267" s="209"/>
      <c r="N267" s="210"/>
      <c r="O267" s="210"/>
      <c r="P267" s="211">
        <f>P268</f>
        <v>0</v>
      </c>
      <c r="Q267" s="210"/>
      <c r="R267" s="211">
        <f>R268</f>
        <v>0</v>
      </c>
      <c r="S267" s="210"/>
      <c r="T267" s="212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84</v>
      </c>
      <c r="AT267" s="214" t="s">
        <v>75</v>
      </c>
      <c r="AU267" s="214" t="s">
        <v>84</v>
      </c>
      <c r="AY267" s="213" t="s">
        <v>122</v>
      </c>
      <c r="BK267" s="215">
        <f>BK268</f>
        <v>0</v>
      </c>
    </row>
    <row r="268" s="2" customFormat="1" ht="21.75" customHeight="1">
      <c r="A268" s="38"/>
      <c r="B268" s="39"/>
      <c r="C268" s="218" t="s">
        <v>7</v>
      </c>
      <c r="D268" s="218" t="s">
        <v>125</v>
      </c>
      <c r="E268" s="219" t="s">
        <v>332</v>
      </c>
      <c r="F268" s="220" t="s">
        <v>333</v>
      </c>
      <c r="G268" s="221" t="s">
        <v>315</v>
      </c>
      <c r="H268" s="222">
        <v>7.7869999999999999</v>
      </c>
      <c r="I268" s="223"/>
      <c r="J268" s="224">
        <f>ROUND(I268*H268,2)</f>
        <v>0</v>
      </c>
      <c r="K268" s="220" t="s">
        <v>1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144</v>
      </c>
      <c r="AT268" s="229" t="s">
        <v>125</v>
      </c>
      <c r="AU268" s="229" t="s">
        <v>86</v>
      </c>
      <c r="AY268" s="17" t="s">
        <v>122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144</v>
      </c>
      <c r="BM268" s="229" t="s">
        <v>334</v>
      </c>
    </row>
    <row r="269" s="12" customFormat="1" ht="25.92" customHeight="1">
      <c r="A269" s="12"/>
      <c r="B269" s="202"/>
      <c r="C269" s="203"/>
      <c r="D269" s="204" t="s">
        <v>75</v>
      </c>
      <c r="E269" s="205" t="s">
        <v>335</v>
      </c>
      <c r="F269" s="205" t="s">
        <v>336</v>
      </c>
      <c r="G269" s="203"/>
      <c r="H269" s="203"/>
      <c r="I269" s="206"/>
      <c r="J269" s="207">
        <f>BK269</f>
        <v>0</v>
      </c>
      <c r="K269" s="203"/>
      <c r="L269" s="208"/>
      <c r="M269" s="209"/>
      <c r="N269" s="210"/>
      <c r="O269" s="210"/>
      <c r="P269" s="211">
        <f>P270+P312</f>
        <v>0</v>
      </c>
      <c r="Q269" s="210"/>
      <c r="R269" s="211">
        <f>R270+R312</f>
        <v>4.6646556000000006</v>
      </c>
      <c r="S269" s="210"/>
      <c r="T269" s="212">
        <f>T270+T312</f>
        <v>0.65413340000000009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86</v>
      </c>
      <c r="AT269" s="214" t="s">
        <v>75</v>
      </c>
      <c r="AU269" s="214" t="s">
        <v>76</v>
      </c>
      <c r="AY269" s="213" t="s">
        <v>122</v>
      </c>
      <c r="BK269" s="215">
        <f>BK270+BK312</f>
        <v>0</v>
      </c>
    </row>
    <row r="270" s="12" customFormat="1" ht="22.8" customHeight="1">
      <c r="A270" s="12"/>
      <c r="B270" s="202"/>
      <c r="C270" s="203"/>
      <c r="D270" s="204" t="s">
        <v>75</v>
      </c>
      <c r="E270" s="216" t="s">
        <v>337</v>
      </c>
      <c r="F270" s="216" t="s">
        <v>338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SUM(P271:P311)</f>
        <v>0</v>
      </c>
      <c r="Q270" s="210"/>
      <c r="R270" s="211">
        <f>SUM(R271:R311)</f>
        <v>0.24412519999999999</v>
      </c>
      <c r="S270" s="210"/>
      <c r="T270" s="212">
        <f>SUM(T271:T311)</f>
        <v>0.18039340000000001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86</v>
      </c>
      <c r="AT270" s="214" t="s">
        <v>75</v>
      </c>
      <c r="AU270" s="214" t="s">
        <v>84</v>
      </c>
      <c r="AY270" s="213" t="s">
        <v>122</v>
      </c>
      <c r="BK270" s="215">
        <f>SUM(BK271:BK311)</f>
        <v>0</v>
      </c>
    </row>
    <row r="271" s="2" customFormat="1" ht="16.5" customHeight="1">
      <c r="A271" s="38"/>
      <c r="B271" s="39"/>
      <c r="C271" s="218" t="s">
        <v>339</v>
      </c>
      <c r="D271" s="218" t="s">
        <v>125</v>
      </c>
      <c r="E271" s="219" t="s">
        <v>340</v>
      </c>
      <c r="F271" s="220" t="s">
        <v>341</v>
      </c>
      <c r="G271" s="221" t="s">
        <v>342</v>
      </c>
      <c r="H271" s="222">
        <v>108.02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0.00167</v>
      </c>
      <c r="T271" s="228">
        <f>S271*H271</f>
        <v>0.18039340000000001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243</v>
      </c>
      <c r="AT271" s="229" t="s">
        <v>125</v>
      </c>
      <c r="AU271" s="229" t="s">
        <v>86</v>
      </c>
      <c r="AY271" s="17" t="s">
        <v>122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243</v>
      </c>
      <c r="BM271" s="229" t="s">
        <v>343</v>
      </c>
    </row>
    <row r="272" s="13" customFormat="1">
      <c r="A272" s="13"/>
      <c r="B272" s="241"/>
      <c r="C272" s="242"/>
      <c r="D272" s="231" t="s">
        <v>191</v>
      </c>
      <c r="E272" s="243" t="s">
        <v>1</v>
      </c>
      <c r="F272" s="244" t="s">
        <v>192</v>
      </c>
      <c r="G272" s="242"/>
      <c r="H272" s="243" t="s">
        <v>1</v>
      </c>
      <c r="I272" s="245"/>
      <c r="J272" s="242"/>
      <c r="K272" s="242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191</v>
      </c>
      <c r="AU272" s="250" t="s">
        <v>86</v>
      </c>
      <c r="AV272" s="13" t="s">
        <v>84</v>
      </c>
      <c r="AW272" s="13" t="s">
        <v>32</v>
      </c>
      <c r="AX272" s="13" t="s">
        <v>76</v>
      </c>
      <c r="AY272" s="250" t="s">
        <v>122</v>
      </c>
    </row>
    <row r="273" s="14" customFormat="1">
      <c r="A273" s="14"/>
      <c r="B273" s="251"/>
      <c r="C273" s="252"/>
      <c r="D273" s="231" t="s">
        <v>191</v>
      </c>
      <c r="E273" s="253" t="s">
        <v>1</v>
      </c>
      <c r="F273" s="254" t="s">
        <v>344</v>
      </c>
      <c r="G273" s="252"/>
      <c r="H273" s="255">
        <v>16.800000000000001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1" t="s">
        <v>191</v>
      </c>
      <c r="AU273" s="261" t="s">
        <v>86</v>
      </c>
      <c r="AV273" s="14" t="s">
        <v>86</v>
      </c>
      <c r="AW273" s="14" t="s">
        <v>32</v>
      </c>
      <c r="AX273" s="14" t="s">
        <v>76</v>
      </c>
      <c r="AY273" s="261" t="s">
        <v>122</v>
      </c>
    </row>
    <row r="274" s="14" customFormat="1">
      <c r="A274" s="14"/>
      <c r="B274" s="251"/>
      <c r="C274" s="252"/>
      <c r="D274" s="231" t="s">
        <v>191</v>
      </c>
      <c r="E274" s="253" t="s">
        <v>1</v>
      </c>
      <c r="F274" s="254" t="s">
        <v>345</v>
      </c>
      <c r="G274" s="252"/>
      <c r="H274" s="255">
        <v>0.59999999999999998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1" t="s">
        <v>191</v>
      </c>
      <c r="AU274" s="261" t="s">
        <v>86</v>
      </c>
      <c r="AV274" s="14" t="s">
        <v>86</v>
      </c>
      <c r="AW274" s="14" t="s">
        <v>32</v>
      </c>
      <c r="AX274" s="14" t="s">
        <v>76</v>
      </c>
      <c r="AY274" s="261" t="s">
        <v>122</v>
      </c>
    </row>
    <row r="275" s="14" customFormat="1">
      <c r="A275" s="14"/>
      <c r="B275" s="251"/>
      <c r="C275" s="252"/>
      <c r="D275" s="231" t="s">
        <v>191</v>
      </c>
      <c r="E275" s="253" t="s">
        <v>1</v>
      </c>
      <c r="F275" s="254" t="s">
        <v>346</v>
      </c>
      <c r="G275" s="252"/>
      <c r="H275" s="255">
        <v>3.6000000000000001</v>
      </c>
      <c r="I275" s="256"/>
      <c r="J275" s="252"/>
      <c r="K275" s="252"/>
      <c r="L275" s="257"/>
      <c r="M275" s="258"/>
      <c r="N275" s="259"/>
      <c r="O275" s="259"/>
      <c r="P275" s="259"/>
      <c r="Q275" s="259"/>
      <c r="R275" s="259"/>
      <c r="S275" s="259"/>
      <c r="T275" s="26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1" t="s">
        <v>191</v>
      </c>
      <c r="AU275" s="261" t="s">
        <v>86</v>
      </c>
      <c r="AV275" s="14" t="s">
        <v>86</v>
      </c>
      <c r="AW275" s="14" t="s">
        <v>32</v>
      </c>
      <c r="AX275" s="14" t="s">
        <v>76</v>
      </c>
      <c r="AY275" s="261" t="s">
        <v>122</v>
      </c>
    </row>
    <row r="276" s="14" customFormat="1">
      <c r="A276" s="14"/>
      <c r="B276" s="251"/>
      <c r="C276" s="252"/>
      <c r="D276" s="231" t="s">
        <v>191</v>
      </c>
      <c r="E276" s="253" t="s">
        <v>1</v>
      </c>
      <c r="F276" s="254" t="s">
        <v>347</v>
      </c>
      <c r="G276" s="252"/>
      <c r="H276" s="255">
        <v>10.800000000000001</v>
      </c>
      <c r="I276" s="256"/>
      <c r="J276" s="252"/>
      <c r="K276" s="252"/>
      <c r="L276" s="257"/>
      <c r="M276" s="258"/>
      <c r="N276" s="259"/>
      <c r="O276" s="259"/>
      <c r="P276" s="259"/>
      <c r="Q276" s="259"/>
      <c r="R276" s="259"/>
      <c r="S276" s="259"/>
      <c r="T276" s="26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1" t="s">
        <v>191</v>
      </c>
      <c r="AU276" s="261" t="s">
        <v>86</v>
      </c>
      <c r="AV276" s="14" t="s">
        <v>86</v>
      </c>
      <c r="AW276" s="14" t="s">
        <v>32</v>
      </c>
      <c r="AX276" s="14" t="s">
        <v>76</v>
      </c>
      <c r="AY276" s="261" t="s">
        <v>122</v>
      </c>
    </row>
    <row r="277" s="14" customFormat="1">
      <c r="A277" s="14"/>
      <c r="B277" s="251"/>
      <c r="C277" s="252"/>
      <c r="D277" s="231" t="s">
        <v>191</v>
      </c>
      <c r="E277" s="253" t="s">
        <v>1</v>
      </c>
      <c r="F277" s="254" t="s">
        <v>348</v>
      </c>
      <c r="G277" s="252"/>
      <c r="H277" s="255">
        <v>4.7199999999999998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191</v>
      </c>
      <c r="AU277" s="261" t="s">
        <v>86</v>
      </c>
      <c r="AV277" s="14" t="s">
        <v>86</v>
      </c>
      <c r="AW277" s="14" t="s">
        <v>32</v>
      </c>
      <c r="AX277" s="14" t="s">
        <v>76</v>
      </c>
      <c r="AY277" s="261" t="s">
        <v>122</v>
      </c>
    </row>
    <row r="278" s="14" customFormat="1">
      <c r="A278" s="14"/>
      <c r="B278" s="251"/>
      <c r="C278" s="252"/>
      <c r="D278" s="231" t="s">
        <v>191</v>
      </c>
      <c r="E278" s="253" t="s">
        <v>1</v>
      </c>
      <c r="F278" s="254" t="s">
        <v>349</v>
      </c>
      <c r="G278" s="252"/>
      <c r="H278" s="255">
        <v>5.0999999999999996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6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1" t="s">
        <v>191</v>
      </c>
      <c r="AU278" s="261" t="s">
        <v>86</v>
      </c>
      <c r="AV278" s="14" t="s">
        <v>86</v>
      </c>
      <c r="AW278" s="14" t="s">
        <v>32</v>
      </c>
      <c r="AX278" s="14" t="s">
        <v>76</v>
      </c>
      <c r="AY278" s="261" t="s">
        <v>122</v>
      </c>
    </row>
    <row r="279" s="14" customFormat="1">
      <c r="A279" s="14"/>
      <c r="B279" s="251"/>
      <c r="C279" s="252"/>
      <c r="D279" s="231" t="s">
        <v>191</v>
      </c>
      <c r="E279" s="253" t="s">
        <v>1</v>
      </c>
      <c r="F279" s="254" t="s">
        <v>350</v>
      </c>
      <c r="G279" s="252"/>
      <c r="H279" s="255">
        <v>4.5999999999999996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191</v>
      </c>
      <c r="AU279" s="261" t="s">
        <v>86</v>
      </c>
      <c r="AV279" s="14" t="s">
        <v>86</v>
      </c>
      <c r="AW279" s="14" t="s">
        <v>32</v>
      </c>
      <c r="AX279" s="14" t="s">
        <v>76</v>
      </c>
      <c r="AY279" s="261" t="s">
        <v>122</v>
      </c>
    </row>
    <row r="280" s="14" customFormat="1">
      <c r="A280" s="14"/>
      <c r="B280" s="251"/>
      <c r="C280" s="252"/>
      <c r="D280" s="231" t="s">
        <v>191</v>
      </c>
      <c r="E280" s="253" t="s">
        <v>1</v>
      </c>
      <c r="F280" s="254" t="s">
        <v>351</v>
      </c>
      <c r="G280" s="252"/>
      <c r="H280" s="255">
        <v>2.7000000000000002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1" t="s">
        <v>191</v>
      </c>
      <c r="AU280" s="261" t="s">
        <v>86</v>
      </c>
      <c r="AV280" s="14" t="s">
        <v>86</v>
      </c>
      <c r="AW280" s="14" t="s">
        <v>32</v>
      </c>
      <c r="AX280" s="14" t="s">
        <v>76</v>
      </c>
      <c r="AY280" s="261" t="s">
        <v>122</v>
      </c>
    </row>
    <row r="281" s="13" customFormat="1">
      <c r="A281" s="13"/>
      <c r="B281" s="241"/>
      <c r="C281" s="242"/>
      <c r="D281" s="231" t="s">
        <v>191</v>
      </c>
      <c r="E281" s="243" t="s">
        <v>1</v>
      </c>
      <c r="F281" s="244" t="s">
        <v>201</v>
      </c>
      <c r="G281" s="242"/>
      <c r="H281" s="243" t="s">
        <v>1</v>
      </c>
      <c r="I281" s="245"/>
      <c r="J281" s="242"/>
      <c r="K281" s="242"/>
      <c r="L281" s="246"/>
      <c r="M281" s="247"/>
      <c r="N281" s="248"/>
      <c r="O281" s="248"/>
      <c r="P281" s="248"/>
      <c r="Q281" s="248"/>
      <c r="R281" s="248"/>
      <c r="S281" s="248"/>
      <c r="T281" s="24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0" t="s">
        <v>191</v>
      </c>
      <c r="AU281" s="250" t="s">
        <v>86</v>
      </c>
      <c r="AV281" s="13" t="s">
        <v>84</v>
      </c>
      <c r="AW281" s="13" t="s">
        <v>32</v>
      </c>
      <c r="AX281" s="13" t="s">
        <v>76</v>
      </c>
      <c r="AY281" s="250" t="s">
        <v>122</v>
      </c>
    </row>
    <row r="282" s="14" customFormat="1">
      <c r="A282" s="14"/>
      <c r="B282" s="251"/>
      <c r="C282" s="252"/>
      <c r="D282" s="231" t="s">
        <v>191</v>
      </c>
      <c r="E282" s="253" t="s">
        <v>1</v>
      </c>
      <c r="F282" s="254" t="s">
        <v>352</v>
      </c>
      <c r="G282" s="252"/>
      <c r="H282" s="255">
        <v>18.719999999999999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191</v>
      </c>
      <c r="AU282" s="261" t="s">
        <v>86</v>
      </c>
      <c r="AV282" s="14" t="s">
        <v>86</v>
      </c>
      <c r="AW282" s="14" t="s">
        <v>32</v>
      </c>
      <c r="AX282" s="14" t="s">
        <v>76</v>
      </c>
      <c r="AY282" s="261" t="s">
        <v>122</v>
      </c>
    </row>
    <row r="283" s="14" customFormat="1">
      <c r="A283" s="14"/>
      <c r="B283" s="251"/>
      <c r="C283" s="252"/>
      <c r="D283" s="231" t="s">
        <v>191</v>
      </c>
      <c r="E283" s="253" t="s">
        <v>1</v>
      </c>
      <c r="F283" s="254" t="s">
        <v>353</v>
      </c>
      <c r="G283" s="252"/>
      <c r="H283" s="255">
        <v>1.8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191</v>
      </c>
      <c r="AU283" s="261" t="s">
        <v>86</v>
      </c>
      <c r="AV283" s="14" t="s">
        <v>86</v>
      </c>
      <c r="AW283" s="14" t="s">
        <v>32</v>
      </c>
      <c r="AX283" s="14" t="s">
        <v>76</v>
      </c>
      <c r="AY283" s="261" t="s">
        <v>122</v>
      </c>
    </row>
    <row r="284" s="14" customFormat="1">
      <c r="A284" s="14"/>
      <c r="B284" s="251"/>
      <c r="C284" s="252"/>
      <c r="D284" s="231" t="s">
        <v>191</v>
      </c>
      <c r="E284" s="253" t="s">
        <v>1</v>
      </c>
      <c r="F284" s="254" t="s">
        <v>354</v>
      </c>
      <c r="G284" s="252"/>
      <c r="H284" s="255">
        <v>5.4000000000000004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6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1" t="s">
        <v>191</v>
      </c>
      <c r="AU284" s="261" t="s">
        <v>86</v>
      </c>
      <c r="AV284" s="14" t="s">
        <v>86</v>
      </c>
      <c r="AW284" s="14" t="s">
        <v>32</v>
      </c>
      <c r="AX284" s="14" t="s">
        <v>76</v>
      </c>
      <c r="AY284" s="261" t="s">
        <v>122</v>
      </c>
    </row>
    <row r="285" s="14" customFormat="1">
      <c r="A285" s="14"/>
      <c r="B285" s="251"/>
      <c r="C285" s="252"/>
      <c r="D285" s="231" t="s">
        <v>191</v>
      </c>
      <c r="E285" s="253" t="s">
        <v>1</v>
      </c>
      <c r="F285" s="254" t="s">
        <v>347</v>
      </c>
      <c r="G285" s="252"/>
      <c r="H285" s="255">
        <v>10.800000000000001</v>
      </c>
      <c r="I285" s="256"/>
      <c r="J285" s="252"/>
      <c r="K285" s="252"/>
      <c r="L285" s="257"/>
      <c r="M285" s="258"/>
      <c r="N285" s="259"/>
      <c r="O285" s="259"/>
      <c r="P285" s="259"/>
      <c r="Q285" s="259"/>
      <c r="R285" s="259"/>
      <c r="S285" s="259"/>
      <c r="T285" s="26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1" t="s">
        <v>191</v>
      </c>
      <c r="AU285" s="261" t="s">
        <v>86</v>
      </c>
      <c r="AV285" s="14" t="s">
        <v>86</v>
      </c>
      <c r="AW285" s="14" t="s">
        <v>32</v>
      </c>
      <c r="AX285" s="14" t="s">
        <v>76</v>
      </c>
      <c r="AY285" s="261" t="s">
        <v>122</v>
      </c>
    </row>
    <row r="286" s="14" customFormat="1">
      <c r="A286" s="14"/>
      <c r="B286" s="251"/>
      <c r="C286" s="252"/>
      <c r="D286" s="231" t="s">
        <v>191</v>
      </c>
      <c r="E286" s="253" t="s">
        <v>1</v>
      </c>
      <c r="F286" s="254" t="s">
        <v>355</v>
      </c>
      <c r="G286" s="252"/>
      <c r="H286" s="255">
        <v>2.3999999999999999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191</v>
      </c>
      <c r="AU286" s="261" t="s">
        <v>86</v>
      </c>
      <c r="AV286" s="14" t="s">
        <v>86</v>
      </c>
      <c r="AW286" s="14" t="s">
        <v>32</v>
      </c>
      <c r="AX286" s="14" t="s">
        <v>76</v>
      </c>
      <c r="AY286" s="261" t="s">
        <v>122</v>
      </c>
    </row>
    <row r="287" s="14" customFormat="1">
      <c r="A287" s="14"/>
      <c r="B287" s="251"/>
      <c r="C287" s="252"/>
      <c r="D287" s="231" t="s">
        <v>191</v>
      </c>
      <c r="E287" s="253" t="s">
        <v>1</v>
      </c>
      <c r="F287" s="254" t="s">
        <v>356</v>
      </c>
      <c r="G287" s="252"/>
      <c r="H287" s="255">
        <v>13.050000000000001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191</v>
      </c>
      <c r="AU287" s="261" t="s">
        <v>86</v>
      </c>
      <c r="AV287" s="14" t="s">
        <v>86</v>
      </c>
      <c r="AW287" s="14" t="s">
        <v>32</v>
      </c>
      <c r="AX287" s="14" t="s">
        <v>76</v>
      </c>
      <c r="AY287" s="261" t="s">
        <v>122</v>
      </c>
    </row>
    <row r="288" s="14" customFormat="1">
      <c r="A288" s="14"/>
      <c r="B288" s="251"/>
      <c r="C288" s="252"/>
      <c r="D288" s="231" t="s">
        <v>191</v>
      </c>
      <c r="E288" s="253" t="s">
        <v>1</v>
      </c>
      <c r="F288" s="254" t="s">
        <v>357</v>
      </c>
      <c r="G288" s="252"/>
      <c r="H288" s="255">
        <v>6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191</v>
      </c>
      <c r="AU288" s="261" t="s">
        <v>86</v>
      </c>
      <c r="AV288" s="14" t="s">
        <v>86</v>
      </c>
      <c r="AW288" s="14" t="s">
        <v>32</v>
      </c>
      <c r="AX288" s="14" t="s">
        <v>76</v>
      </c>
      <c r="AY288" s="261" t="s">
        <v>122</v>
      </c>
    </row>
    <row r="289" s="14" customFormat="1">
      <c r="A289" s="14"/>
      <c r="B289" s="251"/>
      <c r="C289" s="252"/>
      <c r="D289" s="231" t="s">
        <v>191</v>
      </c>
      <c r="E289" s="253" t="s">
        <v>1</v>
      </c>
      <c r="F289" s="254" t="s">
        <v>358</v>
      </c>
      <c r="G289" s="252"/>
      <c r="H289" s="255">
        <v>0.93000000000000005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191</v>
      </c>
      <c r="AU289" s="261" t="s">
        <v>86</v>
      </c>
      <c r="AV289" s="14" t="s">
        <v>86</v>
      </c>
      <c r="AW289" s="14" t="s">
        <v>32</v>
      </c>
      <c r="AX289" s="14" t="s">
        <v>76</v>
      </c>
      <c r="AY289" s="261" t="s">
        <v>122</v>
      </c>
    </row>
    <row r="290" s="15" customFormat="1">
      <c r="A290" s="15"/>
      <c r="B290" s="262"/>
      <c r="C290" s="263"/>
      <c r="D290" s="231" t="s">
        <v>191</v>
      </c>
      <c r="E290" s="264" t="s">
        <v>1</v>
      </c>
      <c r="F290" s="265" t="s">
        <v>209</v>
      </c>
      <c r="G290" s="263"/>
      <c r="H290" s="266">
        <v>108.02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191</v>
      </c>
      <c r="AU290" s="272" t="s">
        <v>86</v>
      </c>
      <c r="AV290" s="15" t="s">
        <v>144</v>
      </c>
      <c r="AW290" s="15" t="s">
        <v>32</v>
      </c>
      <c r="AX290" s="15" t="s">
        <v>84</v>
      </c>
      <c r="AY290" s="272" t="s">
        <v>122</v>
      </c>
    </row>
    <row r="291" s="2" customFormat="1" ht="24.15" customHeight="1">
      <c r="A291" s="38"/>
      <c r="B291" s="39"/>
      <c r="C291" s="218" t="s">
        <v>359</v>
      </c>
      <c r="D291" s="218" t="s">
        <v>125</v>
      </c>
      <c r="E291" s="219" t="s">
        <v>360</v>
      </c>
      <c r="F291" s="220" t="s">
        <v>361</v>
      </c>
      <c r="G291" s="221" t="s">
        <v>342</v>
      </c>
      <c r="H291" s="222">
        <v>108.02</v>
      </c>
      <c r="I291" s="223"/>
      <c r="J291" s="224">
        <f>ROUND(I291*H291,2)</f>
        <v>0</v>
      </c>
      <c r="K291" s="220" t="s">
        <v>1</v>
      </c>
      <c r="L291" s="44"/>
      <c r="M291" s="225" t="s">
        <v>1</v>
      </c>
      <c r="N291" s="226" t="s">
        <v>41</v>
      </c>
      <c r="O291" s="91"/>
      <c r="P291" s="227">
        <f>O291*H291</f>
        <v>0</v>
      </c>
      <c r="Q291" s="227">
        <v>0.0022599999999999999</v>
      </c>
      <c r="R291" s="227">
        <f>Q291*H291</f>
        <v>0.24412519999999999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243</v>
      </c>
      <c r="AT291" s="229" t="s">
        <v>125</v>
      </c>
      <c r="AU291" s="229" t="s">
        <v>86</v>
      </c>
      <c r="AY291" s="17" t="s">
        <v>122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243</v>
      </c>
      <c r="BM291" s="229" t="s">
        <v>362</v>
      </c>
    </row>
    <row r="292" s="13" customFormat="1">
      <c r="A292" s="13"/>
      <c r="B292" s="241"/>
      <c r="C292" s="242"/>
      <c r="D292" s="231" t="s">
        <v>191</v>
      </c>
      <c r="E292" s="243" t="s">
        <v>1</v>
      </c>
      <c r="F292" s="244" t="s">
        <v>192</v>
      </c>
      <c r="G292" s="242"/>
      <c r="H292" s="243" t="s">
        <v>1</v>
      </c>
      <c r="I292" s="245"/>
      <c r="J292" s="242"/>
      <c r="K292" s="242"/>
      <c r="L292" s="246"/>
      <c r="M292" s="247"/>
      <c r="N292" s="248"/>
      <c r="O292" s="248"/>
      <c r="P292" s="248"/>
      <c r="Q292" s="248"/>
      <c r="R292" s="248"/>
      <c r="S292" s="248"/>
      <c r="T292" s="24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0" t="s">
        <v>191</v>
      </c>
      <c r="AU292" s="250" t="s">
        <v>86</v>
      </c>
      <c r="AV292" s="13" t="s">
        <v>84</v>
      </c>
      <c r="AW292" s="13" t="s">
        <v>32</v>
      </c>
      <c r="AX292" s="13" t="s">
        <v>76</v>
      </c>
      <c r="AY292" s="250" t="s">
        <v>122</v>
      </c>
    </row>
    <row r="293" s="14" customFormat="1">
      <c r="A293" s="14"/>
      <c r="B293" s="251"/>
      <c r="C293" s="252"/>
      <c r="D293" s="231" t="s">
        <v>191</v>
      </c>
      <c r="E293" s="253" t="s">
        <v>1</v>
      </c>
      <c r="F293" s="254" t="s">
        <v>344</v>
      </c>
      <c r="G293" s="252"/>
      <c r="H293" s="255">
        <v>16.800000000000001</v>
      </c>
      <c r="I293" s="256"/>
      <c r="J293" s="252"/>
      <c r="K293" s="252"/>
      <c r="L293" s="257"/>
      <c r="M293" s="258"/>
      <c r="N293" s="259"/>
      <c r="O293" s="259"/>
      <c r="P293" s="259"/>
      <c r="Q293" s="259"/>
      <c r="R293" s="259"/>
      <c r="S293" s="259"/>
      <c r="T293" s="26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1" t="s">
        <v>191</v>
      </c>
      <c r="AU293" s="261" t="s">
        <v>86</v>
      </c>
      <c r="AV293" s="14" t="s">
        <v>86</v>
      </c>
      <c r="AW293" s="14" t="s">
        <v>32</v>
      </c>
      <c r="AX293" s="14" t="s">
        <v>76</v>
      </c>
      <c r="AY293" s="261" t="s">
        <v>122</v>
      </c>
    </row>
    <row r="294" s="14" customFormat="1">
      <c r="A294" s="14"/>
      <c r="B294" s="251"/>
      <c r="C294" s="252"/>
      <c r="D294" s="231" t="s">
        <v>191</v>
      </c>
      <c r="E294" s="253" t="s">
        <v>1</v>
      </c>
      <c r="F294" s="254" t="s">
        <v>345</v>
      </c>
      <c r="G294" s="252"/>
      <c r="H294" s="255">
        <v>0.59999999999999998</v>
      </c>
      <c r="I294" s="256"/>
      <c r="J294" s="252"/>
      <c r="K294" s="252"/>
      <c r="L294" s="257"/>
      <c r="M294" s="258"/>
      <c r="N294" s="259"/>
      <c r="O294" s="259"/>
      <c r="P294" s="259"/>
      <c r="Q294" s="259"/>
      <c r="R294" s="259"/>
      <c r="S294" s="259"/>
      <c r="T294" s="26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1" t="s">
        <v>191</v>
      </c>
      <c r="AU294" s="261" t="s">
        <v>86</v>
      </c>
      <c r="AV294" s="14" t="s">
        <v>86</v>
      </c>
      <c r="AW294" s="14" t="s">
        <v>32</v>
      </c>
      <c r="AX294" s="14" t="s">
        <v>76</v>
      </c>
      <c r="AY294" s="261" t="s">
        <v>122</v>
      </c>
    </row>
    <row r="295" s="14" customFormat="1">
      <c r="A295" s="14"/>
      <c r="B295" s="251"/>
      <c r="C295" s="252"/>
      <c r="D295" s="231" t="s">
        <v>191</v>
      </c>
      <c r="E295" s="253" t="s">
        <v>1</v>
      </c>
      <c r="F295" s="254" t="s">
        <v>346</v>
      </c>
      <c r="G295" s="252"/>
      <c r="H295" s="255">
        <v>3.6000000000000001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191</v>
      </c>
      <c r="AU295" s="261" t="s">
        <v>86</v>
      </c>
      <c r="AV295" s="14" t="s">
        <v>86</v>
      </c>
      <c r="AW295" s="14" t="s">
        <v>32</v>
      </c>
      <c r="AX295" s="14" t="s">
        <v>76</v>
      </c>
      <c r="AY295" s="261" t="s">
        <v>122</v>
      </c>
    </row>
    <row r="296" s="14" customFormat="1">
      <c r="A296" s="14"/>
      <c r="B296" s="251"/>
      <c r="C296" s="252"/>
      <c r="D296" s="231" t="s">
        <v>191</v>
      </c>
      <c r="E296" s="253" t="s">
        <v>1</v>
      </c>
      <c r="F296" s="254" t="s">
        <v>347</v>
      </c>
      <c r="G296" s="252"/>
      <c r="H296" s="255">
        <v>10.800000000000001</v>
      </c>
      <c r="I296" s="256"/>
      <c r="J296" s="252"/>
      <c r="K296" s="252"/>
      <c r="L296" s="257"/>
      <c r="M296" s="258"/>
      <c r="N296" s="259"/>
      <c r="O296" s="259"/>
      <c r="P296" s="259"/>
      <c r="Q296" s="259"/>
      <c r="R296" s="259"/>
      <c r="S296" s="259"/>
      <c r="T296" s="26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1" t="s">
        <v>191</v>
      </c>
      <c r="AU296" s="261" t="s">
        <v>86</v>
      </c>
      <c r="AV296" s="14" t="s">
        <v>86</v>
      </c>
      <c r="AW296" s="14" t="s">
        <v>32</v>
      </c>
      <c r="AX296" s="14" t="s">
        <v>76</v>
      </c>
      <c r="AY296" s="261" t="s">
        <v>122</v>
      </c>
    </row>
    <row r="297" s="14" customFormat="1">
      <c r="A297" s="14"/>
      <c r="B297" s="251"/>
      <c r="C297" s="252"/>
      <c r="D297" s="231" t="s">
        <v>191</v>
      </c>
      <c r="E297" s="253" t="s">
        <v>1</v>
      </c>
      <c r="F297" s="254" t="s">
        <v>348</v>
      </c>
      <c r="G297" s="252"/>
      <c r="H297" s="255">
        <v>4.7199999999999998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191</v>
      </c>
      <c r="AU297" s="261" t="s">
        <v>86</v>
      </c>
      <c r="AV297" s="14" t="s">
        <v>86</v>
      </c>
      <c r="AW297" s="14" t="s">
        <v>32</v>
      </c>
      <c r="AX297" s="14" t="s">
        <v>76</v>
      </c>
      <c r="AY297" s="261" t="s">
        <v>122</v>
      </c>
    </row>
    <row r="298" s="14" customFormat="1">
      <c r="A298" s="14"/>
      <c r="B298" s="251"/>
      <c r="C298" s="252"/>
      <c r="D298" s="231" t="s">
        <v>191</v>
      </c>
      <c r="E298" s="253" t="s">
        <v>1</v>
      </c>
      <c r="F298" s="254" t="s">
        <v>349</v>
      </c>
      <c r="G298" s="252"/>
      <c r="H298" s="255">
        <v>5.0999999999999996</v>
      </c>
      <c r="I298" s="256"/>
      <c r="J298" s="252"/>
      <c r="K298" s="252"/>
      <c r="L298" s="257"/>
      <c r="M298" s="258"/>
      <c r="N298" s="259"/>
      <c r="O298" s="259"/>
      <c r="P298" s="259"/>
      <c r="Q298" s="259"/>
      <c r="R298" s="259"/>
      <c r="S298" s="259"/>
      <c r="T298" s="26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1" t="s">
        <v>191</v>
      </c>
      <c r="AU298" s="261" t="s">
        <v>86</v>
      </c>
      <c r="AV298" s="14" t="s">
        <v>86</v>
      </c>
      <c r="AW298" s="14" t="s">
        <v>32</v>
      </c>
      <c r="AX298" s="14" t="s">
        <v>76</v>
      </c>
      <c r="AY298" s="261" t="s">
        <v>122</v>
      </c>
    </row>
    <row r="299" s="14" customFormat="1">
      <c r="A299" s="14"/>
      <c r="B299" s="251"/>
      <c r="C299" s="252"/>
      <c r="D299" s="231" t="s">
        <v>191</v>
      </c>
      <c r="E299" s="253" t="s">
        <v>1</v>
      </c>
      <c r="F299" s="254" t="s">
        <v>350</v>
      </c>
      <c r="G299" s="252"/>
      <c r="H299" s="255">
        <v>4.5999999999999996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191</v>
      </c>
      <c r="AU299" s="261" t="s">
        <v>86</v>
      </c>
      <c r="AV299" s="14" t="s">
        <v>86</v>
      </c>
      <c r="AW299" s="14" t="s">
        <v>32</v>
      </c>
      <c r="AX299" s="14" t="s">
        <v>76</v>
      </c>
      <c r="AY299" s="261" t="s">
        <v>122</v>
      </c>
    </row>
    <row r="300" s="14" customFormat="1">
      <c r="A300" s="14"/>
      <c r="B300" s="251"/>
      <c r="C300" s="252"/>
      <c r="D300" s="231" t="s">
        <v>191</v>
      </c>
      <c r="E300" s="253" t="s">
        <v>1</v>
      </c>
      <c r="F300" s="254" t="s">
        <v>351</v>
      </c>
      <c r="G300" s="252"/>
      <c r="H300" s="255">
        <v>2.7000000000000002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191</v>
      </c>
      <c r="AU300" s="261" t="s">
        <v>86</v>
      </c>
      <c r="AV300" s="14" t="s">
        <v>86</v>
      </c>
      <c r="AW300" s="14" t="s">
        <v>32</v>
      </c>
      <c r="AX300" s="14" t="s">
        <v>76</v>
      </c>
      <c r="AY300" s="261" t="s">
        <v>122</v>
      </c>
    </row>
    <row r="301" s="13" customFormat="1">
      <c r="A301" s="13"/>
      <c r="B301" s="241"/>
      <c r="C301" s="242"/>
      <c r="D301" s="231" t="s">
        <v>191</v>
      </c>
      <c r="E301" s="243" t="s">
        <v>1</v>
      </c>
      <c r="F301" s="244" t="s">
        <v>201</v>
      </c>
      <c r="G301" s="242"/>
      <c r="H301" s="243" t="s">
        <v>1</v>
      </c>
      <c r="I301" s="245"/>
      <c r="J301" s="242"/>
      <c r="K301" s="242"/>
      <c r="L301" s="246"/>
      <c r="M301" s="247"/>
      <c r="N301" s="248"/>
      <c r="O301" s="248"/>
      <c r="P301" s="248"/>
      <c r="Q301" s="248"/>
      <c r="R301" s="248"/>
      <c r="S301" s="248"/>
      <c r="T301" s="24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0" t="s">
        <v>191</v>
      </c>
      <c r="AU301" s="250" t="s">
        <v>86</v>
      </c>
      <c r="AV301" s="13" t="s">
        <v>84</v>
      </c>
      <c r="AW301" s="13" t="s">
        <v>32</v>
      </c>
      <c r="AX301" s="13" t="s">
        <v>76</v>
      </c>
      <c r="AY301" s="250" t="s">
        <v>122</v>
      </c>
    </row>
    <row r="302" s="14" customFormat="1">
      <c r="A302" s="14"/>
      <c r="B302" s="251"/>
      <c r="C302" s="252"/>
      <c r="D302" s="231" t="s">
        <v>191</v>
      </c>
      <c r="E302" s="253" t="s">
        <v>1</v>
      </c>
      <c r="F302" s="254" t="s">
        <v>352</v>
      </c>
      <c r="G302" s="252"/>
      <c r="H302" s="255">
        <v>18.719999999999999</v>
      </c>
      <c r="I302" s="256"/>
      <c r="J302" s="252"/>
      <c r="K302" s="252"/>
      <c r="L302" s="257"/>
      <c r="M302" s="258"/>
      <c r="N302" s="259"/>
      <c r="O302" s="259"/>
      <c r="P302" s="259"/>
      <c r="Q302" s="259"/>
      <c r="R302" s="259"/>
      <c r="S302" s="259"/>
      <c r="T302" s="26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1" t="s">
        <v>191</v>
      </c>
      <c r="AU302" s="261" t="s">
        <v>86</v>
      </c>
      <c r="AV302" s="14" t="s">
        <v>86</v>
      </c>
      <c r="AW302" s="14" t="s">
        <v>32</v>
      </c>
      <c r="AX302" s="14" t="s">
        <v>76</v>
      </c>
      <c r="AY302" s="261" t="s">
        <v>122</v>
      </c>
    </row>
    <row r="303" s="14" customFormat="1">
      <c r="A303" s="14"/>
      <c r="B303" s="251"/>
      <c r="C303" s="252"/>
      <c r="D303" s="231" t="s">
        <v>191</v>
      </c>
      <c r="E303" s="253" t="s">
        <v>1</v>
      </c>
      <c r="F303" s="254" t="s">
        <v>353</v>
      </c>
      <c r="G303" s="252"/>
      <c r="H303" s="255">
        <v>1.8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191</v>
      </c>
      <c r="AU303" s="261" t="s">
        <v>86</v>
      </c>
      <c r="AV303" s="14" t="s">
        <v>86</v>
      </c>
      <c r="AW303" s="14" t="s">
        <v>32</v>
      </c>
      <c r="AX303" s="14" t="s">
        <v>76</v>
      </c>
      <c r="AY303" s="261" t="s">
        <v>122</v>
      </c>
    </row>
    <row r="304" s="14" customFormat="1">
      <c r="A304" s="14"/>
      <c r="B304" s="251"/>
      <c r="C304" s="252"/>
      <c r="D304" s="231" t="s">
        <v>191</v>
      </c>
      <c r="E304" s="253" t="s">
        <v>1</v>
      </c>
      <c r="F304" s="254" t="s">
        <v>354</v>
      </c>
      <c r="G304" s="252"/>
      <c r="H304" s="255">
        <v>5.4000000000000004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1" t="s">
        <v>191</v>
      </c>
      <c r="AU304" s="261" t="s">
        <v>86</v>
      </c>
      <c r="AV304" s="14" t="s">
        <v>86</v>
      </c>
      <c r="AW304" s="14" t="s">
        <v>32</v>
      </c>
      <c r="AX304" s="14" t="s">
        <v>76</v>
      </c>
      <c r="AY304" s="261" t="s">
        <v>122</v>
      </c>
    </row>
    <row r="305" s="14" customFormat="1">
      <c r="A305" s="14"/>
      <c r="B305" s="251"/>
      <c r="C305" s="252"/>
      <c r="D305" s="231" t="s">
        <v>191</v>
      </c>
      <c r="E305" s="253" t="s">
        <v>1</v>
      </c>
      <c r="F305" s="254" t="s">
        <v>347</v>
      </c>
      <c r="G305" s="252"/>
      <c r="H305" s="255">
        <v>10.800000000000001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191</v>
      </c>
      <c r="AU305" s="261" t="s">
        <v>86</v>
      </c>
      <c r="AV305" s="14" t="s">
        <v>86</v>
      </c>
      <c r="AW305" s="14" t="s">
        <v>32</v>
      </c>
      <c r="AX305" s="14" t="s">
        <v>76</v>
      </c>
      <c r="AY305" s="261" t="s">
        <v>122</v>
      </c>
    </row>
    <row r="306" s="14" customFormat="1">
      <c r="A306" s="14"/>
      <c r="B306" s="251"/>
      <c r="C306" s="252"/>
      <c r="D306" s="231" t="s">
        <v>191</v>
      </c>
      <c r="E306" s="253" t="s">
        <v>1</v>
      </c>
      <c r="F306" s="254" t="s">
        <v>355</v>
      </c>
      <c r="G306" s="252"/>
      <c r="H306" s="255">
        <v>2.3999999999999999</v>
      </c>
      <c r="I306" s="256"/>
      <c r="J306" s="252"/>
      <c r="K306" s="252"/>
      <c r="L306" s="257"/>
      <c r="M306" s="258"/>
      <c r="N306" s="259"/>
      <c r="O306" s="259"/>
      <c r="P306" s="259"/>
      <c r="Q306" s="259"/>
      <c r="R306" s="259"/>
      <c r="S306" s="259"/>
      <c r="T306" s="26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1" t="s">
        <v>191</v>
      </c>
      <c r="AU306" s="261" t="s">
        <v>86</v>
      </c>
      <c r="AV306" s="14" t="s">
        <v>86</v>
      </c>
      <c r="AW306" s="14" t="s">
        <v>32</v>
      </c>
      <c r="AX306" s="14" t="s">
        <v>76</v>
      </c>
      <c r="AY306" s="261" t="s">
        <v>122</v>
      </c>
    </row>
    <row r="307" s="14" customFormat="1">
      <c r="A307" s="14"/>
      <c r="B307" s="251"/>
      <c r="C307" s="252"/>
      <c r="D307" s="231" t="s">
        <v>191</v>
      </c>
      <c r="E307" s="253" t="s">
        <v>1</v>
      </c>
      <c r="F307" s="254" t="s">
        <v>356</v>
      </c>
      <c r="G307" s="252"/>
      <c r="H307" s="255">
        <v>13.050000000000001</v>
      </c>
      <c r="I307" s="256"/>
      <c r="J307" s="252"/>
      <c r="K307" s="252"/>
      <c r="L307" s="257"/>
      <c r="M307" s="258"/>
      <c r="N307" s="259"/>
      <c r="O307" s="259"/>
      <c r="P307" s="259"/>
      <c r="Q307" s="259"/>
      <c r="R307" s="259"/>
      <c r="S307" s="259"/>
      <c r="T307" s="2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1" t="s">
        <v>191</v>
      </c>
      <c r="AU307" s="261" t="s">
        <v>86</v>
      </c>
      <c r="AV307" s="14" t="s">
        <v>86</v>
      </c>
      <c r="AW307" s="14" t="s">
        <v>32</v>
      </c>
      <c r="AX307" s="14" t="s">
        <v>76</v>
      </c>
      <c r="AY307" s="261" t="s">
        <v>122</v>
      </c>
    </row>
    <row r="308" s="14" customFormat="1">
      <c r="A308" s="14"/>
      <c r="B308" s="251"/>
      <c r="C308" s="252"/>
      <c r="D308" s="231" t="s">
        <v>191</v>
      </c>
      <c r="E308" s="253" t="s">
        <v>1</v>
      </c>
      <c r="F308" s="254" t="s">
        <v>357</v>
      </c>
      <c r="G308" s="252"/>
      <c r="H308" s="255">
        <v>6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1" t="s">
        <v>191</v>
      </c>
      <c r="AU308" s="261" t="s">
        <v>86</v>
      </c>
      <c r="AV308" s="14" t="s">
        <v>86</v>
      </c>
      <c r="AW308" s="14" t="s">
        <v>32</v>
      </c>
      <c r="AX308" s="14" t="s">
        <v>76</v>
      </c>
      <c r="AY308" s="261" t="s">
        <v>122</v>
      </c>
    </row>
    <row r="309" s="14" customFormat="1">
      <c r="A309" s="14"/>
      <c r="B309" s="251"/>
      <c r="C309" s="252"/>
      <c r="D309" s="231" t="s">
        <v>191</v>
      </c>
      <c r="E309" s="253" t="s">
        <v>1</v>
      </c>
      <c r="F309" s="254" t="s">
        <v>358</v>
      </c>
      <c r="G309" s="252"/>
      <c r="H309" s="255">
        <v>0.93000000000000005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1" t="s">
        <v>191</v>
      </c>
      <c r="AU309" s="261" t="s">
        <v>86</v>
      </c>
      <c r="AV309" s="14" t="s">
        <v>86</v>
      </c>
      <c r="AW309" s="14" t="s">
        <v>32</v>
      </c>
      <c r="AX309" s="14" t="s">
        <v>76</v>
      </c>
      <c r="AY309" s="261" t="s">
        <v>122</v>
      </c>
    </row>
    <row r="310" s="15" customFormat="1">
      <c r="A310" s="15"/>
      <c r="B310" s="262"/>
      <c r="C310" s="263"/>
      <c r="D310" s="231" t="s">
        <v>191</v>
      </c>
      <c r="E310" s="264" t="s">
        <v>1</v>
      </c>
      <c r="F310" s="265" t="s">
        <v>209</v>
      </c>
      <c r="G310" s="263"/>
      <c r="H310" s="266">
        <v>108.02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2" t="s">
        <v>191</v>
      </c>
      <c r="AU310" s="272" t="s">
        <v>86</v>
      </c>
      <c r="AV310" s="15" t="s">
        <v>144</v>
      </c>
      <c r="AW310" s="15" t="s">
        <v>32</v>
      </c>
      <c r="AX310" s="15" t="s">
        <v>84</v>
      </c>
      <c r="AY310" s="272" t="s">
        <v>122</v>
      </c>
    </row>
    <row r="311" s="2" customFormat="1" ht="24.15" customHeight="1">
      <c r="A311" s="38"/>
      <c r="B311" s="39"/>
      <c r="C311" s="218" t="s">
        <v>363</v>
      </c>
      <c r="D311" s="218" t="s">
        <v>125</v>
      </c>
      <c r="E311" s="219" t="s">
        <v>364</v>
      </c>
      <c r="F311" s="220" t="s">
        <v>365</v>
      </c>
      <c r="G311" s="221" t="s">
        <v>366</v>
      </c>
      <c r="H311" s="273"/>
      <c r="I311" s="223"/>
      <c r="J311" s="224">
        <f>ROUND(I311*H311,2)</f>
        <v>0</v>
      </c>
      <c r="K311" s="220" t="s">
        <v>1</v>
      </c>
      <c r="L311" s="44"/>
      <c r="M311" s="225" t="s">
        <v>1</v>
      </c>
      <c r="N311" s="226" t="s">
        <v>41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243</v>
      </c>
      <c r="AT311" s="229" t="s">
        <v>125</v>
      </c>
      <c r="AU311" s="229" t="s">
        <v>86</v>
      </c>
      <c r="AY311" s="17" t="s">
        <v>122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243</v>
      </c>
      <c r="BM311" s="229" t="s">
        <v>367</v>
      </c>
    </row>
    <row r="312" s="12" customFormat="1" ht="22.8" customHeight="1">
      <c r="A312" s="12"/>
      <c r="B312" s="202"/>
      <c r="C312" s="203"/>
      <c r="D312" s="204" t="s">
        <v>75</v>
      </c>
      <c r="E312" s="216" t="s">
        <v>368</v>
      </c>
      <c r="F312" s="216" t="s">
        <v>369</v>
      </c>
      <c r="G312" s="203"/>
      <c r="H312" s="203"/>
      <c r="I312" s="206"/>
      <c r="J312" s="217">
        <f>BK312</f>
        <v>0</v>
      </c>
      <c r="K312" s="203"/>
      <c r="L312" s="208"/>
      <c r="M312" s="209"/>
      <c r="N312" s="210"/>
      <c r="O312" s="210"/>
      <c r="P312" s="211">
        <f>SUM(P313:P423)</f>
        <v>0</v>
      </c>
      <c r="Q312" s="210"/>
      <c r="R312" s="211">
        <f>SUM(R313:R423)</f>
        <v>4.4205304000000005</v>
      </c>
      <c r="S312" s="210"/>
      <c r="T312" s="212">
        <f>SUM(T313:T423)</f>
        <v>0.47374000000000005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3" t="s">
        <v>86</v>
      </c>
      <c r="AT312" s="214" t="s">
        <v>75</v>
      </c>
      <c r="AU312" s="214" t="s">
        <v>84</v>
      </c>
      <c r="AY312" s="213" t="s">
        <v>122</v>
      </c>
      <c r="BK312" s="215">
        <f>SUM(BK313:BK423)</f>
        <v>0</v>
      </c>
    </row>
    <row r="313" s="2" customFormat="1" ht="33" customHeight="1">
      <c r="A313" s="38"/>
      <c r="B313" s="39"/>
      <c r="C313" s="218" t="s">
        <v>370</v>
      </c>
      <c r="D313" s="218" t="s">
        <v>125</v>
      </c>
      <c r="E313" s="219" t="s">
        <v>371</v>
      </c>
      <c r="F313" s="220" t="s">
        <v>372</v>
      </c>
      <c r="G313" s="221" t="s">
        <v>308</v>
      </c>
      <c r="H313" s="222">
        <v>33.18</v>
      </c>
      <c r="I313" s="223"/>
      <c r="J313" s="224">
        <f>ROUND(I313*H313,2)</f>
        <v>0</v>
      </c>
      <c r="K313" s="220" t="s">
        <v>1</v>
      </c>
      <c r="L313" s="44"/>
      <c r="M313" s="225" t="s">
        <v>1</v>
      </c>
      <c r="N313" s="226" t="s">
        <v>41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0.0030000000000000001</v>
      </c>
      <c r="T313" s="228">
        <f>S313*H313</f>
        <v>0.099540000000000003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243</v>
      </c>
      <c r="AT313" s="229" t="s">
        <v>125</v>
      </c>
      <c r="AU313" s="229" t="s">
        <v>86</v>
      </c>
      <c r="AY313" s="17" t="s">
        <v>122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84</v>
      </c>
      <c r="BK313" s="230">
        <f>ROUND(I313*H313,2)</f>
        <v>0</v>
      </c>
      <c r="BL313" s="17" t="s">
        <v>243</v>
      </c>
      <c r="BM313" s="229" t="s">
        <v>373</v>
      </c>
    </row>
    <row r="314" s="13" customFormat="1">
      <c r="A314" s="13"/>
      <c r="B314" s="241"/>
      <c r="C314" s="242"/>
      <c r="D314" s="231" t="s">
        <v>191</v>
      </c>
      <c r="E314" s="243" t="s">
        <v>1</v>
      </c>
      <c r="F314" s="244" t="s">
        <v>192</v>
      </c>
      <c r="G314" s="242"/>
      <c r="H314" s="243" t="s">
        <v>1</v>
      </c>
      <c r="I314" s="245"/>
      <c r="J314" s="242"/>
      <c r="K314" s="242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191</v>
      </c>
      <c r="AU314" s="250" t="s">
        <v>86</v>
      </c>
      <c r="AV314" s="13" t="s">
        <v>84</v>
      </c>
      <c r="AW314" s="13" t="s">
        <v>32</v>
      </c>
      <c r="AX314" s="13" t="s">
        <v>76</v>
      </c>
      <c r="AY314" s="250" t="s">
        <v>122</v>
      </c>
    </row>
    <row r="315" s="14" customFormat="1">
      <c r="A315" s="14"/>
      <c r="B315" s="251"/>
      <c r="C315" s="252"/>
      <c r="D315" s="231" t="s">
        <v>191</v>
      </c>
      <c r="E315" s="253" t="s">
        <v>1</v>
      </c>
      <c r="F315" s="254" t="s">
        <v>345</v>
      </c>
      <c r="G315" s="252"/>
      <c r="H315" s="255">
        <v>0.59999999999999998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191</v>
      </c>
      <c r="AU315" s="261" t="s">
        <v>86</v>
      </c>
      <c r="AV315" s="14" t="s">
        <v>86</v>
      </c>
      <c r="AW315" s="14" t="s">
        <v>32</v>
      </c>
      <c r="AX315" s="14" t="s">
        <v>76</v>
      </c>
      <c r="AY315" s="261" t="s">
        <v>122</v>
      </c>
    </row>
    <row r="316" s="14" customFormat="1">
      <c r="A316" s="14"/>
      <c r="B316" s="251"/>
      <c r="C316" s="252"/>
      <c r="D316" s="231" t="s">
        <v>191</v>
      </c>
      <c r="E316" s="253" t="s">
        <v>1</v>
      </c>
      <c r="F316" s="254" t="s">
        <v>346</v>
      </c>
      <c r="G316" s="252"/>
      <c r="H316" s="255">
        <v>3.6000000000000001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191</v>
      </c>
      <c r="AU316" s="261" t="s">
        <v>86</v>
      </c>
      <c r="AV316" s="14" t="s">
        <v>86</v>
      </c>
      <c r="AW316" s="14" t="s">
        <v>32</v>
      </c>
      <c r="AX316" s="14" t="s">
        <v>76</v>
      </c>
      <c r="AY316" s="261" t="s">
        <v>122</v>
      </c>
    </row>
    <row r="317" s="14" customFormat="1">
      <c r="A317" s="14"/>
      <c r="B317" s="251"/>
      <c r="C317" s="252"/>
      <c r="D317" s="231" t="s">
        <v>191</v>
      </c>
      <c r="E317" s="253" t="s">
        <v>1</v>
      </c>
      <c r="F317" s="254" t="s">
        <v>349</v>
      </c>
      <c r="G317" s="252"/>
      <c r="H317" s="255">
        <v>5.0999999999999996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191</v>
      </c>
      <c r="AU317" s="261" t="s">
        <v>86</v>
      </c>
      <c r="AV317" s="14" t="s">
        <v>86</v>
      </c>
      <c r="AW317" s="14" t="s">
        <v>32</v>
      </c>
      <c r="AX317" s="14" t="s">
        <v>76</v>
      </c>
      <c r="AY317" s="261" t="s">
        <v>122</v>
      </c>
    </row>
    <row r="318" s="14" customFormat="1">
      <c r="A318" s="14"/>
      <c r="B318" s="251"/>
      <c r="C318" s="252"/>
      <c r="D318" s="231" t="s">
        <v>191</v>
      </c>
      <c r="E318" s="253" t="s">
        <v>1</v>
      </c>
      <c r="F318" s="254" t="s">
        <v>351</v>
      </c>
      <c r="G318" s="252"/>
      <c r="H318" s="255">
        <v>2.7000000000000002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191</v>
      </c>
      <c r="AU318" s="261" t="s">
        <v>86</v>
      </c>
      <c r="AV318" s="14" t="s">
        <v>86</v>
      </c>
      <c r="AW318" s="14" t="s">
        <v>32</v>
      </c>
      <c r="AX318" s="14" t="s">
        <v>76</v>
      </c>
      <c r="AY318" s="261" t="s">
        <v>122</v>
      </c>
    </row>
    <row r="319" s="13" customFormat="1">
      <c r="A319" s="13"/>
      <c r="B319" s="241"/>
      <c r="C319" s="242"/>
      <c r="D319" s="231" t="s">
        <v>191</v>
      </c>
      <c r="E319" s="243" t="s">
        <v>1</v>
      </c>
      <c r="F319" s="244" t="s">
        <v>201</v>
      </c>
      <c r="G319" s="242"/>
      <c r="H319" s="243" t="s">
        <v>1</v>
      </c>
      <c r="I319" s="245"/>
      <c r="J319" s="242"/>
      <c r="K319" s="242"/>
      <c r="L319" s="246"/>
      <c r="M319" s="247"/>
      <c r="N319" s="248"/>
      <c r="O319" s="248"/>
      <c r="P319" s="248"/>
      <c r="Q319" s="248"/>
      <c r="R319" s="248"/>
      <c r="S319" s="248"/>
      <c r="T319" s="24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0" t="s">
        <v>191</v>
      </c>
      <c r="AU319" s="250" t="s">
        <v>86</v>
      </c>
      <c r="AV319" s="13" t="s">
        <v>84</v>
      </c>
      <c r="AW319" s="13" t="s">
        <v>32</v>
      </c>
      <c r="AX319" s="13" t="s">
        <v>76</v>
      </c>
      <c r="AY319" s="250" t="s">
        <v>122</v>
      </c>
    </row>
    <row r="320" s="14" customFormat="1">
      <c r="A320" s="14"/>
      <c r="B320" s="251"/>
      <c r="C320" s="252"/>
      <c r="D320" s="231" t="s">
        <v>191</v>
      </c>
      <c r="E320" s="253" t="s">
        <v>1</v>
      </c>
      <c r="F320" s="254" t="s">
        <v>353</v>
      </c>
      <c r="G320" s="252"/>
      <c r="H320" s="255">
        <v>1.8</v>
      </c>
      <c r="I320" s="256"/>
      <c r="J320" s="252"/>
      <c r="K320" s="252"/>
      <c r="L320" s="257"/>
      <c r="M320" s="258"/>
      <c r="N320" s="259"/>
      <c r="O320" s="259"/>
      <c r="P320" s="259"/>
      <c r="Q320" s="259"/>
      <c r="R320" s="259"/>
      <c r="S320" s="259"/>
      <c r="T320" s="26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1" t="s">
        <v>191</v>
      </c>
      <c r="AU320" s="261" t="s">
        <v>86</v>
      </c>
      <c r="AV320" s="14" t="s">
        <v>86</v>
      </c>
      <c r="AW320" s="14" t="s">
        <v>32</v>
      </c>
      <c r="AX320" s="14" t="s">
        <v>76</v>
      </c>
      <c r="AY320" s="261" t="s">
        <v>122</v>
      </c>
    </row>
    <row r="321" s="14" customFormat="1">
      <c r="A321" s="14"/>
      <c r="B321" s="251"/>
      <c r="C321" s="252"/>
      <c r="D321" s="231" t="s">
        <v>191</v>
      </c>
      <c r="E321" s="253" t="s">
        <v>1</v>
      </c>
      <c r="F321" s="254" t="s">
        <v>354</v>
      </c>
      <c r="G321" s="252"/>
      <c r="H321" s="255">
        <v>5.4000000000000004</v>
      </c>
      <c r="I321" s="256"/>
      <c r="J321" s="252"/>
      <c r="K321" s="252"/>
      <c r="L321" s="257"/>
      <c r="M321" s="258"/>
      <c r="N321" s="259"/>
      <c r="O321" s="259"/>
      <c r="P321" s="259"/>
      <c r="Q321" s="259"/>
      <c r="R321" s="259"/>
      <c r="S321" s="259"/>
      <c r="T321" s="26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1" t="s">
        <v>191</v>
      </c>
      <c r="AU321" s="261" t="s">
        <v>86</v>
      </c>
      <c r="AV321" s="14" t="s">
        <v>86</v>
      </c>
      <c r="AW321" s="14" t="s">
        <v>32</v>
      </c>
      <c r="AX321" s="14" t="s">
        <v>76</v>
      </c>
      <c r="AY321" s="261" t="s">
        <v>122</v>
      </c>
    </row>
    <row r="322" s="14" customFormat="1">
      <c r="A322" s="14"/>
      <c r="B322" s="251"/>
      <c r="C322" s="252"/>
      <c r="D322" s="231" t="s">
        <v>191</v>
      </c>
      <c r="E322" s="253" t="s">
        <v>1</v>
      </c>
      <c r="F322" s="254" t="s">
        <v>356</v>
      </c>
      <c r="G322" s="252"/>
      <c r="H322" s="255">
        <v>13.050000000000001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191</v>
      </c>
      <c r="AU322" s="261" t="s">
        <v>86</v>
      </c>
      <c r="AV322" s="14" t="s">
        <v>86</v>
      </c>
      <c r="AW322" s="14" t="s">
        <v>32</v>
      </c>
      <c r="AX322" s="14" t="s">
        <v>76</v>
      </c>
      <c r="AY322" s="261" t="s">
        <v>122</v>
      </c>
    </row>
    <row r="323" s="14" customFormat="1">
      <c r="A323" s="14"/>
      <c r="B323" s="251"/>
      <c r="C323" s="252"/>
      <c r="D323" s="231" t="s">
        <v>191</v>
      </c>
      <c r="E323" s="253" t="s">
        <v>1</v>
      </c>
      <c r="F323" s="254" t="s">
        <v>358</v>
      </c>
      <c r="G323" s="252"/>
      <c r="H323" s="255">
        <v>0.93000000000000005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1" t="s">
        <v>191</v>
      </c>
      <c r="AU323" s="261" t="s">
        <v>86</v>
      </c>
      <c r="AV323" s="14" t="s">
        <v>86</v>
      </c>
      <c r="AW323" s="14" t="s">
        <v>32</v>
      </c>
      <c r="AX323" s="14" t="s">
        <v>76</v>
      </c>
      <c r="AY323" s="261" t="s">
        <v>122</v>
      </c>
    </row>
    <row r="324" s="15" customFormat="1">
      <c r="A324" s="15"/>
      <c r="B324" s="262"/>
      <c r="C324" s="263"/>
      <c r="D324" s="231" t="s">
        <v>191</v>
      </c>
      <c r="E324" s="264" t="s">
        <v>1</v>
      </c>
      <c r="F324" s="265" t="s">
        <v>209</v>
      </c>
      <c r="G324" s="263"/>
      <c r="H324" s="266">
        <v>33.18</v>
      </c>
      <c r="I324" s="267"/>
      <c r="J324" s="263"/>
      <c r="K324" s="263"/>
      <c r="L324" s="268"/>
      <c r="M324" s="269"/>
      <c r="N324" s="270"/>
      <c r="O324" s="270"/>
      <c r="P324" s="270"/>
      <c r="Q324" s="270"/>
      <c r="R324" s="270"/>
      <c r="S324" s="270"/>
      <c r="T324" s="27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2" t="s">
        <v>191</v>
      </c>
      <c r="AU324" s="272" t="s">
        <v>86</v>
      </c>
      <c r="AV324" s="15" t="s">
        <v>144</v>
      </c>
      <c r="AW324" s="15" t="s">
        <v>32</v>
      </c>
      <c r="AX324" s="15" t="s">
        <v>84</v>
      </c>
      <c r="AY324" s="272" t="s">
        <v>122</v>
      </c>
    </row>
    <row r="325" s="2" customFormat="1" ht="33" customHeight="1">
      <c r="A325" s="38"/>
      <c r="B325" s="39"/>
      <c r="C325" s="218" t="s">
        <v>374</v>
      </c>
      <c r="D325" s="218" t="s">
        <v>125</v>
      </c>
      <c r="E325" s="219" t="s">
        <v>375</v>
      </c>
      <c r="F325" s="220" t="s">
        <v>376</v>
      </c>
      <c r="G325" s="221" t="s">
        <v>308</v>
      </c>
      <c r="H325" s="222">
        <v>74.840000000000003</v>
      </c>
      <c r="I325" s="223"/>
      <c r="J325" s="224">
        <f>ROUND(I325*H325,2)</f>
        <v>0</v>
      </c>
      <c r="K325" s="220" t="s">
        <v>1</v>
      </c>
      <c r="L325" s="44"/>
      <c r="M325" s="225" t="s">
        <v>1</v>
      </c>
      <c r="N325" s="226" t="s">
        <v>41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0.0050000000000000001</v>
      </c>
      <c r="T325" s="228">
        <f>S325*H325</f>
        <v>0.37420000000000003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243</v>
      </c>
      <c r="AT325" s="229" t="s">
        <v>125</v>
      </c>
      <c r="AU325" s="229" t="s">
        <v>86</v>
      </c>
      <c r="AY325" s="17" t="s">
        <v>122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84</v>
      </c>
      <c r="BK325" s="230">
        <f>ROUND(I325*H325,2)</f>
        <v>0</v>
      </c>
      <c r="BL325" s="17" t="s">
        <v>243</v>
      </c>
      <c r="BM325" s="229" t="s">
        <v>377</v>
      </c>
    </row>
    <row r="326" s="13" customFormat="1">
      <c r="A326" s="13"/>
      <c r="B326" s="241"/>
      <c r="C326" s="242"/>
      <c r="D326" s="231" t="s">
        <v>191</v>
      </c>
      <c r="E326" s="243" t="s">
        <v>1</v>
      </c>
      <c r="F326" s="244" t="s">
        <v>192</v>
      </c>
      <c r="G326" s="242"/>
      <c r="H326" s="243" t="s">
        <v>1</v>
      </c>
      <c r="I326" s="245"/>
      <c r="J326" s="242"/>
      <c r="K326" s="242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191</v>
      </c>
      <c r="AU326" s="250" t="s">
        <v>86</v>
      </c>
      <c r="AV326" s="13" t="s">
        <v>84</v>
      </c>
      <c r="AW326" s="13" t="s">
        <v>32</v>
      </c>
      <c r="AX326" s="13" t="s">
        <v>76</v>
      </c>
      <c r="AY326" s="250" t="s">
        <v>122</v>
      </c>
    </row>
    <row r="327" s="14" customFormat="1">
      <c r="A327" s="14"/>
      <c r="B327" s="251"/>
      <c r="C327" s="252"/>
      <c r="D327" s="231" t="s">
        <v>191</v>
      </c>
      <c r="E327" s="253" t="s">
        <v>1</v>
      </c>
      <c r="F327" s="254" t="s">
        <v>344</v>
      </c>
      <c r="G327" s="252"/>
      <c r="H327" s="255">
        <v>16.800000000000001</v>
      </c>
      <c r="I327" s="256"/>
      <c r="J327" s="252"/>
      <c r="K327" s="252"/>
      <c r="L327" s="257"/>
      <c r="M327" s="258"/>
      <c r="N327" s="259"/>
      <c r="O327" s="259"/>
      <c r="P327" s="259"/>
      <c r="Q327" s="259"/>
      <c r="R327" s="259"/>
      <c r="S327" s="259"/>
      <c r="T327" s="26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1" t="s">
        <v>191</v>
      </c>
      <c r="AU327" s="261" t="s">
        <v>86</v>
      </c>
      <c r="AV327" s="14" t="s">
        <v>86</v>
      </c>
      <c r="AW327" s="14" t="s">
        <v>32</v>
      </c>
      <c r="AX327" s="14" t="s">
        <v>76</v>
      </c>
      <c r="AY327" s="261" t="s">
        <v>122</v>
      </c>
    </row>
    <row r="328" s="14" customFormat="1">
      <c r="A328" s="14"/>
      <c r="B328" s="251"/>
      <c r="C328" s="252"/>
      <c r="D328" s="231" t="s">
        <v>191</v>
      </c>
      <c r="E328" s="253" t="s">
        <v>1</v>
      </c>
      <c r="F328" s="254" t="s">
        <v>347</v>
      </c>
      <c r="G328" s="252"/>
      <c r="H328" s="255">
        <v>10.800000000000001</v>
      </c>
      <c r="I328" s="256"/>
      <c r="J328" s="252"/>
      <c r="K328" s="252"/>
      <c r="L328" s="257"/>
      <c r="M328" s="258"/>
      <c r="N328" s="259"/>
      <c r="O328" s="259"/>
      <c r="P328" s="259"/>
      <c r="Q328" s="259"/>
      <c r="R328" s="259"/>
      <c r="S328" s="259"/>
      <c r="T328" s="26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1" t="s">
        <v>191</v>
      </c>
      <c r="AU328" s="261" t="s">
        <v>86</v>
      </c>
      <c r="AV328" s="14" t="s">
        <v>86</v>
      </c>
      <c r="AW328" s="14" t="s">
        <v>32</v>
      </c>
      <c r="AX328" s="14" t="s">
        <v>76</v>
      </c>
      <c r="AY328" s="261" t="s">
        <v>122</v>
      </c>
    </row>
    <row r="329" s="14" customFormat="1">
      <c r="A329" s="14"/>
      <c r="B329" s="251"/>
      <c r="C329" s="252"/>
      <c r="D329" s="231" t="s">
        <v>191</v>
      </c>
      <c r="E329" s="253" t="s">
        <v>1</v>
      </c>
      <c r="F329" s="254" t="s">
        <v>348</v>
      </c>
      <c r="G329" s="252"/>
      <c r="H329" s="255">
        <v>4.7199999999999998</v>
      </c>
      <c r="I329" s="256"/>
      <c r="J329" s="252"/>
      <c r="K329" s="252"/>
      <c r="L329" s="257"/>
      <c r="M329" s="258"/>
      <c r="N329" s="259"/>
      <c r="O329" s="259"/>
      <c r="P329" s="259"/>
      <c r="Q329" s="259"/>
      <c r="R329" s="259"/>
      <c r="S329" s="259"/>
      <c r="T329" s="26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1" t="s">
        <v>191</v>
      </c>
      <c r="AU329" s="261" t="s">
        <v>86</v>
      </c>
      <c r="AV329" s="14" t="s">
        <v>86</v>
      </c>
      <c r="AW329" s="14" t="s">
        <v>32</v>
      </c>
      <c r="AX329" s="14" t="s">
        <v>76</v>
      </c>
      <c r="AY329" s="261" t="s">
        <v>122</v>
      </c>
    </row>
    <row r="330" s="14" customFormat="1">
      <c r="A330" s="14"/>
      <c r="B330" s="251"/>
      <c r="C330" s="252"/>
      <c r="D330" s="231" t="s">
        <v>191</v>
      </c>
      <c r="E330" s="253" t="s">
        <v>1</v>
      </c>
      <c r="F330" s="254" t="s">
        <v>350</v>
      </c>
      <c r="G330" s="252"/>
      <c r="H330" s="255">
        <v>4.5999999999999996</v>
      </c>
      <c r="I330" s="256"/>
      <c r="J330" s="252"/>
      <c r="K330" s="252"/>
      <c r="L330" s="257"/>
      <c r="M330" s="258"/>
      <c r="N330" s="259"/>
      <c r="O330" s="259"/>
      <c r="P330" s="259"/>
      <c r="Q330" s="259"/>
      <c r="R330" s="259"/>
      <c r="S330" s="259"/>
      <c r="T330" s="26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1" t="s">
        <v>191</v>
      </c>
      <c r="AU330" s="261" t="s">
        <v>86</v>
      </c>
      <c r="AV330" s="14" t="s">
        <v>86</v>
      </c>
      <c r="AW330" s="14" t="s">
        <v>32</v>
      </c>
      <c r="AX330" s="14" t="s">
        <v>76</v>
      </c>
      <c r="AY330" s="261" t="s">
        <v>122</v>
      </c>
    </row>
    <row r="331" s="13" customFormat="1">
      <c r="A331" s="13"/>
      <c r="B331" s="241"/>
      <c r="C331" s="242"/>
      <c r="D331" s="231" t="s">
        <v>191</v>
      </c>
      <c r="E331" s="243" t="s">
        <v>1</v>
      </c>
      <c r="F331" s="244" t="s">
        <v>201</v>
      </c>
      <c r="G331" s="242"/>
      <c r="H331" s="243" t="s">
        <v>1</v>
      </c>
      <c r="I331" s="245"/>
      <c r="J331" s="242"/>
      <c r="K331" s="242"/>
      <c r="L331" s="246"/>
      <c r="M331" s="247"/>
      <c r="N331" s="248"/>
      <c r="O331" s="248"/>
      <c r="P331" s="248"/>
      <c r="Q331" s="248"/>
      <c r="R331" s="248"/>
      <c r="S331" s="248"/>
      <c r="T331" s="24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0" t="s">
        <v>191</v>
      </c>
      <c r="AU331" s="250" t="s">
        <v>86</v>
      </c>
      <c r="AV331" s="13" t="s">
        <v>84</v>
      </c>
      <c r="AW331" s="13" t="s">
        <v>32</v>
      </c>
      <c r="AX331" s="13" t="s">
        <v>76</v>
      </c>
      <c r="AY331" s="250" t="s">
        <v>122</v>
      </c>
    </row>
    <row r="332" s="14" customFormat="1">
      <c r="A332" s="14"/>
      <c r="B332" s="251"/>
      <c r="C332" s="252"/>
      <c r="D332" s="231" t="s">
        <v>191</v>
      </c>
      <c r="E332" s="253" t="s">
        <v>1</v>
      </c>
      <c r="F332" s="254" t="s">
        <v>352</v>
      </c>
      <c r="G332" s="252"/>
      <c r="H332" s="255">
        <v>18.719999999999999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6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1" t="s">
        <v>191</v>
      </c>
      <c r="AU332" s="261" t="s">
        <v>86</v>
      </c>
      <c r="AV332" s="14" t="s">
        <v>86</v>
      </c>
      <c r="AW332" s="14" t="s">
        <v>32</v>
      </c>
      <c r="AX332" s="14" t="s">
        <v>76</v>
      </c>
      <c r="AY332" s="261" t="s">
        <v>122</v>
      </c>
    </row>
    <row r="333" s="14" customFormat="1">
      <c r="A333" s="14"/>
      <c r="B333" s="251"/>
      <c r="C333" s="252"/>
      <c r="D333" s="231" t="s">
        <v>191</v>
      </c>
      <c r="E333" s="253" t="s">
        <v>1</v>
      </c>
      <c r="F333" s="254" t="s">
        <v>347</v>
      </c>
      <c r="G333" s="252"/>
      <c r="H333" s="255">
        <v>10.800000000000001</v>
      </c>
      <c r="I333" s="256"/>
      <c r="J333" s="252"/>
      <c r="K333" s="252"/>
      <c r="L333" s="257"/>
      <c r="M333" s="258"/>
      <c r="N333" s="259"/>
      <c r="O333" s="259"/>
      <c r="P333" s="259"/>
      <c r="Q333" s="259"/>
      <c r="R333" s="259"/>
      <c r="S333" s="259"/>
      <c r="T333" s="26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1" t="s">
        <v>191</v>
      </c>
      <c r="AU333" s="261" t="s">
        <v>86</v>
      </c>
      <c r="AV333" s="14" t="s">
        <v>86</v>
      </c>
      <c r="AW333" s="14" t="s">
        <v>32</v>
      </c>
      <c r="AX333" s="14" t="s">
        <v>76</v>
      </c>
      <c r="AY333" s="261" t="s">
        <v>122</v>
      </c>
    </row>
    <row r="334" s="14" customFormat="1">
      <c r="A334" s="14"/>
      <c r="B334" s="251"/>
      <c r="C334" s="252"/>
      <c r="D334" s="231" t="s">
        <v>191</v>
      </c>
      <c r="E334" s="253" t="s">
        <v>1</v>
      </c>
      <c r="F334" s="254" t="s">
        <v>355</v>
      </c>
      <c r="G334" s="252"/>
      <c r="H334" s="255">
        <v>2.3999999999999999</v>
      </c>
      <c r="I334" s="256"/>
      <c r="J334" s="252"/>
      <c r="K334" s="252"/>
      <c r="L334" s="257"/>
      <c r="M334" s="258"/>
      <c r="N334" s="259"/>
      <c r="O334" s="259"/>
      <c r="P334" s="259"/>
      <c r="Q334" s="259"/>
      <c r="R334" s="259"/>
      <c r="S334" s="259"/>
      <c r="T334" s="26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1" t="s">
        <v>191</v>
      </c>
      <c r="AU334" s="261" t="s">
        <v>86</v>
      </c>
      <c r="AV334" s="14" t="s">
        <v>86</v>
      </c>
      <c r="AW334" s="14" t="s">
        <v>32</v>
      </c>
      <c r="AX334" s="14" t="s">
        <v>76</v>
      </c>
      <c r="AY334" s="261" t="s">
        <v>122</v>
      </c>
    </row>
    <row r="335" s="14" customFormat="1">
      <c r="A335" s="14"/>
      <c r="B335" s="251"/>
      <c r="C335" s="252"/>
      <c r="D335" s="231" t="s">
        <v>191</v>
      </c>
      <c r="E335" s="253" t="s">
        <v>1</v>
      </c>
      <c r="F335" s="254" t="s">
        <v>357</v>
      </c>
      <c r="G335" s="252"/>
      <c r="H335" s="255">
        <v>6</v>
      </c>
      <c r="I335" s="256"/>
      <c r="J335" s="252"/>
      <c r="K335" s="252"/>
      <c r="L335" s="257"/>
      <c r="M335" s="258"/>
      <c r="N335" s="259"/>
      <c r="O335" s="259"/>
      <c r="P335" s="259"/>
      <c r="Q335" s="259"/>
      <c r="R335" s="259"/>
      <c r="S335" s="259"/>
      <c r="T335" s="26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1" t="s">
        <v>191</v>
      </c>
      <c r="AU335" s="261" t="s">
        <v>86</v>
      </c>
      <c r="AV335" s="14" t="s">
        <v>86</v>
      </c>
      <c r="AW335" s="14" t="s">
        <v>32</v>
      </c>
      <c r="AX335" s="14" t="s">
        <v>76</v>
      </c>
      <c r="AY335" s="261" t="s">
        <v>122</v>
      </c>
    </row>
    <row r="336" s="15" customFormat="1">
      <c r="A336" s="15"/>
      <c r="B336" s="262"/>
      <c r="C336" s="263"/>
      <c r="D336" s="231" t="s">
        <v>191</v>
      </c>
      <c r="E336" s="264" t="s">
        <v>1</v>
      </c>
      <c r="F336" s="265" t="s">
        <v>209</v>
      </c>
      <c r="G336" s="263"/>
      <c r="H336" s="266">
        <v>74.840000000000003</v>
      </c>
      <c r="I336" s="267"/>
      <c r="J336" s="263"/>
      <c r="K336" s="263"/>
      <c r="L336" s="268"/>
      <c r="M336" s="269"/>
      <c r="N336" s="270"/>
      <c r="O336" s="270"/>
      <c r="P336" s="270"/>
      <c r="Q336" s="270"/>
      <c r="R336" s="270"/>
      <c r="S336" s="270"/>
      <c r="T336" s="271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2" t="s">
        <v>191</v>
      </c>
      <c r="AU336" s="272" t="s">
        <v>86</v>
      </c>
      <c r="AV336" s="15" t="s">
        <v>144</v>
      </c>
      <c r="AW336" s="15" t="s">
        <v>32</v>
      </c>
      <c r="AX336" s="15" t="s">
        <v>84</v>
      </c>
      <c r="AY336" s="272" t="s">
        <v>122</v>
      </c>
    </row>
    <row r="337" s="2" customFormat="1" ht="24.15" customHeight="1">
      <c r="A337" s="38"/>
      <c r="B337" s="39"/>
      <c r="C337" s="218" t="s">
        <v>378</v>
      </c>
      <c r="D337" s="218" t="s">
        <v>125</v>
      </c>
      <c r="E337" s="219" t="s">
        <v>379</v>
      </c>
      <c r="F337" s="220" t="s">
        <v>380</v>
      </c>
      <c r="G337" s="221" t="s">
        <v>189</v>
      </c>
      <c r="H337" s="222">
        <v>25.614999999999998</v>
      </c>
      <c r="I337" s="223"/>
      <c r="J337" s="224">
        <f>ROUND(I337*H337,2)</f>
        <v>0</v>
      </c>
      <c r="K337" s="220" t="s">
        <v>1</v>
      </c>
      <c r="L337" s="44"/>
      <c r="M337" s="225" t="s">
        <v>1</v>
      </c>
      <c r="N337" s="226" t="s">
        <v>41</v>
      </c>
      <c r="O337" s="91"/>
      <c r="P337" s="227">
        <f>O337*H337</f>
        <v>0</v>
      </c>
      <c r="Q337" s="227">
        <v>0.00025999999999999998</v>
      </c>
      <c r="R337" s="227">
        <f>Q337*H337</f>
        <v>0.006659899999999999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243</v>
      </c>
      <c r="AT337" s="229" t="s">
        <v>125</v>
      </c>
      <c r="AU337" s="229" t="s">
        <v>86</v>
      </c>
      <c r="AY337" s="17" t="s">
        <v>122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84</v>
      </c>
      <c r="BK337" s="230">
        <f>ROUND(I337*H337,2)</f>
        <v>0</v>
      </c>
      <c r="BL337" s="17" t="s">
        <v>243</v>
      </c>
      <c r="BM337" s="229" t="s">
        <v>381</v>
      </c>
    </row>
    <row r="338" s="13" customFormat="1">
      <c r="A338" s="13"/>
      <c r="B338" s="241"/>
      <c r="C338" s="242"/>
      <c r="D338" s="231" t="s">
        <v>191</v>
      </c>
      <c r="E338" s="243" t="s">
        <v>1</v>
      </c>
      <c r="F338" s="244" t="s">
        <v>192</v>
      </c>
      <c r="G338" s="242"/>
      <c r="H338" s="243" t="s">
        <v>1</v>
      </c>
      <c r="I338" s="245"/>
      <c r="J338" s="242"/>
      <c r="K338" s="242"/>
      <c r="L338" s="246"/>
      <c r="M338" s="247"/>
      <c r="N338" s="248"/>
      <c r="O338" s="248"/>
      <c r="P338" s="248"/>
      <c r="Q338" s="248"/>
      <c r="R338" s="248"/>
      <c r="S338" s="248"/>
      <c r="T338" s="24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0" t="s">
        <v>191</v>
      </c>
      <c r="AU338" s="250" t="s">
        <v>86</v>
      </c>
      <c r="AV338" s="13" t="s">
        <v>84</v>
      </c>
      <c r="AW338" s="13" t="s">
        <v>32</v>
      </c>
      <c r="AX338" s="13" t="s">
        <v>76</v>
      </c>
      <c r="AY338" s="250" t="s">
        <v>122</v>
      </c>
    </row>
    <row r="339" s="14" customFormat="1">
      <c r="A339" s="14"/>
      <c r="B339" s="251"/>
      <c r="C339" s="252"/>
      <c r="D339" s="231" t="s">
        <v>191</v>
      </c>
      <c r="E339" s="253" t="s">
        <v>1</v>
      </c>
      <c r="F339" s="254" t="s">
        <v>296</v>
      </c>
      <c r="G339" s="252"/>
      <c r="H339" s="255">
        <v>6.0179999999999998</v>
      </c>
      <c r="I339" s="256"/>
      <c r="J339" s="252"/>
      <c r="K339" s="252"/>
      <c r="L339" s="257"/>
      <c r="M339" s="258"/>
      <c r="N339" s="259"/>
      <c r="O339" s="259"/>
      <c r="P339" s="259"/>
      <c r="Q339" s="259"/>
      <c r="R339" s="259"/>
      <c r="S339" s="259"/>
      <c r="T339" s="26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1" t="s">
        <v>191</v>
      </c>
      <c r="AU339" s="261" t="s">
        <v>86</v>
      </c>
      <c r="AV339" s="14" t="s">
        <v>86</v>
      </c>
      <c r="AW339" s="14" t="s">
        <v>32</v>
      </c>
      <c r="AX339" s="14" t="s">
        <v>76</v>
      </c>
      <c r="AY339" s="261" t="s">
        <v>122</v>
      </c>
    </row>
    <row r="340" s="14" customFormat="1">
      <c r="A340" s="14"/>
      <c r="B340" s="251"/>
      <c r="C340" s="252"/>
      <c r="D340" s="231" t="s">
        <v>191</v>
      </c>
      <c r="E340" s="253" t="s">
        <v>1</v>
      </c>
      <c r="F340" s="254" t="s">
        <v>298</v>
      </c>
      <c r="G340" s="252"/>
      <c r="H340" s="255">
        <v>3.2400000000000002</v>
      </c>
      <c r="I340" s="256"/>
      <c r="J340" s="252"/>
      <c r="K340" s="252"/>
      <c r="L340" s="257"/>
      <c r="M340" s="258"/>
      <c r="N340" s="259"/>
      <c r="O340" s="259"/>
      <c r="P340" s="259"/>
      <c r="Q340" s="259"/>
      <c r="R340" s="259"/>
      <c r="S340" s="259"/>
      <c r="T340" s="26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1" t="s">
        <v>191</v>
      </c>
      <c r="AU340" s="261" t="s">
        <v>86</v>
      </c>
      <c r="AV340" s="14" t="s">
        <v>86</v>
      </c>
      <c r="AW340" s="14" t="s">
        <v>32</v>
      </c>
      <c r="AX340" s="14" t="s">
        <v>76</v>
      </c>
      <c r="AY340" s="261" t="s">
        <v>122</v>
      </c>
    </row>
    <row r="341" s="13" customFormat="1">
      <c r="A341" s="13"/>
      <c r="B341" s="241"/>
      <c r="C341" s="242"/>
      <c r="D341" s="231" t="s">
        <v>191</v>
      </c>
      <c r="E341" s="243" t="s">
        <v>1</v>
      </c>
      <c r="F341" s="244" t="s">
        <v>201</v>
      </c>
      <c r="G341" s="242"/>
      <c r="H341" s="243" t="s">
        <v>1</v>
      </c>
      <c r="I341" s="245"/>
      <c r="J341" s="242"/>
      <c r="K341" s="242"/>
      <c r="L341" s="246"/>
      <c r="M341" s="247"/>
      <c r="N341" s="248"/>
      <c r="O341" s="248"/>
      <c r="P341" s="248"/>
      <c r="Q341" s="248"/>
      <c r="R341" s="248"/>
      <c r="S341" s="248"/>
      <c r="T341" s="24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0" t="s">
        <v>191</v>
      </c>
      <c r="AU341" s="250" t="s">
        <v>86</v>
      </c>
      <c r="AV341" s="13" t="s">
        <v>84</v>
      </c>
      <c r="AW341" s="13" t="s">
        <v>32</v>
      </c>
      <c r="AX341" s="13" t="s">
        <v>76</v>
      </c>
      <c r="AY341" s="250" t="s">
        <v>122</v>
      </c>
    </row>
    <row r="342" s="14" customFormat="1">
      <c r="A342" s="14"/>
      <c r="B342" s="251"/>
      <c r="C342" s="252"/>
      <c r="D342" s="231" t="s">
        <v>191</v>
      </c>
      <c r="E342" s="253" t="s">
        <v>1</v>
      </c>
      <c r="F342" s="254" t="s">
        <v>303</v>
      </c>
      <c r="G342" s="252"/>
      <c r="H342" s="255">
        <v>15.269</v>
      </c>
      <c r="I342" s="256"/>
      <c r="J342" s="252"/>
      <c r="K342" s="252"/>
      <c r="L342" s="257"/>
      <c r="M342" s="258"/>
      <c r="N342" s="259"/>
      <c r="O342" s="259"/>
      <c r="P342" s="259"/>
      <c r="Q342" s="259"/>
      <c r="R342" s="259"/>
      <c r="S342" s="259"/>
      <c r="T342" s="26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1" t="s">
        <v>191</v>
      </c>
      <c r="AU342" s="261" t="s">
        <v>86</v>
      </c>
      <c r="AV342" s="14" t="s">
        <v>86</v>
      </c>
      <c r="AW342" s="14" t="s">
        <v>32</v>
      </c>
      <c r="AX342" s="14" t="s">
        <v>76</v>
      </c>
      <c r="AY342" s="261" t="s">
        <v>122</v>
      </c>
    </row>
    <row r="343" s="14" customFormat="1">
      <c r="A343" s="14"/>
      <c r="B343" s="251"/>
      <c r="C343" s="252"/>
      <c r="D343" s="231" t="s">
        <v>191</v>
      </c>
      <c r="E343" s="253" t="s">
        <v>1</v>
      </c>
      <c r="F343" s="254" t="s">
        <v>305</v>
      </c>
      <c r="G343" s="252"/>
      <c r="H343" s="255">
        <v>1.0880000000000001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6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1" t="s">
        <v>191</v>
      </c>
      <c r="AU343" s="261" t="s">
        <v>86</v>
      </c>
      <c r="AV343" s="14" t="s">
        <v>86</v>
      </c>
      <c r="AW343" s="14" t="s">
        <v>32</v>
      </c>
      <c r="AX343" s="14" t="s">
        <v>76</v>
      </c>
      <c r="AY343" s="261" t="s">
        <v>122</v>
      </c>
    </row>
    <row r="344" s="15" customFormat="1">
      <c r="A344" s="15"/>
      <c r="B344" s="262"/>
      <c r="C344" s="263"/>
      <c r="D344" s="231" t="s">
        <v>191</v>
      </c>
      <c r="E344" s="264" t="s">
        <v>1</v>
      </c>
      <c r="F344" s="265" t="s">
        <v>209</v>
      </c>
      <c r="G344" s="263"/>
      <c r="H344" s="266">
        <v>25.615000000000002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2" t="s">
        <v>191</v>
      </c>
      <c r="AU344" s="272" t="s">
        <v>86</v>
      </c>
      <c r="AV344" s="15" t="s">
        <v>144</v>
      </c>
      <c r="AW344" s="15" t="s">
        <v>32</v>
      </c>
      <c r="AX344" s="15" t="s">
        <v>84</v>
      </c>
      <c r="AY344" s="272" t="s">
        <v>122</v>
      </c>
    </row>
    <row r="345" s="2" customFormat="1" ht="24.15" customHeight="1">
      <c r="A345" s="38"/>
      <c r="B345" s="39"/>
      <c r="C345" s="274" t="s">
        <v>382</v>
      </c>
      <c r="D345" s="274" t="s">
        <v>383</v>
      </c>
      <c r="E345" s="275" t="s">
        <v>384</v>
      </c>
      <c r="F345" s="276" t="s">
        <v>385</v>
      </c>
      <c r="G345" s="277" t="s">
        <v>386</v>
      </c>
      <c r="H345" s="278">
        <v>6</v>
      </c>
      <c r="I345" s="279"/>
      <c r="J345" s="280">
        <f>ROUND(I345*H345,2)</f>
        <v>0</v>
      </c>
      <c r="K345" s="276" t="s">
        <v>1</v>
      </c>
      <c r="L345" s="281"/>
      <c r="M345" s="282" t="s">
        <v>1</v>
      </c>
      <c r="N345" s="283" t="s">
        <v>41</v>
      </c>
      <c r="O345" s="91"/>
      <c r="P345" s="227">
        <f>O345*H345</f>
        <v>0</v>
      </c>
      <c r="Q345" s="227">
        <v>0.039579999999999997</v>
      </c>
      <c r="R345" s="227">
        <f>Q345*H345</f>
        <v>0.23747999999999997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387</v>
      </c>
      <c r="AT345" s="229" t="s">
        <v>383</v>
      </c>
      <c r="AU345" s="229" t="s">
        <v>86</v>
      </c>
      <c r="AY345" s="17" t="s">
        <v>122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84</v>
      </c>
      <c r="BK345" s="230">
        <f>ROUND(I345*H345,2)</f>
        <v>0</v>
      </c>
      <c r="BL345" s="17" t="s">
        <v>243</v>
      </c>
      <c r="BM345" s="229" t="s">
        <v>388</v>
      </c>
    </row>
    <row r="346" s="13" customFormat="1">
      <c r="A346" s="13"/>
      <c r="B346" s="241"/>
      <c r="C346" s="242"/>
      <c r="D346" s="231" t="s">
        <v>191</v>
      </c>
      <c r="E346" s="243" t="s">
        <v>1</v>
      </c>
      <c r="F346" s="244" t="s">
        <v>192</v>
      </c>
      <c r="G346" s="242"/>
      <c r="H346" s="243" t="s">
        <v>1</v>
      </c>
      <c r="I346" s="245"/>
      <c r="J346" s="242"/>
      <c r="K346" s="242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191</v>
      </c>
      <c r="AU346" s="250" t="s">
        <v>86</v>
      </c>
      <c r="AV346" s="13" t="s">
        <v>84</v>
      </c>
      <c r="AW346" s="13" t="s">
        <v>32</v>
      </c>
      <c r="AX346" s="13" t="s">
        <v>76</v>
      </c>
      <c r="AY346" s="250" t="s">
        <v>122</v>
      </c>
    </row>
    <row r="347" s="14" customFormat="1">
      <c r="A347" s="14"/>
      <c r="B347" s="251"/>
      <c r="C347" s="252"/>
      <c r="D347" s="231" t="s">
        <v>191</v>
      </c>
      <c r="E347" s="253" t="s">
        <v>1</v>
      </c>
      <c r="F347" s="254" t="s">
        <v>152</v>
      </c>
      <c r="G347" s="252"/>
      <c r="H347" s="255">
        <v>6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1" t="s">
        <v>191</v>
      </c>
      <c r="AU347" s="261" t="s">
        <v>86</v>
      </c>
      <c r="AV347" s="14" t="s">
        <v>86</v>
      </c>
      <c r="AW347" s="14" t="s">
        <v>32</v>
      </c>
      <c r="AX347" s="14" t="s">
        <v>84</v>
      </c>
      <c r="AY347" s="261" t="s">
        <v>122</v>
      </c>
    </row>
    <row r="348" s="2" customFormat="1" ht="24.15" customHeight="1">
      <c r="A348" s="38"/>
      <c r="B348" s="39"/>
      <c r="C348" s="274" t="s">
        <v>389</v>
      </c>
      <c r="D348" s="274" t="s">
        <v>383</v>
      </c>
      <c r="E348" s="275" t="s">
        <v>390</v>
      </c>
      <c r="F348" s="276" t="s">
        <v>391</v>
      </c>
      <c r="G348" s="277" t="s">
        <v>386</v>
      </c>
      <c r="H348" s="278">
        <v>3</v>
      </c>
      <c r="I348" s="279"/>
      <c r="J348" s="280">
        <f>ROUND(I348*H348,2)</f>
        <v>0</v>
      </c>
      <c r="K348" s="276" t="s">
        <v>1</v>
      </c>
      <c r="L348" s="281"/>
      <c r="M348" s="282" t="s">
        <v>1</v>
      </c>
      <c r="N348" s="283" t="s">
        <v>41</v>
      </c>
      <c r="O348" s="91"/>
      <c r="P348" s="227">
        <f>O348*H348</f>
        <v>0</v>
      </c>
      <c r="Q348" s="227">
        <v>0.039579999999999997</v>
      </c>
      <c r="R348" s="227">
        <f>Q348*H348</f>
        <v>0.11873999999999998</v>
      </c>
      <c r="S348" s="227">
        <v>0</v>
      </c>
      <c r="T348" s="22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387</v>
      </c>
      <c r="AT348" s="229" t="s">
        <v>383</v>
      </c>
      <c r="AU348" s="229" t="s">
        <v>86</v>
      </c>
      <c r="AY348" s="17" t="s">
        <v>122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84</v>
      </c>
      <c r="BK348" s="230">
        <f>ROUND(I348*H348,2)</f>
        <v>0</v>
      </c>
      <c r="BL348" s="17" t="s">
        <v>243</v>
      </c>
      <c r="BM348" s="229" t="s">
        <v>392</v>
      </c>
    </row>
    <row r="349" s="13" customFormat="1">
      <c r="A349" s="13"/>
      <c r="B349" s="241"/>
      <c r="C349" s="242"/>
      <c r="D349" s="231" t="s">
        <v>191</v>
      </c>
      <c r="E349" s="243" t="s">
        <v>1</v>
      </c>
      <c r="F349" s="244" t="s">
        <v>192</v>
      </c>
      <c r="G349" s="242"/>
      <c r="H349" s="243" t="s">
        <v>1</v>
      </c>
      <c r="I349" s="245"/>
      <c r="J349" s="242"/>
      <c r="K349" s="242"/>
      <c r="L349" s="246"/>
      <c r="M349" s="247"/>
      <c r="N349" s="248"/>
      <c r="O349" s="248"/>
      <c r="P349" s="248"/>
      <c r="Q349" s="248"/>
      <c r="R349" s="248"/>
      <c r="S349" s="248"/>
      <c r="T349" s="24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0" t="s">
        <v>191</v>
      </c>
      <c r="AU349" s="250" t="s">
        <v>86</v>
      </c>
      <c r="AV349" s="13" t="s">
        <v>84</v>
      </c>
      <c r="AW349" s="13" t="s">
        <v>32</v>
      </c>
      <c r="AX349" s="13" t="s">
        <v>76</v>
      </c>
      <c r="AY349" s="250" t="s">
        <v>122</v>
      </c>
    </row>
    <row r="350" s="14" customFormat="1">
      <c r="A350" s="14"/>
      <c r="B350" s="251"/>
      <c r="C350" s="252"/>
      <c r="D350" s="231" t="s">
        <v>191</v>
      </c>
      <c r="E350" s="253" t="s">
        <v>1</v>
      </c>
      <c r="F350" s="254" t="s">
        <v>139</v>
      </c>
      <c r="G350" s="252"/>
      <c r="H350" s="255">
        <v>3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1" t="s">
        <v>191</v>
      </c>
      <c r="AU350" s="261" t="s">
        <v>86</v>
      </c>
      <c r="AV350" s="14" t="s">
        <v>86</v>
      </c>
      <c r="AW350" s="14" t="s">
        <v>32</v>
      </c>
      <c r="AX350" s="14" t="s">
        <v>84</v>
      </c>
      <c r="AY350" s="261" t="s">
        <v>122</v>
      </c>
    </row>
    <row r="351" s="2" customFormat="1" ht="24.15" customHeight="1">
      <c r="A351" s="38"/>
      <c r="B351" s="39"/>
      <c r="C351" s="274" t="s">
        <v>393</v>
      </c>
      <c r="D351" s="274" t="s">
        <v>383</v>
      </c>
      <c r="E351" s="275" t="s">
        <v>394</v>
      </c>
      <c r="F351" s="276" t="s">
        <v>395</v>
      </c>
      <c r="G351" s="277" t="s">
        <v>386</v>
      </c>
      <c r="H351" s="278">
        <v>15</v>
      </c>
      <c r="I351" s="279"/>
      <c r="J351" s="280">
        <f>ROUND(I351*H351,2)</f>
        <v>0</v>
      </c>
      <c r="K351" s="276" t="s">
        <v>1</v>
      </c>
      <c r="L351" s="281"/>
      <c r="M351" s="282" t="s">
        <v>1</v>
      </c>
      <c r="N351" s="283" t="s">
        <v>41</v>
      </c>
      <c r="O351" s="91"/>
      <c r="P351" s="227">
        <f>O351*H351</f>
        <v>0</v>
      </c>
      <c r="Q351" s="227">
        <v>0.039579999999999997</v>
      </c>
      <c r="R351" s="227">
        <f>Q351*H351</f>
        <v>0.59370000000000001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387</v>
      </c>
      <c r="AT351" s="229" t="s">
        <v>383</v>
      </c>
      <c r="AU351" s="229" t="s">
        <v>86</v>
      </c>
      <c r="AY351" s="17" t="s">
        <v>122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84</v>
      </c>
      <c r="BK351" s="230">
        <f>ROUND(I351*H351,2)</f>
        <v>0</v>
      </c>
      <c r="BL351" s="17" t="s">
        <v>243</v>
      </c>
      <c r="BM351" s="229" t="s">
        <v>396</v>
      </c>
    </row>
    <row r="352" s="13" customFormat="1">
      <c r="A352" s="13"/>
      <c r="B352" s="241"/>
      <c r="C352" s="242"/>
      <c r="D352" s="231" t="s">
        <v>191</v>
      </c>
      <c r="E352" s="243" t="s">
        <v>1</v>
      </c>
      <c r="F352" s="244" t="s">
        <v>201</v>
      </c>
      <c r="G352" s="242"/>
      <c r="H352" s="243" t="s">
        <v>1</v>
      </c>
      <c r="I352" s="245"/>
      <c r="J352" s="242"/>
      <c r="K352" s="242"/>
      <c r="L352" s="246"/>
      <c r="M352" s="247"/>
      <c r="N352" s="248"/>
      <c r="O352" s="248"/>
      <c r="P352" s="248"/>
      <c r="Q352" s="248"/>
      <c r="R352" s="248"/>
      <c r="S352" s="248"/>
      <c r="T352" s="24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0" t="s">
        <v>191</v>
      </c>
      <c r="AU352" s="250" t="s">
        <v>86</v>
      </c>
      <c r="AV352" s="13" t="s">
        <v>84</v>
      </c>
      <c r="AW352" s="13" t="s">
        <v>32</v>
      </c>
      <c r="AX352" s="13" t="s">
        <v>76</v>
      </c>
      <c r="AY352" s="250" t="s">
        <v>122</v>
      </c>
    </row>
    <row r="353" s="14" customFormat="1">
      <c r="A353" s="14"/>
      <c r="B353" s="251"/>
      <c r="C353" s="252"/>
      <c r="D353" s="231" t="s">
        <v>191</v>
      </c>
      <c r="E353" s="253" t="s">
        <v>1</v>
      </c>
      <c r="F353" s="254" t="s">
        <v>287</v>
      </c>
      <c r="G353" s="252"/>
      <c r="H353" s="255">
        <v>15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191</v>
      </c>
      <c r="AU353" s="261" t="s">
        <v>86</v>
      </c>
      <c r="AV353" s="14" t="s">
        <v>86</v>
      </c>
      <c r="AW353" s="14" t="s">
        <v>32</v>
      </c>
      <c r="AX353" s="14" t="s">
        <v>84</v>
      </c>
      <c r="AY353" s="261" t="s">
        <v>122</v>
      </c>
    </row>
    <row r="354" s="2" customFormat="1" ht="24.15" customHeight="1">
      <c r="A354" s="38"/>
      <c r="B354" s="39"/>
      <c r="C354" s="274" t="s">
        <v>397</v>
      </c>
      <c r="D354" s="274" t="s">
        <v>383</v>
      </c>
      <c r="E354" s="275" t="s">
        <v>398</v>
      </c>
      <c r="F354" s="276" t="s">
        <v>399</v>
      </c>
      <c r="G354" s="277" t="s">
        <v>386</v>
      </c>
      <c r="H354" s="278">
        <v>1</v>
      </c>
      <c r="I354" s="279"/>
      <c r="J354" s="280">
        <f>ROUND(I354*H354,2)</f>
        <v>0</v>
      </c>
      <c r="K354" s="276" t="s">
        <v>1</v>
      </c>
      <c r="L354" s="281"/>
      <c r="M354" s="282" t="s">
        <v>1</v>
      </c>
      <c r="N354" s="283" t="s">
        <v>41</v>
      </c>
      <c r="O354" s="91"/>
      <c r="P354" s="227">
        <f>O354*H354</f>
        <v>0</v>
      </c>
      <c r="Q354" s="227">
        <v>0.039579999999999997</v>
      </c>
      <c r="R354" s="227">
        <f>Q354*H354</f>
        <v>0.039579999999999997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387</v>
      </c>
      <c r="AT354" s="229" t="s">
        <v>383</v>
      </c>
      <c r="AU354" s="229" t="s">
        <v>86</v>
      </c>
      <c r="AY354" s="17" t="s">
        <v>122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84</v>
      </c>
      <c r="BK354" s="230">
        <f>ROUND(I354*H354,2)</f>
        <v>0</v>
      </c>
      <c r="BL354" s="17" t="s">
        <v>243</v>
      </c>
      <c r="BM354" s="229" t="s">
        <v>400</v>
      </c>
    </row>
    <row r="355" s="2" customFormat="1" ht="24.15" customHeight="1">
      <c r="A355" s="38"/>
      <c r="B355" s="39"/>
      <c r="C355" s="274" t="s">
        <v>387</v>
      </c>
      <c r="D355" s="274" t="s">
        <v>383</v>
      </c>
      <c r="E355" s="275" t="s">
        <v>401</v>
      </c>
      <c r="F355" s="276" t="s">
        <v>402</v>
      </c>
      <c r="G355" s="277" t="s">
        <v>386</v>
      </c>
      <c r="H355" s="278">
        <v>2</v>
      </c>
      <c r="I355" s="279"/>
      <c r="J355" s="280">
        <f>ROUND(I355*H355,2)</f>
        <v>0</v>
      </c>
      <c r="K355" s="276" t="s">
        <v>1</v>
      </c>
      <c r="L355" s="281"/>
      <c r="M355" s="282" t="s">
        <v>1</v>
      </c>
      <c r="N355" s="283" t="s">
        <v>41</v>
      </c>
      <c r="O355" s="91"/>
      <c r="P355" s="227">
        <f>O355*H355</f>
        <v>0</v>
      </c>
      <c r="Q355" s="227">
        <v>0.039579999999999997</v>
      </c>
      <c r="R355" s="227">
        <f>Q355*H355</f>
        <v>0.079159999999999994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387</v>
      </c>
      <c r="AT355" s="229" t="s">
        <v>383</v>
      </c>
      <c r="AU355" s="229" t="s">
        <v>86</v>
      </c>
      <c r="AY355" s="17" t="s">
        <v>122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243</v>
      </c>
      <c r="BM355" s="229" t="s">
        <v>403</v>
      </c>
    </row>
    <row r="356" s="2" customFormat="1" ht="24.15" customHeight="1">
      <c r="A356" s="38"/>
      <c r="B356" s="39"/>
      <c r="C356" s="218" t="s">
        <v>404</v>
      </c>
      <c r="D356" s="218" t="s">
        <v>125</v>
      </c>
      <c r="E356" s="219" t="s">
        <v>405</v>
      </c>
      <c r="F356" s="220" t="s">
        <v>406</v>
      </c>
      <c r="G356" s="221" t="s">
        <v>189</v>
      </c>
      <c r="H356" s="222">
        <v>173.80199999999999</v>
      </c>
      <c r="I356" s="223"/>
      <c r="J356" s="224">
        <f>ROUND(I356*H356,2)</f>
        <v>0</v>
      </c>
      <c r="K356" s="220" t="s">
        <v>1</v>
      </c>
      <c r="L356" s="44"/>
      <c r="M356" s="225" t="s">
        <v>1</v>
      </c>
      <c r="N356" s="226" t="s">
        <v>41</v>
      </c>
      <c r="O356" s="91"/>
      <c r="P356" s="227">
        <f>O356*H356</f>
        <v>0</v>
      </c>
      <c r="Q356" s="227">
        <v>0.00025000000000000001</v>
      </c>
      <c r="R356" s="227">
        <f>Q356*H356</f>
        <v>0.043450499999999996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243</v>
      </c>
      <c r="AT356" s="229" t="s">
        <v>125</v>
      </c>
      <c r="AU356" s="229" t="s">
        <v>86</v>
      </c>
      <c r="AY356" s="17" t="s">
        <v>122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84</v>
      </c>
      <c r="BK356" s="230">
        <f>ROUND(I356*H356,2)</f>
        <v>0</v>
      </c>
      <c r="BL356" s="17" t="s">
        <v>243</v>
      </c>
      <c r="BM356" s="229" t="s">
        <v>407</v>
      </c>
    </row>
    <row r="357" s="13" customFormat="1">
      <c r="A357" s="13"/>
      <c r="B357" s="241"/>
      <c r="C357" s="242"/>
      <c r="D357" s="231" t="s">
        <v>191</v>
      </c>
      <c r="E357" s="243" t="s">
        <v>1</v>
      </c>
      <c r="F357" s="244" t="s">
        <v>192</v>
      </c>
      <c r="G357" s="242"/>
      <c r="H357" s="243" t="s">
        <v>1</v>
      </c>
      <c r="I357" s="245"/>
      <c r="J357" s="242"/>
      <c r="K357" s="242"/>
      <c r="L357" s="246"/>
      <c r="M357" s="247"/>
      <c r="N357" s="248"/>
      <c r="O357" s="248"/>
      <c r="P357" s="248"/>
      <c r="Q357" s="248"/>
      <c r="R357" s="248"/>
      <c r="S357" s="248"/>
      <c r="T357" s="24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0" t="s">
        <v>191</v>
      </c>
      <c r="AU357" s="250" t="s">
        <v>86</v>
      </c>
      <c r="AV357" s="13" t="s">
        <v>84</v>
      </c>
      <c r="AW357" s="13" t="s">
        <v>32</v>
      </c>
      <c r="AX357" s="13" t="s">
        <v>76</v>
      </c>
      <c r="AY357" s="250" t="s">
        <v>122</v>
      </c>
    </row>
    <row r="358" s="14" customFormat="1">
      <c r="A358" s="14"/>
      <c r="B358" s="251"/>
      <c r="C358" s="252"/>
      <c r="D358" s="231" t="s">
        <v>191</v>
      </c>
      <c r="E358" s="253" t="s">
        <v>1</v>
      </c>
      <c r="F358" s="254" t="s">
        <v>291</v>
      </c>
      <c r="G358" s="252"/>
      <c r="H358" s="255">
        <v>31.920000000000002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191</v>
      </c>
      <c r="AU358" s="261" t="s">
        <v>86</v>
      </c>
      <c r="AV358" s="14" t="s">
        <v>86</v>
      </c>
      <c r="AW358" s="14" t="s">
        <v>32</v>
      </c>
      <c r="AX358" s="14" t="s">
        <v>76</v>
      </c>
      <c r="AY358" s="261" t="s">
        <v>122</v>
      </c>
    </row>
    <row r="359" s="14" customFormat="1">
      <c r="A359" s="14"/>
      <c r="B359" s="251"/>
      <c r="C359" s="252"/>
      <c r="D359" s="231" t="s">
        <v>191</v>
      </c>
      <c r="E359" s="253" t="s">
        <v>1</v>
      </c>
      <c r="F359" s="254" t="s">
        <v>293</v>
      </c>
      <c r="G359" s="252"/>
      <c r="H359" s="255">
        <v>8.2799999999999994</v>
      </c>
      <c r="I359" s="256"/>
      <c r="J359" s="252"/>
      <c r="K359" s="252"/>
      <c r="L359" s="257"/>
      <c r="M359" s="258"/>
      <c r="N359" s="259"/>
      <c r="O359" s="259"/>
      <c r="P359" s="259"/>
      <c r="Q359" s="259"/>
      <c r="R359" s="259"/>
      <c r="S359" s="259"/>
      <c r="T359" s="26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1" t="s">
        <v>191</v>
      </c>
      <c r="AU359" s="261" t="s">
        <v>86</v>
      </c>
      <c r="AV359" s="14" t="s">
        <v>86</v>
      </c>
      <c r="AW359" s="14" t="s">
        <v>32</v>
      </c>
      <c r="AX359" s="14" t="s">
        <v>76</v>
      </c>
      <c r="AY359" s="261" t="s">
        <v>122</v>
      </c>
    </row>
    <row r="360" s="14" customFormat="1">
      <c r="A360" s="14"/>
      <c r="B360" s="251"/>
      <c r="C360" s="252"/>
      <c r="D360" s="231" t="s">
        <v>191</v>
      </c>
      <c r="E360" s="253" t="s">
        <v>1</v>
      </c>
      <c r="F360" s="254" t="s">
        <v>294</v>
      </c>
      <c r="G360" s="252"/>
      <c r="H360" s="255">
        <v>24.84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191</v>
      </c>
      <c r="AU360" s="261" t="s">
        <v>86</v>
      </c>
      <c r="AV360" s="14" t="s">
        <v>86</v>
      </c>
      <c r="AW360" s="14" t="s">
        <v>32</v>
      </c>
      <c r="AX360" s="14" t="s">
        <v>76</v>
      </c>
      <c r="AY360" s="261" t="s">
        <v>122</v>
      </c>
    </row>
    <row r="361" s="14" customFormat="1">
      <c r="A361" s="14"/>
      <c r="B361" s="251"/>
      <c r="C361" s="252"/>
      <c r="D361" s="231" t="s">
        <v>191</v>
      </c>
      <c r="E361" s="253" t="s">
        <v>1</v>
      </c>
      <c r="F361" s="254" t="s">
        <v>295</v>
      </c>
      <c r="G361" s="252"/>
      <c r="H361" s="255">
        <v>8.8740000000000006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1" t="s">
        <v>191</v>
      </c>
      <c r="AU361" s="261" t="s">
        <v>86</v>
      </c>
      <c r="AV361" s="14" t="s">
        <v>86</v>
      </c>
      <c r="AW361" s="14" t="s">
        <v>32</v>
      </c>
      <c r="AX361" s="14" t="s">
        <v>76</v>
      </c>
      <c r="AY361" s="261" t="s">
        <v>122</v>
      </c>
    </row>
    <row r="362" s="14" customFormat="1">
      <c r="A362" s="14"/>
      <c r="B362" s="251"/>
      <c r="C362" s="252"/>
      <c r="D362" s="231" t="s">
        <v>191</v>
      </c>
      <c r="E362" s="253" t="s">
        <v>1</v>
      </c>
      <c r="F362" s="254" t="s">
        <v>297</v>
      </c>
      <c r="G362" s="252"/>
      <c r="H362" s="255">
        <v>8.2799999999999994</v>
      </c>
      <c r="I362" s="256"/>
      <c r="J362" s="252"/>
      <c r="K362" s="252"/>
      <c r="L362" s="257"/>
      <c r="M362" s="258"/>
      <c r="N362" s="259"/>
      <c r="O362" s="259"/>
      <c r="P362" s="259"/>
      <c r="Q362" s="259"/>
      <c r="R362" s="259"/>
      <c r="S362" s="259"/>
      <c r="T362" s="26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1" t="s">
        <v>191</v>
      </c>
      <c r="AU362" s="261" t="s">
        <v>86</v>
      </c>
      <c r="AV362" s="14" t="s">
        <v>86</v>
      </c>
      <c r="AW362" s="14" t="s">
        <v>32</v>
      </c>
      <c r="AX362" s="14" t="s">
        <v>76</v>
      </c>
      <c r="AY362" s="261" t="s">
        <v>122</v>
      </c>
    </row>
    <row r="363" s="13" customFormat="1">
      <c r="A363" s="13"/>
      <c r="B363" s="241"/>
      <c r="C363" s="242"/>
      <c r="D363" s="231" t="s">
        <v>191</v>
      </c>
      <c r="E363" s="243" t="s">
        <v>1</v>
      </c>
      <c r="F363" s="244" t="s">
        <v>201</v>
      </c>
      <c r="G363" s="242"/>
      <c r="H363" s="243" t="s">
        <v>1</v>
      </c>
      <c r="I363" s="245"/>
      <c r="J363" s="242"/>
      <c r="K363" s="242"/>
      <c r="L363" s="246"/>
      <c r="M363" s="247"/>
      <c r="N363" s="248"/>
      <c r="O363" s="248"/>
      <c r="P363" s="248"/>
      <c r="Q363" s="248"/>
      <c r="R363" s="248"/>
      <c r="S363" s="248"/>
      <c r="T363" s="24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0" t="s">
        <v>191</v>
      </c>
      <c r="AU363" s="250" t="s">
        <v>86</v>
      </c>
      <c r="AV363" s="13" t="s">
        <v>84</v>
      </c>
      <c r="AW363" s="13" t="s">
        <v>32</v>
      </c>
      <c r="AX363" s="13" t="s">
        <v>76</v>
      </c>
      <c r="AY363" s="250" t="s">
        <v>122</v>
      </c>
    </row>
    <row r="364" s="14" customFormat="1">
      <c r="A364" s="14"/>
      <c r="B364" s="251"/>
      <c r="C364" s="252"/>
      <c r="D364" s="231" t="s">
        <v>191</v>
      </c>
      <c r="E364" s="253" t="s">
        <v>1</v>
      </c>
      <c r="F364" s="254" t="s">
        <v>299</v>
      </c>
      <c r="G364" s="252"/>
      <c r="H364" s="255">
        <v>35.567999999999998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1" t="s">
        <v>191</v>
      </c>
      <c r="AU364" s="261" t="s">
        <v>86</v>
      </c>
      <c r="AV364" s="14" t="s">
        <v>86</v>
      </c>
      <c r="AW364" s="14" t="s">
        <v>32</v>
      </c>
      <c r="AX364" s="14" t="s">
        <v>76</v>
      </c>
      <c r="AY364" s="261" t="s">
        <v>122</v>
      </c>
    </row>
    <row r="365" s="14" customFormat="1">
      <c r="A365" s="14"/>
      <c r="B365" s="251"/>
      <c r="C365" s="252"/>
      <c r="D365" s="231" t="s">
        <v>191</v>
      </c>
      <c r="E365" s="253" t="s">
        <v>1</v>
      </c>
      <c r="F365" s="254" t="s">
        <v>300</v>
      </c>
      <c r="G365" s="252"/>
      <c r="H365" s="255">
        <v>3.4199999999999999</v>
      </c>
      <c r="I365" s="256"/>
      <c r="J365" s="252"/>
      <c r="K365" s="252"/>
      <c r="L365" s="257"/>
      <c r="M365" s="258"/>
      <c r="N365" s="259"/>
      <c r="O365" s="259"/>
      <c r="P365" s="259"/>
      <c r="Q365" s="259"/>
      <c r="R365" s="259"/>
      <c r="S365" s="259"/>
      <c r="T365" s="26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1" t="s">
        <v>191</v>
      </c>
      <c r="AU365" s="261" t="s">
        <v>86</v>
      </c>
      <c r="AV365" s="14" t="s">
        <v>86</v>
      </c>
      <c r="AW365" s="14" t="s">
        <v>32</v>
      </c>
      <c r="AX365" s="14" t="s">
        <v>76</v>
      </c>
      <c r="AY365" s="261" t="s">
        <v>122</v>
      </c>
    </row>
    <row r="366" s="14" customFormat="1">
      <c r="A366" s="14"/>
      <c r="B366" s="251"/>
      <c r="C366" s="252"/>
      <c r="D366" s="231" t="s">
        <v>191</v>
      </c>
      <c r="E366" s="253" t="s">
        <v>1</v>
      </c>
      <c r="F366" s="254" t="s">
        <v>301</v>
      </c>
      <c r="G366" s="252"/>
      <c r="H366" s="255">
        <v>12.42</v>
      </c>
      <c r="I366" s="256"/>
      <c r="J366" s="252"/>
      <c r="K366" s="252"/>
      <c r="L366" s="257"/>
      <c r="M366" s="258"/>
      <c r="N366" s="259"/>
      <c r="O366" s="259"/>
      <c r="P366" s="259"/>
      <c r="Q366" s="259"/>
      <c r="R366" s="259"/>
      <c r="S366" s="259"/>
      <c r="T366" s="26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1" t="s">
        <v>191</v>
      </c>
      <c r="AU366" s="261" t="s">
        <v>86</v>
      </c>
      <c r="AV366" s="14" t="s">
        <v>86</v>
      </c>
      <c r="AW366" s="14" t="s">
        <v>32</v>
      </c>
      <c r="AX366" s="14" t="s">
        <v>76</v>
      </c>
      <c r="AY366" s="261" t="s">
        <v>122</v>
      </c>
    </row>
    <row r="367" s="14" customFormat="1">
      <c r="A367" s="14"/>
      <c r="B367" s="251"/>
      <c r="C367" s="252"/>
      <c r="D367" s="231" t="s">
        <v>191</v>
      </c>
      <c r="E367" s="253" t="s">
        <v>1</v>
      </c>
      <c r="F367" s="254" t="s">
        <v>294</v>
      </c>
      <c r="G367" s="252"/>
      <c r="H367" s="255">
        <v>24.84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191</v>
      </c>
      <c r="AU367" s="261" t="s">
        <v>86</v>
      </c>
      <c r="AV367" s="14" t="s">
        <v>86</v>
      </c>
      <c r="AW367" s="14" t="s">
        <v>32</v>
      </c>
      <c r="AX367" s="14" t="s">
        <v>76</v>
      </c>
      <c r="AY367" s="261" t="s">
        <v>122</v>
      </c>
    </row>
    <row r="368" s="14" customFormat="1">
      <c r="A368" s="14"/>
      <c r="B368" s="251"/>
      <c r="C368" s="252"/>
      <c r="D368" s="231" t="s">
        <v>191</v>
      </c>
      <c r="E368" s="253" t="s">
        <v>1</v>
      </c>
      <c r="F368" s="254" t="s">
        <v>302</v>
      </c>
      <c r="G368" s="252"/>
      <c r="H368" s="255">
        <v>4.5599999999999996</v>
      </c>
      <c r="I368" s="256"/>
      <c r="J368" s="252"/>
      <c r="K368" s="252"/>
      <c r="L368" s="257"/>
      <c r="M368" s="258"/>
      <c r="N368" s="259"/>
      <c r="O368" s="259"/>
      <c r="P368" s="259"/>
      <c r="Q368" s="259"/>
      <c r="R368" s="259"/>
      <c r="S368" s="259"/>
      <c r="T368" s="26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1" t="s">
        <v>191</v>
      </c>
      <c r="AU368" s="261" t="s">
        <v>86</v>
      </c>
      <c r="AV368" s="14" t="s">
        <v>86</v>
      </c>
      <c r="AW368" s="14" t="s">
        <v>32</v>
      </c>
      <c r="AX368" s="14" t="s">
        <v>76</v>
      </c>
      <c r="AY368" s="261" t="s">
        <v>122</v>
      </c>
    </row>
    <row r="369" s="14" customFormat="1">
      <c r="A369" s="14"/>
      <c r="B369" s="251"/>
      <c r="C369" s="252"/>
      <c r="D369" s="231" t="s">
        <v>191</v>
      </c>
      <c r="E369" s="253" t="s">
        <v>1</v>
      </c>
      <c r="F369" s="254" t="s">
        <v>304</v>
      </c>
      <c r="G369" s="252"/>
      <c r="H369" s="255">
        <v>10.800000000000001</v>
      </c>
      <c r="I369" s="256"/>
      <c r="J369" s="252"/>
      <c r="K369" s="252"/>
      <c r="L369" s="257"/>
      <c r="M369" s="258"/>
      <c r="N369" s="259"/>
      <c r="O369" s="259"/>
      <c r="P369" s="259"/>
      <c r="Q369" s="259"/>
      <c r="R369" s="259"/>
      <c r="S369" s="259"/>
      <c r="T369" s="26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1" t="s">
        <v>191</v>
      </c>
      <c r="AU369" s="261" t="s">
        <v>86</v>
      </c>
      <c r="AV369" s="14" t="s">
        <v>86</v>
      </c>
      <c r="AW369" s="14" t="s">
        <v>32</v>
      </c>
      <c r="AX369" s="14" t="s">
        <v>76</v>
      </c>
      <c r="AY369" s="261" t="s">
        <v>122</v>
      </c>
    </row>
    <row r="370" s="15" customFormat="1">
      <c r="A370" s="15"/>
      <c r="B370" s="262"/>
      <c r="C370" s="263"/>
      <c r="D370" s="231" t="s">
        <v>191</v>
      </c>
      <c r="E370" s="264" t="s">
        <v>1</v>
      </c>
      <c r="F370" s="265" t="s">
        <v>209</v>
      </c>
      <c r="G370" s="263"/>
      <c r="H370" s="266">
        <v>173.80199999999999</v>
      </c>
      <c r="I370" s="267"/>
      <c r="J370" s="263"/>
      <c r="K370" s="263"/>
      <c r="L370" s="268"/>
      <c r="M370" s="269"/>
      <c r="N370" s="270"/>
      <c r="O370" s="270"/>
      <c r="P370" s="270"/>
      <c r="Q370" s="270"/>
      <c r="R370" s="270"/>
      <c r="S370" s="270"/>
      <c r="T370" s="27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2" t="s">
        <v>191</v>
      </c>
      <c r="AU370" s="272" t="s">
        <v>86</v>
      </c>
      <c r="AV370" s="15" t="s">
        <v>144</v>
      </c>
      <c r="AW370" s="15" t="s">
        <v>32</v>
      </c>
      <c r="AX370" s="15" t="s">
        <v>84</v>
      </c>
      <c r="AY370" s="272" t="s">
        <v>122</v>
      </c>
    </row>
    <row r="371" s="2" customFormat="1" ht="24.15" customHeight="1">
      <c r="A371" s="38"/>
      <c r="B371" s="39"/>
      <c r="C371" s="274" t="s">
        <v>408</v>
      </c>
      <c r="D371" s="274" t="s">
        <v>383</v>
      </c>
      <c r="E371" s="275" t="s">
        <v>409</v>
      </c>
      <c r="F371" s="276" t="s">
        <v>410</v>
      </c>
      <c r="G371" s="277" t="s">
        <v>386</v>
      </c>
      <c r="H371" s="278">
        <v>14</v>
      </c>
      <c r="I371" s="279"/>
      <c r="J371" s="280">
        <f>ROUND(I371*H371,2)</f>
        <v>0</v>
      </c>
      <c r="K371" s="276" t="s">
        <v>1</v>
      </c>
      <c r="L371" s="281"/>
      <c r="M371" s="282" t="s">
        <v>1</v>
      </c>
      <c r="N371" s="283" t="s">
        <v>41</v>
      </c>
      <c r="O371" s="91"/>
      <c r="P371" s="227">
        <f>O371*H371</f>
        <v>0</v>
      </c>
      <c r="Q371" s="227">
        <v>0.037960000000000001</v>
      </c>
      <c r="R371" s="227">
        <f>Q371*H371</f>
        <v>0.53144000000000002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387</v>
      </c>
      <c r="AT371" s="229" t="s">
        <v>383</v>
      </c>
      <c r="AU371" s="229" t="s">
        <v>86</v>
      </c>
      <c r="AY371" s="17" t="s">
        <v>122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243</v>
      </c>
      <c r="BM371" s="229" t="s">
        <v>411</v>
      </c>
    </row>
    <row r="372" s="13" customFormat="1">
      <c r="A372" s="13"/>
      <c r="B372" s="241"/>
      <c r="C372" s="242"/>
      <c r="D372" s="231" t="s">
        <v>191</v>
      </c>
      <c r="E372" s="243" t="s">
        <v>1</v>
      </c>
      <c r="F372" s="244" t="s">
        <v>192</v>
      </c>
      <c r="G372" s="242"/>
      <c r="H372" s="243" t="s">
        <v>1</v>
      </c>
      <c r="I372" s="245"/>
      <c r="J372" s="242"/>
      <c r="K372" s="242"/>
      <c r="L372" s="246"/>
      <c r="M372" s="247"/>
      <c r="N372" s="248"/>
      <c r="O372" s="248"/>
      <c r="P372" s="248"/>
      <c r="Q372" s="248"/>
      <c r="R372" s="248"/>
      <c r="S372" s="248"/>
      <c r="T372" s="24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0" t="s">
        <v>191</v>
      </c>
      <c r="AU372" s="250" t="s">
        <v>86</v>
      </c>
      <c r="AV372" s="13" t="s">
        <v>84</v>
      </c>
      <c r="AW372" s="13" t="s">
        <v>32</v>
      </c>
      <c r="AX372" s="13" t="s">
        <v>76</v>
      </c>
      <c r="AY372" s="250" t="s">
        <v>122</v>
      </c>
    </row>
    <row r="373" s="14" customFormat="1">
      <c r="A373" s="14"/>
      <c r="B373" s="251"/>
      <c r="C373" s="252"/>
      <c r="D373" s="231" t="s">
        <v>191</v>
      </c>
      <c r="E373" s="253" t="s">
        <v>1</v>
      </c>
      <c r="F373" s="254" t="s">
        <v>283</v>
      </c>
      <c r="G373" s="252"/>
      <c r="H373" s="255">
        <v>14</v>
      </c>
      <c r="I373" s="256"/>
      <c r="J373" s="252"/>
      <c r="K373" s="252"/>
      <c r="L373" s="257"/>
      <c r="M373" s="258"/>
      <c r="N373" s="259"/>
      <c r="O373" s="259"/>
      <c r="P373" s="259"/>
      <c r="Q373" s="259"/>
      <c r="R373" s="259"/>
      <c r="S373" s="259"/>
      <c r="T373" s="26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1" t="s">
        <v>191</v>
      </c>
      <c r="AU373" s="261" t="s">
        <v>86</v>
      </c>
      <c r="AV373" s="14" t="s">
        <v>86</v>
      </c>
      <c r="AW373" s="14" t="s">
        <v>32</v>
      </c>
      <c r="AX373" s="14" t="s">
        <v>84</v>
      </c>
      <c r="AY373" s="261" t="s">
        <v>122</v>
      </c>
    </row>
    <row r="374" s="2" customFormat="1" ht="24.15" customHeight="1">
      <c r="A374" s="38"/>
      <c r="B374" s="39"/>
      <c r="C374" s="274" t="s">
        <v>412</v>
      </c>
      <c r="D374" s="274" t="s">
        <v>383</v>
      </c>
      <c r="E374" s="275" t="s">
        <v>413</v>
      </c>
      <c r="F374" s="276" t="s">
        <v>414</v>
      </c>
      <c r="G374" s="277" t="s">
        <v>386</v>
      </c>
      <c r="H374" s="278">
        <v>4</v>
      </c>
      <c r="I374" s="279"/>
      <c r="J374" s="280">
        <f>ROUND(I374*H374,2)</f>
        <v>0</v>
      </c>
      <c r="K374" s="276" t="s">
        <v>1</v>
      </c>
      <c r="L374" s="281"/>
      <c r="M374" s="282" t="s">
        <v>1</v>
      </c>
      <c r="N374" s="283" t="s">
        <v>41</v>
      </c>
      <c r="O374" s="91"/>
      <c r="P374" s="227">
        <f>O374*H374</f>
        <v>0</v>
      </c>
      <c r="Q374" s="227">
        <v>0.037960000000000001</v>
      </c>
      <c r="R374" s="227">
        <f>Q374*H374</f>
        <v>0.15184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387</v>
      </c>
      <c r="AT374" s="229" t="s">
        <v>383</v>
      </c>
      <c r="AU374" s="229" t="s">
        <v>86</v>
      </c>
      <c r="AY374" s="17" t="s">
        <v>122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243</v>
      </c>
      <c r="BM374" s="229" t="s">
        <v>415</v>
      </c>
    </row>
    <row r="375" s="13" customFormat="1">
      <c r="A375" s="13"/>
      <c r="B375" s="241"/>
      <c r="C375" s="242"/>
      <c r="D375" s="231" t="s">
        <v>191</v>
      </c>
      <c r="E375" s="243" t="s">
        <v>1</v>
      </c>
      <c r="F375" s="244" t="s">
        <v>192</v>
      </c>
      <c r="G375" s="242"/>
      <c r="H375" s="243" t="s">
        <v>1</v>
      </c>
      <c r="I375" s="245"/>
      <c r="J375" s="242"/>
      <c r="K375" s="242"/>
      <c r="L375" s="246"/>
      <c r="M375" s="247"/>
      <c r="N375" s="248"/>
      <c r="O375" s="248"/>
      <c r="P375" s="248"/>
      <c r="Q375" s="248"/>
      <c r="R375" s="248"/>
      <c r="S375" s="248"/>
      <c r="T375" s="24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0" t="s">
        <v>191</v>
      </c>
      <c r="AU375" s="250" t="s">
        <v>86</v>
      </c>
      <c r="AV375" s="13" t="s">
        <v>84</v>
      </c>
      <c r="AW375" s="13" t="s">
        <v>32</v>
      </c>
      <c r="AX375" s="13" t="s">
        <v>76</v>
      </c>
      <c r="AY375" s="250" t="s">
        <v>122</v>
      </c>
    </row>
    <row r="376" s="14" customFormat="1">
      <c r="A376" s="14"/>
      <c r="B376" s="251"/>
      <c r="C376" s="252"/>
      <c r="D376" s="231" t="s">
        <v>191</v>
      </c>
      <c r="E376" s="253" t="s">
        <v>1</v>
      </c>
      <c r="F376" s="254" t="s">
        <v>144</v>
      </c>
      <c r="G376" s="252"/>
      <c r="H376" s="255">
        <v>4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1" t="s">
        <v>191</v>
      </c>
      <c r="AU376" s="261" t="s">
        <v>86</v>
      </c>
      <c r="AV376" s="14" t="s">
        <v>86</v>
      </c>
      <c r="AW376" s="14" t="s">
        <v>32</v>
      </c>
      <c r="AX376" s="14" t="s">
        <v>84</v>
      </c>
      <c r="AY376" s="261" t="s">
        <v>122</v>
      </c>
    </row>
    <row r="377" s="2" customFormat="1" ht="24.15" customHeight="1">
      <c r="A377" s="38"/>
      <c r="B377" s="39"/>
      <c r="C377" s="274" t="s">
        <v>416</v>
      </c>
      <c r="D377" s="274" t="s">
        <v>383</v>
      </c>
      <c r="E377" s="275" t="s">
        <v>417</v>
      </c>
      <c r="F377" s="276" t="s">
        <v>418</v>
      </c>
      <c r="G377" s="277" t="s">
        <v>386</v>
      </c>
      <c r="H377" s="278">
        <v>9</v>
      </c>
      <c r="I377" s="279"/>
      <c r="J377" s="280">
        <f>ROUND(I377*H377,2)</f>
        <v>0</v>
      </c>
      <c r="K377" s="276" t="s">
        <v>1</v>
      </c>
      <c r="L377" s="281"/>
      <c r="M377" s="282" t="s">
        <v>1</v>
      </c>
      <c r="N377" s="283" t="s">
        <v>41</v>
      </c>
      <c r="O377" s="91"/>
      <c r="P377" s="227">
        <f>O377*H377</f>
        <v>0</v>
      </c>
      <c r="Q377" s="227">
        <v>0.037960000000000001</v>
      </c>
      <c r="R377" s="227">
        <f>Q377*H377</f>
        <v>0.34164</v>
      </c>
      <c r="S377" s="227">
        <v>0</v>
      </c>
      <c r="T377" s="228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9" t="s">
        <v>387</v>
      </c>
      <c r="AT377" s="229" t="s">
        <v>383</v>
      </c>
      <c r="AU377" s="229" t="s">
        <v>86</v>
      </c>
      <c r="AY377" s="17" t="s">
        <v>122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7" t="s">
        <v>84</v>
      </c>
      <c r="BK377" s="230">
        <f>ROUND(I377*H377,2)</f>
        <v>0</v>
      </c>
      <c r="BL377" s="17" t="s">
        <v>243</v>
      </c>
      <c r="BM377" s="229" t="s">
        <v>419</v>
      </c>
    </row>
    <row r="378" s="13" customFormat="1">
      <c r="A378" s="13"/>
      <c r="B378" s="241"/>
      <c r="C378" s="242"/>
      <c r="D378" s="231" t="s">
        <v>191</v>
      </c>
      <c r="E378" s="243" t="s">
        <v>1</v>
      </c>
      <c r="F378" s="244" t="s">
        <v>192</v>
      </c>
      <c r="G378" s="242"/>
      <c r="H378" s="243" t="s">
        <v>1</v>
      </c>
      <c r="I378" s="245"/>
      <c r="J378" s="242"/>
      <c r="K378" s="242"/>
      <c r="L378" s="246"/>
      <c r="M378" s="247"/>
      <c r="N378" s="248"/>
      <c r="O378" s="248"/>
      <c r="P378" s="248"/>
      <c r="Q378" s="248"/>
      <c r="R378" s="248"/>
      <c r="S378" s="248"/>
      <c r="T378" s="24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0" t="s">
        <v>191</v>
      </c>
      <c r="AU378" s="250" t="s">
        <v>86</v>
      </c>
      <c r="AV378" s="13" t="s">
        <v>84</v>
      </c>
      <c r="AW378" s="13" t="s">
        <v>32</v>
      </c>
      <c r="AX378" s="13" t="s">
        <v>76</v>
      </c>
      <c r="AY378" s="250" t="s">
        <v>122</v>
      </c>
    </row>
    <row r="379" s="14" customFormat="1">
      <c r="A379" s="14"/>
      <c r="B379" s="251"/>
      <c r="C379" s="252"/>
      <c r="D379" s="231" t="s">
        <v>191</v>
      </c>
      <c r="E379" s="253" t="s">
        <v>1</v>
      </c>
      <c r="F379" s="254" t="s">
        <v>166</v>
      </c>
      <c r="G379" s="252"/>
      <c r="H379" s="255">
        <v>9</v>
      </c>
      <c r="I379" s="256"/>
      <c r="J379" s="252"/>
      <c r="K379" s="252"/>
      <c r="L379" s="257"/>
      <c r="M379" s="258"/>
      <c r="N379" s="259"/>
      <c r="O379" s="259"/>
      <c r="P379" s="259"/>
      <c r="Q379" s="259"/>
      <c r="R379" s="259"/>
      <c r="S379" s="259"/>
      <c r="T379" s="26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1" t="s">
        <v>191</v>
      </c>
      <c r="AU379" s="261" t="s">
        <v>86</v>
      </c>
      <c r="AV379" s="14" t="s">
        <v>86</v>
      </c>
      <c r="AW379" s="14" t="s">
        <v>32</v>
      </c>
      <c r="AX379" s="14" t="s">
        <v>84</v>
      </c>
      <c r="AY379" s="261" t="s">
        <v>122</v>
      </c>
    </row>
    <row r="380" s="2" customFormat="1" ht="24.15" customHeight="1">
      <c r="A380" s="38"/>
      <c r="B380" s="39"/>
      <c r="C380" s="274" t="s">
        <v>420</v>
      </c>
      <c r="D380" s="274" t="s">
        <v>383</v>
      </c>
      <c r="E380" s="275" t="s">
        <v>421</v>
      </c>
      <c r="F380" s="276" t="s">
        <v>422</v>
      </c>
      <c r="G380" s="277" t="s">
        <v>386</v>
      </c>
      <c r="H380" s="278">
        <v>4</v>
      </c>
      <c r="I380" s="279"/>
      <c r="J380" s="280">
        <f>ROUND(I380*H380,2)</f>
        <v>0</v>
      </c>
      <c r="K380" s="276" t="s">
        <v>1</v>
      </c>
      <c r="L380" s="281"/>
      <c r="M380" s="282" t="s">
        <v>1</v>
      </c>
      <c r="N380" s="283" t="s">
        <v>41</v>
      </c>
      <c r="O380" s="91"/>
      <c r="P380" s="227">
        <f>O380*H380</f>
        <v>0</v>
      </c>
      <c r="Q380" s="227">
        <v>0.037960000000000001</v>
      </c>
      <c r="R380" s="227">
        <f>Q380*H380</f>
        <v>0.15184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387</v>
      </c>
      <c r="AT380" s="229" t="s">
        <v>383</v>
      </c>
      <c r="AU380" s="229" t="s">
        <v>86</v>
      </c>
      <c r="AY380" s="17" t="s">
        <v>122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84</v>
      </c>
      <c r="BK380" s="230">
        <f>ROUND(I380*H380,2)</f>
        <v>0</v>
      </c>
      <c r="BL380" s="17" t="s">
        <v>243</v>
      </c>
      <c r="BM380" s="229" t="s">
        <v>423</v>
      </c>
    </row>
    <row r="381" s="13" customFormat="1">
      <c r="A381" s="13"/>
      <c r="B381" s="241"/>
      <c r="C381" s="242"/>
      <c r="D381" s="231" t="s">
        <v>191</v>
      </c>
      <c r="E381" s="243" t="s">
        <v>1</v>
      </c>
      <c r="F381" s="244" t="s">
        <v>192</v>
      </c>
      <c r="G381" s="242"/>
      <c r="H381" s="243" t="s">
        <v>1</v>
      </c>
      <c r="I381" s="245"/>
      <c r="J381" s="242"/>
      <c r="K381" s="242"/>
      <c r="L381" s="246"/>
      <c r="M381" s="247"/>
      <c r="N381" s="248"/>
      <c r="O381" s="248"/>
      <c r="P381" s="248"/>
      <c r="Q381" s="248"/>
      <c r="R381" s="248"/>
      <c r="S381" s="248"/>
      <c r="T381" s="24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0" t="s">
        <v>191</v>
      </c>
      <c r="AU381" s="250" t="s">
        <v>86</v>
      </c>
      <c r="AV381" s="13" t="s">
        <v>84</v>
      </c>
      <c r="AW381" s="13" t="s">
        <v>32</v>
      </c>
      <c r="AX381" s="13" t="s">
        <v>76</v>
      </c>
      <c r="AY381" s="250" t="s">
        <v>122</v>
      </c>
    </row>
    <row r="382" s="14" customFormat="1">
      <c r="A382" s="14"/>
      <c r="B382" s="251"/>
      <c r="C382" s="252"/>
      <c r="D382" s="231" t="s">
        <v>191</v>
      </c>
      <c r="E382" s="253" t="s">
        <v>1</v>
      </c>
      <c r="F382" s="254" t="s">
        <v>144</v>
      </c>
      <c r="G382" s="252"/>
      <c r="H382" s="255">
        <v>4</v>
      </c>
      <c r="I382" s="256"/>
      <c r="J382" s="252"/>
      <c r="K382" s="252"/>
      <c r="L382" s="257"/>
      <c r="M382" s="258"/>
      <c r="N382" s="259"/>
      <c r="O382" s="259"/>
      <c r="P382" s="259"/>
      <c r="Q382" s="259"/>
      <c r="R382" s="259"/>
      <c r="S382" s="259"/>
      <c r="T382" s="26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1" t="s">
        <v>191</v>
      </c>
      <c r="AU382" s="261" t="s">
        <v>86</v>
      </c>
      <c r="AV382" s="14" t="s">
        <v>86</v>
      </c>
      <c r="AW382" s="14" t="s">
        <v>32</v>
      </c>
      <c r="AX382" s="14" t="s">
        <v>84</v>
      </c>
      <c r="AY382" s="261" t="s">
        <v>122</v>
      </c>
    </row>
    <row r="383" s="2" customFormat="1" ht="24.15" customHeight="1">
      <c r="A383" s="38"/>
      <c r="B383" s="39"/>
      <c r="C383" s="274" t="s">
        <v>424</v>
      </c>
      <c r="D383" s="274" t="s">
        <v>383</v>
      </c>
      <c r="E383" s="275" t="s">
        <v>425</v>
      </c>
      <c r="F383" s="276" t="s">
        <v>426</v>
      </c>
      <c r="G383" s="277" t="s">
        <v>386</v>
      </c>
      <c r="H383" s="278">
        <v>4</v>
      </c>
      <c r="I383" s="279"/>
      <c r="J383" s="280">
        <f>ROUND(I383*H383,2)</f>
        <v>0</v>
      </c>
      <c r="K383" s="276" t="s">
        <v>1</v>
      </c>
      <c r="L383" s="281"/>
      <c r="M383" s="282" t="s">
        <v>1</v>
      </c>
      <c r="N383" s="283" t="s">
        <v>41</v>
      </c>
      <c r="O383" s="91"/>
      <c r="P383" s="227">
        <f>O383*H383</f>
        <v>0</v>
      </c>
      <c r="Q383" s="227">
        <v>0.037960000000000001</v>
      </c>
      <c r="R383" s="227">
        <f>Q383*H383</f>
        <v>0.15184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387</v>
      </c>
      <c r="AT383" s="229" t="s">
        <v>383</v>
      </c>
      <c r="AU383" s="229" t="s">
        <v>86</v>
      </c>
      <c r="AY383" s="17" t="s">
        <v>122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243</v>
      </c>
      <c r="BM383" s="229" t="s">
        <v>427</v>
      </c>
    </row>
    <row r="384" s="13" customFormat="1">
      <c r="A384" s="13"/>
      <c r="B384" s="241"/>
      <c r="C384" s="242"/>
      <c r="D384" s="231" t="s">
        <v>191</v>
      </c>
      <c r="E384" s="243" t="s">
        <v>1</v>
      </c>
      <c r="F384" s="244" t="s">
        <v>192</v>
      </c>
      <c r="G384" s="242"/>
      <c r="H384" s="243" t="s">
        <v>1</v>
      </c>
      <c r="I384" s="245"/>
      <c r="J384" s="242"/>
      <c r="K384" s="242"/>
      <c r="L384" s="246"/>
      <c r="M384" s="247"/>
      <c r="N384" s="248"/>
      <c r="O384" s="248"/>
      <c r="P384" s="248"/>
      <c r="Q384" s="248"/>
      <c r="R384" s="248"/>
      <c r="S384" s="248"/>
      <c r="T384" s="24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0" t="s">
        <v>191</v>
      </c>
      <c r="AU384" s="250" t="s">
        <v>86</v>
      </c>
      <c r="AV384" s="13" t="s">
        <v>84</v>
      </c>
      <c r="AW384" s="13" t="s">
        <v>32</v>
      </c>
      <c r="AX384" s="13" t="s">
        <v>76</v>
      </c>
      <c r="AY384" s="250" t="s">
        <v>122</v>
      </c>
    </row>
    <row r="385" s="14" customFormat="1">
      <c r="A385" s="14"/>
      <c r="B385" s="251"/>
      <c r="C385" s="252"/>
      <c r="D385" s="231" t="s">
        <v>191</v>
      </c>
      <c r="E385" s="253" t="s">
        <v>1</v>
      </c>
      <c r="F385" s="254" t="s">
        <v>144</v>
      </c>
      <c r="G385" s="252"/>
      <c r="H385" s="255">
        <v>4</v>
      </c>
      <c r="I385" s="256"/>
      <c r="J385" s="252"/>
      <c r="K385" s="252"/>
      <c r="L385" s="257"/>
      <c r="M385" s="258"/>
      <c r="N385" s="259"/>
      <c r="O385" s="259"/>
      <c r="P385" s="259"/>
      <c r="Q385" s="259"/>
      <c r="R385" s="259"/>
      <c r="S385" s="259"/>
      <c r="T385" s="26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1" t="s">
        <v>191</v>
      </c>
      <c r="AU385" s="261" t="s">
        <v>86</v>
      </c>
      <c r="AV385" s="14" t="s">
        <v>86</v>
      </c>
      <c r="AW385" s="14" t="s">
        <v>32</v>
      </c>
      <c r="AX385" s="14" t="s">
        <v>84</v>
      </c>
      <c r="AY385" s="261" t="s">
        <v>122</v>
      </c>
    </row>
    <row r="386" s="2" customFormat="1" ht="24.15" customHeight="1">
      <c r="A386" s="38"/>
      <c r="B386" s="39"/>
      <c r="C386" s="274" t="s">
        <v>428</v>
      </c>
      <c r="D386" s="274" t="s">
        <v>383</v>
      </c>
      <c r="E386" s="275" t="s">
        <v>429</v>
      </c>
      <c r="F386" s="276" t="s">
        <v>430</v>
      </c>
      <c r="G386" s="277" t="s">
        <v>386</v>
      </c>
      <c r="H386" s="278">
        <v>16</v>
      </c>
      <c r="I386" s="279"/>
      <c r="J386" s="280">
        <f>ROUND(I386*H386,2)</f>
        <v>0</v>
      </c>
      <c r="K386" s="276" t="s">
        <v>1</v>
      </c>
      <c r="L386" s="281"/>
      <c r="M386" s="282" t="s">
        <v>1</v>
      </c>
      <c r="N386" s="283" t="s">
        <v>41</v>
      </c>
      <c r="O386" s="91"/>
      <c r="P386" s="227">
        <f>O386*H386</f>
        <v>0</v>
      </c>
      <c r="Q386" s="227">
        <v>0.037960000000000001</v>
      </c>
      <c r="R386" s="227">
        <f>Q386*H386</f>
        <v>0.60736000000000001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387</v>
      </c>
      <c r="AT386" s="229" t="s">
        <v>383</v>
      </c>
      <c r="AU386" s="229" t="s">
        <v>86</v>
      </c>
      <c r="AY386" s="17" t="s">
        <v>122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84</v>
      </c>
      <c r="BK386" s="230">
        <f>ROUND(I386*H386,2)</f>
        <v>0</v>
      </c>
      <c r="BL386" s="17" t="s">
        <v>243</v>
      </c>
      <c r="BM386" s="229" t="s">
        <v>431</v>
      </c>
    </row>
    <row r="387" s="13" customFormat="1">
      <c r="A387" s="13"/>
      <c r="B387" s="241"/>
      <c r="C387" s="242"/>
      <c r="D387" s="231" t="s">
        <v>191</v>
      </c>
      <c r="E387" s="243" t="s">
        <v>1</v>
      </c>
      <c r="F387" s="244" t="s">
        <v>201</v>
      </c>
      <c r="G387" s="242"/>
      <c r="H387" s="243" t="s">
        <v>1</v>
      </c>
      <c r="I387" s="245"/>
      <c r="J387" s="242"/>
      <c r="K387" s="242"/>
      <c r="L387" s="246"/>
      <c r="M387" s="247"/>
      <c r="N387" s="248"/>
      <c r="O387" s="248"/>
      <c r="P387" s="248"/>
      <c r="Q387" s="248"/>
      <c r="R387" s="248"/>
      <c r="S387" s="248"/>
      <c r="T387" s="24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0" t="s">
        <v>191</v>
      </c>
      <c r="AU387" s="250" t="s">
        <v>86</v>
      </c>
      <c r="AV387" s="13" t="s">
        <v>84</v>
      </c>
      <c r="AW387" s="13" t="s">
        <v>32</v>
      </c>
      <c r="AX387" s="13" t="s">
        <v>76</v>
      </c>
      <c r="AY387" s="250" t="s">
        <v>122</v>
      </c>
    </row>
    <row r="388" s="14" customFormat="1">
      <c r="A388" s="14"/>
      <c r="B388" s="251"/>
      <c r="C388" s="252"/>
      <c r="D388" s="231" t="s">
        <v>191</v>
      </c>
      <c r="E388" s="253" t="s">
        <v>1</v>
      </c>
      <c r="F388" s="254" t="s">
        <v>243</v>
      </c>
      <c r="G388" s="252"/>
      <c r="H388" s="255">
        <v>16</v>
      </c>
      <c r="I388" s="256"/>
      <c r="J388" s="252"/>
      <c r="K388" s="252"/>
      <c r="L388" s="257"/>
      <c r="M388" s="258"/>
      <c r="N388" s="259"/>
      <c r="O388" s="259"/>
      <c r="P388" s="259"/>
      <c r="Q388" s="259"/>
      <c r="R388" s="259"/>
      <c r="S388" s="259"/>
      <c r="T388" s="26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1" t="s">
        <v>191</v>
      </c>
      <c r="AU388" s="261" t="s">
        <v>86</v>
      </c>
      <c r="AV388" s="14" t="s">
        <v>86</v>
      </c>
      <c r="AW388" s="14" t="s">
        <v>32</v>
      </c>
      <c r="AX388" s="14" t="s">
        <v>84</v>
      </c>
      <c r="AY388" s="261" t="s">
        <v>122</v>
      </c>
    </row>
    <row r="389" s="2" customFormat="1" ht="24.15" customHeight="1">
      <c r="A389" s="38"/>
      <c r="B389" s="39"/>
      <c r="C389" s="274" t="s">
        <v>432</v>
      </c>
      <c r="D389" s="274" t="s">
        <v>383</v>
      </c>
      <c r="E389" s="275" t="s">
        <v>433</v>
      </c>
      <c r="F389" s="276" t="s">
        <v>434</v>
      </c>
      <c r="G389" s="277" t="s">
        <v>386</v>
      </c>
      <c r="H389" s="278">
        <v>2</v>
      </c>
      <c r="I389" s="279"/>
      <c r="J389" s="280">
        <f>ROUND(I389*H389,2)</f>
        <v>0</v>
      </c>
      <c r="K389" s="276" t="s">
        <v>1</v>
      </c>
      <c r="L389" s="281"/>
      <c r="M389" s="282" t="s">
        <v>1</v>
      </c>
      <c r="N389" s="283" t="s">
        <v>41</v>
      </c>
      <c r="O389" s="91"/>
      <c r="P389" s="227">
        <f>O389*H389</f>
        <v>0</v>
      </c>
      <c r="Q389" s="227">
        <v>0.037960000000000001</v>
      </c>
      <c r="R389" s="227">
        <f>Q389*H389</f>
        <v>0.075920000000000001</v>
      </c>
      <c r="S389" s="227">
        <v>0</v>
      </c>
      <c r="T389" s="228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9" t="s">
        <v>387</v>
      </c>
      <c r="AT389" s="229" t="s">
        <v>383</v>
      </c>
      <c r="AU389" s="229" t="s">
        <v>86</v>
      </c>
      <c r="AY389" s="17" t="s">
        <v>122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7" t="s">
        <v>84</v>
      </c>
      <c r="BK389" s="230">
        <f>ROUND(I389*H389,2)</f>
        <v>0</v>
      </c>
      <c r="BL389" s="17" t="s">
        <v>243</v>
      </c>
      <c r="BM389" s="229" t="s">
        <v>435</v>
      </c>
    </row>
    <row r="390" s="13" customFormat="1">
      <c r="A390" s="13"/>
      <c r="B390" s="241"/>
      <c r="C390" s="242"/>
      <c r="D390" s="231" t="s">
        <v>191</v>
      </c>
      <c r="E390" s="243" t="s">
        <v>1</v>
      </c>
      <c r="F390" s="244" t="s">
        <v>201</v>
      </c>
      <c r="G390" s="242"/>
      <c r="H390" s="243" t="s">
        <v>1</v>
      </c>
      <c r="I390" s="245"/>
      <c r="J390" s="242"/>
      <c r="K390" s="242"/>
      <c r="L390" s="246"/>
      <c r="M390" s="247"/>
      <c r="N390" s="248"/>
      <c r="O390" s="248"/>
      <c r="P390" s="248"/>
      <c r="Q390" s="248"/>
      <c r="R390" s="248"/>
      <c r="S390" s="248"/>
      <c r="T390" s="24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0" t="s">
        <v>191</v>
      </c>
      <c r="AU390" s="250" t="s">
        <v>86</v>
      </c>
      <c r="AV390" s="13" t="s">
        <v>84</v>
      </c>
      <c r="AW390" s="13" t="s">
        <v>32</v>
      </c>
      <c r="AX390" s="13" t="s">
        <v>76</v>
      </c>
      <c r="AY390" s="250" t="s">
        <v>122</v>
      </c>
    </row>
    <row r="391" s="14" customFormat="1">
      <c r="A391" s="14"/>
      <c r="B391" s="251"/>
      <c r="C391" s="252"/>
      <c r="D391" s="231" t="s">
        <v>191</v>
      </c>
      <c r="E391" s="253" t="s">
        <v>1</v>
      </c>
      <c r="F391" s="254" t="s">
        <v>86</v>
      </c>
      <c r="G391" s="252"/>
      <c r="H391" s="255">
        <v>2</v>
      </c>
      <c r="I391" s="256"/>
      <c r="J391" s="252"/>
      <c r="K391" s="252"/>
      <c r="L391" s="257"/>
      <c r="M391" s="258"/>
      <c r="N391" s="259"/>
      <c r="O391" s="259"/>
      <c r="P391" s="259"/>
      <c r="Q391" s="259"/>
      <c r="R391" s="259"/>
      <c r="S391" s="259"/>
      <c r="T391" s="26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1" t="s">
        <v>191</v>
      </c>
      <c r="AU391" s="261" t="s">
        <v>86</v>
      </c>
      <c r="AV391" s="14" t="s">
        <v>86</v>
      </c>
      <c r="AW391" s="14" t="s">
        <v>32</v>
      </c>
      <c r="AX391" s="14" t="s">
        <v>84</v>
      </c>
      <c r="AY391" s="261" t="s">
        <v>122</v>
      </c>
    </row>
    <row r="392" s="2" customFormat="1" ht="24.15" customHeight="1">
      <c r="A392" s="38"/>
      <c r="B392" s="39"/>
      <c r="C392" s="274" t="s">
        <v>436</v>
      </c>
      <c r="D392" s="274" t="s">
        <v>383</v>
      </c>
      <c r="E392" s="275" t="s">
        <v>437</v>
      </c>
      <c r="F392" s="276" t="s">
        <v>414</v>
      </c>
      <c r="G392" s="277" t="s">
        <v>386</v>
      </c>
      <c r="H392" s="278">
        <v>6</v>
      </c>
      <c r="I392" s="279"/>
      <c r="J392" s="280">
        <f>ROUND(I392*H392,2)</f>
        <v>0</v>
      </c>
      <c r="K392" s="276" t="s">
        <v>1</v>
      </c>
      <c r="L392" s="281"/>
      <c r="M392" s="282" t="s">
        <v>1</v>
      </c>
      <c r="N392" s="283" t="s">
        <v>41</v>
      </c>
      <c r="O392" s="91"/>
      <c r="P392" s="227">
        <f>O392*H392</f>
        <v>0</v>
      </c>
      <c r="Q392" s="227">
        <v>0.037960000000000001</v>
      </c>
      <c r="R392" s="227">
        <f>Q392*H392</f>
        <v>0.22776000000000002</v>
      </c>
      <c r="S392" s="227">
        <v>0</v>
      </c>
      <c r="T392" s="228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9" t="s">
        <v>387</v>
      </c>
      <c r="AT392" s="229" t="s">
        <v>383</v>
      </c>
      <c r="AU392" s="229" t="s">
        <v>86</v>
      </c>
      <c r="AY392" s="17" t="s">
        <v>122</v>
      </c>
      <c r="BE392" s="230">
        <f>IF(N392="základní",J392,0)</f>
        <v>0</v>
      </c>
      <c r="BF392" s="230">
        <f>IF(N392="snížená",J392,0)</f>
        <v>0</v>
      </c>
      <c r="BG392" s="230">
        <f>IF(N392="zákl. přenesená",J392,0)</f>
        <v>0</v>
      </c>
      <c r="BH392" s="230">
        <f>IF(N392="sníž. přenesená",J392,0)</f>
        <v>0</v>
      </c>
      <c r="BI392" s="230">
        <f>IF(N392="nulová",J392,0)</f>
        <v>0</v>
      </c>
      <c r="BJ392" s="17" t="s">
        <v>84</v>
      </c>
      <c r="BK392" s="230">
        <f>ROUND(I392*H392,2)</f>
        <v>0</v>
      </c>
      <c r="BL392" s="17" t="s">
        <v>243</v>
      </c>
      <c r="BM392" s="229" t="s">
        <v>438</v>
      </c>
    </row>
    <row r="393" s="13" customFormat="1">
      <c r="A393" s="13"/>
      <c r="B393" s="241"/>
      <c r="C393" s="242"/>
      <c r="D393" s="231" t="s">
        <v>191</v>
      </c>
      <c r="E393" s="243" t="s">
        <v>1</v>
      </c>
      <c r="F393" s="244" t="s">
        <v>201</v>
      </c>
      <c r="G393" s="242"/>
      <c r="H393" s="243" t="s">
        <v>1</v>
      </c>
      <c r="I393" s="245"/>
      <c r="J393" s="242"/>
      <c r="K393" s="242"/>
      <c r="L393" s="246"/>
      <c r="M393" s="247"/>
      <c r="N393" s="248"/>
      <c r="O393" s="248"/>
      <c r="P393" s="248"/>
      <c r="Q393" s="248"/>
      <c r="R393" s="248"/>
      <c r="S393" s="248"/>
      <c r="T393" s="24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0" t="s">
        <v>191</v>
      </c>
      <c r="AU393" s="250" t="s">
        <v>86</v>
      </c>
      <c r="AV393" s="13" t="s">
        <v>84</v>
      </c>
      <c r="AW393" s="13" t="s">
        <v>32</v>
      </c>
      <c r="AX393" s="13" t="s">
        <v>76</v>
      </c>
      <c r="AY393" s="250" t="s">
        <v>122</v>
      </c>
    </row>
    <row r="394" s="14" customFormat="1">
      <c r="A394" s="14"/>
      <c r="B394" s="251"/>
      <c r="C394" s="252"/>
      <c r="D394" s="231" t="s">
        <v>191</v>
      </c>
      <c r="E394" s="253" t="s">
        <v>1</v>
      </c>
      <c r="F394" s="254" t="s">
        <v>152</v>
      </c>
      <c r="G394" s="252"/>
      <c r="H394" s="255">
        <v>6</v>
      </c>
      <c r="I394" s="256"/>
      <c r="J394" s="252"/>
      <c r="K394" s="252"/>
      <c r="L394" s="257"/>
      <c r="M394" s="258"/>
      <c r="N394" s="259"/>
      <c r="O394" s="259"/>
      <c r="P394" s="259"/>
      <c r="Q394" s="259"/>
      <c r="R394" s="259"/>
      <c r="S394" s="259"/>
      <c r="T394" s="26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1" t="s">
        <v>191</v>
      </c>
      <c r="AU394" s="261" t="s">
        <v>86</v>
      </c>
      <c r="AV394" s="14" t="s">
        <v>86</v>
      </c>
      <c r="AW394" s="14" t="s">
        <v>32</v>
      </c>
      <c r="AX394" s="14" t="s">
        <v>84</v>
      </c>
      <c r="AY394" s="261" t="s">
        <v>122</v>
      </c>
    </row>
    <row r="395" s="2" customFormat="1" ht="24.15" customHeight="1">
      <c r="A395" s="38"/>
      <c r="B395" s="39"/>
      <c r="C395" s="274" t="s">
        <v>439</v>
      </c>
      <c r="D395" s="274" t="s">
        <v>383</v>
      </c>
      <c r="E395" s="275" t="s">
        <v>440</v>
      </c>
      <c r="F395" s="276" t="s">
        <v>410</v>
      </c>
      <c r="G395" s="277" t="s">
        <v>386</v>
      </c>
      <c r="H395" s="278">
        <v>2</v>
      </c>
      <c r="I395" s="279"/>
      <c r="J395" s="280">
        <f>ROUND(I395*H395,2)</f>
        <v>0</v>
      </c>
      <c r="K395" s="276" t="s">
        <v>1</v>
      </c>
      <c r="L395" s="281"/>
      <c r="M395" s="282" t="s">
        <v>1</v>
      </c>
      <c r="N395" s="283" t="s">
        <v>41</v>
      </c>
      <c r="O395" s="91"/>
      <c r="P395" s="227">
        <f>O395*H395</f>
        <v>0</v>
      </c>
      <c r="Q395" s="227">
        <v>0.037960000000000001</v>
      </c>
      <c r="R395" s="227">
        <f>Q395*H395</f>
        <v>0.075920000000000001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387</v>
      </c>
      <c r="AT395" s="229" t="s">
        <v>383</v>
      </c>
      <c r="AU395" s="229" t="s">
        <v>86</v>
      </c>
      <c r="AY395" s="17" t="s">
        <v>122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84</v>
      </c>
      <c r="BK395" s="230">
        <f>ROUND(I395*H395,2)</f>
        <v>0</v>
      </c>
      <c r="BL395" s="17" t="s">
        <v>243</v>
      </c>
      <c r="BM395" s="229" t="s">
        <v>441</v>
      </c>
    </row>
    <row r="396" s="13" customFormat="1">
      <c r="A396" s="13"/>
      <c r="B396" s="241"/>
      <c r="C396" s="242"/>
      <c r="D396" s="231" t="s">
        <v>191</v>
      </c>
      <c r="E396" s="243" t="s">
        <v>1</v>
      </c>
      <c r="F396" s="244" t="s">
        <v>201</v>
      </c>
      <c r="G396" s="242"/>
      <c r="H396" s="243" t="s">
        <v>1</v>
      </c>
      <c r="I396" s="245"/>
      <c r="J396" s="242"/>
      <c r="K396" s="242"/>
      <c r="L396" s="246"/>
      <c r="M396" s="247"/>
      <c r="N396" s="248"/>
      <c r="O396" s="248"/>
      <c r="P396" s="248"/>
      <c r="Q396" s="248"/>
      <c r="R396" s="248"/>
      <c r="S396" s="248"/>
      <c r="T396" s="249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0" t="s">
        <v>191</v>
      </c>
      <c r="AU396" s="250" t="s">
        <v>86</v>
      </c>
      <c r="AV396" s="13" t="s">
        <v>84</v>
      </c>
      <c r="AW396" s="13" t="s">
        <v>32</v>
      </c>
      <c r="AX396" s="13" t="s">
        <v>76</v>
      </c>
      <c r="AY396" s="250" t="s">
        <v>122</v>
      </c>
    </row>
    <row r="397" s="14" customFormat="1">
      <c r="A397" s="14"/>
      <c r="B397" s="251"/>
      <c r="C397" s="252"/>
      <c r="D397" s="231" t="s">
        <v>191</v>
      </c>
      <c r="E397" s="253" t="s">
        <v>1</v>
      </c>
      <c r="F397" s="254" t="s">
        <v>86</v>
      </c>
      <c r="G397" s="252"/>
      <c r="H397" s="255">
        <v>2</v>
      </c>
      <c r="I397" s="256"/>
      <c r="J397" s="252"/>
      <c r="K397" s="252"/>
      <c r="L397" s="257"/>
      <c r="M397" s="258"/>
      <c r="N397" s="259"/>
      <c r="O397" s="259"/>
      <c r="P397" s="259"/>
      <c r="Q397" s="259"/>
      <c r="R397" s="259"/>
      <c r="S397" s="259"/>
      <c r="T397" s="26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1" t="s">
        <v>191</v>
      </c>
      <c r="AU397" s="261" t="s">
        <v>86</v>
      </c>
      <c r="AV397" s="14" t="s">
        <v>86</v>
      </c>
      <c r="AW397" s="14" t="s">
        <v>32</v>
      </c>
      <c r="AX397" s="14" t="s">
        <v>84</v>
      </c>
      <c r="AY397" s="261" t="s">
        <v>122</v>
      </c>
    </row>
    <row r="398" s="2" customFormat="1" ht="24.15" customHeight="1">
      <c r="A398" s="38"/>
      <c r="B398" s="39"/>
      <c r="C398" s="274" t="s">
        <v>442</v>
      </c>
      <c r="D398" s="274" t="s">
        <v>383</v>
      </c>
      <c r="E398" s="275" t="s">
        <v>443</v>
      </c>
      <c r="F398" s="276" t="s">
        <v>444</v>
      </c>
      <c r="G398" s="277" t="s">
        <v>386</v>
      </c>
      <c r="H398" s="278">
        <v>5</v>
      </c>
      <c r="I398" s="279"/>
      <c r="J398" s="280">
        <f>ROUND(I398*H398,2)</f>
        <v>0</v>
      </c>
      <c r="K398" s="276" t="s">
        <v>1</v>
      </c>
      <c r="L398" s="281"/>
      <c r="M398" s="282" t="s">
        <v>1</v>
      </c>
      <c r="N398" s="283" t="s">
        <v>41</v>
      </c>
      <c r="O398" s="91"/>
      <c r="P398" s="227">
        <f>O398*H398</f>
        <v>0</v>
      </c>
      <c r="Q398" s="227">
        <v>0.039579999999999997</v>
      </c>
      <c r="R398" s="227">
        <f>Q398*H398</f>
        <v>0.19789999999999999</v>
      </c>
      <c r="S398" s="227">
        <v>0</v>
      </c>
      <c r="T398" s="228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387</v>
      </c>
      <c r="AT398" s="229" t="s">
        <v>383</v>
      </c>
      <c r="AU398" s="229" t="s">
        <v>86</v>
      </c>
      <c r="AY398" s="17" t="s">
        <v>122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84</v>
      </c>
      <c r="BK398" s="230">
        <f>ROUND(I398*H398,2)</f>
        <v>0</v>
      </c>
      <c r="BL398" s="17" t="s">
        <v>243</v>
      </c>
      <c r="BM398" s="229" t="s">
        <v>445</v>
      </c>
    </row>
    <row r="399" s="13" customFormat="1">
      <c r="A399" s="13"/>
      <c r="B399" s="241"/>
      <c r="C399" s="242"/>
      <c r="D399" s="231" t="s">
        <v>191</v>
      </c>
      <c r="E399" s="243" t="s">
        <v>1</v>
      </c>
      <c r="F399" s="244" t="s">
        <v>201</v>
      </c>
      <c r="G399" s="242"/>
      <c r="H399" s="243" t="s">
        <v>1</v>
      </c>
      <c r="I399" s="245"/>
      <c r="J399" s="242"/>
      <c r="K399" s="242"/>
      <c r="L399" s="246"/>
      <c r="M399" s="247"/>
      <c r="N399" s="248"/>
      <c r="O399" s="248"/>
      <c r="P399" s="248"/>
      <c r="Q399" s="248"/>
      <c r="R399" s="248"/>
      <c r="S399" s="248"/>
      <c r="T399" s="24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0" t="s">
        <v>191</v>
      </c>
      <c r="AU399" s="250" t="s">
        <v>86</v>
      </c>
      <c r="AV399" s="13" t="s">
        <v>84</v>
      </c>
      <c r="AW399" s="13" t="s">
        <v>32</v>
      </c>
      <c r="AX399" s="13" t="s">
        <v>76</v>
      </c>
      <c r="AY399" s="250" t="s">
        <v>122</v>
      </c>
    </row>
    <row r="400" s="14" customFormat="1">
      <c r="A400" s="14"/>
      <c r="B400" s="251"/>
      <c r="C400" s="252"/>
      <c r="D400" s="231" t="s">
        <v>191</v>
      </c>
      <c r="E400" s="253" t="s">
        <v>1</v>
      </c>
      <c r="F400" s="254" t="s">
        <v>121</v>
      </c>
      <c r="G400" s="252"/>
      <c r="H400" s="255">
        <v>5</v>
      </c>
      <c r="I400" s="256"/>
      <c r="J400" s="252"/>
      <c r="K400" s="252"/>
      <c r="L400" s="257"/>
      <c r="M400" s="258"/>
      <c r="N400" s="259"/>
      <c r="O400" s="259"/>
      <c r="P400" s="259"/>
      <c r="Q400" s="259"/>
      <c r="R400" s="259"/>
      <c r="S400" s="259"/>
      <c r="T400" s="26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1" t="s">
        <v>191</v>
      </c>
      <c r="AU400" s="261" t="s">
        <v>86</v>
      </c>
      <c r="AV400" s="14" t="s">
        <v>86</v>
      </c>
      <c r="AW400" s="14" t="s">
        <v>32</v>
      </c>
      <c r="AX400" s="14" t="s">
        <v>84</v>
      </c>
      <c r="AY400" s="261" t="s">
        <v>122</v>
      </c>
    </row>
    <row r="401" s="2" customFormat="1" ht="24.15" customHeight="1">
      <c r="A401" s="38"/>
      <c r="B401" s="39"/>
      <c r="C401" s="274" t="s">
        <v>446</v>
      </c>
      <c r="D401" s="274" t="s">
        <v>383</v>
      </c>
      <c r="E401" s="275" t="s">
        <v>447</v>
      </c>
      <c r="F401" s="276" t="s">
        <v>418</v>
      </c>
      <c r="G401" s="277" t="s">
        <v>386</v>
      </c>
      <c r="H401" s="278">
        <v>9</v>
      </c>
      <c r="I401" s="279"/>
      <c r="J401" s="280">
        <f>ROUND(I401*H401,2)</f>
        <v>0</v>
      </c>
      <c r="K401" s="276" t="s">
        <v>1</v>
      </c>
      <c r="L401" s="281"/>
      <c r="M401" s="282" t="s">
        <v>1</v>
      </c>
      <c r="N401" s="283" t="s">
        <v>41</v>
      </c>
      <c r="O401" s="91"/>
      <c r="P401" s="227">
        <f>O401*H401</f>
        <v>0</v>
      </c>
      <c r="Q401" s="227">
        <v>0.039579999999999997</v>
      </c>
      <c r="R401" s="227">
        <f>Q401*H401</f>
        <v>0.35621999999999998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387</v>
      </c>
      <c r="AT401" s="229" t="s">
        <v>383</v>
      </c>
      <c r="AU401" s="229" t="s">
        <v>86</v>
      </c>
      <c r="AY401" s="17" t="s">
        <v>122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84</v>
      </c>
      <c r="BK401" s="230">
        <f>ROUND(I401*H401,2)</f>
        <v>0</v>
      </c>
      <c r="BL401" s="17" t="s">
        <v>243</v>
      </c>
      <c r="BM401" s="229" t="s">
        <v>448</v>
      </c>
    </row>
    <row r="402" s="2" customFormat="1" ht="24.15" customHeight="1">
      <c r="A402" s="38"/>
      <c r="B402" s="39"/>
      <c r="C402" s="218" t="s">
        <v>449</v>
      </c>
      <c r="D402" s="218" t="s">
        <v>125</v>
      </c>
      <c r="E402" s="219" t="s">
        <v>450</v>
      </c>
      <c r="F402" s="220" t="s">
        <v>451</v>
      </c>
      <c r="G402" s="221" t="s">
        <v>342</v>
      </c>
      <c r="H402" s="222">
        <v>108.02</v>
      </c>
      <c r="I402" s="223"/>
      <c r="J402" s="224">
        <f>ROUND(I402*H402,2)</f>
        <v>0</v>
      </c>
      <c r="K402" s="220" t="s">
        <v>1</v>
      </c>
      <c r="L402" s="44"/>
      <c r="M402" s="225" t="s">
        <v>1</v>
      </c>
      <c r="N402" s="226" t="s">
        <v>41</v>
      </c>
      <c r="O402" s="91"/>
      <c r="P402" s="227">
        <f>O402*H402</f>
        <v>0</v>
      </c>
      <c r="Q402" s="227">
        <v>0</v>
      </c>
      <c r="R402" s="227">
        <f>Q402*H402</f>
        <v>0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243</v>
      </c>
      <c r="AT402" s="229" t="s">
        <v>125</v>
      </c>
      <c r="AU402" s="229" t="s">
        <v>86</v>
      </c>
      <c r="AY402" s="17" t="s">
        <v>122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84</v>
      </c>
      <c r="BK402" s="230">
        <f>ROUND(I402*H402,2)</f>
        <v>0</v>
      </c>
      <c r="BL402" s="17" t="s">
        <v>243</v>
      </c>
      <c r="BM402" s="229" t="s">
        <v>452</v>
      </c>
    </row>
    <row r="403" s="13" customFormat="1">
      <c r="A403" s="13"/>
      <c r="B403" s="241"/>
      <c r="C403" s="242"/>
      <c r="D403" s="231" t="s">
        <v>191</v>
      </c>
      <c r="E403" s="243" t="s">
        <v>1</v>
      </c>
      <c r="F403" s="244" t="s">
        <v>192</v>
      </c>
      <c r="G403" s="242"/>
      <c r="H403" s="243" t="s">
        <v>1</v>
      </c>
      <c r="I403" s="245"/>
      <c r="J403" s="242"/>
      <c r="K403" s="242"/>
      <c r="L403" s="246"/>
      <c r="M403" s="247"/>
      <c r="N403" s="248"/>
      <c r="O403" s="248"/>
      <c r="P403" s="248"/>
      <c r="Q403" s="248"/>
      <c r="R403" s="248"/>
      <c r="S403" s="248"/>
      <c r="T403" s="24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0" t="s">
        <v>191</v>
      </c>
      <c r="AU403" s="250" t="s">
        <v>86</v>
      </c>
      <c r="AV403" s="13" t="s">
        <v>84</v>
      </c>
      <c r="AW403" s="13" t="s">
        <v>32</v>
      </c>
      <c r="AX403" s="13" t="s">
        <v>76</v>
      </c>
      <c r="AY403" s="250" t="s">
        <v>122</v>
      </c>
    </row>
    <row r="404" s="14" customFormat="1">
      <c r="A404" s="14"/>
      <c r="B404" s="251"/>
      <c r="C404" s="252"/>
      <c r="D404" s="231" t="s">
        <v>191</v>
      </c>
      <c r="E404" s="253" t="s">
        <v>1</v>
      </c>
      <c r="F404" s="254" t="s">
        <v>344</v>
      </c>
      <c r="G404" s="252"/>
      <c r="H404" s="255">
        <v>16.800000000000001</v>
      </c>
      <c r="I404" s="256"/>
      <c r="J404" s="252"/>
      <c r="K404" s="252"/>
      <c r="L404" s="257"/>
      <c r="M404" s="258"/>
      <c r="N404" s="259"/>
      <c r="O404" s="259"/>
      <c r="P404" s="259"/>
      <c r="Q404" s="259"/>
      <c r="R404" s="259"/>
      <c r="S404" s="259"/>
      <c r="T404" s="26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1" t="s">
        <v>191</v>
      </c>
      <c r="AU404" s="261" t="s">
        <v>86</v>
      </c>
      <c r="AV404" s="14" t="s">
        <v>86</v>
      </c>
      <c r="AW404" s="14" t="s">
        <v>32</v>
      </c>
      <c r="AX404" s="14" t="s">
        <v>76</v>
      </c>
      <c r="AY404" s="261" t="s">
        <v>122</v>
      </c>
    </row>
    <row r="405" s="14" customFormat="1">
      <c r="A405" s="14"/>
      <c r="B405" s="251"/>
      <c r="C405" s="252"/>
      <c r="D405" s="231" t="s">
        <v>191</v>
      </c>
      <c r="E405" s="253" t="s">
        <v>1</v>
      </c>
      <c r="F405" s="254" t="s">
        <v>345</v>
      </c>
      <c r="G405" s="252"/>
      <c r="H405" s="255">
        <v>0.59999999999999998</v>
      </c>
      <c r="I405" s="256"/>
      <c r="J405" s="252"/>
      <c r="K405" s="252"/>
      <c r="L405" s="257"/>
      <c r="M405" s="258"/>
      <c r="N405" s="259"/>
      <c r="O405" s="259"/>
      <c r="P405" s="259"/>
      <c r="Q405" s="259"/>
      <c r="R405" s="259"/>
      <c r="S405" s="259"/>
      <c r="T405" s="26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1" t="s">
        <v>191</v>
      </c>
      <c r="AU405" s="261" t="s">
        <v>86</v>
      </c>
      <c r="AV405" s="14" t="s">
        <v>86</v>
      </c>
      <c r="AW405" s="14" t="s">
        <v>32</v>
      </c>
      <c r="AX405" s="14" t="s">
        <v>76</v>
      </c>
      <c r="AY405" s="261" t="s">
        <v>122</v>
      </c>
    </row>
    <row r="406" s="14" customFormat="1">
      <c r="A406" s="14"/>
      <c r="B406" s="251"/>
      <c r="C406" s="252"/>
      <c r="D406" s="231" t="s">
        <v>191</v>
      </c>
      <c r="E406" s="253" t="s">
        <v>1</v>
      </c>
      <c r="F406" s="254" t="s">
        <v>346</v>
      </c>
      <c r="G406" s="252"/>
      <c r="H406" s="255">
        <v>3.6000000000000001</v>
      </c>
      <c r="I406" s="256"/>
      <c r="J406" s="252"/>
      <c r="K406" s="252"/>
      <c r="L406" s="257"/>
      <c r="M406" s="258"/>
      <c r="N406" s="259"/>
      <c r="O406" s="259"/>
      <c r="P406" s="259"/>
      <c r="Q406" s="259"/>
      <c r="R406" s="259"/>
      <c r="S406" s="259"/>
      <c r="T406" s="26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1" t="s">
        <v>191</v>
      </c>
      <c r="AU406" s="261" t="s">
        <v>86</v>
      </c>
      <c r="AV406" s="14" t="s">
        <v>86</v>
      </c>
      <c r="AW406" s="14" t="s">
        <v>32</v>
      </c>
      <c r="AX406" s="14" t="s">
        <v>76</v>
      </c>
      <c r="AY406" s="261" t="s">
        <v>122</v>
      </c>
    </row>
    <row r="407" s="14" customFormat="1">
      <c r="A407" s="14"/>
      <c r="B407" s="251"/>
      <c r="C407" s="252"/>
      <c r="D407" s="231" t="s">
        <v>191</v>
      </c>
      <c r="E407" s="253" t="s">
        <v>1</v>
      </c>
      <c r="F407" s="254" t="s">
        <v>347</v>
      </c>
      <c r="G407" s="252"/>
      <c r="H407" s="255">
        <v>10.800000000000001</v>
      </c>
      <c r="I407" s="256"/>
      <c r="J407" s="252"/>
      <c r="K407" s="252"/>
      <c r="L407" s="257"/>
      <c r="M407" s="258"/>
      <c r="N407" s="259"/>
      <c r="O407" s="259"/>
      <c r="P407" s="259"/>
      <c r="Q407" s="259"/>
      <c r="R407" s="259"/>
      <c r="S407" s="259"/>
      <c r="T407" s="26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1" t="s">
        <v>191</v>
      </c>
      <c r="AU407" s="261" t="s">
        <v>86</v>
      </c>
      <c r="AV407" s="14" t="s">
        <v>86</v>
      </c>
      <c r="AW407" s="14" t="s">
        <v>32</v>
      </c>
      <c r="AX407" s="14" t="s">
        <v>76</v>
      </c>
      <c r="AY407" s="261" t="s">
        <v>122</v>
      </c>
    </row>
    <row r="408" s="14" customFormat="1">
      <c r="A408" s="14"/>
      <c r="B408" s="251"/>
      <c r="C408" s="252"/>
      <c r="D408" s="231" t="s">
        <v>191</v>
      </c>
      <c r="E408" s="253" t="s">
        <v>1</v>
      </c>
      <c r="F408" s="254" t="s">
        <v>348</v>
      </c>
      <c r="G408" s="252"/>
      <c r="H408" s="255">
        <v>4.7199999999999998</v>
      </c>
      <c r="I408" s="256"/>
      <c r="J408" s="252"/>
      <c r="K408" s="252"/>
      <c r="L408" s="257"/>
      <c r="M408" s="258"/>
      <c r="N408" s="259"/>
      <c r="O408" s="259"/>
      <c r="P408" s="259"/>
      <c r="Q408" s="259"/>
      <c r="R408" s="259"/>
      <c r="S408" s="259"/>
      <c r="T408" s="26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1" t="s">
        <v>191</v>
      </c>
      <c r="AU408" s="261" t="s">
        <v>86</v>
      </c>
      <c r="AV408" s="14" t="s">
        <v>86</v>
      </c>
      <c r="AW408" s="14" t="s">
        <v>32</v>
      </c>
      <c r="AX408" s="14" t="s">
        <v>76</v>
      </c>
      <c r="AY408" s="261" t="s">
        <v>122</v>
      </c>
    </row>
    <row r="409" s="14" customFormat="1">
      <c r="A409" s="14"/>
      <c r="B409" s="251"/>
      <c r="C409" s="252"/>
      <c r="D409" s="231" t="s">
        <v>191</v>
      </c>
      <c r="E409" s="253" t="s">
        <v>1</v>
      </c>
      <c r="F409" s="254" t="s">
        <v>349</v>
      </c>
      <c r="G409" s="252"/>
      <c r="H409" s="255">
        <v>5.0999999999999996</v>
      </c>
      <c r="I409" s="256"/>
      <c r="J409" s="252"/>
      <c r="K409" s="252"/>
      <c r="L409" s="257"/>
      <c r="M409" s="258"/>
      <c r="N409" s="259"/>
      <c r="O409" s="259"/>
      <c r="P409" s="259"/>
      <c r="Q409" s="259"/>
      <c r="R409" s="259"/>
      <c r="S409" s="259"/>
      <c r="T409" s="26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1" t="s">
        <v>191</v>
      </c>
      <c r="AU409" s="261" t="s">
        <v>86</v>
      </c>
      <c r="AV409" s="14" t="s">
        <v>86</v>
      </c>
      <c r="AW409" s="14" t="s">
        <v>32</v>
      </c>
      <c r="AX409" s="14" t="s">
        <v>76</v>
      </c>
      <c r="AY409" s="261" t="s">
        <v>122</v>
      </c>
    </row>
    <row r="410" s="14" customFormat="1">
      <c r="A410" s="14"/>
      <c r="B410" s="251"/>
      <c r="C410" s="252"/>
      <c r="D410" s="231" t="s">
        <v>191</v>
      </c>
      <c r="E410" s="253" t="s">
        <v>1</v>
      </c>
      <c r="F410" s="254" t="s">
        <v>350</v>
      </c>
      <c r="G410" s="252"/>
      <c r="H410" s="255">
        <v>4.5999999999999996</v>
      </c>
      <c r="I410" s="256"/>
      <c r="J410" s="252"/>
      <c r="K410" s="252"/>
      <c r="L410" s="257"/>
      <c r="M410" s="258"/>
      <c r="N410" s="259"/>
      <c r="O410" s="259"/>
      <c r="P410" s="259"/>
      <c r="Q410" s="259"/>
      <c r="R410" s="259"/>
      <c r="S410" s="259"/>
      <c r="T410" s="26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1" t="s">
        <v>191</v>
      </c>
      <c r="AU410" s="261" t="s">
        <v>86</v>
      </c>
      <c r="AV410" s="14" t="s">
        <v>86</v>
      </c>
      <c r="AW410" s="14" t="s">
        <v>32</v>
      </c>
      <c r="AX410" s="14" t="s">
        <v>76</v>
      </c>
      <c r="AY410" s="261" t="s">
        <v>122</v>
      </c>
    </row>
    <row r="411" s="14" customFormat="1">
      <c r="A411" s="14"/>
      <c r="B411" s="251"/>
      <c r="C411" s="252"/>
      <c r="D411" s="231" t="s">
        <v>191</v>
      </c>
      <c r="E411" s="253" t="s">
        <v>1</v>
      </c>
      <c r="F411" s="254" t="s">
        <v>351</v>
      </c>
      <c r="G411" s="252"/>
      <c r="H411" s="255">
        <v>2.7000000000000002</v>
      </c>
      <c r="I411" s="256"/>
      <c r="J411" s="252"/>
      <c r="K411" s="252"/>
      <c r="L411" s="257"/>
      <c r="M411" s="258"/>
      <c r="N411" s="259"/>
      <c r="O411" s="259"/>
      <c r="P411" s="259"/>
      <c r="Q411" s="259"/>
      <c r="R411" s="259"/>
      <c r="S411" s="259"/>
      <c r="T411" s="26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1" t="s">
        <v>191</v>
      </c>
      <c r="AU411" s="261" t="s">
        <v>86</v>
      </c>
      <c r="AV411" s="14" t="s">
        <v>86</v>
      </c>
      <c r="AW411" s="14" t="s">
        <v>32</v>
      </c>
      <c r="AX411" s="14" t="s">
        <v>76</v>
      </c>
      <c r="AY411" s="261" t="s">
        <v>122</v>
      </c>
    </row>
    <row r="412" s="13" customFormat="1">
      <c r="A412" s="13"/>
      <c r="B412" s="241"/>
      <c r="C412" s="242"/>
      <c r="D412" s="231" t="s">
        <v>191</v>
      </c>
      <c r="E412" s="243" t="s">
        <v>1</v>
      </c>
      <c r="F412" s="244" t="s">
        <v>201</v>
      </c>
      <c r="G412" s="242"/>
      <c r="H412" s="243" t="s">
        <v>1</v>
      </c>
      <c r="I412" s="245"/>
      <c r="J412" s="242"/>
      <c r="K412" s="242"/>
      <c r="L412" s="246"/>
      <c r="M412" s="247"/>
      <c r="N412" s="248"/>
      <c r="O412" s="248"/>
      <c r="P412" s="248"/>
      <c r="Q412" s="248"/>
      <c r="R412" s="248"/>
      <c r="S412" s="248"/>
      <c r="T412" s="24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0" t="s">
        <v>191</v>
      </c>
      <c r="AU412" s="250" t="s">
        <v>86</v>
      </c>
      <c r="AV412" s="13" t="s">
        <v>84</v>
      </c>
      <c r="AW412" s="13" t="s">
        <v>32</v>
      </c>
      <c r="AX412" s="13" t="s">
        <v>76</v>
      </c>
      <c r="AY412" s="250" t="s">
        <v>122</v>
      </c>
    </row>
    <row r="413" s="14" customFormat="1">
      <c r="A413" s="14"/>
      <c r="B413" s="251"/>
      <c r="C413" s="252"/>
      <c r="D413" s="231" t="s">
        <v>191</v>
      </c>
      <c r="E413" s="253" t="s">
        <v>1</v>
      </c>
      <c r="F413" s="254" t="s">
        <v>352</v>
      </c>
      <c r="G413" s="252"/>
      <c r="H413" s="255">
        <v>18.719999999999999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191</v>
      </c>
      <c r="AU413" s="261" t="s">
        <v>86</v>
      </c>
      <c r="AV413" s="14" t="s">
        <v>86</v>
      </c>
      <c r="AW413" s="14" t="s">
        <v>32</v>
      </c>
      <c r="AX413" s="14" t="s">
        <v>76</v>
      </c>
      <c r="AY413" s="261" t="s">
        <v>122</v>
      </c>
    </row>
    <row r="414" s="14" customFormat="1">
      <c r="A414" s="14"/>
      <c r="B414" s="251"/>
      <c r="C414" s="252"/>
      <c r="D414" s="231" t="s">
        <v>191</v>
      </c>
      <c r="E414" s="253" t="s">
        <v>1</v>
      </c>
      <c r="F414" s="254" t="s">
        <v>353</v>
      </c>
      <c r="G414" s="252"/>
      <c r="H414" s="255">
        <v>1.8</v>
      </c>
      <c r="I414" s="256"/>
      <c r="J414" s="252"/>
      <c r="K414" s="252"/>
      <c r="L414" s="257"/>
      <c r="M414" s="258"/>
      <c r="N414" s="259"/>
      <c r="O414" s="259"/>
      <c r="P414" s="259"/>
      <c r="Q414" s="259"/>
      <c r="R414" s="259"/>
      <c r="S414" s="259"/>
      <c r="T414" s="26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1" t="s">
        <v>191</v>
      </c>
      <c r="AU414" s="261" t="s">
        <v>86</v>
      </c>
      <c r="AV414" s="14" t="s">
        <v>86</v>
      </c>
      <c r="AW414" s="14" t="s">
        <v>32</v>
      </c>
      <c r="AX414" s="14" t="s">
        <v>76</v>
      </c>
      <c r="AY414" s="261" t="s">
        <v>122</v>
      </c>
    </row>
    <row r="415" s="14" customFormat="1">
      <c r="A415" s="14"/>
      <c r="B415" s="251"/>
      <c r="C415" s="252"/>
      <c r="D415" s="231" t="s">
        <v>191</v>
      </c>
      <c r="E415" s="253" t="s">
        <v>1</v>
      </c>
      <c r="F415" s="254" t="s">
        <v>354</v>
      </c>
      <c r="G415" s="252"/>
      <c r="H415" s="255">
        <v>5.4000000000000004</v>
      </c>
      <c r="I415" s="256"/>
      <c r="J415" s="252"/>
      <c r="K415" s="252"/>
      <c r="L415" s="257"/>
      <c r="M415" s="258"/>
      <c r="N415" s="259"/>
      <c r="O415" s="259"/>
      <c r="P415" s="259"/>
      <c r="Q415" s="259"/>
      <c r="R415" s="259"/>
      <c r="S415" s="259"/>
      <c r="T415" s="26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1" t="s">
        <v>191</v>
      </c>
      <c r="AU415" s="261" t="s">
        <v>86</v>
      </c>
      <c r="AV415" s="14" t="s">
        <v>86</v>
      </c>
      <c r="AW415" s="14" t="s">
        <v>32</v>
      </c>
      <c r="AX415" s="14" t="s">
        <v>76</v>
      </c>
      <c r="AY415" s="261" t="s">
        <v>122</v>
      </c>
    </row>
    <row r="416" s="14" customFormat="1">
      <c r="A416" s="14"/>
      <c r="B416" s="251"/>
      <c r="C416" s="252"/>
      <c r="D416" s="231" t="s">
        <v>191</v>
      </c>
      <c r="E416" s="253" t="s">
        <v>1</v>
      </c>
      <c r="F416" s="254" t="s">
        <v>347</v>
      </c>
      <c r="G416" s="252"/>
      <c r="H416" s="255">
        <v>10.800000000000001</v>
      </c>
      <c r="I416" s="256"/>
      <c r="J416" s="252"/>
      <c r="K416" s="252"/>
      <c r="L416" s="257"/>
      <c r="M416" s="258"/>
      <c r="N416" s="259"/>
      <c r="O416" s="259"/>
      <c r="P416" s="259"/>
      <c r="Q416" s="259"/>
      <c r="R416" s="259"/>
      <c r="S416" s="259"/>
      <c r="T416" s="26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1" t="s">
        <v>191</v>
      </c>
      <c r="AU416" s="261" t="s">
        <v>86</v>
      </c>
      <c r="AV416" s="14" t="s">
        <v>86</v>
      </c>
      <c r="AW416" s="14" t="s">
        <v>32</v>
      </c>
      <c r="AX416" s="14" t="s">
        <v>76</v>
      </c>
      <c r="AY416" s="261" t="s">
        <v>122</v>
      </c>
    </row>
    <row r="417" s="14" customFormat="1">
      <c r="A417" s="14"/>
      <c r="B417" s="251"/>
      <c r="C417" s="252"/>
      <c r="D417" s="231" t="s">
        <v>191</v>
      </c>
      <c r="E417" s="253" t="s">
        <v>1</v>
      </c>
      <c r="F417" s="254" t="s">
        <v>355</v>
      </c>
      <c r="G417" s="252"/>
      <c r="H417" s="255">
        <v>2.3999999999999999</v>
      </c>
      <c r="I417" s="256"/>
      <c r="J417" s="252"/>
      <c r="K417" s="252"/>
      <c r="L417" s="257"/>
      <c r="M417" s="258"/>
      <c r="N417" s="259"/>
      <c r="O417" s="259"/>
      <c r="P417" s="259"/>
      <c r="Q417" s="259"/>
      <c r="R417" s="259"/>
      <c r="S417" s="259"/>
      <c r="T417" s="26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1" t="s">
        <v>191</v>
      </c>
      <c r="AU417" s="261" t="s">
        <v>86</v>
      </c>
      <c r="AV417" s="14" t="s">
        <v>86</v>
      </c>
      <c r="AW417" s="14" t="s">
        <v>32</v>
      </c>
      <c r="AX417" s="14" t="s">
        <v>76</v>
      </c>
      <c r="AY417" s="261" t="s">
        <v>122</v>
      </c>
    </row>
    <row r="418" s="14" customFormat="1">
      <c r="A418" s="14"/>
      <c r="B418" s="251"/>
      <c r="C418" s="252"/>
      <c r="D418" s="231" t="s">
        <v>191</v>
      </c>
      <c r="E418" s="253" t="s">
        <v>1</v>
      </c>
      <c r="F418" s="254" t="s">
        <v>356</v>
      </c>
      <c r="G418" s="252"/>
      <c r="H418" s="255">
        <v>13.050000000000001</v>
      </c>
      <c r="I418" s="256"/>
      <c r="J418" s="252"/>
      <c r="K418" s="252"/>
      <c r="L418" s="257"/>
      <c r="M418" s="258"/>
      <c r="N418" s="259"/>
      <c r="O418" s="259"/>
      <c r="P418" s="259"/>
      <c r="Q418" s="259"/>
      <c r="R418" s="259"/>
      <c r="S418" s="259"/>
      <c r="T418" s="26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1" t="s">
        <v>191</v>
      </c>
      <c r="AU418" s="261" t="s">
        <v>86</v>
      </c>
      <c r="AV418" s="14" t="s">
        <v>86</v>
      </c>
      <c r="AW418" s="14" t="s">
        <v>32</v>
      </c>
      <c r="AX418" s="14" t="s">
        <v>76</v>
      </c>
      <c r="AY418" s="261" t="s">
        <v>122</v>
      </c>
    </row>
    <row r="419" s="14" customFormat="1">
      <c r="A419" s="14"/>
      <c r="B419" s="251"/>
      <c r="C419" s="252"/>
      <c r="D419" s="231" t="s">
        <v>191</v>
      </c>
      <c r="E419" s="253" t="s">
        <v>1</v>
      </c>
      <c r="F419" s="254" t="s">
        <v>357</v>
      </c>
      <c r="G419" s="252"/>
      <c r="H419" s="255">
        <v>6</v>
      </c>
      <c r="I419" s="256"/>
      <c r="J419" s="252"/>
      <c r="K419" s="252"/>
      <c r="L419" s="257"/>
      <c r="M419" s="258"/>
      <c r="N419" s="259"/>
      <c r="O419" s="259"/>
      <c r="P419" s="259"/>
      <c r="Q419" s="259"/>
      <c r="R419" s="259"/>
      <c r="S419" s="259"/>
      <c r="T419" s="260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1" t="s">
        <v>191</v>
      </c>
      <c r="AU419" s="261" t="s">
        <v>86</v>
      </c>
      <c r="AV419" s="14" t="s">
        <v>86</v>
      </c>
      <c r="AW419" s="14" t="s">
        <v>32</v>
      </c>
      <c r="AX419" s="14" t="s">
        <v>76</v>
      </c>
      <c r="AY419" s="261" t="s">
        <v>122</v>
      </c>
    </row>
    <row r="420" s="14" customFormat="1">
      <c r="A420" s="14"/>
      <c r="B420" s="251"/>
      <c r="C420" s="252"/>
      <c r="D420" s="231" t="s">
        <v>191</v>
      </c>
      <c r="E420" s="253" t="s">
        <v>1</v>
      </c>
      <c r="F420" s="254" t="s">
        <v>358</v>
      </c>
      <c r="G420" s="252"/>
      <c r="H420" s="255">
        <v>0.93000000000000005</v>
      </c>
      <c r="I420" s="256"/>
      <c r="J420" s="252"/>
      <c r="K420" s="252"/>
      <c r="L420" s="257"/>
      <c r="M420" s="258"/>
      <c r="N420" s="259"/>
      <c r="O420" s="259"/>
      <c r="P420" s="259"/>
      <c r="Q420" s="259"/>
      <c r="R420" s="259"/>
      <c r="S420" s="259"/>
      <c r="T420" s="26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1" t="s">
        <v>191</v>
      </c>
      <c r="AU420" s="261" t="s">
        <v>86</v>
      </c>
      <c r="AV420" s="14" t="s">
        <v>86</v>
      </c>
      <c r="AW420" s="14" t="s">
        <v>32</v>
      </c>
      <c r="AX420" s="14" t="s">
        <v>76</v>
      </c>
      <c r="AY420" s="261" t="s">
        <v>122</v>
      </c>
    </row>
    <row r="421" s="15" customFormat="1">
      <c r="A421" s="15"/>
      <c r="B421" s="262"/>
      <c r="C421" s="263"/>
      <c r="D421" s="231" t="s">
        <v>191</v>
      </c>
      <c r="E421" s="264" t="s">
        <v>1</v>
      </c>
      <c r="F421" s="265" t="s">
        <v>209</v>
      </c>
      <c r="G421" s="263"/>
      <c r="H421" s="266">
        <v>108.02</v>
      </c>
      <c r="I421" s="267"/>
      <c r="J421" s="263"/>
      <c r="K421" s="263"/>
      <c r="L421" s="268"/>
      <c r="M421" s="269"/>
      <c r="N421" s="270"/>
      <c r="O421" s="270"/>
      <c r="P421" s="270"/>
      <c r="Q421" s="270"/>
      <c r="R421" s="270"/>
      <c r="S421" s="270"/>
      <c r="T421" s="27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2" t="s">
        <v>191</v>
      </c>
      <c r="AU421" s="272" t="s">
        <v>86</v>
      </c>
      <c r="AV421" s="15" t="s">
        <v>144</v>
      </c>
      <c r="AW421" s="15" t="s">
        <v>32</v>
      </c>
      <c r="AX421" s="15" t="s">
        <v>84</v>
      </c>
      <c r="AY421" s="272" t="s">
        <v>122</v>
      </c>
    </row>
    <row r="422" s="2" customFormat="1" ht="24.15" customHeight="1">
      <c r="A422" s="38"/>
      <c r="B422" s="39"/>
      <c r="C422" s="274" t="s">
        <v>453</v>
      </c>
      <c r="D422" s="274" t="s">
        <v>383</v>
      </c>
      <c r="E422" s="275" t="s">
        <v>454</v>
      </c>
      <c r="F422" s="276" t="s">
        <v>455</v>
      </c>
      <c r="G422" s="277" t="s">
        <v>342</v>
      </c>
      <c r="H422" s="278">
        <v>108.02</v>
      </c>
      <c r="I422" s="279"/>
      <c r="J422" s="280">
        <f>ROUND(I422*H422,2)</f>
        <v>0</v>
      </c>
      <c r="K422" s="276" t="s">
        <v>1</v>
      </c>
      <c r="L422" s="281"/>
      <c r="M422" s="282" t="s">
        <v>1</v>
      </c>
      <c r="N422" s="283" t="s">
        <v>41</v>
      </c>
      <c r="O422" s="91"/>
      <c r="P422" s="227">
        <f>O422*H422</f>
        <v>0</v>
      </c>
      <c r="Q422" s="227">
        <v>0.0040000000000000001</v>
      </c>
      <c r="R422" s="227">
        <f>Q422*H422</f>
        <v>0.43208000000000002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387</v>
      </c>
      <c r="AT422" s="229" t="s">
        <v>383</v>
      </c>
      <c r="AU422" s="229" t="s">
        <v>86</v>
      </c>
      <c r="AY422" s="17" t="s">
        <v>122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243</v>
      </c>
      <c r="BM422" s="229" t="s">
        <v>456</v>
      </c>
    </row>
    <row r="423" s="2" customFormat="1" ht="24.15" customHeight="1">
      <c r="A423" s="38"/>
      <c r="B423" s="39"/>
      <c r="C423" s="218" t="s">
        <v>457</v>
      </c>
      <c r="D423" s="218" t="s">
        <v>125</v>
      </c>
      <c r="E423" s="219" t="s">
        <v>458</v>
      </c>
      <c r="F423" s="220" t="s">
        <v>459</v>
      </c>
      <c r="G423" s="221" t="s">
        <v>366</v>
      </c>
      <c r="H423" s="273"/>
      <c r="I423" s="223"/>
      <c r="J423" s="224">
        <f>ROUND(I423*H423,2)</f>
        <v>0</v>
      </c>
      <c r="K423" s="220" t="s">
        <v>1</v>
      </c>
      <c r="L423" s="44"/>
      <c r="M423" s="236" t="s">
        <v>1</v>
      </c>
      <c r="N423" s="237" t="s">
        <v>41</v>
      </c>
      <c r="O423" s="238"/>
      <c r="P423" s="239">
        <f>O423*H423</f>
        <v>0</v>
      </c>
      <c r="Q423" s="239">
        <v>0</v>
      </c>
      <c r="R423" s="239">
        <f>Q423*H423</f>
        <v>0</v>
      </c>
      <c r="S423" s="239">
        <v>0</v>
      </c>
      <c r="T423" s="24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243</v>
      </c>
      <c r="AT423" s="229" t="s">
        <v>125</v>
      </c>
      <c r="AU423" s="229" t="s">
        <v>86</v>
      </c>
      <c r="AY423" s="17" t="s">
        <v>122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84</v>
      </c>
      <c r="BK423" s="230">
        <f>ROUND(I423*H423,2)</f>
        <v>0</v>
      </c>
      <c r="BL423" s="17" t="s">
        <v>243</v>
      </c>
      <c r="BM423" s="229" t="s">
        <v>460</v>
      </c>
    </row>
    <row r="424" s="2" customFormat="1" ht="6.96" customHeight="1">
      <c r="A424" s="38"/>
      <c r="B424" s="66"/>
      <c r="C424" s="67"/>
      <c r="D424" s="67"/>
      <c r="E424" s="67"/>
      <c r="F424" s="67"/>
      <c r="G424" s="67"/>
      <c r="H424" s="67"/>
      <c r="I424" s="67"/>
      <c r="J424" s="67"/>
      <c r="K424" s="67"/>
      <c r="L424" s="44"/>
      <c r="M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</row>
  </sheetData>
  <sheetProtection sheet="1" autoFilter="0" formatColumns="0" formatRows="0" objects="1" scenarios="1" spinCount="100000" saltValue="aXYkqBycetbQs04ZLxazUrESE0lfSohNn0VhXOHCt+03DNa8+pIXJJRJAQKxWP6qqevE41nmpVI6S5pLlxnARQ==" hashValue="Fc5zvMsYi9YE4O+8o99n09UFYvR8jvj/CLh1LhijIpqeF17z38+ViGj2Qy0JlK+vClNjGvjSFF3LCFoyRhh7bA==" algorithmName="SHA-512" password="CF13"/>
  <autoFilter ref="C123:K42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Honored\Ema1</dc:creator>
  <cp:lastModifiedBy>Honored\Ema1</cp:lastModifiedBy>
  <dcterms:created xsi:type="dcterms:W3CDTF">2024-11-19T08:48:31Z</dcterms:created>
  <dcterms:modified xsi:type="dcterms:W3CDTF">2024-11-19T08:48:34Z</dcterms:modified>
</cp:coreProperties>
</file>